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92B6DBC1-6023-4C89-BE38-E2B5AC95B3D5}" xr6:coauthVersionLast="47" xr6:coauthVersionMax="47" xr10:uidLastSave="{00000000-0000-0000-0000-000000000000}"/>
  <bookViews>
    <workbookView xWindow="-108" yWindow="-108" windowWidth="23256" windowHeight="12720" tabRatio="500" firstSheet="1" activeTab="1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3" i="2" l="1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X122" i="2"/>
  <c r="W122" i="2"/>
  <c r="V122" i="2"/>
  <c r="U122" i="2"/>
  <c r="T122" i="2"/>
  <c r="R122" i="2"/>
  <c r="Q122" i="2"/>
  <c r="P122" i="2"/>
  <c r="N122" i="2"/>
  <c r="J122" i="2"/>
  <c r="X121" i="2"/>
  <c r="W121" i="2"/>
  <c r="V121" i="2"/>
  <c r="U121" i="2"/>
  <c r="T121" i="2"/>
  <c r="R121" i="2"/>
  <c r="Q121" i="2"/>
  <c r="P121" i="2"/>
  <c r="N121" i="2"/>
  <c r="J121" i="2"/>
  <c r="X120" i="2"/>
  <c r="W120" i="2"/>
  <c r="V120" i="2"/>
  <c r="U120" i="2"/>
  <c r="T120" i="2"/>
  <c r="R120" i="2"/>
  <c r="Q120" i="2"/>
  <c r="P120" i="2"/>
  <c r="N120" i="2"/>
  <c r="J120" i="2"/>
  <c r="X119" i="2"/>
  <c r="W119" i="2"/>
  <c r="V119" i="2"/>
  <c r="U119" i="2"/>
  <c r="T119" i="2"/>
  <c r="R119" i="2"/>
  <c r="Q119" i="2"/>
  <c r="P119" i="2"/>
  <c r="N119" i="2"/>
  <c r="J119" i="2"/>
  <c r="X118" i="2"/>
  <c r="W118" i="2"/>
  <c r="V118" i="2"/>
  <c r="U118" i="2"/>
  <c r="T118" i="2"/>
  <c r="R118" i="2"/>
  <c r="Q118" i="2"/>
  <c r="P118" i="2"/>
  <c r="N118" i="2"/>
  <c r="J118" i="2"/>
  <c r="X117" i="2"/>
  <c r="W117" i="2"/>
  <c r="V117" i="2"/>
  <c r="U117" i="2"/>
  <c r="T117" i="2"/>
  <c r="R117" i="2"/>
  <c r="Q117" i="2"/>
  <c r="P117" i="2"/>
  <c r="N117" i="2"/>
  <c r="J117" i="2"/>
  <c r="X116" i="2"/>
  <c r="W116" i="2"/>
  <c r="V116" i="2"/>
  <c r="U116" i="2"/>
  <c r="T116" i="2"/>
  <c r="R116" i="2"/>
  <c r="Q116" i="2"/>
  <c r="P116" i="2"/>
  <c r="N116" i="2"/>
  <c r="J116" i="2"/>
  <c r="X115" i="2"/>
  <c r="W115" i="2"/>
  <c r="V115" i="2"/>
  <c r="U115" i="2"/>
  <c r="T115" i="2"/>
  <c r="R115" i="2"/>
  <c r="Q115" i="2"/>
  <c r="P115" i="2"/>
  <c r="N115" i="2"/>
  <c r="J115" i="2"/>
  <c r="X114" i="2"/>
  <c r="W114" i="2"/>
  <c r="V114" i="2"/>
  <c r="U114" i="2"/>
  <c r="T114" i="2"/>
  <c r="R114" i="2"/>
  <c r="Q114" i="2"/>
  <c r="P114" i="2"/>
  <c r="N114" i="2"/>
  <c r="J114" i="2"/>
  <c r="X113" i="2"/>
  <c r="W113" i="2"/>
  <c r="V113" i="2"/>
  <c r="U113" i="2"/>
  <c r="T113" i="2"/>
  <c r="R113" i="2"/>
  <c r="Q113" i="2"/>
  <c r="P113" i="2"/>
  <c r="N113" i="2"/>
  <c r="J113" i="2"/>
  <c r="X112" i="2"/>
  <c r="W112" i="2"/>
  <c r="V112" i="2"/>
  <c r="U112" i="2"/>
  <c r="T112" i="2"/>
  <c r="R112" i="2"/>
  <c r="Q112" i="2"/>
  <c r="P112" i="2"/>
  <c r="N112" i="2"/>
  <c r="J112" i="2"/>
  <c r="X111" i="2"/>
  <c r="W111" i="2"/>
  <c r="V111" i="2"/>
  <c r="U111" i="2"/>
  <c r="T111" i="2"/>
  <c r="R111" i="2"/>
  <c r="Q111" i="2"/>
  <c r="P111" i="2"/>
  <c r="N111" i="2"/>
  <c r="J111" i="2"/>
  <c r="X110" i="2"/>
  <c r="W110" i="2"/>
  <c r="V110" i="2"/>
  <c r="U110" i="2"/>
  <c r="T110" i="2"/>
  <c r="R110" i="2"/>
  <c r="Q110" i="2"/>
  <c r="P110" i="2"/>
  <c r="N110" i="2"/>
  <c r="J110" i="2"/>
  <c r="X109" i="2"/>
  <c r="W109" i="2"/>
  <c r="V109" i="2"/>
  <c r="U109" i="2"/>
  <c r="T109" i="2"/>
  <c r="R109" i="2"/>
  <c r="Q109" i="2"/>
  <c r="P109" i="2"/>
  <c r="N109" i="2"/>
  <c r="J109" i="2"/>
  <c r="X108" i="2"/>
  <c r="W108" i="2"/>
  <c r="V108" i="2"/>
  <c r="U108" i="2"/>
  <c r="T108" i="2"/>
  <c r="R108" i="2"/>
  <c r="Q108" i="2"/>
  <c r="P108" i="2"/>
  <c r="N108" i="2"/>
  <c r="J108" i="2"/>
  <c r="X107" i="2"/>
  <c r="W107" i="2"/>
  <c r="V107" i="2"/>
  <c r="U107" i="2"/>
  <c r="T107" i="2"/>
  <c r="R107" i="2"/>
  <c r="Q107" i="2"/>
  <c r="P107" i="2"/>
  <c r="N107" i="2"/>
  <c r="J107" i="2"/>
  <c r="X106" i="2"/>
  <c r="W106" i="2"/>
  <c r="V106" i="2"/>
  <c r="U106" i="2"/>
  <c r="T106" i="2"/>
  <c r="R106" i="2"/>
  <c r="Q106" i="2"/>
  <c r="P106" i="2"/>
  <c r="N106" i="2"/>
  <c r="J106" i="2"/>
  <c r="X105" i="2"/>
  <c r="W105" i="2"/>
  <c r="V105" i="2"/>
  <c r="U105" i="2"/>
  <c r="T105" i="2"/>
  <c r="R105" i="2"/>
  <c r="Q105" i="2"/>
  <c r="P105" i="2"/>
  <c r="N105" i="2"/>
  <c r="J105" i="2"/>
  <c r="X104" i="2"/>
  <c r="W104" i="2"/>
  <c r="V104" i="2"/>
  <c r="U104" i="2"/>
  <c r="T104" i="2"/>
  <c r="R104" i="2"/>
  <c r="Q104" i="2"/>
  <c r="P104" i="2"/>
  <c r="N104" i="2"/>
  <c r="J104" i="2"/>
  <c r="X103" i="2"/>
  <c r="W103" i="2"/>
  <c r="V103" i="2"/>
  <c r="U103" i="2"/>
  <c r="T103" i="2"/>
  <c r="R103" i="2"/>
  <c r="Q103" i="2"/>
  <c r="P103" i="2"/>
  <c r="N103" i="2"/>
  <c r="J103" i="2"/>
  <c r="X102" i="2"/>
  <c r="W102" i="2"/>
  <c r="V102" i="2"/>
  <c r="U102" i="2"/>
  <c r="T102" i="2"/>
  <c r="R102" i="2"/>
  <c r="Q102" i="2"/>
  <c r="P102" i="2"/>
  <c r="N102" i="2"/>
  <c r="J102" i="2"/>
  <c r="X101" i="2"/>
  <c r="W101" i="2"/>
  <c r="V101" i="2"/>
  <c r="U101" i="2"/>
  <c r="T101" i="2"/>
  <c r="R101" i="2"/>
  <c r="Q101" i="2"/>
  <c r="P101" i="2"/>
  <c r="N101" i="2"/>
  <c r="J101" i="2"/>
  <c r="X100" i="2"/>
  <c r="W100" i="2"/>
  <c r="V100" i="2"/>
  <c r="U100" i="2"/>
  <c r="T100" i="2"/>
  <c r="R100" i="2"/>
  <c r="Q100" i="2"/>
  <c r="P100" i="2"/>
  <c r="N100" i="2"/>
  <c r="J100" i="2"/>
  <c r="X99" i="2"/>
  <c r="W99" i="2"/>
  <c r="V99" i="2"/>
  <c r="U99" i="2"/>
  <c r="T99" i="2"/>
  <c r="R99" i="2"/>
  <c r="Q99" i="2"/>
  <c r="P99" i="2"/>
  <c r="N99" i="2"/>
  <c r="J99" i="2"/>
  <c r="X98" i="2"/>
  <c r="W98" i="2"/>
  <c r="V98" i="2"/>
  <c r="U98" i="2"/>
  <c r="T98" i="2"/>
  <c r="R98" i="2"/>
  <c r="Q98" i="2"/>
  <c r="P98" i="2"/>
  <c r="N98" i="2"/>
  <c r="J98" i="2"/>
  <c r="X97" i="2"/>
  <c r="W97" i="2"/>
  <c r="V97" i="2"/>
  <c r="U97" i="2"/>
  <c r="T97" i="2"/>
  <c r="R97" i="2"/>
  <c r="Q97" i="2"/>
  <c r="P97" i="2"/>
  <c r="N97" i="2"/>
  <c r="J97" i="2"/>
  <c r="X96" i="2"/>
  <c r="W96" i="2"/>
  <c r="V96" i="2"/>
  <c r="U96" i="2"/>
  <c r="T96" i="2"/>
  <c r="R96" i="2"/>
  <c r="Q96" i="2"/>
  <c r="P96" i="2"/>
  <c r="N96" i="2"/>
  <c r="J96" i="2"/>
  <c r="X95" i="2"/>
  <c r="W95" i="2"/>
  <c r="V95" i="2"/>
  <c r="U95" i="2"/>
  <c r="T95" i="2"/>
  <c r="R95" i="2"/>
  <c r="Q95" i="2"/>
  <c r="P95" i="2"/>
  <c r="N95" i="2"/>
  <c r="J95" i="2"/>
  <c r="X94" i="2"/>
  <c r="W94" i="2"/>
  <c r="V94" i="2"/>
  <c r="U94" i="2"/>
  <c r="T94" i="2"/>
  <c r="R94" i="2"/>
  <c r="Q94" i="2"/>
  <c r="P94" i="2"/>
  <c r="N94" i="2"/>
  <c r="J94" i="2"/>
  <c r="X93" i="2"/>
  <c r="W93" i="2"/>
  <c r="V93" i="2"/>
  <c r="U93" i="2"/>
  <c r="T93" i="2"/>
  <c r="R93" i="2"/>
  <c r="Q93" i="2"/>
  <c r="P93" i="2"/>
  <c r="N93" i="2"/>
  <c r="J93" i="2"/>
  <c r="X92" i="2"/>
  <c r="W92" i="2"/>
  <c r="V92" i="2"/>
  <c r="U92" i="2"/>
  <c r="T92" i="2"/>
  <c r="R92" i="2"/>
  <c r="Q92" i="2"/>
  <c r="P92" i="2"/>
  <c r="N92" i="2"/>
  <c r="J92" i="2"/>
  <c r="X91" i="2"/>
  <c r="W91" i="2"/>
  <c r="V91" i="2"/>
  <c r="U91" i="2"/>
  <c r="T91" i="2"/>
  <c r="R91" i="2"/>
  <c r="Q91" i="2"/>
  <c r="P91" i="2"/>
  <c r="N91" i="2"/>
  <c r="J91" i="2"/>
  <c r="X90" i="2"/>
  <c r="W90" i="2"/>
  <c r="V90" i="2"/>
  <c r="U90" i="2"/>
  <c r="T90" i="2"/>
  <c r="R90" i="2"/>
  <c r="Q90" i="2"/>
  <c r="P90" i="2"/>
  <c r="N90" i="2"/>
  <c r="J90" i="2"/>
  <c r="X89" i="2"/>
  <c r="W89" i="2"/>
  <c r="V89" i="2"/>
  <c r="U89" i="2"/>
  <c r="T89" i="2"/>
  <c r="R89" i="2"/>
  <c r="Q89" i="2"/>
  <c r="P89" i="2"/>
  <c r="N89" i="2"/>
  <c r="J89" i="2"/>
  <c r="X88" i="2"/>
  <c r="W88" i="2"/>
  <c r="V88" i="2"/>
  <c r="U88" i="2"/>
  <c r="T88" i="2"/>
  <c r="R88" i="2"/>
  <c r="Q88" i="2"/>
  <c r="P88" i="2"/>
  <c r="N88" i="2"/>
  <c r="J88" i="2"/>
  <c r="X87" i="2"/>
  <c r="W87" i="2"/>
  <c r="V87" i="2"/>
  <c r="U87" i="2"/>
  <c r="T87" i="2"/>
  <c r="R87" i="2"/>
  <c r="Q87" i="2"/>
  <c r="P87" i="2"/>
  <c r="N87" i="2"/>
  <c r="J87" i="2"/>
  <c r="X86" i="2"/>
  <c r="W86" i="2"/>
  <c r="V86" i="2"/>
  <c r="U86" i="2"/>
  <c r="T86" i="2"/>
  <c r="R86" i="2"/>
  <c r="Q86" i="2"/>
  <c r="P86" i="2"/>
  <c r="N86" i="2"/>
  <c r="J86" i="2"/>
  <c r="X85" i="2"/>
  <c r="W85" i="2"/>
  <c r="V85" i="2"/>
  <c r="U85" i="2"/>
  <c r="T85" i="2"/>
  <c r="R85" i="2"/>
  <c r="Q85" i="2"/>
  <c r="P85" i="2"/>
  <c r="N85" i="2"/>
  <c r="J85" i="2"/>
  <c r="X84" i="2"/>
  <c r="W84" i="2"/>
  <c r="V84" i="2"/>
  <c r="U84" i="2"/>
  <c r="T84" i="2"/>
  <c r="R84" i="2"/>
  <c r="Q84" i="2"/>
  <c r="P84" i="2"/>
  <c r="N84" i="2"/>
  <c r="J84" i="2"/>
  <c r="X83" i="2"/>
  <c r="W83" i="2"/>
  <c r="V83" i="2"/>
  <c r="U83" i="2"/>
  <c r="T83" i="2"/>
  <c r="R83" i="2"/>
  <c r="Q83" i="2"/>
  <c r="P83" i="2"/>
  <c r="N83" i="2"/>
  <c r="J83" i="2"/>
  <c r="X82" i="2"/>
  <c r="W82" i="2"/>
  <c r="V82" i="2"/>
  <c r="U82" i="2"/>
  <c r="T82" i="2"/>
  <c r="R82" i="2"/>
  <c r="Q82" i="2"/>
  <c r="P82" i="2"/>
  <c r="N82" i="2"/>
  <c r="J82" i="2"/>
  <c r="X81" i="2"/>
  <c r="W81" i="2"/>
  <c r="V81" i="2"/>
  <c r="U81" i="2"/>
  <c r="T81" i="2"/>
  <c r="R81" i="2"/>
  <c r="Q81" i="2"/>
  <c r="P81" i="2"/>
  <c r="N81" i="2"/>
  <c r="J81" i="2"/>
  <c r="V80" i="2"/>
  <c r="T80" i="2"/>
  <c r="R80" i="2"/>
  <c r="A80" i="2"/>
  <c r="X79" i="2"/>
  <c r="W79" i="2"/>
  <c r="V79" i="2"/>
  <c r="U79" i="2"/>
  <c r="T79" i="2"/>
  <c r="R79" i="2"/>
  <c r="Q79" i="2"/>
  <c r="P79" i="2"/>
  <c r="N79" i="2"/>
  <c r="J79" i="2"/>
  <c r="V78" i="2"/>
  <c r="T78" i="2"/>
  <c r="R78" i="2"/>
  <c r="A78" i="2"/>
  <c r="X77" i="2"/>
  <c r="W77" i="2"/>
  <c r="V77" i="2"/>
  <c r="U77" i="2"/>
  <c r="T77" i="2"/>
  <c r="R77" i="2"/>
  <c r="Q77" i="2"/>
  <c r="P77" i="2"/>
  <c r="N77" i="2"/>
  <c r="J77" i="2"/>
  <c r="V76" i="2"/>
  <c r="T76" i="2"/>
  <c r="R76" i="2"/>
  <c r="A76" i="2"/>
  <c r="X75" i="2"/>
  <c r="W75" i="2"/>
  <c r="V75" i="2"/>
  <c r="U75" i="2"/>
  <c r="T75" i="2"/>
  <c r="R75" i="2"/>
  <c r="Q75" i="2"/>
  <c r="P75" i="2"/>
  <c r="N75" i="2"/>
  <c r="J75" i="2"/>
  <c r="V74" i="2"/>
  <c r="T74" i="2"/>
  <c r="R74" i="2"/>
  <c r="A74" i="2"/>
  <c r="X73" i="2"/>
  <c r="W73" i="2"/>
  <c r="V73" i="2"/>
  <c r="U73" i="2"/>
  <c r="T73" i="2"/>
  <c r="R73" i="2"/>
  <c r="Q73" i="2"/>
  <c r="P73" i="2"/>
  <c r="N73" i="2"/>
  <c r="J73" i="2"/>
  <c r="V72" i="2"/>
  <c r="T72" i="2"/>
  <c r="R72" i="2"/>
  <c r="A72" i="2"/>
  <c r="X71" i="2"/>
  <c r="W71" i="2"/>
  <c r="V71" i="2"/>
  <c r="U71" i="2"/>
  <c r="T71" i="2"/>
  <c r="R71" i="2"/>
  <c r="Q71" i="2"/>
  <c r="P71" i="2"/>
  <c r="N71" i="2"/>
  <c r="J71" i="2"/>
  <c r="V70" i="2"/>
  <c r="T70" i="2"/>
  <c r="R70" i="2"/>
  <c r="A70" i="2"/>
  <c r="X69" i="2"/>
  <c r="W69" i="2"/>
  <c r="V69" i="2"/>
  <c r="U69" i="2"/>
  <c r="T69" i="2"/>
  <c r="R69" i="2"/>
  <c r="Q69" i="2"/>
  <c r="P69" i="2"/>
  <c r="N69" i="2"/>
  <c r="J69" i="2"/>
  <c r="V68" i="2"/>
  <c r="T68" i="2"/>
  <c r="R68" i="2"/>
  <c r="A68" i="2"/>
  <c r="X67" i="2"/>
  <c r="W67" i="2"/>
  <c r="V67" i="2"/>
  <c r="U67" i="2"/>
  <c r="T67" i="2"/>
  <c r="R67" i="2"/>
  <c r="Q67" i="2"/>
  <c r="P67" i="2"/>
  <c r="N67" i="2"/>
  <c r="J67" i="2"/>
  <c r="V66" i="2"/>
  <c r="T66" i="2"/>
  <c r="R66" i="2"/>
  <c r="A66" i="2"/>
  <c r="X65" i="2"/>
  <c r="W65" i="2"/>
  <c r="V65" i="2"/>
  <c r="U65" i="2"/>
  <c r="T65" i="2"/>
  <c r="R65" i="2"/>
  <c r="Q65" i="2"/>
  <c r="P65" i="2"/>
  <c r="N65" i="2"/>
  <c r="J65" i="2"/>
  <c r="V64" i="2"/>
  <c r="T64" i="2"/>
  <c r="R64" i="2"/>
  <c r="A64" i="2"/>
  <c r="X63" i="2"/>
  <c r="W63" i="2"/>
  <c r="V63" i="2"/>
  <c r="U63" i="2"/>
  <c r="T63" i="2"/>
  <c r="R63" i="2"/>
  <c r="Q63" i="2"/>
  <c r="P63" i="2"/>
  <c r="N63" i="2"/>
  <c r="J63" i="2"/>
  <c r="V62" i="2"/>
  <c r="T62" i="2"/>
  <c r="R62" i="2"/>
  <c r="A62" i="2"/>
  <c r="X61" i="2"/>
  <c r="W61" i="2"/>
  <c r="V61" i="2"/>
  <c r="U61" i="2"/>
  <c r="T61" i="2"/>
  <c r="R61" i="2"/>
  <c r="Q61" i="2"/>
  <c r="P61" i="2"/>
  <c r="N61" i="2"/>
  <c r="J61" i="2"/>
  <c r="V60" i="2"/>
  <c r="T60" i="2"/>
  <c r="R60" i="2"/>
  <c r="A60" i="2"/>
  <c r="X59" i="2"/>
  <c r="W59" i="2"/>
  <c r="V59" i="2"/>
  <c r="U59" i="2"/>
  <c r="T59" i="2"/>
  <c r="R59" i="2"/>
  <c r="Q59" i="2"/>
  <c r="P59" i="2"/>
  <c r="N59" i="2"/>
  <c r="J59" i="2"/>
  <c r="V58" i="2"/>
  <c r="T58" i="2"/>
  <c r="R58" i="2"/>
  <c r="A58" i="2"/>
  <c r="X57" i="2"/>
  <c r="W57" i="2"/>
  <c r="V57" i="2"/>
  <c r="U57" i="2"/>
  <c r="T57" i="2"/>
  <c r="R57" i="2"/>
  <c r="Q57" i="2"/>
  <c r="P57" i="2"/>
  <c r="N57" i="2"/>
  <c r="J57" i="2"/>
  <c r="V56" i="2"/>
  <c r="T56" i="2"/>
  <c r="R56" i="2"/>
  <c r="A56" i="2"/>
  <c r="X55" i="2"/>
  <c r="W55" i="2"/>
  <c r="V55" i="2"/>
  <c r="U55" i="2"/>
  <c r="T55" i="2"/>
  <c r="R55" i="2"/>
  <c r="Q55" i="2"/>
  <c r="P55" i="2"/>
  <c r="N55" i="2"/>
  <c r="J55" i="2"/>
  <c r="V54" i="2"/>
  <c r="T54" i="2"/>
  <c r="R54" i="2"/>
  <c r="A54" i="2"/>
  <c r="X53" i="2"/>
  <c r="W53" i="2"/>
  <c r="V53" i="2"/>
  <c r="U53" i="2"/>
  <c r="T53" i="2"/>
  <c r="R53" i="2"/>
  <c r="Q53" i="2"/>
  <c r="P53" i="2"/>
  <c r="N53" i="2"/>
  <c r="J53" i="2"/>
  <c r="V52" i="2"/>
  <c r="T52" i="2"/>
  <c r="R52" i="2"/>
  <c r="A52" i="2"/>
  <c r="X51" i="2"/>
  <c r="W51" i="2"/>
  <c r="V51" i="2"/>
  <c r="U51" i="2"/>
  <c r="T51" i="2"/>
  <c r="R51" i="2"/>
  <c r="Q51" i="2"/>
  <c r="P51" i="2"/>
  <c r="N51" i="2"/>
  <c r="J51" i="2"/>
  <c r="V50" i="2"/>
  <c r="T50" i="2"/>
  <c r="R50" i="2"/>
  <c r="A50" i="2"/>
  <c r="X49" i="2"/>
  <c r="W49" i="2"/>
  <c r="V49" i="2"/>
  <c r="U49" i="2"/>
  <c r="T49" i="2"/>
  <c r="R49" i="2"/>
  <c r="Q49" i="2"/>
  <c r="P49" i="2"/>
  <c r="N49" i="2"/>
  <c r="J49" i="2"/>
  <c r="X48" i="2"/>
  <c r="W48" i="2"/>
  <c r="V48" i="2"/>
  <c r="U48" i="2"/>
  <c r="T48" i="2"/>
  <c r="R48" i="2"/>
  <c r="Q48" i="2"/>
  <c r="P48" i="2"/>
  <c r="N48" i="2"/>
  <c r="J48" i="2"/>
  <c r="V47" i="2"/>
  <c r="T47" i="2"/>
  <c r="R47" i="2"/>
  <c r="A47" i="2"/>
  <c r="X46" i="2"/>
  <c r="W46" i="2"/>
  <c r="V46" i="2"/>
  <c r="U46" i="2"/>
  <c r="T46" i="2"/>
  <c r="R46" i="2"/>
  <c r="Q46" i="2"/>
  <c r="P46" i="2"/>
  <c r="N46" i="2"/>
  <c r="J46" i="2"/>
  <c r="V45" i="2"/>
  <c r="T45" i="2"/>
  <c r="R45" i="2"/>
  <c r="A45" i="2"/>
  <c r="X44" i="2"/>
  <c r="W44" i="2"/>
  <c r="V44" i="2"/>
  <c r="U44" i="2"/>
  <c r="T44" i="2"/>
  <c r="R44" i="2"/>
  <c r="Q44" i="2"/>
  <c r="P44" i="2"/>
  <c r="N44" i="2"/>
  <c r="J44" i="2"/>
  <c r="X43" i="2"/>
  <c r="W43" i="2"/>
  <c r="V43" i="2"/>
  <c r="U43" i="2"/>
  <c r="T43" i="2"/>
  <c r="R43" i="2"/>
  <c r="Q43" i="2"/>
  <c r="P43" i="2"/>
  <c r="N43" i="2"/>
  <c r="J43" i="2"/>
  <c r="X42" i="2"/>
  <c r="W42" i="2"/>
  <c r="V42" i="2"/>
  <c r="U42" i="2"/>
  <c r="T42" i="2"/>
  <c r="R42" i="2"/>
  <c r="Q42" i="2"/>
  <c r="P42" i="2"/>
  <c r="N42" i="2"/>
  <c r="J42" i="2"/>
  <c r="X41" i="2"/>
  <c r="W41" i="2"/>
  <c r="V41" i="2"/>
  <c r="U41" i="2"/>
  <c r="T41" i="2"/>
  <c r="R41" i="2"/>
  <c r="Q41" i="2"/>
  <c r="P41" i="2"/>
  <c r="N41" i="2"/>
  <c r="J41" i="2"/>
  <c r="V40" i="2"/>
  <c r="T40" i="2"/>
  <c r="R40" i="2"/>
  <c r="A40" i="2"/>
  <c r="X39" i="2"/>
  <c r="W39" i="2"/>
  <c r="V39" i="2"/>
  <c r="U39" i="2"/>
  <c r="T39" i="2"/>
  <c r="R39" i="2"/>
  <c r="Q39" i="2"/>
  <c r="P39" i="2"/>
  <c r="N39" i="2"/>
  <c r="J39" i="2"/>
  <c r="V38" i="2"/>
  <c r="T38" i="2"/>
  <c r="R38" i="2"/>
  <c r="A38" i="2"/>
  <c r="X37" i="2"/>
  <c r="W37" i="2"/>
  <c r="V37" i="2"/>
  <c r="U37" i="2"/>
  <c r="T37" i="2"/>
  <c r="R37" i="2"/>
  <c r="Q37" i="2"/>
  <c r="P37" i="2"/>
  <c r="N37" i="2"/>
  <c r="J37" i="2"/>
  <c r="X36" i="2"/>
  <c r="W36" i="2"/>
  <c r="V36" i="2"/>
  <c r="U36" i="2"/>
  <c r="T36" i="2"/>
  <c r="R36" i="2"/>
  <c r="Q36" i="2"/>
  <c r="P36" i="2"/>
  <c r="N36" i="2"/>
  <c r="J36" i="2"/>
  <c r="V35" i="2"/>
  <c r="T35" i="2"/>
  <c r="R35" i="2"/>
  <c r="A35" i="2"/>
  <c r="X34" i="2"/>
  <c r="W34" i="2"/>
  <c r="V34" i="2"/>
  <c r="U34" i="2"/>
  <c r="T34" i="2"/>
  <c r="R34" i="2"/>
  <c r="Q34" i="2"/>
  <c r="P34" i="2"/>
  <c r="N34" i="2"/>
  <c r="J34" i="2"/>
  <c r="X33" i="2"/>
  <c r="W33" i="2"/>
  <c r="V33" i="2"/>
  <c r="U33" i="2"/>
  <c r="T33" i="2"/>
  <c r="R33" i="2"/>
  <c r="Q33" i="2"/>
  <c r="P33" i="2"/>
  <c r="N33" i="2"/>
  <c r="J33" i="2"/>
  <c r="V32" i="2"/>
  <c r="T32" i="2"/>
  <c r="R32" i="2"/>
  <c r="A32" i="2"/>
  <c r="X31" i="2"/>
  <c r="W31" i="2"/>
  <c r="V31" i="2"/>
  <c r="U31" i="2"/>
  <c r="T31" i="2"/>
  <c r="R31" i="2"/>
  <c r="Q31" i="2"/>
  <c r="P31" i="2"/>
  <c r="N31" i="2"/>
  <c r="J31" i="2"/>
  <c r="V30" i="2"/>
  <c r="T30" i="2"/>
  <c r="R30" i="2"/>
  <c r="A30" i="2"/>
  <c r="X29" i="2"/>
  <c r="W29" i="2"/>
  <c r="V29" i="2"/>
  <c r="U29" i="2"/>
  <c r="T29" i="2"/>
  <c r="R29" i="2"/>
  <c r="Q29" i="2"/>
  <c r="P29" i="2"/>
  <c r="N29" i="2"/>
  <c r="J29" i="2"/>
  <c r="X28" i="2"/>
  <c r="W28" i="2"/>
  <c r="V28" i="2"/>
  <c r="U28" i="2"/>
  <c r="T28" i="2"/>
  <c r="R28" i="2"/>
  <c r="Q28" i="2"/>
  <c r="P28" i="2"/>
  <c r="N28" i="2"/>
  <c r="J28" i="2"/>
  <c r="X27" i="2"/>
  <c r="W27" i="2"/>
  <c r="V27" i="2"/>
  <c r="U27" i="2"/>
  <c r="T27" i="2"/>
  <c r="R27" i="2"/>
  <c r="Q27" i="2"/>
  <c r="P27" i="2"/>
  <c r="N27" i="2"/>
  <c r="J27" i="2"/>
  <c r="X26" i="2"/>
  <c r="W26" i="2"/>
  <c r="V26" i="2"/>
  <c r="U26" i="2"/>
  <c r="T26" i="2"/>
  <c r="R26" i="2"/>
  <c r="Q26" i="2"/>
  <c r="P26" i="2"/>
  <c r="N26" i="2"/>
  <c r="J26" i="2"/>
  <c r="V25" i="2"/>
  <c r="T25" i="2"/>
  <c r="R25" i="2"/>
  <c r="A25" i="2"/>
  <c r="X24" i="2"/>
  <c r="W24" i="2"/>
  <c r="V24" i="2"/>
  <c r="U24" i="2"/>
  <c r="T24" i="2"/>
  <c r="R24" i="2"/>
  <c r="Q24" i="2"/>
  <c r="P24" i="2"/>
  <c r="N24" i="2"/>
  <c r="J24" i="2"/>
  <c r="V23" i="2"/>
  <c r="T23" i="2"/>
  <c r="R23" i="2"/>
  <c r="A23" i="2"/>
  <c r="X22" i="2"/>
  <c r="W22" i="2"/>
  <c r="V22" i="2"/>
  <c r="U22" i="2"/>
  <c r="T22" i="2"/>
  <c r="R22" i="2"/>
  <c r="Q22" i="2"/>
  <c r="P22" i="2"/>
  <c r="N22" i="2"/>
  <c r="J22" i="2"/>
  <c r="V21" i="2"/>
  <c r="T21" i="2"/>
  <c r="R21" i="2"/>
  <c r="A21" i="2"/>
  <c r="X20" i="2"/>
  <c r="W20" i="2"/>
  <c r="V20" i="2"/>
  <c r="U20" i="2"/>
  <c r="T20" i="2"/>
  <c r="R20" i="2"/>
  <c r="Q20" i="2"/>
  <c r="P20" i="2"/>
  <c r="N20" i="2"/>
  <c r="J20" i="2"/>
  <c r="V19" i="2"/>
  <c r="T19" i="2"/>
  <c r="R19" i="2"/>
  <c r="A19" i="2"/>
  <c r="X18" i="2"/>
  <c r="W18" i="2"/>
  <c r="V18" i="2"/>
  <c r="U18" i="2"/>
  <c r="T18" i="2"/>
  <c r="R18" i="2"/>
  <c r="Q18" i="2"/>
  <c r="P18" i="2"/>
  <c r="N18" i="2"/>
  <c r="J18" i="2"/>
  <c r="X17" i="2"/>
  <c r="W17" i="2"/>
  <c r="V17" i="2"/>
  <c r="U17" i="2"/>
  <c r="T17" i="2"/>
  <c r="R17" i="2"/>
  <c r="Q17" i="2"/>
  <c r="P17" i="2"/>
  <c r="N17" i="2"/>
  <c r="J17" i="2"/>
  <c r="X16" i="2"/>
  <c r="W16" i="2"/>
  <c r="V16" i="2"/>
  <c r="U16" i="2"/>
  <c r="T16" i="2"/>
  <c r="R16" i="2"/>
  <c r="Q16" i="2"/>
  <c r="P16" i="2"/>
  <c r="N16" i="2"/>
  <c r="J16" i="2"/>
  <c r="V15" i="2"/>
  <c r="T15" i="2"/>
  <c r="R15" i="2"/>
  <c r="A15" i="2"/>
  <c r="X14" i="2"/>
  <c r="W14" i="2"/>
  <c r="V14" i="2"/>
  <c r="U14" i="2"/>
  <c r="T14" i="2"/>
  <c r="R14" i="2"/>
  <c r="Q14" i="2"/>
  <c r="P14" i="2"/>
  <c r="N14" i="2"/>
  <c r="J14" i="2"/>
  <c r="V13" i="2"/>
  <c r="T13" i="2"/>
  <c r="R13" i="2"/>
  <c r="A13" i="2"/>
  <c r="X12" i="2"/>
  <c r="W12" i="2"/>
  <c r="V12" i="2"/>
  <c r="U12" i="2"/>
  <c r="T12" i="2"/>
  <c r="R12" i="2"/>
  <c r="Q12" i="2"/>
  <c r="P12" i="2"/>
  <c r="N12" i="2"/>
  <c r="J12" i="2"/>
  <c r="X11" i="2"/>
  <c r="W11" i="2"/>
  <c r="V11" i="2"/>
  <c r="U11" i="2"/>
  <c r="T11" i="2"/>
  <c r="R11" i="2"/>
  <c r="Q11" i="2"/>
  <c r="P11" i="2"/>
  <c r="N11" i="2"/>
  <c r="J11" i="2"/>
  <c r="X10" i="2"/>
  <c r="W10" i="2"/>
  <c r="V10" i="2"/>
  <c r="U10" i="2"/>
  <c r="T10" i="2"/>
  <c r="R10" i="2"/>
  <c r="Q10" i="2"/>
  <c r="P10" i="2"/>
  <c r="N10" i="2"/>
  <c r="J10" i="2"/>
  <c r="V9" i="2"/>
  <c r="T9" i="2"/>
  <c r="R9" i="2"/>
  <c r="A9" i="2"/>
  <c r="X8" i="2"/>
  <c r="W8" i="2"/>
  <c r="V8" i="2"/>
  <c r="U8" i="2"/>
  <c r="T8" i="2"/>
  <c r="R8" i="2"/>
  <c r="Q8" i="2"/>
  <c r="P8" i="2"/>
  <c r="N8" i="2"/>
  <c r="J8" i="2"/>
  <c r="X7" i="2"/>
  <c r="W7" i="2"/>
  <c r="V7" i="2"/>
  <c r="U7" i="2"/>
  <c r="T7" i="2"/>
  <c r="R7" i="2"/>
  <c r="Q7" i="2"/>
  <c r="P7" i="2"/>
  <c r="N7" i="2"/>
  <c r="J7" i="2"/>
  <c r="X6" i="2"/>
  <c r="W6" i="2"/>
  <c r="V6" i="2"/>
  <c r="U6" i="2"/>
  <c r="T6" i="2"/>
  <c r="R6" i="2"/>
  <c r="Q6" i="2"/>
  <c r="P6" i="2"/>
  <c r="N6" i="2"/>
  <c r="J6" i="2"/>
  <c r="V5" i="2"/>
  <c r="T5" i="2"/>
  <c r="R5" i="2"/>
  <c r="A5" i="2"/>
  <c r="X4" i="2"/>
  <c r="W4" i="2"/>
  <c r="V4" i="2"/>
  <c r="U4" i="2"/>
  <c r="T4" i="2"/>
  <c r="R4" i="2"/>
  <c r="Q4" i="2"/>
  <c r="P4" i="2"/>
  <c r="N4" i="2"/>
  <c r="J4" i="2"/>
  <c r="X3" i="2"/>
  <c r="W3" i="2"/>
  <c r="V3" i="2"/>
  <c r="U3" i="2"/>
  <c r="T3" i="2"/>
  <c r="R3" i="2"/>
  <c r="Q3" i="2"/>
  <c r="P3" i="2"/>
  <c r="N3" i="2"/>
  <c r="J3" i="2"/>
  <c r="X2" i="2"/>
  <c r="AB2" i="2" s="1"/>
  <c r="W2" i="2"/>
  <c r="V2" i="2"/>
  <c r="U2" i="2"/>
  <c r="T2" i="2"/>
  <c r="R2" i="2"/>
  <c r="Q2" i="2"/>
  <c r="P2" i="2"/>
  <c r="N2" i="2"/>
  <c r="J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A48" i="2"/>
  <c r="A46" i="2"/>
  <c r="A44" i="2"/>
  <c r="A42" i="2"/>
  <c r="U40" i="2"/>
  <c r="U38" i="2"/>
  <c r="A36" i="2"/>
  <c r="A34" i="2"/>
  <c r="U32" i="2"/>
  <c r="U30" i="2"/>
  <c r="A28" i="2"/>
  <c r="A26" i="2"/>
  <c r="A24" i="2"/>
  <c r="A22" i="2"/>
  <c r="A20" i="2"/>
  <c r="A18" i="2"/>
  <c r="A16" i="2"/>
  <c r="A14" i="2"/>
  <c r="A12" i="2"/>
  <c r="A10" i="2"/>
  <c r="A8" i="2"/>
  <c r="A6" i="2"/>
  <c r="A4" i="2"/>
  <c r="A79" i="2"/>
  <c r="A77" i="2"/>
  <c r="A75" i="2"/>
  <c r="A65" i="2"/>
  <c r="A63" i="2"/>
  <c r="A59" i="2"/>
  <c r="A49" i="2"/>
  <c r="U45" i="2"/>
  <c r="A33" i="2"/>
  <c r="U25" i="2"/>
  <c r="A17" i="2"/>
  <c r="A2" i="2"/>
  <c r="A57" i="2"/>
  <c r="A53" i="2"/>
  <c r="U47" i="2"/>
  <c r="A41" i="2"/>
  <c r="A37" i="2"/>
  <c r="A31" i="2"/>
  <c r="A11" i="2"/>
  <c r="U5" i="2"/>
  <c r="W47" i="2"/>
  <c r="W45" i="2"/>
  <c r="W35" i="2"/>
  <c r="W25" i="2"/>
  <c r="W23" i="2"/>
  <c r="W21" i="2"/>
  <c r="W19" i="2"/>
  <c r="W15" i="2"/>
  <c r="W13" i="2"/>
  <c r="W9" i="2"/>
  <c r="W5" i="2"/>
  <c r="A73" i="2"/>
  <c r="A71" i="2"/>
  <c r="A69" i="2"/>
  <c r="A61" i="2"/>
  <c r="A51" i="2"/>
  <c r="U35" i="2"/>
  <c r="A27" i="2"/>
  <c r="U21" i="2"/>
  <c r="U9" i="2"/>
  <c r="A3" i="2"/>
  <c r="A67" i="2"/>
  <c r="A55" i="2"/>
  <c r="A43" i="2"/>
  <c r="A39" i="2"/>
  <c r="A29" i="2"/>
  <c r="U23" i="2"/>
  <c r="U19" i="2"/>
  <c r="U15" i="2"/>
  <c r="U13" i="2"/>
  <c r="A7" i="2"/>
  <c r="W80" i="2"/>
  <c r="W78" i="2"/>
  <c r="W76" i="2"/>
  <c r="W74" i="2"/>
  <c r="W72" i="2"/>
  <c r="W70" i="2"/>
  <c r="W68" i="2"/>
  <c r="W66" i="2"/>
  <c r="W64" i="2"/>
  <c r="W62" i="2"/>
  <c r="W60" i="2"/>
  <c r="W58" i="2"/>
  <c r="W56" i="2"/>
  <c r="W54" i="2"/>
  <c r="W52" i="2"/>
  <c r="W50" i="2"/>
  <c r="W40" i="2"/>
  <c r="W38" i="2"/>
  <c r="W32" i="2"/>
  <c r="W30" i="2"/>
  <c r="S2" i="2"/>
  <c r="S3" i="2" s="1"/>
  <c r="S4" i="2" s="1"/>
  <c r="P30" i="2" l="1"/>
  <c r="P32" i="2"/>
  <c r="P38" i="2"/>
  <c r="P40" i="2"/>
  <c r="P50" i="2"/>
  <c r="P52" i="2"/>
  <c r="P54" i="2"/>
  <c r="P56" i="2"/>
  <c r="P58" i="2"/>
  <c r="P60" i="2"/>
  <c r="P62" i="2"/>
  <c r="P64" i="2"/>
  <c r="P66" i="2"/>
  <c r="P68" i="2"/>
  <c r="P70" i="2"/>
  <c r="P72" i="2"/>
  <c r="P74" i="2"/>
  <c r="P76" i="2"/>
  <c r="P78" i="2"/>
  <c r="P80" i="2"/>
  <c r="P5" i="2"/>
  <c r="P9" i="2"/>
  <c r="P13" i="2"/>
  <c r="P15" i="2"/>
  <c r="P19" i="2"/>
  <c r="P21" i="2"/>
  <c r="P23" i="2"/>
  <c r="P25" i="2"/>
  <c r="P35" i="2"/>
  <c r="P45" i="2"/>
  <c r="P47" i="2"/>
  <c r="Q32" i="2"/>
  <c r="Q50" i="2"/>
  <c r="Q60" i="2"/>
  <c r="Q30" i="2"/>
  <c r="Q40" i="2"/>
  <c r="Q54" i="2"/>
  <c r="Q58" i="2"/>
  <c r="Q64" i="2"/>
  <c r="Q66" i="2"/>
  <c r="Q74" i="2"/>
  <c r="Q76" i="2"/>
  <c r="Q78" i="2"/>
  <c r="Q62" i="2"/>
  <c r="Q38" i="2"/>
  <c r="Q52" i="2"/>
  <c r="Q56" i="2"/>
  <c r="Q68" i="2"/>
  <c r="Q70" i="2"/>
  <c r="Q72" i="2"/>
  <c r="Q80" i="2"/>
  <c r="Q5" i="2"/>
  <c r="Q9" i="2"/>
  <c r="Q13" i="2"/>
  <c r="Q15" i="2"/>
  <c r="Q19" i="2"/>
  <c r="Q21" i="2"/>
  <c r="Q23" i="2"/>
  <c r="Q25" i="2"/>
  <c r="Q35" i="2"/>
  <c r="Q45" i="2"/>
  <c r="Q47" i="2"/>
  <c r="S47" i="2" l="1"/>
  <c r="S45" i="2"/>
  <c r="S35" i="2"/>
  <c r="S25" i="2"/>
  <c r="S23" i="2"/>
  <c r="S21" i="2"/>
  <c r="S19" i="2"/>
  <c r="S15" i="2"/>
  <c r="S13" i="2"/>
  <c r="S9" i="2"/>
  <c r="S5" i="2"/>
  <c r="S80" i="2"/>
  <c r="S72" i="2"/>
  <c r="S70" i="2"/>
  <c r="S68" i="2"/>
  <c r="S56" i="2"/>
  <c r="S52" i="2"/>
  <c r="S38" i="2"/>
  <c r="S62" i="2"/>
  <c r="S78" i="2"/>
  <c r="S76" i="2"/>
  <c r="S74" i="2"/>
  <c r="S66" i="2"/>
  <c r="S64" i="2"/>
  <c r="S58" i="2"/>
  <c r="S54" i="2"/>
  <c r="S40" i="2"/>
  <c r="S30" i="2"/>
  <c r="S60" i="2"/>
  <c r="S50" i="2"/>
  <c r="S32" i="2"/>
  <c r="S48" i="2"/>
  <c r="S49" i="2" s="1"/>
  <c r="S14" i="2"/>
  <c r="S53" i="2"/>
  <c r="S59" i="2"/>
  <c r="S46" i="2"/>
  <c r="S10" i="2"/>
  <c r="S11" i="2" s="1"/>
  <c r="S12" i="2" s="1"/>
  <c r="S39" i="2"/>
  <c r="S55" i="2"/>
  <c r="S36" i="2"/>
  <c r="S37" i="2" s="1"/>
  <c r="J5" i="2"/>
  <c r="X5" i="2"/>
  <c r="N5" i="2"/>
  <c r="S6" i="2"/>
  <c r="S7" i="2" s="1"/>
  <c r="S8" i="2" s="1"/>
  <c r="S63" i="2"/>
  <c r="S41" i="2"/>
  <c r="S42" i="2" s="1"/>
  <c r="S43" i="2" s="1"/>
  <c r="S44" i="2" s="1"/>
  <c r="S26" i="2"/>
  <c r="S27" i="2" s="1"/>
  <c r="S28" i="2" s="1"/>
  <c r="S29" i="2" s="1"/>
  <c r="S81" i="2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79" i="2"/>
  <c r="S31" i="2"/>
  <c r="S24" i="2"/>
  <c r="S73" i="2"/>
  <c r="S77" i="2"/>
  <c r="S61" i="2"/>
  <c r="S22" i="2"/>
  <c r="S71" i="2"/>
  <c r="S75" i="2"/>
  <c r="S51" i="2"/>
  <c r="S20" i="2"/>
  <c r="S69" i="2"/>
  <c r="S67" i="2"/>
  <c r="S33" i="2"/>
  <c r="S34" i="2" s="1"/>
  <c r="S16" i="2"/>
  <c r="S17" i="2" s="1"/>
  <c r="S18" i="2" s="1"/>
  <c r="S57" i="2"/>
  <c r="S65" i="2"/>
  <c r="J50" i="2"/>
  <c r="N50" i="2"/>
  <c r="X50" i="2"/>
  <c r="N15" i="2"/>
  <c r="J15" i="2"/>
  <c r="X15" i="2"/>
  <c r="J54" i="2"/>
  <c r="N54" i="2"/>
  <c r="X54" i="2"/>
  <c r="J60" i="2"/>
  <c r="N60" i="2"/>
  <c r="X60" i="2"/>
  <c r="N47" i="2"/>
  <c r="X47" i="2"/>
  <c r="J47" i="2"/>
  <c r="J13" i="2"/>
  <c r="N13" i="2"/>
  <c r="X13" i="2"/>
  <c r="J40" i="2"/>
  <c r="N40" i="2"/>
  <c r="X40" i="2"/>
  <c r="J56" i="2"/>
  <c r="N56" i="2"/>
  <c r="X56" i="2"/>
  <c r="J38" i="2"/>
  <c r="N38" i="2"/>
  <c r="X38" i="2"/>
  <c r="J9" i="2"/>
  <c r="N9" i="2"/>
  <c r="X9" i="2"/>
  <c r="J64" i="2"/>
  <c r="N64" i="2"/>
  <c r="X64" i="2"/>
  <c r="N45" i="2"/>
  <c r="J45" i="2"/>
  <c r="X45" i="2"/>
  <c r="J30" i="2"/>
  <c r="N30" i="2"/>
  <c r="X30" i="2"/>
  <c r="J80" i="2"/>
  <c r="N80" i="2"/>
  <c r="X80" i="2"/>
  <c r="N32" i="2"/>
  <c r="J32" i="2"/>
  <c r="X32" i="2"/>
  <c r="J25" i="2"/>
  <c r="N25" i="2"/>
  <c r="X25" i="2"/>
  <c r="J74" i="2"/>
  <c r="N74" i="2"/>
  <c r="X74" i="2"/>
  <c r="J78" i="2"/>
  <c r="N78" i="2"/>
  <c r="X78" i="2"/>
  <c r="J62" i="2"/>
  <c r="N62" i="2"/>
  <c r="X62" i="2"/>
  <c r="N23" i="2"/>
  <c r="J23" i="2"/>
  <c r="X23" i="2"/>
  <c r="J72" i="2"/>
  <c r="N72" i="2"/>
  <c r="X72" i="2"/>
  <c r="J76" i="2"/>
  <c r="N76" i="2"/>
  <c r="X76" i="2"/>
  <c r="J52" i="2"/>
  <c r="N52" i="2"/>
  <c r="X52" i="2"/>
  <c r="N21" i="2"/>
  <c r="X21" i="2"/>
  <c r="J21" i="2"/>
  <c r="J70" i="2"/>
  <c r="N70" i="2"/>
  <c r="X70" i="2"/>
  <c r="J68" i="2"/>
  <c r="N68" i="2"/>
  <c r="X68" i="2"/>
  <c r="J35" i="2"/>
  <c r="N35" i="2"/>
  <c r="X35" i="2"/>
  <c r="J19" i="2"/>
  <c r="N19" i="2"/>
  <c r="X19" i="2"/>
  <c r="J58" i="2"/>
  <c r="N58" i="2"/>
  <c r="X58" i="2"/>
  <c r="J66" i="2"/>
  <c r="N66" i="2"/>
  <c r="X66" i="2"/>
</calcChain>
</file>

<file path=xl/sharedStrings.xml><?xml version="1.0" encoding="utf-8"?>
<sst xmlns="http://schemas.openxmlformats.org/spreadsheetml/2006/main" count="2550" uniqueCount="366">
  <si>
    <t>График наливов</t>
  </si>
  <si>
    <t>09.06.2024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</si>
  <si>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</si>
  <si>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</si>
  <si>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</si>
  <si>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</si>
  <si>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</si>
  <si>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</si>
  <si>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</si>
  <si>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</si>
  <si>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</si>
  <si>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</si>
  <si>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</si>
  <si>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23-1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</si>
  <si>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</si>
  <si>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</si>
  <si>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</si>
  <si>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</si>
  <si>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</si>
  <si>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</si>
  <si>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</si>
  <si>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</si>
  <si>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</si>
  <si>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</si>
  <si>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</si>
  <si>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</si>
  <si>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</si>
  <si>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</si>
  <si>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</si>
  <si>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</si>
  <si>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</si>
  <si>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</si>
  <si>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</si>
  <si>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</si>
  <si>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</si>
  <si>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</si>
  <si>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</si>
  <si>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</si>
  <si>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</si>
  <si>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</si>
  <si>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</si>
  <si>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</si>
  <si>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</si>
  <si>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</si>
  <si>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</si>
  <si>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</si>
  <si>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</si>
  <si>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</si>
  <si>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</si>
  <si>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</si>
  <si>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</si>
  <si>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</si>
  <si>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</si>
  <si>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</si>
  <si>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</si>
  <si>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</si>
  <si>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</si>
  <si>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Смена 1</t>
  </si>
  <si>
    <t>Смена 2</t>
  </si>
  <si>
    <t>Сыроизготовитель №1 Poly 1</t>
  </si>
  <si>
    <t>187 налив</t>
  </si>
  <si>
    <t>3.2 Biotec безлактозная 8300кг</t>
  </si>
  <si>
    <t>189 налив</t>
  </si>
  <si>
    <t>3.2 Сакко  8300кг</t>
  </si>
  <si>
    <t>191 налив</t>
  </si>
  <si>
    <t>3.2 Biotec  8300кг</t>
  </si>
  <si>
    <t>193 налив</t>
  </si>
  <si>
    <t>195 налив</t>
  </si>
  <si>
    <t>197 налив</t>
  </si>
  <si>
    <t>199 налив</t>
  </si>
  <si>
    <t>201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</si>
  <si>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</si>
  <si>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</si>
  <si>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</si>
  <si>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</si>
  <si>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</si>
  <si>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</si>
  <si>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188 налив</t>
  </si>
  <si>
    <t>190 налив</t>
  </si>
  <si>
    <t>192 налив</t>
  </si>
  <si>
    <t>194 налив</t>
  </si>
  <si>
    <t>196 налив</t>
  </si>
  <si>
    <t>198 налив</t>
  </si>
  <si>
    <t>200 налив</t>
  </si>
  <si>
    <t>Мойка термизатора</t>
  </si>
  <si>
    <t>Короткая мойка</t>
  </si>
  <si>
    <t>Полная мойка</t>
  </si>
  <si>
    <t>Сыроизготовитель №1 Poly 3</t>
  </si>
  <si>
    <t>202 налив</t>
  </si>
  <si>
    <t>2.7 Альче  8300кг</t>
  </si>
  <si>
    <t>204 налив</t>
  </si>
  <si>
    <t>206 налив</t>
  </si>
  <si>
    <t>208 налив</t>
  </si>
  <si>
    <t>2.7 Сакко  8300кг</t>
  </si>
  <si>
    <t>210 налив</t>
  </si>
  <si>
    <t>212 налив</t>
  </si>
  <si>
    <t>214 налив</t>
  </si>
  <si>
    <t>216 налив</t>
  </si>
  <si>
    <t>Сыроизготовитель №1 Poly 4</t>
  </si>
  <si>
    <t>203 налив</t>
  </si>
  <si>
    <t>205 налив</t>
  </si>
  <si>
    <t>207 налив</t>
  </si>
  <si>
    <t>209 налив</t>
  </si>
  <si>
    <t>211 налив</t>
  </si>
  <si>
    <t>213 налив</t>
  </si>
  <si>
    <t>215 налив</t>
  </si>
  <si>
    <t>217 налив</t>
  </si>
  <si>
    <t>22+1</t>
  </si>
  <si>
    <t>23+1</t>
  </si>
  <si>
    <t>0+2</t>
  </si>
  <si>
    <t>1+2</t>
  </si>
  <si>
    <t>2+2</t>
  </si>
  <si>
    <t>Линия плавления моцареллы в воде №1</t>
  </si>
  <si>
    <t>подача и вымешивание</t>
  </si>
  <si>
    <t>187</t>
  </si>
  <si>
    <t xml:space="preserve"> 0.008/0.125</t>
  </si>
  <si>
    <t>188</t>
  </si>
  <si>
    <t xml:space="preserve"> 0.125</t>
  </si>
  <si>
    <t>189</t>
  </si>
  <si>
    <t xml:space="preserve"> 0.125/0.1</t>
  </si>
  <si>
    <t>190</t>
  </si>
  <si>
    <t xml:space="preserve"> 0.1</t>
  </si>
  <si>
    <t>191</t>
  </si>
  <si>
    <t xml:space="preserve"> 0.1/0.2/0.125/0.008</t>
  </si>
  <si>
    <t>192</t>
  </si>
  <si>
    <t xml:space="preserve"> 0.008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</si>
  <si>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</si>
  <si>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</si>
  <si>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</si>
  <si>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</si>
  <si>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</si>
  <si>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</si>
  <si>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</si>
  <si>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</si>
  <si>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</si>
  <si>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плавление/формирование</t>
  </si>
  <si>
    <t>охлаждение</t>
  </si>
  <si>
    <t>ЧЛДЖ 0.008/ФДЛ 0.125</t>
  </si>
  <si>
    <t>ФДЛ 0.125</t>
  </si>
  <si>
    <t>ФДЛ 0.125/0.1</t>
  </si>
  <si>
    <t>Фиор Ди Латте 0.1</t>
  </si>
  <si>
    <t>ФДЛ 0.1/0.2/0.125/ЧЛДЖ 0.008</t>
  </si>
  <si>
    <t>ЧЛДЖ 0.008</t>
  </si>
  <si>
    <t>Чильеджина 0.008</t>
  </si>
  <si>
    <t>Unagrande/Pretto</t>
  </si>
  <si>
    <t>Metro Chef/Foodfest/Pretto</t>
  </si>
  <si>
    <t>Pretto/Orecchio Oro/SPAR</t>
  </si>
  <si>
    <t>Pretto</t>
  </si>
  <si>
    <t>Pretto/Unagrande</t>
  </si>
  <si>
    <t>Pretto/Metro Chef/Orecchio Oro/SPAR</t>
  </si>
  <si>
    <t>Turatti/Pretto</t>
  </si>
  <si>
    <t>Линия плавления моцареллы в рассоле №2</t>
  </si>
  <si>
    <t>202</t>
  </si>
  <si>
    <t xml:space="preserve"> Палочки 30.0г</t>
  </si>
  <si>
    <t>207</t>
  </si>
  <si>
    <t xml:space="preserve"> 0.2</t>
  </si>
  <si>
    <t>212</t>
  </si>
  <si>
    <t xml:space="preserve"> 0.28</t>
  </si>
  <si>
    <t>217</t>
  </si>
  <si>
    <t xml:space="preserve"> 1.2</t>
  </si>
  <si>
    <t>посолка</t>
  </si>
  <si>
    <t>203</t>
  </si>
  <si>
    <t>208</t>
  </si>
  <si>
    <t>213</t>
  </si>
  <si>
    <t>204</t>
  </si>
  <si>
    <t>209</t>
  </si>
  <si>
    <t>214</t>
  </si>
  <si>
    <t>205</t>
  </si>
  <si>
    <t>210</t>
  </si>
  <si>
    <t>215</t>
  </si>
  <si>
    <t xml:space="preserve"> 0.46</t>
  </si>
  <si>
    <t>206</t>
  </si>
  <si>
    <t>211</t>
  </si>
  <si>
    <t>216</t>
  </si>
  <si>
    <t>МОЦ Палочки 30.0г</t>
  </si>
  <si>
    <t>Моцарелла Палочки 30.0г</t>
  </si>
  <si>
    <t>Сулугуни Палочки 30.0г</t>
  </si>
  <si>
    <t>Сулугуни 0.2</t>
  </si>
  <si>
    <t>CYЛГ 0.2/МОЦ 0.2</t>
  </si>
  <si>
    <t>Моцарелла 0.2</t>
  </si>
  <si>
    <t>Моцарелла 0.28</t>
  </si>
  <si>
    <t>Сулугуни 0.28</t>
  </si>
  <si>
    <t>Моцарелла 0.46</t>
  </si>
  <si>
    <t>Моцарелла 1.2</t>
  </si>
  <si>
    <t>Из Лавки/Бонджорно/Unagrande</t>
  </si>
  <si>
    <t>Unagrande</t>
  </si>
  <si>
    <t>Умалат</t>
  </si>
  <si>
    <t>Умалат/Pretto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</si>
  <si>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</si>
  <si>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</si>
  <si>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</si>
  <si>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</si>
  <si>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</si>
  <si>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</si>
  <si>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</si>
  <si>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</si>
  <si>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</si>
  <si>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</si>
  <si>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</si>
  <si>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</si>
  <si>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</si>
  <si>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</si>
  <si>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</si>
  <si>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</si>
  <si>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</si>
  <si>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</si>
  <si>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</si>
  <si>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</si>
  <si>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</si>
  <si>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</si>
  <si>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3.2, Biotec, без лактозы</t>
  </si>
  <si>
    <t>Чильеджина</t>
  </si>
  <si>
    <t>0.008</t>
  </si>
  <si>
    <t>Вода: 8</t>
  </si>
  <si>
    <t>малый Комет/Мультиголова</t>
  </si>
  <si>
    <t>Моцарелла в воде Чильеджина без лактозы "Unagrande", 45%, 0,125/0,225 кг, ф/п (6 шт)</t>
  </si>
  <si>
    <t>Фиор Ди Латте</t>
  </si>
  <si>
    <t>0.125</t>
  </si>
  <si>
    <t>Вода: 125</t>
  </si>
  <si>
    <t>Моцарелла в воде Фиор Ди Латте без лактозы “Unagrande", 45%, 0,125/0,225 кг, ф/п (6 шт)</t>
  </si>
  <si>
    <t>малый Комет</t>
  </si>
  <si>
    <t>Моцарелла в воде Фиор Ди Латте "Pretto", 45%, 1/1,6 кг, ф/п</t>
  </si>
  <si>
    <t>-</t>
  </si>
  <si>
    <t>2.7, Альче</t>
  </si>
  <si>
    <t>Моцарелла</t>
  </si>
  <si>
    <t>Палочки 30.0г</t>
  </si>
  <si>
    <t>Соль: 30</t>
  </si>
  <si>
    <t>Ульма</t>
  </si>
  <si>
    <t>Моцарелла палочки "Из Лавки", 45%, 0,12 кг, т/ф</t>
  </si>
  <si>
    <t>Моцарелла палочки "Бонджорно", 45%, 0,12 кг, т/ф</t>
  </si>
  <si>
    <t>Моцарелла палочки "Unagrande", 45%, 0,12 кг, т/ф</t>
  </si>
  <si>
    <t>3.2, Сакко</t>
  </si>
  <si>
    <t>Моцарелла в воде Фиор Ди Латте "Metro Chef" 45%, 0,125/0,225 кг, ф/п</t>
  </si>
  <si>
    <t>Моцарелла в воде Фиор Ди Латте "Foodfest", 45%, 0,125/0,225 кг, ф/п</t>
  </si>
  <si>
    <t>Моцарелла в воде Фиор Ди Латте "Pretto", 45%, 0,125/0,225 кг, ф/п, (8 шт)</t>
  </si>
  <si>
    <t>0.1</t>
  </si>
  <si>
    <t>Вода: 100</t>
  </si>
  <si>
    <t>Моцарелла в воде Фиор Ди Латте "Orecchio Oro", 45%, 0,1/0,18 кг, ф/п</t>
  </si>
  <si>
    <t>Моцарелла в воде Фиор Ди Латте «SPAR», 45%, 0,1/0,18 кг, ф/п</t>
  </si>
  <si>
    <t>Сулугуни</t>
  </si>
  <si>
    <t>Сулугуни палочки "Умалат", 45%, 0,12 кг, т/ф</t>
  </si>
  <si>
    <t>Моцарелла в воде Фиор Ди Латте "Pretto", 45%, 0,1/0,18 кг, ф/п, (8 шт)</t>
  </si>
  <si>
    <t>3.2, Biotec</t>
  </si>
  <si>
    <t>0.2</t>
  </si>
  <si>
    <t>Вода: 200</t>
  </si>
  <si>
    <t>Моцарелла в воде Грандиоза "Unagrande", 45%, 0,2/0,36 кг, ф/п</t>
  </si>
  <si>
    <t>Моцарелла в воде Фиор Ди Латте "Unagrande", 45%, 0,125/0,225 кг, ф/п</t>
  </si>
  <si>
    <t>Моцарелла в воде Чильеджина "Unagrande", 45%, 0,125/0,225 кг, ф/п</t>
  </si>
  <si>
    <t>Соль: 200</t>
  </si>
  <si>
    <t>Сулугуни "Умалат", 45%, 0,2 кг, т/ф, (9 шт)</t>
  </si>
  <si>
    <t>Моцарелла "Pretto" (для бутербродов), 45%, 0,2 кг, т/ф, (9 шт)</t>
  </si>
  <si>
    <t>Моцарелла в воде Чильеджина "Pretto", 45%, 1/1,6 кг, ф/п</t>
  </si>
  <si>
    <t>2.7, Сакко</t>
  </si>
  <si>
    <t>Моцарелла в воде Чильеджина "Metro Chef" 45%, 0,125/0,225 кг, ф/п</t>
  </si>
  <si>
    <t>Моцарелла в воде Чильеджина "Orecchio Oro", 45%, 0,1/0,18 кг, ф/п</t>
  </si>
  <si>
    <t xml:space="preserve">Моцарелла в воде Чильеджина «SPAR», 45%, 0,1/0,18 кг, ф/п  </t>
  </si>
  <si>
    <t>Моцарелла в воде Чильеджина "Turatti", 45%, 0,1/0,18 кг, ф/п</t>
  </si>
  <si>
    <t>Моцарелла в воде Чильеджина "Pretto", 45%, 0,1/0,18 кг, ф/п, (8 шт)</t>
  </si>
  <si>
    <t>0.28</t>
  </si>
  <si>
    <t>Соль: 280</t>
  </si>
  <si>
    <t>Моцарелла для сэндвичей "Unagrande", 45%, 0,28 кг, т/ф, (8 шт)</t>
  </si>
  <si>
    <t>Сулугуни "Умалат", 45%, 0,28 кг, т/ф, (8 шт)</t>
  </si>
  <si>
    <t>0.46</t>
  </si>
  <si>
    <t>Соль: 460</t>
  </si>
  <si>
    <t>САККАРДО</t>
  </si>
  <si>
    <t>Моцарелла для пиццы "Unagrande", 45%, 0,46 кг, в/у</t>
  </si>
  <si>
    <t>1.2</t>
  </si>
  <si>
    <t>Соль: 1200</t>
  </si>
  <si>
    <t>Моцарелла "Pretto", 45%, 1,2 кг, т/ф (8 шт)</t>
  </si>
  <si>
    <t>Длинная мойка</t>
  </si>
  <si>
    <t>Качокавалло "Unagrande", 45%, 0,26 кг, в/у, (8 шт)</t>
  </si>
  <si>
    <t>3.6, Альче</t>
  </si>
  <si>
    <t>Моцарелла "Pretto", 45%, 0,15 кг, ф/п (кубики)</t>
  </si>
  <si>
    <t>Моцарелла "Pretto", 45%, 0,37 кг, т/ф</t>
  </si>
  <si>
    <t>Моцарелла "Pretto", 45%, 1 кг, т/ф (вес)</t>
  </si>
  <si>
    <t>Моцарелла "Unagrande", 45%, 0,5 кг, ф/п (кубики)</t>
  </si>
  <si>
    <t>Моцарелла "Unagrande", 45%, 1,2 кг, т/ф</t>
  </si>
  <si>
    <t>Моцарелла "Unagrande", 45%, 3 кг, пл/л</t>
  </si>
  <si>
    <t>Моцарелла без лактозы «Вкусвилл», 45%, 0,1 кг, ф/п (кубики)</t>
  </si>
  <si>
    <t>2.7, Альче, без лактозы</t>
  </si>
  <si>
    <t>Моцарелла без лактозы для сэндвичей "Unagrande", 45%, 0,28 кг, т/ф (6 шт)</t>
  </si>
  <si>
    <t>Моцарелла в воде Фиор Ди Латте "Aventino", 45%, 0,1/0,18 кг, ф/п</t>
  </si>
  <si>
    <t>Моцарелла в воде Фиор Ди Латте "Turatti", 45%, 0,125/0,225 кг, ф/п</t>
  </si>
  <si>
    <t>Моцарелла в воде Фиор Ди Латте "Unagrande", 50%, 0,125/0,225 кг, ф/п, (8 шт)</t>
  </si>
  <si>
    <t>Моцарелла в воде Фиор Ди Латте "Ваш выбор", 45%, 0,1/0,18 кг, ф/п</t>
  </si>
  <si>
    <t>Моцарелла в воде Фиор Ди Латте "Каждый день", 45%, 0,1/0,18 кг, ф/п</t>
  </si>
  <si>
    <t>Моцарелла в воде Фиор Ди Латте "Красная птица", 45%, 0,125/0,225 кг, ф/п</t>
  </si>
  <si>
    <t>Моцарелла в воде Фиор Ди Латте без лактозы "ВкусВилл", 45%, 0,125/0,225 кг, ф/п (8 шт)</t>
  </si>
  <si>
    <t>Моцарелла в воде Фиор Ди Латте без лактозы "Красная птица", 45%, 0,125/0,225 кг, ф/п</t>
  </si>
  <si>
    <t>Моцарелла в воде Чильеджина "Aventino", 45%, 0,1/0,18 кг, ф/п</t>
  </si>
  <si>
    <t>Моцарелла в воде Чильеджина "Unagrande", 50%, 0,125/0,225 кг, ф/п, (8 шт)</t>
  </si>
  <si>
    <t>Моцарелла в воде Чильеджина "Ваш выбор", 45%, 0,1/0,18 кг, ф/п</t>
  </si>
  <si>
    <t>Моцарелла в воде Чильеджина "Каждый день", 45%, 0,1/0,18 кг, ф/п</t>
  </si>
  <si>
    <t>Моцарелла в воде Чильеджина "Красная птица", 45%, 0,125/0,225 кг, ф/п</t>
  </si>
  <si>
    <t>Моцарелла в воде Чильеджина без лактозы "Красная птица", 45%, 0,125/0,225 кг, ф/п</t>
  </si>
  <si>
    <t>Моцарелла для бутербродов "Aventino", 45%, 0,2 кг, т/ф</t>
  </si>
  <si>
    <t>Моцарелла для бутербродов «ВкусВилл», 45%, 0,2 кг т/ф</t>
  </si>
  <si>
    <t>Моцарелла для пиццы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</si>
  <si>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</si>
  <si>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</si>
  <si>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"SORIMA" 45%, 1,2 кг, т/ф</t>
  </si>
  <si>
    <t>Моцарелла для пиццы "Красная птица", 45%, 0,28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</si>
  <si>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</si>
  <si>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</si>
  <si>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15 гр Эсперсен 45%, 3,5 кг, пл/л</t>
  </si>
  <si>
    <t>Моцарелла палочки 7,5 гр Эсперсен, 45%, 3,6 кг, пл/л</t>
  </si>
  <si>
    <t>Моцарелла палочки без лактозы "Unagrande", 45%, 0,12 кг, т/ф</t>
  </si>
  <si>
    <t>Моцарелла палочки без лактозы «ВкусВилл», 45%, 0,12 кг, т/ф</t>
  </si>
  <si>
    <t>ОАЭ_Моцарелла без лактозы "Unagrande", 45%, 0,15 (кубики)</t>
  </si>
  <si>
    <t>ОАЭ_Моцарелла в воде Фиор Ди Латте без лактозы "Unagrande", 45%, 0,125/0,225 кг, ф/п</t>
  </si>
  <si>
    <t>3.2, Альче, без лактозы</t>
  </si>
  <si>
    <t>ОАЭ_Моцарелла в воде Чильеджина без лактозы "Unagrande", 45%, 0,125/0,225 кг, ф/п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</si>
  <si>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</si>
  <si>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</si>
  <si>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"Foodfest", 45%, 0,37 кг, т/ф</t>
  </si>
  <si>
    <t>Сулугуни "ВкусВилл", 45%, 0,28 кг, т/ф</t>
  </si>
  <si>
    <t>Сулугуни "Зеленая линия", 45%, 0,28 кг, т/ф</t>
  </si>
  <si>
    <t>Сулугуни "Лента Fresh", 45%, 0,2 кг, т/ф</t>
  </si>
  <si>
    <t>Сулугуни "Умалат" (для хачапури), 45%, 0,12 кг, ф/п</t>
  </si>
  <si>
    <t>Сулугуни "Умалат", 45%, 1,2  кг, т/ф</t>
  </si>
  <si>
    <t>Сулугуни "Умалат", 45%, 3 кг, п/л (кубики)</t>
  </si>
  <si>
    <t>Сулугуни без лактозы "ВкусВилл", 45%, 0,2 кг, т/ф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</si>
  <si>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</si>
  <si>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</si>
  <si>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3,5 кг, п/л</t>
  </si>
  <si>
    <t>Сулугуни палочки без лактозы "Умалат", 45%, 0,12 кг, т/ф</t>
  </si>
  <si>
    <t>{"first_batch_ids":{"mozzarella":187},"date":"2024-06-09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</si>
  <si>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</si>
  <si>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</si>
  <si>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</si>
  <si>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</si>
  <si>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</si>
  <si>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</si>
  <si>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</si>
  <si>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</si>
  <si>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00-00008479</t>
  </si>
  <si>
    <t>00-00011191</t>
  </si>
  <si>
    <t>Н0000097275</t>
  </si>
  <si>
    <t>Н0000095981</t>
  </si>
  <si>
    <t>Н0000094728</t>
  </si>
  <si>
    <t>Н0000094729</t>
  </si>
  <si>
    <t>Н0000098464</t>
  </si>
  <si>
    <t>00-00008508</t>
  </si>
  <si>
    <t>00-00009633</t>
  </si>
  <si>
    <t>00-00009216</t>
  </si>
  <si>
    <t>Н0000097277</t>
  </si>
  <si>
    <t>Н0000095985</t>
  </si>
  <si>
    <t>Н0000094727</t>
  </si>
  <si>
    <t>Н0000098465</t>
  </si>
  <si>
    <t>00-00007188</t>
  </si>
  <si>
    <t>00-00008507</t>
  </si>
  <si>
    <t>00-00009632</t>
  </si>
  <si>
    <t>00-00009215</t>
  </si>
  <si>
    <t>Задание на упаковку линии пиццы Моцарелльный цех</t>
  </si>
  <si>
    <t>Н0000094735</t>
  </si>
  <si>
    <t>Н0000095251</t>
  </si>
  <si>
    <t>Н0000079372</t>
  </si>
  <si>
    <t>Н0000094726</t>
  </si>
  <si>
    <t>Н0000093998</t>
  </si>
  <si>
    <t>Н0000095934</t>
  </si>
  <si>
    <t>00-00012176</t>
  </si>
  <si>
    <t>Н0000094741</t>
  </si>
  <si>
    <t>Н0000081879</t>
  </si>
  <si>
    <t>Н0000093444</t>
  </si>
  <si>
    <t>на терку 700кг</t>
  </si>
  <si>
    <t>на терку 1800кг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</si>
</sst>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8"/>
      <name val="Calibri"/>
    </font>
    <font>
      <sz val="10"/>
      <name val="Calibri"/>
    </font>
    <font>
      <sz val="18"/>
      <color rgb="FF000000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DAE5F1"/>
      </patternFill>
    </fill>
    <fill>
      <patternFill patternType="solid">
        <fgColor rgb="FFF1DADA"/>
      </patternFill>
    </fill>
    <fill>
      <patternFill patternType="solid">
        <fgColor rgb="FFDCE6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15" borderId="0" xfId="0" applyFont="1" applyFill="1"/>
    <xf numFmtId="0" fontId="11" fillId="15" borderId="0" xfId="0" applyFont="1" applyFill="1" applyAlignment="1"/>
    <xf numFmtId="49" fontId="5" fillId="0" borderId="0" xfId="0" applyNumberFormat="1" applyFont="1" applyAlignment="1">
      <alignment horizontal="right"/>
    </xf>
    <xf numFmtId="0" fontId="11" fillId="16" borderId="0" xfId="0" applyFont="1" applyFill="1"/>
    <xf numFmtId="49" fontId="6" fillId="0" borderId="0" xfId="0" applyNumberFormat="1" applyFont="1" applyAlignment="1">
      <alignment horizontal="right"/>
    </xf>
    <xf numFmtId="0" fontId="11" fillId="0" borderId="0" xfId="0" applyFont="1"/>
    <xf numFmtId="49" fontId="11" fillId="0" borderId="0" xfId="0" applyNumberFormat="1" applyFont="1" applyAlignment="1">
      <alignment horizontal="right"/>
    </xf>
    <xf numFmtId="0" fontId="11" fillId="17" borderId="0" xfId="0" applyFont="1" applyFill="1"/>
    <xf numFmtId="0" fontId="11" fillId="18" borderId="0" xfId="0" applyFont="1" applyFill="1"/>
    <xf numFmtId="0" fontId="11" fillId="0" borderId="1" xfId="0" applyFont="1" applyBorder="1"/>
    <xf numFmtId="0" fontId="0" fillId="0" borderId="1" xfId="0" applyBorder="1"/>
    <xf numFmtId="0" fontId="12" fillId="19" borderId="1" xfId="0" applyFont="1" applyFill="1" applyBorder="1" applyAlignment="1">
      <alignment horizontal="center" vertical="center" wrapText="1"/>
    </xf>
    <xf numFmtId="0" fontId="9" fillId="19" borderId="1" xfId="0" applyFont="1" applyFill="1" applyBorder="1"/>
    <xf numFmtId="0" fontId="9" fillId="0" borderId="1" xfId="0" applyFont="1" applyBorder="1"/>
    <xf numFmtId="0" fontId="9" fillId="0" borderId="1" xfId="0" applyFont="1" applyBorder="1"/>
    <xf numFmtId="0" fontId="0" fillId="0" borderId="1" xfId="0" applyBorder="1"/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9" fillId="19" borderId="1" xfId="0" applyFont="1" applyFill="1" applyBorder="1"/>
    <xf numFmtId="0" fontId="0" fillId="0" borderId="1" xfId="0" applyBorder="1" applyAlignment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textRotation="90" wrapText="1"/>
    </xf>
    <xf numFmtId="0" fontId="9" fillId="4" borderId="1" xfId="0" applyFont="1" applyFill="1" applyBorder="1" applyAlignment="1">
      <alignment horizontal="center" vertical="center" textRotation="90" wrapText="1"/>
    </xf>
    <xf numFmtId="0" fontId="7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vertical="center" wrapText="1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</cellXfs>
  <cellStyles count="1">
    <cellStyle name="Обычный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U219"/>
  <sheetViews>
    <sheetView topLeftCell="A16" zoomScale="40" zoomScaleNormal="40" workbookViewId="0">
      <selection activeCell="A23" sqref="A23:XFD40"/>
    </sheetView>
  </sheetViews>
  <sheetFormatPr defaultColWidth="2.33203125" defaultRowHeight="14.4" x14ac:dyDescent="0.3"/>
  <cols>
    <col min="1" max="1" width="21" style="30" customWidth="1"/>
    <col min="2" max="4" width="21" style="20" customWidth="1"/>
    <col min="5" max="246" width="2.44140625" style="20" customWidth="1"/>
    <col min="247" max="247" width="2.88671875" style="20" bestFit="1" customWidth="1"/>
    <col min="248" max="563" width="2.44140625" style="20" customWidth="1"/>
    <col min="564" max="564" width="2.44140625" style="30" customWidth="1"/>
    <col min="565" max="1012" width="8.5546875" style="30" customWidth="1"/>
    <col min="1013" max="16384" width="2.33203125" style="30"/>
  </cols>
  <sheetData>
    <row r="1" spans="2:567" ht="25.05" customHeight="1" x14ac:dyDescent="0.3">
      <c r="C1" s="31" t="s">
        <v>0</v>
      </c>
      <c r="D1" s="32" t="s">
        <v>1</v>
      </c>
      <c r="E1" s="33" t="s">
        <v>13</v>
      </c>
      <c r="F1" s="34" t="s">
        <v>2</v>
      </c>
      <c r="G1" s="34" t="s">
        <v>3</v>
      </c>
      <c r="H1" s="34" t="s">
        <v>4</v>
      </c>
      <c r="I1" s="34" t="s">
        <v>5</v>
      </c>
      <c r="J1" s="34" t="s">
        <v>6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3" t="s">
        <v>14</v>
      </c>
      <c r="R1" s="34" t="s">
        <v>2</v>
      </c>
      <c r="S1" s="34" t="s">
        <v>3</v>
      </c>
      <c r="T1" s="34" t="s">
        <v>4</v>
      </c>
      <c r="U1" s="34" t="s">
        <v>5</v>
      </c>
      <c r="V1" s="34" t="s">
        <v>6</v>
      </c>
      <c r="W1" s="34" t="s">
        <v>7</v>
      </c>
      <c r="X1" s="34" t="s">
        <v>8</v>
      </c>
      <c r="Y1" s="34" t="s">
        <v>9</v>
      </c>
      <c r="Z1" s="34" t="s">
        <v>10</v>
      </c>
      <c r="AA1" s="34" t="s">
        <v>11</v>
      </c>
      <c r="AB1" s="34" t="s">
        <v>12</v>
      </c>
      <c r="AC1" s="33" t="s">
        <v>15</v>
      </c>
      <c r="AD1" s="34" t="s">
        <v>2</v>
      </c>
      <c r="AE1" s="34" t="s">
        <v>3</v>
      </c>
      <c r="AF1" s="34" t="s">
        <v>4</v>
      </c>
      <c r="AG1" s="34" t="s">
        <v>5</v>
      </c>
      <c r="AH1" s="34" t="s">
        <v>6</v>
      </c>
      <c r="AI1" s="34" t="s">
        <v>7</v>
      </c>
      <c r="AJ1" s="34" t="s">
        <v>8</v>
      </c>
      <c r="AK1" s="34" t="s">
        <v>9</v>
      </c>
      <c r="AL1" s="34" t="s">
        <v>10</v>
      </c>
      <c r="AM1" s="34" t="s">
        <v>11</v>
      </c>
      <c r="AN1" s="34" t="s">
        <v>12</v>
      </c>
      <c r="AO1" s="33" t="s">
        <v>16</v>
      </c>
      <c r="AP1" s="34" t="s">
        <v>2</v>
      </c>
      <c r="AQ1" s="34" t="s">
        <v>3</v>
      </c>
      <c r="AR1" s="34" t="s">
        <v>4</v>
      </c>
      <c r="AS1" s="34" t="s">
        <v>5</v>
      </c>
      <c r="AT1" s="34" t="s">
        <v>6</v>
      </c>
      <c r="AU1" s="34" t="s">
        <v>7</v>
      </c>
      <c r="AV1" s="34" t="s">
        <v>8</v>
      </c>
      <c r="AW1" s="34" t="s">
        <v>9</v>
      </c>
      <c r="AX1" s="34" t="s">
        <v>10</v>
      </c>
      <c r="AY1" s="34" t="s">
        <v>11</v>
      </c>
      <c r="AZ1" s="34" t="s">
        <v>12</v>
      </c>
      <c r="BA1" s="33" t="s">
        <v>17</v>
      </c>
      <c r="BB1" s="34" t="s">
        <v>2</v>
      </c>
      <c r="BC1" s="34" t="s">
        <v>3</v>
      </c>
      <c r="BD1" s="34" t="s">
        <v>4</v>
      </c>
      <c r="BE1" s="34" t="s">
        <v>5</v>
      </c>
      <c r="BF1" s="34" t="s">
        <v>6</v>
      </c>
      <c r="BG1" s="34" t="s">
        <v>7</v>
      </c>
      <c r="BH1" s="34" t="s">
        <v>8</v>
      </c>
      <c r="BI1" s="34" t="s">
        <v>9</v>
      </c>
      <c r="BJ1" s="34" t="s">
        <v>10</v>
      </c>
      <c r="BK1" s="34" t="s">
        <v>11</v>
      </c>
      <c r="BL1" s="34" t="s">
        <v>12</v>
      </c>
      <c r="BM1" s="33" t="s">
        <v>18</v>
      </c>
      <c r="BN1" s="34" t="s">
        <v>2</v>
      </c>
      <c r="BO1" s="34" t="s">
        <v>3</v>
      </c>
      <c r="BP1" s="34" t="s">
        <v>4</v>
      </c>
      <c r="BQ1" s="34" t="s">
        <v>5</v>
      </c>
      <c r="BR1" s="34" t="s">
        <v>6</v>
      </c>
      <c r="BS1" s="34" t="s">
        <v>7</v>
      </c>
      <c r="BT1" s="34" t="s">
        <v>8</v>
      </c>
      <c r="BU1" s="34" t="s">
        <v>9</v>
      </c>
      <c r="BV1" s="34" t="s">
        <v>10</v>
      </c>
      <c r="BW1" s="34" t="s">
        <v>11</v>
      </c>
      <c r="BX1" s="34" t="s">
        <v>12</v>
      </c>
      <c r="BY1" s="33" t="s">
        <v>19</v>
      </c>
      <c r="BZ1" s="34" t="s">
        <v>2</v>
      </c>
      <c r="CA1" s="34" t="s">
        <v>3</v>
      </c>
      <c r="CB1" s="34" t="s">
        <v>4</v>
      </c>
      <c r="CC1" s="34" t="s">
        <v>5</v>
      </c>
      <c r="CD1" s="34" t="s">
        <v>6</v>
      </c>
      <c r="CE1" s="34" t="s">
        <v>7</v>
      </c>
      <c r="CF1" s="34" t="s">
        <v>8</v>
      </c>
      <c r="CG1" s="34" t="s">
        <v>9</v>
      </c>
      <c r="CH1" s="34" t="s">
        <v>10</v>
      </c>
      <c r="CI1" s="34" t="s">
        <v>11</v>
      </c>
      <c r="CJ1" s="34" t="s">
        <v>12</v>
      </c>
      <c r="CK1" s="33" t="s">
        <v>20</v>
      </c>
      <c r="CL1" s="34" t="s">
        <v>2</v>
      </c>
      <c r="CM1" s="34" t="s">
        <v>3</v>
      </c>
      <c r="CN1" s="34" t="s">
        <v>4</v>
      </c>
      <c r="CO1" s="34" t="s">
        <v>5</v>
      </c>
      <c r="CP1" s="34" t="s">
        <v>6</v>
      </c>
      <c r="CQ1" s="34" t="s">
        <v>7</v>
      </c>
      <c r="CR1" s="34" t="s">
        <v>8</v>
      </c>
      <c r="CS1" s="34" t="s">
        <v>9</v>
      </c>
      <c r="CT1" s="34" t="s">
        <v>10</v>
      </c>
      <c r="CU1" s="34" t="s">
        <v>11</v>
      </c>
      <c r="CV1" s="34" t="s">
        <v>12</v>
      </c>
      <c r="CW1" s="33" t="s">
        <v>21</v>
      </c>
      <c r="CX1" s="34" t="s">
        <v>2</v>
      </c>
      <c r="CY1" s="34" t="s">
        <v>3</v>
      </c>
      <c r="CZ1" s="34" t="s">
        <v>4</v>
      </c>
      <c r="DA1" s="34" t="s">
        <v>5</v>
      </c>
      <c r="DB1" s="34" t="s">
        <v>6</v>
      </c>
      <c r="DC1" s="34" t="s">
        <v>7</v>
      </c>
      <c r="DD1" s="34" t="s">
        <v>8</v>
      </c>
      <c r="DE1" s="34" t="s">
        <v>9</v>
      </c>
      <c r="DF1" s="34" t="s">
        <v>10</v>
      </c>
      <c r="DG1" s="34" t="s">
        <v>11</v>
      </c>
      <c r="DH1" s="34" t="s">
        <v>12</v>
      </c>
      <c r="DI1" s="33" t="s">
        <v>22</v>
      </c>
      <c r="DJ1" s="34" t="s">
        <v>2</v>
      </c>
      <c r="DK1" s="34" t="s">
        <v>3</v>
      </c>
      <c r="DL1" s="34" t="s">
        <v>4</v>
      </c>
      <c r="DM1" s="34" t="s">
        <v>5</v>
      </c>
      <c r="DN1" s="34" t="s">
        <v>6</v>
      </c>
      <c r="DO1" s="34" t="s">
        <v>7</v>
      </c>
      <c r="DP1" s="34" t="s">
        <v>8</v>
      </c>
      <c r="DQ1" s="34" t="s">
        <v>9</v>
      </c>
      <c r="DR1" s="34" t="s">
        <v>10</v>
      </c>
      <c r="DS1" s="34" t="s">
        <v>11</v>
      </c>
      <c r="DT1" s="34" t="s">
        <v>12</v>
      </c>
      <c r="DU1" s="33" t="s">
        <v>23</v>
      </c>
      <c r="DV1" s="34" t="s">
        <v>2</v>
      </c>
      <c r="DW1" s="34" t="s">
        <v>3</v>
      </c>
      <c r="DX1" s="34" t="s">
        <v>4</v>
      </c>
      <c r="DY1" s="34" t="s">
        <v>5</v>
      </c>
      <c r="DZ1" s="34" t="s">
        <v>6</v>
      </c>
      <c r="EA1" s="34" t="s">
        <v>7</v>
      </c>
      <c r="EB1" s="34" t="s">
        <v>8</v>
      </c>
      <c r="EC1" s="34" t="s">
        <v>9</v>
      </c>
      <c r="ED1" s="34" t="s">
        <v>10</v>
      </c>
      <c r="EE1" s="34" t="s">
        <v>11</v>
      </c>
      <c r="EF1" s="34" t="s">
        <v>12</v>
      </c>
      <c r="EG1" s="33" t="s">
        <v>3</v>
      </c>
      <c r="EH1" s="34" t="s">
        <v>2</v>
      </c>
      <c r="EI1" s="34" t="s">
        <v>3</v>
      </c>
      <c r="EJ1" s="34" t="s">
        <v>4</v>
      </c>
      <c r="EK1" s="34" t="s">
        <v>5</v>
      </c>
      <c r="EL1" s="34" t="s">
        <v>6</v>
      </c>
      <c r="EM1" s="34" t="s">
        <v>7</v>
      </c>
      <c r="EN1" s="34" t="s">
        <v>8</v>
      </c>
      <c r="EO1" s="34" t="s">
        <v>9</v>
      </c>
      <c r="EP1" s="34" t="s">
        <v>10</v>
      </c>
      <c r="EQ1" s="34" t="s">
        <v>11</v>
      </c>
      <c r="ER1" s="34" t="s">
        <v>12</v>
      </c>
      <c r="ES1" s="33" t="s">
        <v>24</v>
      </c>
      <c r="ET1" s="34" t="s">
        <v>2</v>
      </c>
      <c r="EU1" s="34" t="s">
        <v>3</v>
      </c>
      <c r="EV1" s="34" t="s">
        <v>4</v>
      </c>
      <c r="EW1" s="34" t="s">
        <v>5</v>
      </c>
      <c r="EX1" s="34" t="s">
        <v>6</v>
      </c>
      <c r="EY1" s="34" t="s">
        <v>7</v>
      </c>
      <c r="EZ1" s="34" t="s">
        <v>8</v>
      </c>
      <c r="FA1" s="34" t="s">
        <v>9</v>
      </c>
      <c r="FB1" s="34" t="s">
        <v>10</v>
      </c>
      <c r="FC1" s="34" t="s">
        <v>11</v>
      </c>
      <c r="FD1" s="34" t="s">
        <v>12</v>
      </c>
      <c r="FE1" s="33" t="s">
        <v>25</v>
      </c>
      <c r="FF1" s="34" t="s">
        <v>2</v>
      </c>
      <c r="FG1" s="34" t="s">
        <v>3</v>
      </c>
      <c r="FH1" s="34" t="s">
        <v>4</v>
      </c>
      <c r="FI1" s="34" t="s">
        <v>5</v>
      </c>
      <c r="FJ1" s="34" t="s">
        <v>6</v>
      </c>
      <c r="FK1" s="34" t="s">
        <v>7</v>
      </c>
      <c r="FL1" s="34" t="s">
        <v>8</v>
      </c>
      <c r="FM1" s="34" t="s">
        <v>9</v>
      </c>
      <c r="FN1" s="34" t="s">
        <v>10</v>
      </c>
      <c r="FO1" s="34" t="s">
        <v>11</v>
      </c>
      <c r="FP1" s="34" t="s">
        <v>12</v>
      </c>
      <c r="FQ1" s="33" t="s">
        <v>26</v>
      </c>
      <c r="FR1" s="34" t="s">
        <v>2</v>
      </c>
      <c r="FS1" s="34" t="s">
        <v>3</v>
      </c>
      <c r="FT1" s="34" t="s">
        <v>4</v>
      </c>
      <c r="FU1" s="34" t="s">
        <v>5</v>
      </c>
      <c r="FV1" s="34" t="s">
        <v>6</v>
      </c>
      <c r="FW1" s="34" t="s">
        <v>7</v>
      </c>
      <c r="FX1" s="34" t="s">
        <v>8</v>
      </c>
      <c r="FY1" s="34" t="s">
        <v>9</v>
      </c>
      <c r="FZ1" s="34" t="s">
        <v>10</v>
      </c>
      <c r="GA1" s="34" t="s">
        <v>11</v>
      </c>
      <c r="GB1" s="34" t="s">
        <v>12</v>
      </c>
      <c r="GC1" s="33" t="s">
        <v>27</v>
      </c>
      <c r="GD1" s="34" t="s">
        <v>2</v>
      </c>
      <c r="GE1" s="34" t="s">
        <v>3</v>
      </c>
      <c r="GF1" s="34" t="s">
        <v>4</v>
      </c>
      <c r="GG1" s="34" t="s">
        <v>5</v>
      </c>
      <c r="GH1" s="34" t="s">
        <v>6</v>
      </c>
      <c r="GI1" s="34" t="s">
        <v>7</v>
      </c>
      <c r="GJ1" s="34" t="s">
        <v>8</v>
      </c>
      <c r="GK1" s="34" t="s">
        <v>9</v>
      </c>
      <c r="GL1" s="34" t="s">
        <v>10</v>
      </c>
      <c r="GM1" s="34" t="s">
        <v>11</v>
      </c>
      <c r="GN1" s="34" t="s">
        <v>12</v>
      </c>
      <c r="GO1" s="33" t="s">
        <v>4</v>
      </c>
      <c r="GP1" s="34" t="s">
        <v>2</v>
      </c>
      <c r="GQ1" s="34" t="s">
        <v>3</v>
      </c>
      <c r="GR1" s="34" t="s">
        <v>4</v>
      </c>
      <c r="GS1" s="34" t="s">
        <v>5</v>
      </c>
      <c r="GT1" s="34" t="s">
        <v>6</v>
      </c>
      <c r="GU1" s="34" t="s">
        <v>7</v>
      </c>
      <c r="GV1" s="34" t="s">
        <v>8</v>
      </c>
      <c r="GW1" s="34" t="s">
        <v>9</v>
      </c>
      <c r="GX1" s="34" t="s">
        <v>10</v>
      </c>
      <c r="GY1" s="34" t="s">
        <v>11</v>
      </c>
      <c r="GZ1" s="34" t="s">
        <v>12</v>
      </c>
      <c r="HA1" s="33" t="s">
        <v>28</v>
      </c>
      <c r="HB1" s="34" t="s">
        <v>2</v>
      </c>
      <c r="HC1" s="34" t="s">
        <v>3</v>
      </c>
      <c r="HD1" s="34" t="s">
        <v>4</v>
      </c>
      <c r="HE1" s="34" t="s">
        <v>5</v>
      </c>
      <c r="HF1" s="34" t="s">
        <v>6</v>
      </c>
      <c r="HG1" s="34" t="s">
        <v>7</v>
      </c>
      <c r="HH1" s="34" t="s">
        <v>8</v>
      </c>
      <c r="HI1" s="34" t="s">
        <v>9</v>
      </c>
      <c r="HJ1" s="34" t="s">
        <v>10</v>
      </c>
      <c r="HK1" s="34" t="s">
        <v>11</v>
      </c>
      <c r="HL1" s="34" t="s">
        <v>12</v>
      </c>
      <c r="HM1" s="33" t="s">
        <v>29</v>
      </c>
      <c r="HN1" s="34" t="s">
        <v>2</v>
      </c>
      <c r="HO1" s="34" t="s">
        <v>3</v>
      </c>
      <c r="HP1" s="34" t="s">
        <v>4</v>
      </c>
      <c r="HQ1" s="34" t="s">
        <v>5</v>
      </c>
      <c r="HR1" s="34" t="s">
        <v>6</v>
      </c>
      <c r="HS1" s="34" t="s">
        <v>7</v>
      </c>
      <c r="HT1" s="34" t="s">
        <v>8</v>
      </c>
      <c r="HU1" s="34" t="s">
        <v>9</v>
      </c>
      <c r="HV1" s="34" t="s">
        <v>10</v>
      </c>
      <c r="HW1" s="34" t="s">
        <v>11</v>
      </c>
      <c r="HX1" s="34" t="s">
        <v>12</v>
      </c>
      <c r="HY1" s="33" t="s">
        <v>30</v>
      </c>
      <c r="HZ1" s="34" t="s">
        <v>2</v>
      </c>
      <c r="IA1" s="34" t="s">
        <v>3</v>
      </c>
      <c r="IB1" s="34" t="s">
        <v>4</v>
      </c>
      <c r="IC1" s="34" t="s">
        <v>5</v>
      </c>
      <c r="ID1" s="34" t="s">
        <v>6</v>
      </c>
      <c r="IE1" s="34" t="s">
        <v>7</v>
      </c>
      <c r="IF1" s="34" t="s">
        <v>8</v>
      </c>
      <c r="IG1" s="34" t="s">
        <v>9</v>
      </c>
      <c r="IH1" s="34" t="s">
        <v>10</v>
      </c>
      <c r="II1" s="34" t="s">
        <v>11</v>
      </c>
      <c r="IJ1" s="34" t="s">
        <v>12</v>
      </c>
      <c r="IK1" s="33" t="s">
        <v>31</v>
      </c>
      <c r="IL1" s="34" t="s">
        <v>2</v>
      </c>
      <c r="IM1" s="34" t="s">
        <v>3</v>
      </c>
      <c r="IN1" s="34" t="s">
        <v>4</v>
      </c>
      <c r="IO1" s="34" t="s">
        <v>5</v>
      </c>
      <c r="IP1" s="34" t="s">
        <v>6</v>
      </c>
      <c r="IQ1" s="34" t="s">
        <v>7</v>
      </c>
      <c r="IR1" s="34" t="s">
        <v>8</v>
      </c>
      <c r="IS1" s="34" t="s">
        <v>9</v>
      </c>
      <c r="IT1" s="34" t="s">
        <v>10</v>
      </c>
      <c r="IU1" s="34" t="s">
        <v>11</v>
      </c>
      <c r="IV1" s="34" t="s">
        <v>12</v>
      </c>
      <c r="IW1" s="33" t="s">
        <v>5</v>
      </c>
      <c r="IX1" s="34" t="s">
        <v>2</v>
      </c>
      <c r="IY1" s="34" t="s">
        <v>3</v>
      </c>
      <c r="IZ1" s="34" t="s">
        <v>4</v>
      </c>
      <c r="JA1" s="34" t="s">
        <v>5</v>
      </c>
      <c r="JB1" s="34" t="s">
        <v>6</v>
      </c>
      <c r="JC1" s="34" t="s">
        <v>7</v>
      </c>
      <c r="JD1" s="34" t="s">
        <v>8</v>
      </c>
      <c r="JE1" s="34" t="s">
        <v>9</v>
      </c>
      <c r="JF1" s="34" t="s">
        <v>10</v>
      </c>
      <c r="JG1" s="34" t="s">
        <v>11</v>
      </c>
      <c r="JH1" s="34" t="s">
        <v>12</v>
      </c>
      <c r="JI1" s="33" t="s">
        <v>32</v>
      </c>
      <c r="JJ1" s="34" t="s">
        <v>2</v>
      </c>
      <c r="JK1" s="34" t="s">
        <v>3</v>
      </c>
      <c r="JL1" s="34" t="s">
        <v>4</v>
      </c>
      <c r="JM1" s="34" t="s">
        <v>5</v>
      </c>
      <c r="JN1" s="34" t="s">
        <v>6</v>
      </c>
      <c r="JO1" s="34" t="s">
        <v>7</v>
      </c>
      <c r="JP1" s="34" t="s">
        <v>8</v>
      </c>
      <c r="JQ1" s="34" t="s">
        <v>9</v>
      </c>
      <c r="JR1" s="34" t="s">
        <v>10</v>
      </c>
      <c r="JS1" s="34" t="s">
        <v>11</v>
      </c>
      <c r="JT1" s="34" t="s">
        <v>12</v>
      </c>
      <c r="JU1" s="33" t="s">
        <v>33</v>
      </c>
      <c r="JV1" s="34" t="s">
        <v>2</v>
      </c>
      <c r="JW1" s="34" t="s">
        <v>3</v>
      </c>
      <c r="JX1" s="34" t="s">
        <v>4</v>
      </c>
      <c r="JY1" s="34" t="s">
        <v>5</v>
      </c>
      <c r="JZ1" s="34" t="s">
        <v>6</v>
      </c>
      <c r="KA1" s="34" t="s">
        <v>7</v>
      </c>
      <c r="KB1" s="34" t="s">
        <v>8</v>
      </c>
      <c r="KC1" s="34" t="s">
        <v>9</v>
      </c>
      <c r="KD1" s="34" t="s">
        <v>10</v>
      </c>
      <c r="KE1" s="34" t="s">
        <v>11</v>
      </c>
      <c r="KF1" s="34" t="s">
        <v>12</v>
      </c>
      <c r="KG1" s="33" t="s">
        <v>34</v>
      </c>
      <c r="KH1" s="34" t="s">
        <v>2</v>
      </c>
      <c r="KI1" s="34" t="s">
        <v>3</v>
      </c>
      <c r="KJ1" s="34" t="s">
        <v>4</v>
      </c>
      <c r="KK1" s="34" t="s">
        <v>5</v>
      </c>
      <c r="KL1" s="34" t="s">
        <v>6</v>
      </c>
      <c r="KM1" s="34" t="s">
        <v>7</v>
      </c>
      <c r="KN1" s="34" t="s">
        <v>8</v>
      </c>
      <c r="KO1" s="34" t="s">
        <v>9</v>
      </c>
      <c r="KP1" s="34" t="s">
        <v>10</v>
      </c>
      <c r="KQ1" s="34" t="s">
        <v>11</v>
      </c>
      <c r="KR1" s="34" t="s">
        <v>12</v>
      </c>
      <c r="KS1" s="33" t="s">
        <v>35</v>
      </c>
      <c r="KT1" s="34" t="s">
        <v>2</v>
      </c>
      <c r="KU1" s="34" t="s">
        <v>3</v>
      </c>
      <c r="KV1" s="34" t="s">
        <v>4</v>
      </c>
      <c r="KW1" s="34" t="s">
        <v>5</v>
      </c>
      <c r="KX1" s="34" t="s">
        <v>6</v>
      </c>
      <c r="KY1" s="34" t="s">
        <v>7</v>
      </c>
      <c r="KZ1" s="34" t="s">
        <v>8</v>
      </c>
      <c r="LA1" s="34" t="s">
        <v>9</v>
      </c>
      <c r="LB1" s="34" t="s">
        <v>10</v>
      </c>
      <c r="LC1" s="34" t="s">
        <v>11</v>
      </c>
      <c r="LD1" s="34" t="s">
        <v>12</v>
      </c>
      <c r="LE1" s="33" t="s">
        <v>36</v>
      </c>
      <c r="LF1" s="34" t="s">
        <v>2</v>
      </c>
      <c r="LG1" s="34" t="s">
        <v>3</v>
      </c>
      <c r="LH1" s="34" t="s">
        <v>4</v>
      </c>
      <c r="LI1" s="34" t="s">
        <v>5</v>
      </c>
      <c r="LJ1" s="34" t="s">
        <v>6</v>
      </c>
      <c r="LK1" s="34" t="s">
        <v>7</v>
      </c>
      <c r="LL1" s="34" t="s">
        <v>8</v>
      </c>
      <c r="LM1" s="34" t="s">
        <v>9</v>
      </c>
      <c r="LN1" s="34" t="s">
        <v>10</v>
      </c>
      <c r="LO1" s="34" t="s">
        <v>11</v>
      </c>
      <c r="LP1" s="34" t="s">
        <v>12</v>
      </c>
      <c r="LQ1" s="33" t="s">
        <v>37</v>
      </c>
      <c r="LR1" s="34" t="s">
        <v>2</v>
      </c>
      <c r="LS1" s="34" t="s">
        <v>3</v>
      </c>
      <c r="LT1" s="34" t="s">
        <v>4</v>
      </c>
      <c r="LU1" s="34" t="s">
        <v>5</v>
      </c>
      <c r="LV1" s="34" t="s">
        <v>6</v>
      </c>
      <c r="LW1" s="34" t="s">
        <v>7</v>
      </c>
      <c r="LX1" s="34" t="s">
        <v>8</v>
      </c>
      <c r="LY1" s="34" t="s">
        <v>9</v>
      </c>
      <c r="LZ1" s="34" t="s">
        <v>10</v>
      </c>
      <c r="MA1" s="34" t="s">
        <v>11</v>
      </c>
      <c r="MB1" s="34" t="s">
        <v>12</v>
      </c>
      <c r="MC1" s="33" t="s">
        <v>38</v>
      </c>
      <c r="MD1" s="34" t="s">
        <v>2</v>
      </c>
      <c r="ME1" s="34" t="s">
        <v>3</v>
      </c>
      <c r="MF1" s="34" t="s">
        <v>4</v>
      </c>
      <c r="MG1" s="34" t="s">
        <v>5</v>
      </c>
      <c r="MH1" s="34" t="s">
        <v>6</v>
      </c>
      <c r="MI1" s="34" t="s">
        <v>7</v>
      </c>
      <c r="MJ1" s="34" t="s">
        <v>8</v>
      </c>
      <c r="MK1" s="34" t="s">
        <v>9</v>
      </c>
      <c r="ML1" s="34" t="s">
        <v>10</v>
      </c>
      <c r="MM1" s="34" t="s">
        <v>11</v>
      </c>
      <c r="MN1" s="34" t="s">
        <v>12</v>
      </c>
      <c r="MO1" s="33" t="s">
        <v>39</v>
      </c>
      <c r="MP1" s="34" t="s">
        <v>2</v>
      </c>
      <c r="MQ1" s="34" t="s">
        <v>3</v>
      </c>
      <c r="MR1" s="34" t="s">
        <v>4</v>
      </c>
      <c r="MS1" s="34" t="s">
        <v>5</v>
      </c>
      <c r="MT1" s="34" t="s">
        <v>6</v>
      </c>
      <c r="MU1" s="34" t="s">
        <v>7</v>
      </c>
      <c r="MV1" s="34" t="s">
        <v>8</v>
      </c>
      <c r="MW1" s="34" t="s">
        <v>9</v>
      </c>
      <c r="MX1" s="34" t="s">
        <v>10</v>
      </c>
      <c r="MY1" s="34" t="s">
        <v>11</v>
      </c>
      <c r="MZ1" s="34" t="s">
        <v>12</v>
      </c>
      <c r="NA1" s="33" t="s">
        <v>40</v>
      </c>
      <c r="NB1" s="34" t="s">
        <v>2</v>
      </c>
      <c r="NC1" s="34" t="s">
        <v>3</v>
      </c>
      <c r="ND1" s="34" t="s">
        <v>4</v>
      </c>
      <c r="NE1" s="34" t="s">
        <v>5</v>
      </c>
      <c r="NF1" s="34" t="s">
        <v>6</v>
      </c>
      <c r="NG1" s="34" t="s">
        <v>7</v>
      </c>
      <c r="NH1" s="34" t="s">
        <v>8</v>
      </c>
      <c r="NI1" s="34" t="s">
        <v>9</v>
      </c>
      <c r="NJ1" s="34" t="s">
        <v>10</v>
      </c>
      <c r="NK1" s="34" t="s">
        <v>11</v>
      </c>
      <c r="NL1" s="34" t="s">
        <v>12</v>
      </c>
      <c r="NM1" s="33" t="s">
        <v>41</v>
      </c>
      <c r="NN1" s="34" t="s">
        <v>2</v>
      </c>
      <c r="NO1" s="34" t="s">
        <v>3</v>
      </c>
      <c r="NP1" s="34" t="s">
        <v>4</v>
      </c>
      <c r="NQ1" s="34" t="s">
        <v>5</v>
      </c>
      <c r="NR1" s="34" t="s">
        <v>6</v>
      </c>
      <c r="NS1" s="34" t="s">
        <v>7</v>
      </c>
      <c r="NT1" s="34" t="s">
        <v>8</v>
      </c>
      <c r="NU1" s="34" t="s">
        <v>9</v>
      </c>
      <c r="NV1" s="34" t="s">
        <v>10</v>
      </c>
      <c r="NW1" s="34" t="s">
        <v>11</v>
      </c>
      <c r="NX1" s="34" t="s">
        <v>12</v>
      </c>
      <c r="NY1" s="33" t="s">
        <v>42</v>
      </c>
      <c r="NZ1" s="34" t="s">
        <v>2</v>
      </c>
      <c r="OA1" s="34" t="s">
        <v>3</v>
      </c>
      <c r="OB1" s="34" t="s">
        <v>4</v>
      </c>
      <c r="OC1" s="34" t="s">
        <v>5</v>
      </c>
      <c r="OD1" s="34" t="s">
        <v>6</v>
      </c>
      <c r="OE1" s="34" t="s">
        <v>7</v>
      </c>
      <c r="OF1" s="34" t="s">
        <v>8</v>
      </c>
      <c r="OG1" s="34" t="s">
        <v>9</v>
      </c>
      <c r="OH1" s="34" t="s">
        <v>10</v>
      </c>
      <c r="OI1" s="34" t="s">
        <v>11</v>
      </c>
      <c r="OJ1" s="34" t="s">
        <v>12</v>
      </c>
      <c r="OK1" s="33" t="s">
        <v>43</v>
      </c>
      <c r="OL1" s="34" t="s">
        <v>2</v>
      </c>
      <c r="OM1" s="34" t="s">
        <v>3</v>
      </c>
      <c r="ON1" s="34" t="s">
        <v>4</v>
      </c>
      <c r="OO1" s="34" t="s">
        <v>5</v>
      </c>
      <c r="OP1" s="34" t="s">
        <v>6</v>
      </c>
      <c r="OQ1" s="34" t="s">
        <v>7</v>
      </c>
      <c r="OR1" s="34" t="s">
        <v>8</v>
      </c>
      <c r="OS1" s="34" t="s">
        <v>9</v>
      </c>
      <c r="OT1" s="34" t="s">
        <v>10</v>
      </c>
      <c r="OU1" s="34" t="s">
        <v>11</v>
      </c>
      <c r="OV1" s="34" t="s">
        <v>12</v>
      </c>
      <c r="OW1" s="33" t="s">
        <v>44</v>
      </c>
      <c r="OX1" s="34" t="s">
        <v>2</v>
      </c>
      <c r="OY1" s="34" t="s">
        <v>3</v>
      </c>
      <c r="OZ1" s="34" t="s">
        <v>4</v>
      </c>
      <c r="PA1" s="34" t="s">
        <v>5</v>
      </c>
      <c r="PB1" s="34" t="s">
        <v>6</v>
      </c>
      <c r="PC1" s="34" t="s">
        <v>7</v>
      </c>
      <c r="PD1" s="34" t="s">
        <v>8</v>
      </c>
      <c r="PE1" s="34" t="s">
        <v>9</v>
      </c>
      <c r="PF1" s="34" t="s">
        <v>10</v>
      </c>
      <c r="PG1" s="34" t="s">
        <v>11</v>
      </c>
      <c r="PH1" s="34" t="s">
        <v>12</v>
      </c>
      <c r="PI1" s="33" t="s">
        <v>45</v>
      </c>
      <c r="PJ1" s="34" t="s">
        <v>2</v>
      </c>
      <c r="PK1" s="34" t="s">
        <v>3</v>
      </c>
      <c r="PL1" s="34" t="s">
        <v>4</v>
      </c>
      <c r="PM1" s="34" t="s">
        <v>5</v>
      </c>
      <c r="PN1" s="34" t="s">
        <v>6</v>
      </c>
      <c r="PO1" s="34" t="s">
        <v>7</v>
      </c>
      <c r="PP1" s="34" t="s">
        <v>8</v>
      </c>
      <c r="PQ1" s="34" t="s">
        <v>9</v>
      </c>
      <c r="PR1" s="34" t="s">
        <v>10</v>
      </c>
      <c r="PS1" s="34" t="s">
        <v>11</v>
      </c>
      <c r="PT1" s="34" t="s">
        <v>12</v>
      </c>
      <c r="PU1" s="33" t="s">
        <v>46</v>
      </c>
      <c r="PV1" s="34" t="s">
        <v>2</v>
      </c>
      <c r="PW1" s="34" t="s">
        <v>3</v>
      </c>
      <c r="PX1" s="34" t="s">
        <v>4</v>
      </c>
      <c r="PY1" s="34" t="s">
        <v>5</v>
      </c>
      <c r="PZ1" s="34" t="s">
        <v>6</v>
      </c>
      <c r="QA1" s="34" t="s">
        <v>7</v>
      </c>
      <c r="QB1" s="34" t="s">
        <v>8</v>
      </c>
      <c r="QC1" s="34" t="s">
        <v>9</v>
      </c>
      <c r="QD1" s="34" t="s">
        <v>10</v>
      </c>
      <c r="QE1" s="34" t="s">
        <v>11</v>
      </c>
      <c r="QF1" s="34" t="s">
        <v>12</v>
      </c>
      <c r="QG1" s="33" t="s">
        <v>47</v>
      </c>
      <c r="QH1" s="34" t="s">
        <v>2</v>
      </c>
      <c r="QI1" s="34" t="s">
        <v>3</v>
      </c>
      <c r="QJ1" s="34" t="s">
        <v>4</v>
      </c>
      <c r="QK1" s="34" t="s">
        <v>5</v>
      </c>
      <c r="QL1" s="34" t="s">
        <v>6</v>
      </c>
      <c r="QM1" s="34" t="s">
        <v>7</v>
      </c>
      <c r="QN1" s="34" t="s">
        <v>8</v>
      </c>
      <c r="QO1" s="34" t="s">
        <v>9</v>
      </c>
      <c r="QP1" s="34" t="s">
        <v>10</v>
      </c>
      <c r="QQ1" s="34" t="s">
        <v>11</v>
      </c>
      <c r="QR1" s="34" t="s">
        <v>12</v>
      </c>
      <c r="QS1" s="33" t="s">
        <v>48</v>
      </c>
      <c r="QT1" s="34" t="s">
        <v>2</v>
      </c>
      <c r="QU1" s="34" t="s">
        <v>3</v>
      </c>
      <c r="QV1" s="34" t="s">
        <v>4</v>
      </c>
      <c r="QW1" s="34" t="s">
        <v>5</v>
      </c>
      <c r="QX1" s="34" t="s">
        <v>6</v>
      </c>
      <c r="QY1" s="34" t="s">
        <v>7</v>
      </c>
      <c r="QZ1" s="34" t="s">
        <v>8</v>
      </c>
      <c r="RA1" s="34" t="s">
        <v>9</v>
      </c>
      <c r="RB1" s="34" t="s">
        <v>10</v>
      </c>
      <c r="RC1" s="34" t="s">
        <v>11</v>
      </c>
      <c r="RD1" s="34" t="s">
        <v>12</v>
      </c>
      <c r="RE1" s="33" t="s">
        <v>49</v>
      </c>
      <c r="RF1" s="34" t="s">
        <v>2</v>
      </c>
      <c r="RG1" s="34" t="s">
        <v>3</v>
      </c>
      <c r="RH1" s="34" t="s">
        <v>4</v>
      </c>
      <c r="RI1" s="34" t="s">
        <v>5</v>
      </c>
      <c r="RJ1" s="34" t="s">
        <v>6</v>
      </c>
      <c r="RK1" s="34" t="s">
        <v>7</v>
      </c>
      <c r="RL1" s="34" t="s">
        <v>8</v>
      </c>
      <c r="RM1" s="34" t="s">
        <v>9</v>
      </c>
      <c r="RN1" s="34" t="s">
        <v>10</v>
      </c>
      <c r="RO1" s="34" t="s">
        <v>11</v>
      </c>
      <c r="RP1" s="34" t="s">
        <v>12</v>
      </c>
      <c r="RQ1" s="33" t="s">
        <v>50</v>
      </c>
      <c r="RR1" s="34" t="s">
        <v>2</v>
      </c>
      <c r="RS1" s="34" t="s">
        <v>3</v>
      </c>
      <c r="RT1" s="34" t="s">
        <v>4</v>
      </c>
      <c r="RU1" s="34" t="s">
        <v>5</v>
      </c>
      <c r="RV1" s="34" t="s">
        <v>6</v>
      </c>
      <c r="RW1" s="34" t="s">
        <v>7</v>
      </c>
      <c r="RX1" s="34" t="s">
        <v>8</v>
      </c>
      <c r="RY1" s="34" t="s">
        <v>9</v>
      </c>
      <c r="RZ1" s="34" t="s">
        <v>10</v>
      </c>
      <c r="SA1" s="34" t="s">
        <v>11</v>
      </c>
      <c r="SB1" s="34" t="s">
        <v>12</v>
      </c>
      <c r="SC1" s="33" t="s">
        <v>51</v>
      </c>
      <c r="SD1" s="34" t="s">
        <v>2</v>
      </c>
      <c r="SE1" s="34" t="s">
        <v>3</v>
      </c>
      <c r="SF1" s="34" t="s">
        <v>4</v>
      </c>
      <c r="SG1" s="34" t="s">
        <v>5</v>
      </c>
      <c r="SH1" s="34" t="s">
        <v>6</v>
      </c>
      <c r="SI1" s="34" t="s">
        <v>7</v>
      </c>
      <c r="SJ1" s="34" t="s">
        <v>8</v>
      </c>
      <c r="SK1" s="34" t="s">
        <v>9</v>
      </c>
      <c r="SL1" s="34" t="s">
        <v>10</v>
      </c>
      <c r="SM1" s="34" t="s">
        <v>11</v>
      </c>
      <c r="SN1" s="34" t="s">
        <v>12</v>
      </c>
      <c r="SO1" s="33" t="s">
        <v>52</v>
      </c>
      <c r="SP1" s="34" t="s">
        <v>2</v>
      </c>
      <c r="SQ1" s="34" t="s">
        <v>3</v>
      </c>
      <c r="SR1" s="34" t="s">
        <v>4</v>
      </c>
      <c r="SS1" s="34" t="s">
        <v>5</v>
      </c>
      <c r="ST1" s="34" t="s">
        <v>6</v>
      </c>
      <c r="SU1" s="34" t="s">
        <v>7</v>
      </c>
      <c r="SV1" s="34" t="s">
        <v>8</v>
      </c>
      <c r="SW1" s="34" t="s">
        <v>9</v>
      </c>
      <c r="SX1" s="34" t="s">
        <v>10</v>
      </c>
      <c r="SY1" s="34" t="s">
        <v>11</v>
      </c>
      <c r="SZ1" s="34" t="s">
        <v>12</v>
      </c>
      <c r="TA1" s="33" t="s">
        <v>53</v>
      </c>
      <c r="TB1" s="34" t="s">
        <v>2</v>
      </c>
      <c r="TC1" s="34" t="s">
        <v>3</v>
      </c>
      <c r="TD1" s="34" t="s">
        <v>4</v>
      </c>
      <c r="TE1" s="34" t="s">
        <v>5</v>
      </c>
      <c r="TF1" s="34" t="s">
        <v>6</v>
      </c>
      <c r="TG1" s="34" t="s">
        <v>7</v>
      </c>
      <c r="TH1" s="34" t="s">
        <v>8</v>
      </c>
      <c r="TI1" s="34" t="s">
        <v>9</v>
      </c>
      <c r="TJ1" s="34" t="s">
        <v>10</v>
      </c>
      <c r="TK1" s="34" t="s">
        <v>11</v>
      </c>
      <c r="TL1" s="34" t="s">
        <v>12</v>
      </c>
      <c r="TM1" s="33" t="s">
        <v>54</v>
      </c>
      <c r="TN1" s="34" t="s">
        <v>2</v>
      </c>
      <c r="TO1" s="34" t="s">
        <v>3</v>
      </c>
      <c r="TP1" s="34" t="s">
        <v>4</v>
      </c>
      <c r="TQ1" s="34" t="s">
        <v>5</v>
      </c>
      <c r="TR1" s="34" t="s">
        <v>6</v>
      </c>
      <c r="TS1" s="34" t="s">
        <v>7</v>
      </c>
      <c r="TT1" s="34" t="s">
        <v>8</v>
      </c>
      <c r="TU1" s="34" t="s">
        <v>9</v>
      </c>
      <c r="TV1" s="34" t="s">
        <v>10</v>
      </c>
      <c r="TW1" s="34" t="s">
        <v>11</v>
      </c>
      <c r="TX1" s="34" t="s">
        <v>12</v>
      </c>
      <c r="TY1" s="33" t="s">
        <v>55</v>
      </c>
      <c r="TZ1" s="34" t="s">
        <v>2</v>
      </c>
      <c r="UA1" s="34" t="s">
        <v>3</v>
      </c>
      <c r="UB1" s="34" t="s">
        <v>4</v>
      </c>
      <c r="UC1" s="34" t="s">
        <v>5</v>
      </c>
      <c r="UD1" s="34" t="s">
        <v>6</v>
      </c>
      <c r="UE1" s="34" t="s">
        <v>7</v>
      </c>
      <c r="UF1" s="34" t="s">
        <v>8</v>
      </c>
      <c r="UG1" s="34" t="s">
        <v>9</v>
      </c>
      <c r="UH1" s="34" t="s">
        <v>10</v>
      </c>
      <c r="UI1" s="34" t="s">
        <v>11</v>
      </c>
      <c r="UJ1" s="34" t="s">
        <v>12</v>
      </c>
      <c r="UK1" s="33" t="s">
        <v>56</v>
      </c>
      <c r="UL1" s="34" t="s">
        <v>2</v>
      </c>
    </row>
    <row r="2" spans="2:567" ht="25.05" customHeight="1" x14ac:dyDescent="0.3">
      <c r="K2" s="54" t="s">
        <v>57</v>
      </c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6"/>
      <c r="DO2" s="57" t="s">
        <v>58</v>
      </c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9"/>
      <c r="HM2" s="54" t="s">
        <v>57</v>
      </c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6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</row>
    <row r="3" spans="2:567" ht="25.05" customHeight="1" x14ac:dyDescent="0.3">
      <c r="B3" s="35" t="s">
        <v>59</v>
      </c>
      <c r="C3" s="25"/>
      <c r="D3" s="25"/>
      <c r="U3" s="32" t="s">
        <v>60</v>
      </c>
      <c r="V3" s="25"/>
      <c r="W3" s="25"/>
      <c r="X3" s="25"/>
      <c r="Y3" s="25"/>
      <c r="Z3" s="25"/>
      <c r="AA3" s="31" t="s">
        <v>61</v>
      </c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30"/>
      <c r="AT3" s="30"/>
      <c r="AX3" s="32" t="s">
        <v>62</v>
      </c>
      <c r="AY3" s="25"/>
      <c r="AZ3" s="25"/>
      <c r="BA3" s="25"/>
      <c r="BB3" s="25"/>
      <c r="BC3" s="25"/>
      <c r="BD3" s="31" t="s">
        <v>63</v>
      </c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CA3" s="32" t="s">
        <v>64</v>
      </c>
      <c r="CB3" s="25"/>
      <c r="CC3" s="25"/>
      <c r="CD3" s="25"/>
      <c r="CE3" s="25"/>
      <c r="CF3" s="25"/>
      <c r="CG3" s="31" t="s">
        <v>65</v>
      </c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DO3" s="32" t="s">
        <v>66</v>
      </c>
      <c r="DP3" s="25"/>
      <c r="DQ3" s="25"/>
      <c r="DR3" s="25"/>
      <c r="DS3" s="25"/>
      <c r="DT3" s="25"/>
      <c r="DU3" s="31" t="s">
        <v>63</v>
      </c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FG3" s="32" t="s">
        <v>67</v>
      </c>
      <c r="FH3" s="25"/>
      <c r="FI3" s="25"/>
      <c r="FJ3" s="25"/>
      <c r="FK3" s="25"/>
      <c r="FL3" s="25"/>
      <c r="FM3" s="31" t="s">
        <v>63</v>
      </c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Y3" s="32" t="s">
        <v>68</v>
      </c>
      <c r="GZ3" s="25"/>
      <c r="HA3" s="25"/>
      <c r="HB3" s="25"/>
      <c r="HC3" s="25"/>
      <c r="HD3" s="25"/>
      <c r="HE3" s="31" t="s">
        <v>63</v>
      </c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IE3" s="32" t="s">
        <v>69</v>
      </c>
      <c r="IF3" s="25"/>
      <c r="IG3" s="25"/>
      <c r="IH3" s="25"/>
      <c r="II3" s="25"/>
      <c r="IJ3" s="25"/>
      <c r="IK3" s="31" t="s">
        <v>63</v>
      </c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Q3" s="32" t="s">
        <v>70</v>
      </c>
      <c r="JR3" s="25"/>
      <c r="JS3" s="25"/>
      <c r="JT3" s="25"/>
      <c r="JU3" s="25"/>
      <c r="JV3" s="25"/>
      <c r="JW3" s="31" t="s">
        <v>63</v>
      </c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UR3" s="20"/>
      <c r="US3" s="20"/>
      <c r="UT3" s="20"/>
      <c r="UU3" s="20"/>
    </row>
    <row r="4" spans="2:567" ht="25.05" customHeight="1" x14ac:dyDescent="0.3">
      <c r="B4" s="25"/>
      <c r="C4" s="25"/>
      <c r="D4" s="25"/>
      <c r="U4" s="36" t="s">
        <v>71</v>
      </c>
      <c r="V4" s="25"/>
      <c r="W4" s="25"/>
      <c r="X4" s="25"/>
      <c r="Y4" s="25"/>
      <c r="Z4" s="25"/>
      <c r="AA4" s="25"/>
      <c r="AB4" s="25"/>
      <c r="AC4" s="25"/>
      <c r="AD4" s="37" t="s">
        <v>72</v>
      </c>
      <c r="AE4" s="25"/>
      <c r="AF4" s="25"/>
      <c r="AG4" s="25"/>
      <c r="AH4" s="38" t="s">
        <v>73</v>
      </c>
      <c r="AI4" s="25"/>
      <c r="AJ4" s="25"/>
      <c r="AK4" s="25"/>
      <c r="AL4" s="25"/>
      <c r="AM4" s="25"/>
      <c r="AN4" s="39" t="s">
        <v>74</v>
      </c>
      <c r="AO4" s="40" t="s">
        <v>75</v>
      </c>
      <c r="AP4" s="25"/>
      <c r="AQ4" s="25"/>
      <c r="AR4" s="41"/>
      <c r="AS4" s="30"/>
      <c r="AT4" s="30"/>
      <c r="AX4" s="36" t="s">
        <v>71</v>
      </c>
      <c r="AY4" s="25"/>
      <c r="AZ4" s="25"/>
      <c r="BA4" s="25"/>
      <c r="BB4" s="25"/>
      <c r="BC4" s="25"/>
      <c r="BD4" s="25"/>
      <c r="BE4" s="25"/>
      <c r="BF4" s="25"/>
      <c r="BG4" s="25"/>
      <c r="BH4" s="37" t="s">
        <v>72</v>
      </c>
      <c r="BI4" s="25"/>
      <c r="BJ4" s="25"/>
      <c r="BK4" s="25"/>
      <c r="BL4" s="38" t="s">
        <v>73</v>
      </c>
      <c r="BM4" s="25"/>
      <c r="BN4" s="25"/>
      <c r="BO4" s="25"/>
      <c r="BP4" s="25"/>
      <c r="BQ4" s="25"/>
      <c r="BR4" s="39" t="s">
        <v>74</v>
      </c>
      <c r="BS4" s="40" t="s">
        <v>75</v>
      </c>
      <c r="BT4" s="25"/>
      <c r="BU4" s="25"/>
      <c r="BV4" s="41"/>
      <c r="CA4" s="36" t="s">
        <v>71</v>
      </c>
      <c r="CB4" s="25"/>
      <c r="CC4" s="25"/>
      <c r="CD4" s="25"/>
      <c r="CE4" s="25"/>
      <c r="CF4" s="25"/>
      <c r="CG4" s="25"/>
      <c r="CH4" s="25"/>
      <c r="CI4" s="25"/>
      <c r="CJ4" s="25"/>
      <c r="CK4" s="37" t="s">
        <v>72</v>
      </c>
      <c r="CL4" s="25"/>
      <c r="CM4" s="25"/>
      <c r="CN4" s="25"/>
      <c r="CO4" s="38" t="s">
        <v>73</v>
      </c>
      <c r="CP4" s="25"/>
      <c r="CQ4" s="25"/>
      <c r="CR4" s="25"/>
      <c r="CS4" s="25"/>
      <c r="CT4" s="25"/>
      <c r="CU4" s="39" t="s">
        <v>74</v>
      </c>
      <c r="CV4" s="40" t="s">
        <v>75</v>
      </c>
      <c r="CW4" s="25"/>
      <c r="CX4" s="25"/>
      <c r="CY4" s="41"/>
      <c r="DO4" s="36" t="s">
        <v>71</v>
      </c>
      <c r="DP4" s="25"/>
      <c r="DQ4" s="25"/>
      <c r="DR4" s="25"/>
      <c r="DS4" s="25"/>
      <c r="DT4" s="25"/>
      <c r="DU4" s="25"/>
      <c r="DV4" s="25"/>
      <c r="DW4" s="25"/>
      <c r="DX4" s="25"/>
      <c r="DY4" s="37" t="s">
        <v>72</v>
      </c>
      <c r="DZ4" s="25"/>
      <c r="EA4" s="25"/>
      <c r="EB4" s="25"/>
      <c r="EC4" s="38" t="s">
        <v>73</v>
      </c>
      <c r="ED4" s="25"/>
      <c r="EE4" s="25"/>
      <c r="EF4" s="25"/>
      <c r="EG4" s="25"/>
      <c r="EH4" s="25"/>
      <c r="EI4" s="39" t="s">
        <v>74</v>
      </c>
      <c r="EJ4" s="40" t="s">
        <v>75</v>
      </c>
      <c r="EK4" s="25"/>
      <c r="EL4" s="25"/>
      <c r="EM4" s="41"/>
      <c r="FG4" s="36" t="s">
        <v>71</v>
      </c>
      <c r="FH4" s="25"/>
      <c r="FI4" s="25"/>
      <c r="FJ4" s="25"/>
      <c r="FK4" s="25"/>
      <c r="FL4" s="25"/>
      <c r="FM4" s="25"/>
      <c r="FN4" s="25"/>
      <c r="FO4" s="25"/>
      <c r="FP4" s="25"/>
      <c r="FQ4" s="37" t="s">
        <v>72</v>
      </c>
      <c r="FR4" s="25"/>
      <c r="FS4" s="25"/>
      <c r="FT4" s="25"/>
      <c r="FU4" s="38" t="s">
        <v>73</v>
      </c>
      <c r="FV4" s="25"/>
      <c r="FW4" s="25"/>
      <c r="FX4" s="25"/>
      <c r="FY4" s="25"/>
      <c r="FZ4" s="25"/>
      <c r="GA4" s="39" t="s">
        <v>74</v>
      </c>
      <c r="GB4" s="40" t="s">
        <v>75</v>
      </c>
      <c r="GC4" s="25"/>
      <c r="GD4" s="25"/>
      <c r="GE4" s="41"/>
      <c r="GY4" s="36" t="s">
        <v>71</v>
      </c>
      <c r="GZ4" s="25"/>
      <c r="HA4" s="25"/>
      <c r="HB4" s="25"/>
      <c r="HC4" s="25"/>
      <c r="HD4" s="25"/>
      <c r="HE4" s="25"/>
      <c r="HF4" s="25"/>
      <c r="HG4" s="25"/>
      <c r="HH4" s="25"/>
      <c r="HI4" s="37" t="s">
        <v>72</v>
      </c>
      <c r="HJ4" s="25"/>
      <c r="HK4" s="25"/>
      <c r="HL4" s="25"/>
      <c r="HM4" s="38" t="s">
        <v>73</v>
      </c>
      <c r="HN4" s="25"/>
      <c r="HO4" s="25"/>
      <c r="HP4" s="25"/>
      <c r="HQ4" s="25"/>
      <c r="HR4" s="25"/>
      <c r="HS4" s="39" t="s">
        <v>74</v>
      </c>
      <c r="HT4" s="40" t="s">
        <v>75</v>
      </c>
      <c r="HU4" s="25"/>
      <c r="HV4" s="25"/>
      <c r="HW4" s="41"/>
      <c r="IE4" s="36" t="s">
        <v>71</v>
      </c>
      <c r="IF4" s="25"/>
      <c r="IG4" s="25"/>
      <c r="IH4" s="25"/>
      <c r="II4" s="25"/>
      <c r="IJ4" s="25"/>
      <c r="IK4" s="25"/>
      <c r="IL4" s="25"/>
      <c r="IM4" s="25"/>
      <c r="IN4" s="25"/>
      <c r="IO4" s="37" t="s">
        <v>72</v>
      </c>
      <c r="IP4" s="25"/>
      <c r="IQ4" s="25"/>
      <c r="IR4" s="25"/>
      <c r="IS4" s="38" t="s">
        <v>73</v>
      </c>
      <c r="IT4" s="25"/>
      <c r="IU4" s="25"/>
      <c r="IV4" s="25"/>
      <c r="IW4" s="25"/>
      <c r="IX4" s="25"/>
      <c r="IY4" s="39" t="s">
        <v>74</v>
      </c>
      <c r="IZ4" s="40" t="s">
        <v>75</v>
      </c>
      <c r="JA4" s="25"/>
      <c r="JB4" s="25"/>
      <c r="JC4" s="41"/>
      <c r="JQ4" s="36" t="s">
        <v>71</v>
      </c>
      <c r="JR4" s="25"/>
      <c r="JS4" s="25"/>
      <c r="JT4" s="25"/>
      <c r="JU4" s="25"/>
      <c r="JV4" s="25"/>
      <c r="JW4" s="25"/>
      <c r="JX4" s="25"/>
      <c r="JY4" s="25"/>
      <c r="JZ4" s="25"/>
      <c r="KA4" s="37" t="s">
        <v>72</v>
      </c>
      <c r="KB4" s="25"/>
      <c r="KC4" s="25"/>
      <c r="KD4" s="25"/>
      <c r="KE4" s="38" t="s">
        <v>73</v>
      </c>
      <c r="KF4" s="25"/>
      <c r="KG4" s="25"/>
      <c r="KH4" s="25"/>
      <c r="KI4" s="25"/>
      <c r="KJ4" s="25"/>
      <c r="KK4" s="39" t="s">
        <v>74</v>
      </c>
      <c r="KL4" s="40" t="s">
        <v>75</v>
      </c>
      <c r="KM4" s="25"/>
      <c r="KN4" s="25"/>
      <c r="KO4" s="41"/>
      <c r="UR4" s="20"/>
      <c r="US4" s="20"/>
      <c r="UT4" s="20"/>
      <c r="UU4" s="20"/>
    </row>
    <row r="5" spans="2:567" ht="25.05" customHeight="1" x14ac:dyDescent="0.3"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2:567" ht="25.05" customHeight="1" x14ac:dyDescent="0.3"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2:567" ht="25.05" customHeight="1" x14ac:dyDescent="0.3">
      <c r="B7" s="35" t="s">
        <v>76</v>
      </c>
      <c r="C7" s="25"/>
      <c r="D7" s="25"/>
      <c r="AH7" s="32" t="s">
        <v>77</v>
      </c>
      <c r="AI7" s="25"/>
      <c r="AJ7" s="25"/>
      <c r="AK7" s="25"/>
      <c r="AL7" s="25"/>
      <c r="AM7" s="25"/>
      <c r="AN7" s="31" t="s">
        <v>63</v>
      </c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K7" s="32" t="s">
        <v>78</v>
      </c>
      <c r="BL7" s="25"/>
      <c r="BM7" s="25"/>
      <c r="BN7" s="25"/>
      <c r="BO7" s="25"/>
      <c r="BP7" s="25"/>
      <c r="BQ7" s="31" t="s">
        <v>63</v>
      </c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S7" s="32" t="s">
        <v>79</v>
      </c>
      <c r="CT7" s="25"/>
      <c r="CU7" s="25"/>
      <c r="CV7" s="25"/>
      <c r="CW7" s="25"/>
      <c r="CX7" s="25"/>
      <c r="CY7" s="31" t="s">
        <v>65</v>
      </c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EK7" s="32" t="s">
        <v>80</v>
      </c>
      <c r="EL7" s="25"/>
      <c r="EM7" s="25"/>
      <c r="EN7" s="25"/>
      <c r="EO7" s="25"/>
      <c r="EP7" s="25"/>
      <c r="EQ7" s="31" t="s">
        <v>63</v>
      </c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GC7" s="32" t="s">
        <v>81</v>
      </c>
      <c r="GD7" s="25"/>
      <c r="GE7" s="25"/>
      <c r="GF7" s="25"/>
      <c r="GG7" s="25"/>
      <c r="GH7" s="25"/>
      <c r="GI7" s="31" t="s">
        <v>63</v>
      </c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L7" s="32" t="s">
        <v>82</v>
      </c>
      <c r="HM7" s="25"/>
      <c r="HN7" s="25"/>
      <c r="HO7" s="25"/>
      <c r="HP7" s="25"/>
      <c r="HQ7" s="25"/>
      <c r="HR7" s="31" t="s">
        <v>63</v>
      </c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X7" s="32" t="s">
        <v>83</v>
      </c>
      <c r="IY7" s="25"/>
      <c r="IZ7" s="25"/>
      <c r="JA7" s="25"/>
      <c r="JB7" s="25"/>
      <c r="JC7" s="25"/>
      <c r="JD7" s="31" t="s">
        <v>63</v>
      </c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UR7" s="20"/>
      <c r="US7" s="20"/>
      <c r="UT7" s="20"/>
      <c r="UU7" s="20"/>
    </row>
    <row r="8" spans="2:567" ht="25.05" customHeight="1" x14ac:dyDescent="0.3">
      <c r="B8" s="25"/>
      <c r="C8" s="25"/>
      <c r="D8" s="25"/>
      <c r="AH8" s="36" t="s">
        <v>71</v>
      </c>
      <c r="AI8" s="25"/>
      <c r="AJ8" s="25"/>
      <c r="AK8" s="25"/>
      <c r="AL8" s="25"/>
      <c r="AM8" s="25"/>
      <c r="AN8" s="25"/>
      <c r="AO8" s="25"/>
      <c r="AP8" s="25"/>
      <c r="AQ8" s="25"/>
      <c r="AR8" s="37" t="s">
        <v>72</v>
      </c>
      <c r="AS8" s="25"/>
      <c r="AT8" s="25"/>
      <c r="AU8" s="25"/>
      <c r="AV8" s="38" t="s">
        <v>73</v>
      </c>
      <c r="AW8" s="25"/>
      <c r="AX8" s="25"/>
      <c r="AY8" s="25"/>
      <c r="AZ8" s="25"/>
      <c r="BA8" s="25"/>
      <c r="BB8" s="39" t="s">
        <v>74</v>
      </c>
      <c r="BC8" s="40" t="s">
        <v>75</v>
      </c>
      <c r="BD8" s="25"/>
      <c r="BE8" s="25"/>
      <c r="BF8" s="41"/>
      <c r="BK8" s="36" t="s">
        <v>71</v>
      </c>
      <c r="BL8" s="25"/>
      <c r="BM8" s="25"/>
      <c r="BN8" s="25"/>
      <c r="BO8" s="25"/>
      <c r="BP8" s="25"/>
      <c r="BQ8" s="25"/>
      <c r="BR8" s="25"/>
      <c r="BS8" s="25"/>
      <c r="BT8" s="25"/>
      <c r="BU8" s="37" t="s">
        <v>72</v>
      </c>
      <c r="BV8" s="25"/>
      <c r="BW8" s="25"/>
      <c r="BX8" s="25"/>
      <c r="BY8" s="38" t="s">
        <v>73</v>
      </c>
      <c r="BZ8" s="25"/>
      <c r="CA8" s="25"/>
      <c r="CB8" s="25"/>
      <c r="CC8" s="25"/>
      <c r="CD8" s="25"/>
      <c r="CE8" s="39" t="s">
        <v>74</v>
      </c>
      <c r="CF8" s="40" t="s">
        <v>75</v>
      </c>
      <c r="CG8" s="25"/>
      <c r="CH8" s="25"/>
      <c r="CI8" s="41"/>
      <c r="CS8" s="36" t="s">
        <v>71</v>
      </c>
      <c r="CT8" s="25"/>
      <c r="CU8" s="25"/>
      <c r="CV8" s="25"/>
      <c r="CW8" s="25"/>
      <c r="CX8" s="25"/>
      <c r="CY8" s="25"/>
      <c r="CZ8" s="25"/>
      <c r="DA8" s="25"/>
      <c r="DB8" s="25"/>
      <c r="DC8" s="37" t="s">
        <v>72</v>
      </c>
      <c r="DD8" s="25"/>
      <c r="DE8" s="25"/>
      <c r="DF8" s="25"/>
      <c r="DG8" s="38" t="s">
        <v>73</v>
      </c>
      <c r="DH8" s="25"/>
      <c r="DI8" s="25"/>
      <c r="DJ8" s="25"/>
      <c r="DK8" s="25"/>
      <c r="DL8" s="25"/>
      <c r="DM8" s="39" t="s">
        <v>74</v>
      </c>
      <c r="DN8" s="40" t="s">
        <v>75</v>
      </c>
      <c r="DO8" s="25"/>
      <c r="DP8" s="25"/>
      <c r="DQ8" s="41"/>
      <c r="EK8" s="36" t="s">
        <v>71</v>
      </c>
      <c r="EL8" s="25"/>
      <c r="EM8" s="25"/>
      <c r="EN8" s="25"/>
      <c r="EO8" s="25"/>
      <c r="EP8" s="25"/>
      <c r="EQ8" s="25"/>
      <c r="ER8" s="25"/>
      <c r="ES8" s="25"/>
      <c r="ET8" s="25"/>
      <c r="EU8" s="37" t="s">
        <v>72</v>
      </c>
      <c r="EV8" s="25"/>
      <c r="EW8" s="25"/>
      <c r="EX8" s="25"/>
      <c r="EY8" s="38" t="s">
        <v>73</v>
      </c>
      <c r="EZ8" s="25"/>
      <c r="FA8" s="25"/>
      <c r="FB8" s="25"/>
      <c r="FC8" s="25"/>
      <c r="FD8" s="25"/>
      <c r="FE8" s="39" t="s">
        <v>74</v>
      </c>
      <c r="FF8" s="40" t="s">
        <v>75</v>
      </c>
      <c r="FG8" s="25"/>
      <c r="FH8" s="25"/>
      <c r="FI8" s="41"/>
      <c r="GC8" s="36" t="s">
        <v>71</v>
      </c>
      <c r="GD8" s="25"/>
      <c r="GE8" s="25"/>
      <c r="GF8" s="25"/>
      <c r="GG8" s="25"/>
      <c r="GH8" s="25"/>
      <c r="GI8" s="25"/>
      <c r="GJ8" s="25"/>
      <c r="GK8" s="25"/>
      <c r="GL8" s="25"/>
      <c r="GM8" s="37" t="s">
        <v>72</v>
      </c>
      <c r="GN8" s="25"/>
      <c r="GO8" s="25"/>
      <c r="GP8" s="25"/>
      <c r="GQ8" s="38" t="s">
        <v>73</v>
      </c>
      <c r="GR8" s="25"/>
      <c r="GS8" s="25"/>
      <c r="GT8" s="25"/>
      <c r="GU8" s="25"/>
      <c r="GV8" s="25"/>
      <c r="GW8" s="39" t="s">
        <v>74</v>
      </c>
      <c r="GX8" s="40" t="s">
        <v>75</v>
      </c>
      <c r="GY8" s="25"/>
      <c r="GZ8" s="25"/>
      <c r="HA8" s="41"/>
      <c r="HL8" s="36" t="s">
        <v>71</v>
      </c>
      <c r="HM8" s="25"/>
      <c r="HN8" s="25"/>
      <c r="HO8" s="25"/>
      <c r="HP8" s="25"/>
      <c r="HQ8" s="25"/>
      <c r="HR8" s="25"/>
      <c r="HS8" s="25"/>
      <c r="HT8" s="25"/>
      <c r="HU8" s="25"/>
      <c r="HV8" s="37" t="s">
        <v>72</v>
      </c>
      <c r="HW8" s="25"/>
      <c r="HX8" s="25"/>
      <c r="HY8" s="25"/>
      <c r="HZ8" s="38" t="s">
        <v>73</v>
      </c>
      <c r="IA8" s="25"/>
      <c r="IB8" s="25"/>
      <c r="IC8" s="25"/>
      <c r="ID8" s="25"/>
      <c r="IE8" s="25"/>
      <c r="IF8" s="39" t="s">
        <v>74</v>
      </c>
      <c r="IG8" s="40" t="s">
        <v>75</v>
      </c>
      <c r="IH8" s="25"/>
      <c r="II8" s="25"/>
      <c r="IJ8" s="41"/>
      <c r="IX8" s="36" t="s">
        <v>71</v>
      </c>
      <c r="IY8" s="25"/>
      <c r="IZ8" s="25"/>
      <c r="JA8" s="25"/>
      <c r="JB8" s="25"/>
      <c r="JC8" s="25"/>
      <c r="JD8" s="25"/>
      <c r="JE8" s="25"/>
      <c r="JF8" s="25"/>
      <c r="JG8" s="25"/>
      <c r="JH8" s="37" t="s">
        <v>72</v>
      </c>
      <c r="JI8" s="25"/>
      <c r="JJ8" s="25"/>
      <c r="JK8" s="25"/>
      <c r="JL8" s="38" t="s">
        <v>73</v>
      </c>
      <c r="JM8" s="25"/>
      <c r="JN8" s="25"/>
      <c r="JO8" s="25"/>
      <c r="JP8" s="25"/>
      <c r="JQ8" s="25"/>
      <c r="JR8" s="39" t="s">
        <v>74</v>
      </c>
      <c r="JS8" s="40" t="s">
        <v>75</v>
      </c>
      <c r="JT8" s="25"/>
      <c r="JU8" s="25"/>
      <c r="JV8" s="41"/>
      <c r="UR8" s="20"/>
      <c r="US8" s="20"/>
      <c r="UT8" s="20"/>
      <c r="UU8" s="20"/>
    </row>
    <row r="9" spans="2:567" ht="25.05" customHeight="1" x14ac:dyDescent="0.3"/>
    <row r="10" spans="2:567" ht="25.05" customHeight="1" x14ac:dyDescent="0.3"/>
    <row r="11" spans="2:567" ht="25.05" customHeight="1" x14ac:dyDescent="0.3">
      <c r="B11" s="32" t="s">
        <v>84</v>
      </c>
      <c r="C11" s="25"/>
      <c r="D11" s="25"/>
      <c r="EA11" s="42" t="s">
        <v>85</v>
      </c>
      <c r="EB11" s="25"/>
      <c r="EC11" s="25"/>
      <c r="ED11" s="25"/>
      <c r="EE11" s="25"/>
      <c r="JW11" s="42" t="s">
        <v>86</v>
      </c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UR11" s="20"/>
      <c r="US11" s="20"/>
      <c r="UT11" s="20"/>
    </row>
    <row r="12" spans="2:567" ht="25.05" customHeight="1" x14ac:dyDescent="0.3">
      <c r="B12" s="25"/>
      <c r="C12" s="25"/>
      <c r="D12" s="25"/>
      <c r="EA12" s="25"/>
      <c r="EB12" s="25"/>
      <c r="EC12" s="25"/>
      <c r="ED12" s="25"/>
      <c r="EE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UR12" s="20"/>
      <c r="US12" s="20"/>
      <c r="UT12" s="20"/>
    </row>
    <row r="13" spans="2:567" ht="25.05" customHeight="1" x14ac:dyDescent="0.3"/>
    <row r="14" spans="2:567" ht="25.05" customHeight="1" x14ac:dyDescent="0.3"/>
    <row r="15" spans="2:567" ht="25.05" customHeight="1" x14ac:dyDescent="0.3">
      <c r="B15" s="35" t="s">
        <v>87</v>
      </c>
      <c r="C15" s="25"/>
      <c r="D15" s="25"/>
      <c r="AN15" s="32" t="s">
        <v>88</v>
      </c>
      <c r="AO15" s="25"/>
      <c r="AP15" s="25"/>
      <c r="AQ15" s="25"/>
      <c r="AR15" s="25"/>
      <c r="AS15" s="25"/>
      <c r="AT15" s="31" t="s">
        <v>89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Q15" s="32" t="s">
        <v>90</v>
      </c>
      <c r="BR15" s="25"/>
      <c r="BS15" s="25"/>
      <c r="BT15" s="25"/>
      <c r="BU15" s="25"/>
      <c r="BV15" s="25"/>
      <c r="BW15" s="31" t="s">
        <v>89</v>
      </c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Y15" s="32" t="s">
        <v>91</v>
      </c>
      <c r="CZ15" s="25"/>
      <c r="DA15" s="25"/>
      <c r="DB15" s="25"/>
      <c r="DC15" s="25"/>
      <c r="DD15" s="25"/>
      <c r="DE15" s="31" t="s">
        <v>89</v>
      </c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U15" s="32" t="s">
        <v>92</v>
      </c>
      <c r="DV15" s="25"/>
      <c r="DW15" s="25"/>
      <c r="DX15" s="25"/>
      <c r="DY15" s="25"/>
      <c r="DZ15" s="25"/>
      <c r="EA15" s="31" t="s">
        <v>93</v>
      </c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Q15" s="32" t="s">
        <v>94</v>
      </c>
      <c r="ER15" s="25"/>
      <c r="ES15" s="25"/>
      <c r="ET15" s="25"/>
      <c r="EU15" s="25"/>
      <c r="EV15" s="25"/>
      <c r="EW15" s="31" t="s">
        <v>89</v>
      </c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M15" s="32" t="s">
        <v>95</v>
      </c>
      <c r="FN15" s="25"/>
      <c r="FO15" s="25"/>
      <c r="FP15" s="25"/>
      <c r="FQ15" s="25"/>
      <c r="FR15" s="25"/>
      <c r="FS15" s="31" t="s">
        <v>89</v>
      </c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I15" s="32" t="s">
        <v>96</v>
      </c>
      <c r="GJ15" s="25"/>
      <c r="GK15" s="25"/>
      <c r="GL15" s="25"/>
      <c r="GM15" s="25"/>
      <c r="GN15" s="25"/>
      <c r="GO15" s="31" t="s">
        <v>89</v>
      </c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E15" s="32" t="s">
        <v>97</v>
      </c>
      <c r="HF15" s="25"/>
      <c r="HG15" s="25"/>
      <c r="HH15" s="25"/>
      <c r="HI15" s="25"/>
      <c r="HJ15" s="25"/>
      <c r="HK15" s="31" t="s">
        <v>89</v>
      </c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UG15" s="30"/>
      <c r="UH15" s="30"/>
      <c r="UI15" s="30"/>
      <c r="UJ15" s="30"/>
      <c r="UK15" s="30"/>
      <c r="UL15" s="30"/>
      <c r="UM15" s="30"/>
      <c r="UN15" s="30"/>
      <c r="UO15" s="30"/>
      <c r="UP15" s="30"/>
      <c r="UQ15" s="30"/>
    </row>
    <row r="16" spans="2:567" ht="25.05" customHeight="1" x14ac:dyDescent="0.3">
      <c r="B16" s="25"/>
      <c r="C16" s="25"/>
      <c r="D16" s="25"/>
      <c r="AN16" s="36" t="s">
        <v>71</v>
      </c>
      <c r="AO16" s="25"/>
      <c r="AP16" s="25"/>
      <c r="AQ16" s="25"/>
      <c r="AR16" s="25"/>
      <c r="AS16" s="25"/>
      <c r="AT16" s="25"/>
      <c r="AU16" s="25"/>
      <c r="AV16" s="37" t="s">
        <v>72</v>
      </c>
      <c r="AW16" s="25"/>
      <c r="AX16" s="25"/>
      <c r="AY16" s="25"/>
      <c r="AZ16" s="38" t="s">
        <v>73</v>
      </c>
      <c r="BA16" s="25"/>
      <c r="BB16" s="25"/>
      <c r="BC16" s="25"/>
      <c r="BD16" s="39" t="s">
        <v>74</v>
      </c>
      <c r="BE16" s="40" t="s">
        <v>75</v>
      </c>
      <c r="BF16" s="25"/>
      <c r="BG16" s="25"/>
      <c r="BH16" s="41"/>
      <c r="BQ16" s="36" t="s">
        <v>71</v>
      </c>
      <c r="BR16" s="25"/>
      <c r="BS16" s="25"/>
      <c r="BT16" s="25"/>
      <c r="BU16" s="25"/>
      <c r="BV16" s="25"/>
      <c r="BW16" s="25"/>
      <c r="BX16" s="25"/>
      <c r="BY16" s="37" t="s">
        <v>72</v>
      </c>
      <c r="BZ16" s="25"/>
      <c r="CA16" s="25"/>
      <c r="CB16" s="25"/>
      <c r="CC16" s="38" t="s">
        <v>73</v>
      </c>
      <c r="CD16" s="25"/>
      <c r="CE16" s="25"/>
      <c r="CF16" s="25"/>
      <c r="CG16" s="39" t="s">
        <v>74</v>
      </c>
      <c r="CH16" s="40" t="s">
        <v>75</v>
      </c>
      <c r="CI16" s="25"/>
      <c r="CJ16" s="25"/>
      <c r="CK16" s="41"/>
      <c r="CY16" s="36" t="s">
        <v>71</v>
      </c>
      <c r="CZ16" s="25"/>
      <c r="DA16" s="25"/>
      <c r="DB16" s="25"/>
      <c r="DC16" s="25"/>
      <c r="DD16" s="25"/>
      <c r="DE16" s="25"/>
      <c r="DF16" s="25"/>
      <c r="DG16" s="37" t="s">
        <v>72</v>
      </c>
      <c r="DH16" s="25"/>
      <c r="DI16" s="25"/>
      <c r="DJ16" s="25"/>
      <c r="DK16" s="38" t="s">
        <v>73</v>
      </c>
      <c r="DL16" s="25"/>
      <c r="DM16" s="25"/>
      <c r="DN16" s="25"/>
      <c r="DO16" s="39" t="s">
        <v>74</v>
      </c>
      <c r="DP16" s="40" t="s">
        <v>75</v>
      </c>
      <c r="DQ16" s="25"/>
      <c r="DR16" s="25"/>
      <c r="DS16" s="41"/>
      <c r="DU16" s="36" t="s">
        <v>71</v>
      </c>
      <c r="DV16" s="25"/>
      <c r="DW16" s="25"/>
      <c r="DX16" s="25"/>
      <c r="DY16" s="25"/>
      <c r="DZ16" s="25"/>
      <c r="EA16" s="25"/>
      <c r="EB16" s="25"/>
      <c r="EC16" s="37" t="s">
        <v>72</v>
      </c>
      <c r="ED16" s="25"/>
      <c r="EE16" s="25"/>
      <c r="EF16" s="25"/>
      <c r="EG16" s="38" t="s">
        <v>73</v>
      </c>
      <c r="EH16" s="25"/>
      <c r="EI16" s="25"/>
      <c r="EJ16" s="25"/>
      <c r="EK16" s="39" t="s">
        <v>74</v>
      </c>
      <c r="EL16" s="40" t="s">
        <v>75</v>
      </c>
      <c r="EM16" s="25"/>
      <c r="EN16" s="25"/>
      <c r="EO16" s="41"/>
      <c r="EQ16" s="36" t="s">
        <v>71</v>
      </c>
      <c r="ER16" s="25"/>
      <c r="ES16" s="25"/>
      <c r="ET16" s="25"/>
      <c r="EU16" s="25"/>
      <c r="EV16" s="25"/>
      <c r="EW16" s="25"/>
      <c r="EX16" s="25"/>
      <c r="EY16" s="37" t="s">
        <v>72</v>
      </c>
      <c r="EZ16" s="25"/>
      <c r="FA16" s="25"/>
      <c r="FB16" s="25"/>
      <c r="FC16" s="38" t="s">
        <v>73</v>
      </c>
      <c r="FD16" s="25"/>
      <c r="FE16" s="25"/>
      <c r="FF16" s="25"/>
      <c r="FG16" s="39" t="s">
        <v>74</v>
      </c>
      <c r="FH16" s="40" t="s">
        <v>75</v>
      </c>
      <c r="FI16" s="25"/>
      <c r="FJ16" s="25"/>
      <c r="FK16" s="41"/>
      <c r="FM16" s="36" t="s">
        <v>71</v>
      </c>
      <c r="FN16" s="25"/>
      <c r="FO16" s="25"/>
      <c r="FP16" s="25"/>
      <c r="FQ16" s="25"/>
      <c r="FR16" s="25"/>
      <c r="FS16" s="25"/>
      <c r="FT16" s="25"/>
      <c r="FU16" s="37" t="s">
        <v>72</v>
      </c>
      <c r="FV16" s="25"/>
      <c r="FW16" s="25"/>
      <c r="FX16" s="25"/>
      <c r="FY16" s="38" t="s">
        <v>73</v>
      </c>
      <c r="FZ16" s="25"/>
      <c r="GA16" s="25"/>
      <c r="GB16" s="25"/>
      <c r="GC16" s="39" t="s">
        <v>74</v>
      </c>
      <c r="GD16" s="40" t="s">
        <v>75</v>
      </c>
      <c r="GE16" s="25"/>
      <c r="GF16" s="25"/>
      <c r="GG16" s="41"/>
      <c r="GI16" s="36" t="s">
        <v>71</v>
      </c>
      <c r="GJ16" s="25"/>
      <c r="GK16" s="25"/>
      <c r="GL16" s="25"/>
      <c r="GM16" s="25"/>
      <c r="GN16" s="25"/>
      <c r="GO16" s="25"/>
      <c r="GP16" s="25"/>
      <c r="GQ16" s="37" t="s">
        <v>72</v>
      </c>
      <c r="GR16" s="25"/>
      <c r="GS16" s="25"/>
      <c r="GT16" s="25"/>
      <c r="GU16" s="38" t="s">
        <v>73</v>
      </c>
      <c r="GV16" s="25"/>
      <c r="GW16" s="25"/>
      <c r="GX16" s="25"/>
      <c r="GY16" s="39" t="s">
        <v>74</v>
      </c>
      <c r="GZ16" s="40" t="s">
        <v>75</v>
      </c>
      <c r="HA16" s="25"/>
      <c r="HB16" s="25"/>
      <c r="HC16" s="41"/>
      <c r="HE16" s="36" t="s">
        <v>71</v>
      </c>
      <c r="HF16" s="25"/>
      <c r="HG16" s="25"/>
      <c r="HH16" s="25"/>
      <c r="HI16" s="25"/>
      <c r="HJ16" s="25"/>
      <c r="HK16" s="25"/>
      <c r="HL16" s="25"/>
      <c r="HM16" s="37" t="s">
        <v>72</v>
      </c>
      <c r="HN16" s="25"/>
      <c r="HO16" s="25"/>
      <c r="HP16" s="25"/>
      <c r="HQ16" s="38" t="s">
        <v>73</v>
      </c>
      <c r="HR16" s="25"/>
      <c r="HS16" s="25"/>
      <c r="HT16" s="25"/>
      <c r="HU16" s="39" t="s">
        <v>74</v>
      </c>
      <c r="HV16" s="40" t="s">
        <v>75</v>
      </c>
      <c r="HW16" s="25"/>
      <c r="HX16" s="25"/>
      <c r="HY16" s="41"/>
      <c r="UG16" s="30"/>
      <c r="UH16" s="30"/>
      <c r="UI16" s="30"/>
      <c r="UJ16" s="30"/>
      <c r="UK16" s="30"/>
      <c r="UL16" s="30"/>
      <c r="UM16" s="30"/>
      <c r="UN16" s="30"/>
      <c r="UO16" s="30"/>
      <c r="UP16" s="30"/>
      <c r="UQ16" s="30"/>
    </row>
    <row r="17" spans="2:567" ht="25.05" customHeight="1" x14ac:dyDescent="0.3"/>
    <row r="18" spans="2:567" ht="25.05" customHeight="1" x14ac:dyDescent="0.3"/>
    <row r="19" spans="2:567" ht="25.05" customHeight="1" x14ac:dyDescent="0.3">
      <c r="B19" s="35" t="s">
        <v>98</v>
      </c>
      <c r="C19" s="25"/>
      <c r="D19" s="25"/>
      <c r="BD19" s="32" t="s">
        <v>99</v>
      </c>
      <c r="BE19" s="25"/>
      <c r="BF19" s="25"/>
      <c r="BG19" s="25"/>
      <c r="BH19" s="25"/>
      <c r="BI19" s="25"/>
      <c r="BJ19" s="31" t="s">
        <v>89</v>
      </c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CG19" s="32" t="s">
        <v>100</v>
      </c>
      <c r="CH19" s="25"/>
      <c r="CI19" s="25"/>
      <c r="CJ19" s="25"/>
      <c r="CK19" s="25"/>
      <c r="CL19" s="25"/>
      <c r="CM19" s="31" t="s">
        <v>89</v>
      </c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I19" s="32" t="s">
        <v>101</v>
      </c>
      <c r="DJ19" s="25"/>
      <c r="DK19" s="25"/>
      <c r="DL19" s="25"/>
      <c r="DM19" s="25"/>
      <c r="DN19" s="25"/>
      <c r="DO19" s="31" t="s">
        <v>89</v>
      </c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E19" s="32" t="s">
        <v>102</v>
      </c>
      <c r="EF19" s="25"/>
      <c r="EG19" s="25"/>
      <c r="EH19" s="25"/>
      <c r="EI19" s="25"/>
      <c r="EJ19" s="25"/>
      <c r="EK19" s="31" t="s">
        <v>93</v>
      </c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FA19" s="32" t="s">
        <v>103</v>
      </c>
      <c r="FB19" s="25"/>
      <c r="FC19" s="25"/>
      <c r="FD19" s="25"/>
      <c r="FE19" s="25"/>
      <c r="FF19" s="25"/>
      <c r="FG19" s="31" t="s">
        <v>89</v>
      </c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W19" s="32" t="s">
        <v>104</v>
      </c>
      <c r="FX19" s="25"/>
      <c r="FY19" s="25"/>
      <c r="FZ19" s="25"/>
      <c r="GA19" s="25"/>
      <c r="GB19" s="25"/>
      <c r="GC19" s="31" t="s">
        <v>89</v>
      </c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S19" s="32" t="s">
        <v>105</v>
      </c>
      <c r="GT19" s="25"/>
      <c r="GU19" s="25"/>
      <c r="GV19" s="25"/>
      <c r="GW19" s="25"/>
      <c r="GX19" s="25"/>
      <c r="GY19" s="31" t="s">
        <v>89</v>
      </c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R19" s="32" t="s">
        <v>106</v>
      </c>
      <c r="HS19" s="25"/>
      <c r="HT19" s="25"/>
      <c r="HU19" s="25"/>
      <c r="HV19" s="25"/>
      <c r="HW19" s="25"/>
      <c r="HX19" s="31" t="s">
        <v>89</v>
      </c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UL19" s="30"/>
      <c r="UM19" s="30"/>
      <c r="UN19" s="30"/>
      <c r="UO19" s="30"/>
      <c r="UP19" s="30"/>
      <c r="UQ19" s="30"/>
    </row>
    <row r="20" spans="2:567" ht="25.05" customHeight="1" x14ac:dyDescent="0.3">
      <c r="B20" s="25"/>
      <c r="C20" s="25"/>
      <c r="D20" s="25"/>
      <c r="BD20" s="36" t="s">
        <v>71</v>
      </c>
      <c r="BE20" s="25"/>
      <c r="BF20" s="25"/>
      <c r="BG20" s="25"/>
      <c r="BH20" s="25"/>
      <c r="BI20" s="25"/>
      <c r="BJ20" s="25"/>
      <c r="BK20" s="25"/>
      <c r="BL20" s="37" t="s">
        <v>72</v>
      </c>
      <c r="BM20" s="25"/>
      <c r="BN20" s="25"/>
      <c r="BO20" s="25"/>
      <c r="BP20" s="38" t="s">
        <v>73</v>
      </c>
      <c r="BQ20" s="25"/>
      <c r="BR20" s="25"/>
      <c r="BS20" s="25"/>
      <c r="BT20" s="39" t="s">
        <v>74</v>
      </c>
      <c r="BU20" s="40" t="s">
        <v>75</v>
      </c>
      <c r="BV20" s="25"/>
      <c r="BW20" s="25"/>
      <c r="BX20" s="41"/>
      <c r="CG20" s="36" t="s">
        <v>71</v>
      </c>
      <c r="CH20" s="25"/>
      <c r="CI20" s="25"/>
      <c r="CJ20" s="25"/>
      <c r="CK20" s="25"/>
      <c r="CL20" s="25"/>
      <c r="CM20" s="25"/>
      <c r="CN20" s="25"/>
      <c r="CO20" s="37" t="s">
        <v>72</v>
      </c>
      <c r="CP20" s="25"/>
      <c r="CQ20" s="25"/>
      <c r="CR20" s="25"/>
      <c r="CS20" s="38" t="s">
        <v>73</v>
      </c>
      <c r="CT20" s="25"/>
      <c r="CU20" s="25"/>
      <c r="CV20" s="25"/>
      <c r="CW20" s="39" t="s">
        <v>74</v>
      </c>
      <c r="CX20" s="40" t="s">
        <v>75</v>
      </c>
      <c r="CY20" s="25"/>
      <c r="CZ20" s="25"/>
      <c r="DA20" s="41"/>
      <c r="DI20" s="36" t="s">
        <v>71</v>
      </c>
      <c r="DJ20" s="25"/>
      <c r="DK20" s="25"/>
      <c r="DL20" s="25"/>
      <c r="DM20" s="25"/>
      <c r="DN20" s="25"/>
      <c r="DO20" s="25"/>
      <c r="DP20" s="25"/>
      <c r="DQ20" s="37" t="s">
        <v>72</v>
      </c>
      <c r="DR20" s="25"/>
      <c r="DS20" s="25"/>
      <c r="DT20" s="25"/>
      <c r="DU20" s="38" t="s">
        <v>73</v>
      </c>
      <c r="DV20" s="25"/>
      <c r="DW20" s="25"/>
      <c r="DX20" s="25"/>
      <c r="DY20" s="39" t="s">
        <v>74</v>
      </c>
      <c r="DZ20" s="40" t="s">
        <v>75</v>
      </c>
      <c r="EA20" s="25"/>
      <c r="EB20" s="25"/>
      <c r="EC20" s="41"/>
      <c r="EE20" s="36" t="s">
        <v>71</v>
      </c>
      <c r="EF20" s="25"/>
      <c r="EG20" s="25"/>
      <c r="EH20" s="25"/>
      <c r="EI20" s="25"/>
      <c r="EJ20" s="25"/>
      <c r="EK20" s="25"/>
      <c r="EL20" s="25"/>
      <c r="EM20" s="37" t="s">
        <v>72</v>
      </c>
      <c r="EN20" s="25"/>
      <c r="EO20" s="25"/>
      <c r="EP20" s="25"/>
      <c r="EQ20" s="38" t="s">
        <v>73</v>
      </c>
      <c r="ER20" s="25"/>
      <c r="ES20" s="25"/>
      <c r="ET20" s="25"/>
      <c r="EU20" s="39" t="s">
        <v>74</v>
      </c>
      <c r="EV20" s="40" t="s">
        <v>75</v>
      </c>
      <c r="EW20" s="25"/>
      <c r="EX20" s="25"/>
      <c r="EY20" s="41"/>
      <c r="FA20" s="36" t="s">
        <v>71</v>
      </c>
      <c r="FB20" s="25"/>
      <c r="FC20" s="25"/>
      <c r="FD20" s="25"/>
      <c r="FE20" s="25"/>
      <c r="FF20" s="25"/>
      <c r="FG20" s="25"/>
      <c r="FH20" s="25"/>
      <c r="FI20" s="37" t="s">
        <v>72</v>
      </c>
      <c r="FJ20" s="25"/>
      <c r="FK20" s="25"/>
      <c r="FL20" s="25"/>
      <c r="FM20" s="38" t="s">
        <v>73</v>
      </c>
      <c r="FN20" s="25"/>
      <c r="FO20" s="25"/>
      <c r="FP20" s="25"/>
      <c r="FQ20" s="39" t="s">
        <v>74</v>
      </c>
      <c r="FR20" s="40" t="s">
        <v>75</v>
      </c>
      <c r="FS20" s="25"/>
      <c r="FT20" s="25"/>
      <c r="FU20" s="41"/>
      <c r="FW20" s="36" t="s">
        <v>71</v>
      </c>
      <c r="FX20" s="25"/>
      <c r="FY20" s="25"/>
      <c r="FZ20" s="25"/>
      <c r="GA20" s="25"/>
      <c r="GB20" s="25"/>
      <c r="GC20" s="25"/>
      <c r="GD20" s="25"/>
      <c r="GE20" s="37" t="s">
        <v>72</v>
      </c>
      <c r="GF20" s="25"/>
      <c r="GG20" s="25"/>
      <c r="GH20" s="25"/>
      <c r="GI20" s="38" t="s">
        <v>73</v>
      </c>
      <c r="GJ20" s="25"/>
      <c r="GK20" s="25"/>
      <c r="GL20" s="25"/>
      <c r="GM20" s="39" t="s">
        <v>74</v>
      </c>
      <c r="GN20" s="40" t="s">
        <v>75</v>
      </c>
      <c r="GO20" s="25"/>
      <c r="GP20" s="25"/>
      <c r="GQ20" s="41"/>
      <c r="GS20" s="36" t="s">
        <v>71</v>
      </c>
      <c r="GT20" s="25"/>
      <c r="GU20" s="25"/>
      <c r="GV20" s="25"/>
      <c r="GW20" s="25"/>
      <c r="GX20" s="25"/>
      <c r="GY20" s="25"/>
      <c r="GZ20" s="25"/>
      <c r="HA20" s="37" t="s">
        <v>72</v>
      </c>
      <c r="HB20" s="25"/>
      <c r="HC20" s="25"/>
      <c r="HD20" s="25"/>
      <c r="HE20" s="38" t="s">
        <v>73</v>
      </c>
      <c r="HF20" s="25"/>
      <c r="HG20" s="25"/>
      <c r="HH20" s="25"/>
      <c r="HI20" s="39" t="s">
        <v>74</v>
      </c>
      <c r="HJ20" s="40" t="s">
        <v>75</v>
      </c>
      <c r="HK20" s="25"/>
      <c r="HL20" s="25"/>
      <c r="HM20" s="41"/>
      <c r="HN20" s="53"/>
      <c r="HO20" s="53"/>
      <c r="HP20" s="53"/>
      <c r="HR20" s="36" t="s">
        <v>71</v>
      </c>
      <c r="HS20" s="25"/>
      <c r="HT20" s="25"/>
      <c r="HU20" s="25"/>
      <c r="HV20" s="25"/>
      <c r="HW20" s="25"/>
      <c r="HX20" s="25"/>
      <c r="HY20" s="25"/>
      <c r="HZ20" s="37" t="s">
        <v>72</v>
      </c>
      <c r="IA20" s="25"/>
      <c r="IB20" s="25"/>
      <c r="IC20" s="25"/>
      <c r="ID20" s="38" t="s">
        <v>73</v>
      </c>
      <c r="IE20" s="25"/>
      <c r="IF20" s="25"/>
      <c r="IG20" s="25"/>
      <c r="IH20" s="39" t="s">
        <v>74</v>
      </c>
      <c r="II20" s="40" t="s">
        <v>75</v>
      </c>
      <c r="IJ20" s="25"/>
      <c r="IK20" s="25"/>
      <c r="IL20" s="41"/>
      <c r="UL20" s="30"/>
      <c r="UM20" s="30"/>
      <c r="UN20" s="30"/>
      <c r="UO20" s="30"/>
      <c r="UP20" s="30"/>
      <c r="UQ20" s="30"/>
    </row>
    <row r="21" spans="2:567" ht="25.05" customHeight="1" x14ac:dyDescent="0.3"/>
    <row r="22" spans="2:567" ht="25.05" customHeight="1" x14ac:dyDescent="0.3"/>
    <row r="23" spans="2:567" ht="25.05" customHeight="1" x14ac:dyDescent="0.3">
      <c r="C23" s="31" t="s">
        <v>0</v>
      </c>
      <c r="D23" s="32" t="s">
        <v>1</v>
      </c>
      <c r="E23" s="33" t="s">
        <v>18</v>
      </c>
      <c r="F23" s="34" t="s">
        <v>2</v>
      </c>
      <c r="G23" s="34" t="s">
        <v>3</v>
      </c>
      <c r="H23" s="34" t="s">
        <v>4</v>
      </c>
      <c r="I23" s="34" t="s">
        <v>5</v>
      </c>
      <c r="J23" s="34" t="s">
        <v>6</v>
      </c>
      <c r="K23" s="34" t="s">
        <v>7</v>
      </c>
      <c r="L23" s="34" t="s">
        <v>8</v>
      </c>
      <c r="M23" s="34" t="s">
        <v>9</v>
      </c>
      <c r="N23" s="34" t="s">
        <v>10</v>
      </c>
      <c r="O23" s="34" t="s">
        <v>11</v>
      </c>
      <c r="P23" s="34" t="s">
        <v>12</v>
      </c>
      <c r="Q23" s="33" t="s">
        <v>19</v>
      </c>
      <c r="R23" s="34" t="s">
        <v>2</v>
      </c>
      <c r="S23" s="34" t="s">
        <v>3</v>
      </c>
      <c r="T23" s="34" t="s">
        <v>4</v>
      </c>
      <c r="U23" s="34" t="s">
        <v>5</v>
      </c>
      <c r="V23" s="34" t="s">
        <v>6</v>
      </c>
      <c r="W23" s="34" t="s">
        <v>7</v>
      </c>
      <c r="X23" s="34" t="s">
        <v>8</v>
      </c>
      <c r="Y23" s="34" t="s">
        <v>9</v>
      </c>
      <c r="Z23" s="34" t="s">
        <v>10</v>
      </c>
      <c r="AA23" s="34" t="s">
        <v>11</v>
      </c>
      <c r="AB23" s="34" t="s">
        <v>12</v>
      </c>
      <c r="AC23" s="33" t="s">
        <v>20</v>
      </c>
      <c r="AD23" s="34" t="s">
        <v>2</v>
      </c>
      <c r="AE23" s="34" t="s">
        <v>3</v>
      </c>
      <c r="AF23" s="34" t="s">
        <v>4</v>
      </c>
      <c r="AG23" s="34" t="s">
        <v>5</v>
      </c>
      <c r="AH23" s="34" t="s">
        <v>6</v>
      </c>
      <c r="AI23" s="34" t="s">
        <v>7</v>
      </c>
      <c r="AJ23" s="34" t="s">
        <v>8</v>
      </c>
      <c r="AK23" s="34" t="s">
        <v>9</v>
      </c>
      <c r="AL23" s="34" t="s">
        <v>10</v>
      </c>
      <c r="AM23" s="34" t="s">
        <v>11</v>
      </c>
      <c r="AN23" s="34" t="s">
        <v>12</v>
      </c>
      <c r="AO23" s="33" t="s">
        <v>21</v>
      </c>
      <c r="AP23" s="34" t="s">
        <v>2</v>
      </c>
      <c r="AQ23" s="34" t="s">
        <v>3</v>
      </c>
      <c r="AR23" s="34" t="s">
        <v>4</v>
      </c>
      <c r="AS23" s="34" t="s">
        <v>5</v>
      </c>
      <c r="AT23" s="34" t="s">
        <v>6</v>
      </c>
      <c r="AU23" s="34" t="s">
        <v>7</v>
      </c>
      <c r="AV23" s="34" t="s">
        <v>8</v>
      </c>
      <c r="AW23" s="34" t="s">
        <v>9</v>
      </c>
      <c r="AX23" s="34" t="s">
        <v>10</v>
      </c>
      <c r="AY23" s="34" t="s">
        <v>11</v>
      </c>
      <c r="AZ23" s="34" t="s">
        <v>12</v>
      </c>
      <c r="BA23" s="33" t="s">
        <v>22</v>
      </c>
      <c r="BB23" s="34" t="s">
        <v>2</v>
      </c>
      <c r="BC23" s="34" t="s">
        <v>3</v>
      </c>
      <c r="BD23" s="34" t="s">
        <v>4</v>
      </c>
      <c r="BE23" s="34" t="s">
        <v>5</v>
      </c>
      <c r="BF23" s="34" t="s">
        <v>6</v>
      </c>
      <c r="BG23" s="34" t="s">
        <v>7</v>
      </c>
      <c r="BH23" s="34" t="s">
        <v>8</v>
      </c>
      <c r="BI23" s="34" t="s">
        <v>9</v>
      </c>
      <c r="BJ23" s="34" t="s">
        <v>10</v>
      </c>
      <c r="BK23" s="34" t="s">
        <v>11</v>
      </c>
      <c r="BL23" s="34" t="s">
        <v>12</v>
      </c>
      <c r="BM23" s="33" t="s">
        <v>23</v>
      </c>
      <c r="BN23" s="34" t="s">
        <v>2</v>
      </c>
      <c r="BO23" s="34" t="s">
        <v>3</v>
      </c>
      <c r="BP23" s="34" t="s">
        <v>4</v>
      </c>
      <c r="BQ23" s="34" t="s">
        <v>5</v>
      </c>
      <c r="BR23" s="34" t="s">
        <v>6</v>
      </c>
      <c r="BS23" s="34" t="s">
        <v>7</v>
      </c>
      <c r="BT23" s="34" t="s">
        <v>8</v>
      </c>
      <c r="BU23" s="34" t="s">
        <v>9</v>
      </c>
      <c r="BV23" s="34" t="s">
        <v>10</v>
      </c>
      <c r="BW23" s="34" t="s">
        <v>11</v>
      </c>
      <c r="BX23" s="34" t="s">
        <v>12</v>
      </c>
      <c r="BY23" s="33" t="s">
        <v>3</v>
      </c>
      <c r="BZ23" s="34" t="s">
        <v>2</v>
      </c>
      <c r="CA23" s="34" t="s">
        <v>3</v>
      </c>
      <c r="CB23" s="34" t="s">
        <v>4</v>
      </c>
      <c r="CC23" s="34" t="s">
        <v>5</v>
      </c>
      <c r="CD23" s="34" t="s">
        <v>6</v>
      </c>
      <c r="CE23" s="34" t="s">
        <v>7</v>
      </c>
      <c r="CF23" s="34" t="s">
        <v>8</v>
      </c>
      <c r="CG23" s="34" t="s">
        <v>9</v>
      </c>
      <c r="CH23" s="34" t="s">
        <v>10</v>
      </c>
      <c r="CI23" s="34" t="s">
        <v>11</v>
      </c>
      <c r="CJ23" s="34" t="s">
        <v>12</v>
      </c>
      <c r="CK23" s="33" t="s">
        <v>24</v>
      </c>
      <c r="CL23" s="34" t="s">
        <v>2</v>
      </c>
      <c r="CM23" s="34" t="s">
        <v>3</v>
      </c>
      <c r="CN23" s="34" t="s">
        <v>4</v>
      </c>
      <c r="CO23" s="34" t="s">
        <v>5</v>
      </c>
      <c r="CP23" s="34" t="s">
        <v>6</v>
      </c>
      <c r="CQ23" s="34" t="s">
        <v>7</v>
      </c>
      <c r="CR23" s="34" t="s">
        <v>8</v>
      </c>
      <c r="CS23" s="34" t="s">
        <v>9</v>
      </c>
      <c r="CT23" s="34" t="s">
        <v>10</v>
      </c>
      <c r="CU23" s="34" t="s">
        <v>11</v>
      </c>
      <c r="CV23" s="34" t="s">
        <v>12</v>
      </c>
      <c r="CW23" s="33" t="s">
        <v>25</v>
      </c>
      <c r="CX23" s="34" t="s">
        <v>2</v>
      </c>
      <c r="CY23" s="34" t="s">
        <v>3</v>
      </c>
      <c r="CZ23" s="34" t="s">
        <v>4</v>
      </c>
      <c r="DA23" s="34" t="s">
        <v>5</v>
      </c>
      <c r="DB23" s="34" t="s">
        <v>6</v>
      </c>
      <c r="DC23" s="34" t="s">
        <v>7</v>
      </c>
      <c r="DD23" s="34" t="s">
        <v>8</v>
      </c>
      <c r="DE23" s="34" t="s">
        <v>9</v>
      </c>
      <c r="DF23" s="34" t="s">
        <v>10</v>
      </c>
      <c r="DG23" s="34" t="s">
        <v>11</v>
      </c>
      <c r="DH23" s="34" t="s">
        <v>12</v>
      </c>
      <c r="DI23" s="33" t="s">
        <v>26</v>
      </c>
      <c r="DJ23" s="34" t="s">
        <v>2</v>
      </c>
      <c r="DK23" s="34" t="s">
        <v>3</v>
      </c>
      <c r="DL23" s="34" t="s">
        <v>4</v>
      </c>
      <c r="DM23" s="34" t="s">
        <v>5</v>
      </c>
      <c r="DN23" s="34" t="s">
        <v>6</v>
      </c>
      <c r="DO23" s="34" t="s">
        <v>7</v>
      </c>
      <c r="DP23" s="34" t="s">
        <v>8</v>
      </c>
      <c r="DQ23" s="34" t="s">
        <v>9</v>
      </c>
      <c r="DR23" s="34" t="s">
        <v>10</v>
      </c>
      <c r="DS23" s="34" t="s">
        <v>11</v>
      </c>
      <c r="DT23" s="34" t="s">
        <v>12</v>
      </c>
      <c r="DU23" s="33" t="s">
        <v>27</v>
      </c>
      <c r="DV23" s="34" t="s">
        <v>2</v>
      </c>
      <c r="DW23" s="34" t="s">
        <v>3</v>
      </c>
      <c r="DX23" s="34" t="s">
        <v>4</v>
      </c>
      <c r="DY23" s="34" t="s">
        <v>5</v>
      </c>
      <c r="DZ23" s="34" t="s">
        <v>6</v>
      </c>
      <c r="EA23" s="34" t="s">
        <v>7</v>
      </c>
      <c r="EB23" s="34" t="s">
        <v>8</v>
      </c>
      <c r="EC23" s="34" t="s">
        <v>9</v>
      </c>
      <c r="ED23" s="34" t="s">
        <v>10</v>
      </c>
      <c r="EE23" s="34" t="s">
        <v>11</v>
      </c>
      <c r="EF23" s="34" t="s">
        <v>12</v>
      </c>
      <c r="EG23" s="33" t="s">
        <v>4</v>
      </c>
      <c r="EH23" s="34" t="s">
        <v>2</v>
      </c>
      <c r="EI23" s="34" t="s">
        <v>3</v>
      </c>
      <c r="EJ23" s="34" t="s">
        <v>4</v>
      </c>
      <c r="EK23" s="34" t="s">
        <v>5</v>
      </c>
      <c r="EL23" s="34" t="s">
        <v>6</v>
      </c>
      <c r="EM23" s="34" t="s">
        <v>7</v>
      </c>
      <c r="EN23" s="34" t="s">
        <v>8</v>
      </c>
      <c r="EO23" s="34" t="s">
        <v>9</v>
      </c>
      <c r="EP23" s="34" t="s">
        <v>10</v>
      </c>
      <c r="EQ23" s="34" t="s">
        <v>11</v>
      </c>
      <c r="ER23" s="34" t="s">
        <v>12</v>
      </c>
      <c r="ES23" s="33" t="s">
        <v>28</v>
      </c>
      <c r="ET23" s="34" t="s">
        <v>2</v>
      </c>
      <c r="EU23" s="34" t="s">
        <v>3</v>
      </c>
      <c r="EV23" s="34" t="s">
        <v>4</v>
      </c>
      <c r="EW23" s="34" t="s">
        <v>5</v>
      </c>
      <c r="EX23" s="34" t="s">
        <v>6</v>
      </c>
      <c r="EY23" s="34" t="s">
        <v>7</v>
      </c>
      <c r="EZ23" s="34" t="s">
        <v>8</v>
      </c>
      <c r="FA23" s="34" t="s">
        <v>9</v>
      </c>
      <c r="FB23" s="34" t="s">
        <v>10</v>
      </c>
      <c r="FC23" s="34" t="s">
        <v>11</v>
      </c>
      <c r="FD23" s="34" t="s">
        <v>12</v>
      </c>
      <c r="FE23" s="33" t="s">
        <v>29</v>
      </c>
      <c r="FF23" s="34" t="s">
        <v>2</v>
      </c>
      <c r="FG23" s="34" t="s">
        <v>3</v>
      </c>
      <c r="FH23" s="34" t="s">
        <v>4</v>
      </c>
      <c r="FI23" s="34" t="s">
        <v>5</v>
      </c>
      <c r="FJ23" s="34" t="s">
        <v>6</v>
      </c>
      <c r="FK23" s="34" t="s">
        <v>7</v>
      </c>
      <c r="FL23" s="34" t="s">
        <v>8</v>
      </c>
      <c r="FM23" s="34" t="s">
        <v>9</v>
      </c>
      <c r="FN23" s="34" t="s">
        <v>10</v>
      </c>
      <c r="FO23" s="34" t="s">
        <v>11</v>
      </c>
      <c r="FP23" s="34" t="s">
        <v>12</v>
      </c>
      <c r="FQ23" s="33" t="s">
        <v>30</v>
      </c>
      <c r="FR23" s="34" t="s">
        <v>2</v>
      </c>
      <c r="FS23" s="34" t="s">
        <v>3</v>
      </c>
      <c r="FT23" s="34" t="s">
        <v>4</v>
      </c>
      <c r="FU23" s="34" t="s">
        <v>5</v>
      </c>
      <c r="FV23" s="34" t="s">
        <v>6</v>
      </c>
      <c r="FW23" s="34" t="s">
        <v>7</v>
      </c>
      <c r="FX23" s="34" t="s">
        <v>8</v>
      </c>
      <c r="FY23" s="34" t="s">
        <v>9</v>
      </c>
      <c r="FZ23" s="34" t="s">
        <v>10</v>
      </c>
      <c r="GA23" s="34" t="s">
        <v>11</v>
      </c>
      <c r="GB23" s="34" t="s">
        <v>12</v>
      </c>
      <c r="GC23" s="33" t="s">
        <v>31</v>
      </c>
      <c r="GD23" s="34" t="s">
        <v>2</v>
      </c>
      <c r="GE23" s="34" t="s">
        <v>3</v>
      </c>
      <c r="GF23" s="34" t="s">
        <v>4</v>
      </c>
      <c r="GG23" s="34" t="s">
        <v>5</v>
      </c>
      <c r="GH23" s="34" t="s">
        <v>6</v>
      </c>
      <c r="GI23" s="34" t="s">
        <v>7</v>
      </c>
      <c r="GJ23" s="34" t="s">
        <v>8</v>
      </c>
      <c r="GK23" s="34" t="s">
        <v>9</v>
      </c>
      <c r="GL23" s="34" t="s">
        <v>10</v>
      </c>
      <c r="GM23" s="34" t="s">
        <v>11</v>
      </c>
      <c r="GN23" s="34" t="s">
        <v>12</v>
      </c>
      <c r="GO23" s="33" t="s">
        <v>5</v>
      </c>
      <c r="GP23" s="34" t="s">
        <v>2</v>
      </c>
      <c r="GQ23" s="34" t="s">
        <v>3</v>
      </c>
      <c r="GR23" s="34" t="s">
        <v>4</v>
      </c>
      <c r="GS23" s="34" t="s">
        <v>5</v>
      </c>
      <c r="GT23" s="34" t="s">
        <v>6</v>
      </c>
      <c r="GU23" s="34" t="s">
        <v>7</v>
      </c>
      <c r="GV23" s="34" t="s">
        <v>8</v>
      </c>
      <c r="GW23" s="34" t="s">
        <v>9</v>
      </c>
      <c r="GX23" s="34" t="s">
        <v>10</v>
      </c>
      <c r="GY23" s="34" t="s">
        <v>11</v>
      </c>
      <c r="GZ23" s="34" t="s">
        <v>12</v>
      </c>
      <c r="HA23" s="33" t="s">
        <v>32</v>
      </c>
      <c r="HB23" s="34" t="s">
        <v>2</v>
      </c>
      <c r="HC23" s="34" t="s">
        <v>3</v>
      </c>
      <c r="HD23" s="34" t="s">
        <v>4</v>
      </c>
      <c r="HE23" s="34" t="s">
        <v>5</v>
      </c>
      <c r="HF23" s="34" t="s">
        <v>6</v>
      </c>
      <c r="HG23" s="34" t="s">
        <v>7</v>
      </c>
      <c r="HH23" s="34" t="s">
        <v>8</v>
      </c>
      <c r="HI23" s="34" t="s">
        <v>9</v>
      </c>
      <c r="HJ23" s="34" t="s">
        <v>10</v>
      </c>
      <c r="HK23" s="34" t="s">
        <v>11</v>
      </c>
      <c r="HL23" s="34" t="s">
        <v>12</v>
      </c>
      <c r="HM23" s="33" t="s">
        <v>33</v>
      </c>
      <c r="HN23" s="34" t="s">
        <v>2</v>
      </c>
      <c r="HO23" s="34" t="s">
        <v>3</v>
      </c>
      <c r="HP23" s="34" t="s">
        <v>4</v>
      </c>
      <c r="HQ23" s="34" t="s">
        <v>5</v>
      </c>
      <c r="HR23" s="34" t="s">
        <v>6</v>
      </c>
      <c r="HS23" s="34" t="s">
        <v>7</v>
      </c>
      <c r="HT23" s="34" t="s">
        <v>8</v>
      </c>
      <c r="HU23" s="34" t="s">
        <v>9</v>
      </c>
      <c r="HV23" s="34" t="s">
        <v>10</v>
      </c>
      <c r="HW23" s="34" t="s">
        <v>11</v>
      </c>
      <c r="HX23" s="34" t="s">
        <v>12</v>
      </c>
      <c r="HY23" s="33" t="s">
        <v>34</v>
      </c>
      <c r="HZ23" s="34" t="s">
        <v>2</v>
      </c>
      <c r="IA23" s="34" t="s">
        <v>3</v>
      </c>
      <c r="IB23" s="34" t="s">
        <v>4</v>
      </c>
      <c r="IC23" s="34" t="s">
        <v>5</v>
      </c>
      <c r="ID23" s="34" t="s">
        <v>6</v>
      </c>
      <c r="IE23" s="34" t="s">
        <v>7</v>
      </c>
      <c r="IF23" s="34" t="s">
        <v>8</v>
      </c>
      <c r="IG23" s="34" t="s">
        <v>9</v>
      </c>
      <c r="IH23" s="34" t="s">
        <v>10</v>
      </c>
      <c r="II23" s="34" t="s">
        <v>11</v>
      </c>
      <c r="IJ23" s="34" t="s">
        <v>12</v>
      </c>
      <c r="IK23" s="33" t="s">
        <v>35</v>
      </c>
      <c r="IL23" s="34" t="s">
        <v>2</v>
      </c>
      <c r="IM23" s="34" t="s">
        <v>3</v>
      </c>
      <c r="IN23" s="34" t="s">
        <v>4</v>
      </c>
      <c r="IO23" s="34" t="s">
        <v>5</v>
      </c>
      <c r="IP23" s="34" t="s">
        <v>6</v>
      </c>
      <c r="IQ23" s="34" t="s">
        <v>7</v>
      </c>
      <c r="IR23" s="34" t="s">
        <v>8</v>
      </c>
      <c r="IS23" s="34" t="s">
        <v>9</v>
      </c>
      <c r="IT23" s="34" t="s">
        <v>10</v>
      </c>
      <c r="IU23" s="34" t="s">
        <v>11</v>
      </c>
      <c r="IV23" s="34" t="s">
        <v>12</v>
      </c>
      <c r="IW23" s="33" t="s">
        <v>36</v>
      </c>
      <c r="IX23" s="34" t="s">
        <v>2</v>
      </c>
      <c r="IY23" s="34" t="s">
        <v>3</v>
      </c>
      <c r="IZ23" s="34" t="s">
        <v>4</v>
      </c>
      <c r="JA23" s="34" t="s">
        <v>5</v>
      </c>
      <c r="JB23" s="34" t="s">
        <v>6</v>
      </c>
      <c r="JC23" s="34" t="s">
        <v>7</v>
      </c>
      <c r="JD23" s="34" t="s">
        <v>8</v>
      </c>
      <c r="JE23" s="34" t="s">
        <v>9</v>
      </c>
      <c r="JF23" s="34" t="s">
        <v>10</v>
      </c>
      <c r="JG23" s="34" t="s">
        <v>11</v>
      </c>
      <c r="JH23" s="34" t="s">
        <v>12</v>
      </c>
      <c r="JI23" s="33" t="s">
        <v>37</v>
      </c>
      <c r="JJ23" s="34" t="s">
        <v>2</v>
      </c>
      <c r="JK23" s="34" t="s">
        <v>3</v>
      </c>
      <c r="JL23" s="34" t="s">
        <v>4</v>
      </c>
      <c r="JM23" s="34" t="s">
        <v>5</v>
      </c>
      <c r="JN23" s="34" t="s">
        <v>6</v>
      </c>
      <c r="JO23" s="34" t="s">
        <v>7</v>
      </c>
      <c r="JP23" s="34" t="s">
        <v>8</v>
      </c>
      <c r="JQ23" s="34" t="s">
        <v>9</v>
      </c>
      <c r="JR23" s="34" t="s">
        <v>10</v>
      </c>
      <c r="JS23" s="34" t="s">
        <v>11</v>
      </c>
      <c r="JT23" s="34" t="s">
        <v>12</v>
      </c>
      <c r="JU23" s="33" t="s">
        <v>38</v>
      </c>
      <c r="JV23" s="34" t="s">
        <v>2</v>
      </c>
      <c r="JW23" s="34" t="s">
        <v>3</v>
      </c>
      <c r="JX23" s="34" t="s">
        <v>4</v>
      </c>
      <c r="JY23" s="34" t="s">
        <v>5</v>
      </c>
      <c r="JZ23" s="34" t="s">
        <v>6</v>
      </c>
      <c r="KA23" s="34" t="s">
        <v>7</v>
      </c>
      <c r="KB23" s="34" t="s">
        <v>8</v>
      </c>
      <c r="KC23" s="34" t="s">
        <v>9</v>
      </c>
      <c r="KD23" s="34" t="s">
        <v>10</v>
      </c>
      <c r="KE23" s="34" t="s">
        <v>11</v>
      </c>
      <c r="KF23" s="34" t="s">
        <v>12</v>
      </c>
      <c r="KG23" s="33" t="s">
        <v>39</v>
      </c>
      <c r="KH23" s="34" t="s">
        <v>2</v>
      </c>
      <c r="KI23" s="34" t="s">
        <v>3</v>
      </c>
      <c r="KJ23" s="34" t="s">
        <v>4</v>
      </c>
      <c r="KK23" s="34" t="s">
        <v>5</v>
      </c>
      <c r="KL23" s="34" t="s">
        <v>6</v>
      </c>
      <c r="KM23" s="34" t="s">
        <v>7</v>
      </c>
      <c r="KN23" s="34" t="s">
        <v>8</v>
      </c>
      <c r="KO23" s="34" t="s">
        <v>9</v>
      </c>
      <c r="KP23" s="34" t="s">
        <v>10</v>
      </c>
      <c r="KQ23" s="34" t="s">
        <v>11</v>
      </c>
      <c r="KR23" s="34" t="s">
        <v>12</v>
      </c>
      <c r="KS23" s="33" t="s">
        <v>40</v>
      </c>
      <c r="KT23" s="34" t="s">
        <v>2</v>
      </c>
      <c r="KU23" s="34" t="s">
        <v>3</v>
      </c>
      <c r="KV23" s="34" t="s">
        <v>4</v>
      </c>
      <c r="KW23" s="34" t="s">
        <v>5</v>
      </c>
      <c r="KX23" s="34" t="s">
        <v>6</v>
      </c>
      <c r="KY23" s="34" t="s">
        <v>7</v>
      </c>
      <c r="KZ23" s="34" t="s">
        <v>8</v>
      </c>
      <c r="LA23" s="34" t="s">
        <v>9</v>
      </c>
      <c r="LB23" s="34" t="s">
        <v>10</v>
      </c>
      <c r="LC23" s="34" t="s">
        <v>11</v>
      </c>
      <c r="LD23" s="34" t="s">
        <v>12</v>
      </c>
      <c r="LE23" s="33" t="s">
        <v>41</v>
      </c>
      <c r="LF23" s="34" t="s">
        <v>2</v>
      </c>
      <c r="LG23" s="34" t="s">
        <v>3</v>
      </c>
      <c r="LH23" s="34" t="s">
        <v>4</v>
      </c>
      <c r="LI23" s="34" t="s">
        <v>5</v>
      </c>
      <c r="LJ23" s="34" t="s">
        <v>6</v>
      </c>
      <c r="LK23" s="34" t="s">
        <v>7</v>
      </c>
      <c r="LL23" s="34" t="s">
        <v>8</v>
      </c>
      <c r="LM23" s="34" t="s">
        <v>9</v>
      </c>
      <c r="LN23" s="34" t="s">
        <v>10</v>
      </c>
      <c r="LO23" s="34" t="s">
        <v>11</v>
      </c>
      <c r="LP23" s="34" t="s">
        <v>12</v>
      </c>
      <c r="LQ23" s="33" t="s">
        <v>42</v>
      </c>
      <c r="LR23" s="34" t="s">
        <v>2</v>
      </c>
      <c r="LS23" s="34" t="s">
        <v>3</v>
      </c>
      <c r="LT23" s="34" t="s">
        <v>4</v>
      </c>
      <c r="LU23" s="34" t="s">
        <v>5</v>
      </c>
      <c r="LV23" s="34" t="s">
        <v>6</v>
      </c>
      <c r="LW23" s="34" t="s">
        <v>7</v>
      </c>
      <c r="LX23" s="34" t="s">
        <v>8</v>
      </c>
      <c r="LY23" s="34" t="s">
        <v>9</v>
      </c>
      <c r="LZ23" s="34" t="s">
        <v>10</v>
      </c>
      <c r="MA23" s="34" t="s">
        <v>11</v>
      </c>
      <c r="MB23" s="34" t="s">
        <v>12</v>
      </c>
      <c r="MC23" s="33" t="s">
        <v>43</v>
      </c>
      <c r="MD23" s="34" t="s">
        <v>2</v>
      </c>
      <c r="ME23" s="34" t="s">
        <v>3</v>
      </c>
      <c r="MF23" s="34" t="s">
        <v>4</v>
      </c>
      <c r="MG23" s="34" t="s">
        <v>5</v>
      </c>
      <c r="MH23" s="34" t="s">
        <v>6</v>
      </c>
      <c r="MI23" s="34" t="s">
        <v>7</v>
      </c>
      <c r="MJ23" s="34" t="s">
        <v>8</v>
      </c>
      <c r="MK23" s="34" t="s">
        <v>9</v>
      </c>
      <c r="ML23" s="34" t="s">
        <v>10</v>
      </c>
      <c r="MM23" s="34" t="s">
        <v>11</v>
      </c>
      <c r="MN23" s="34" t="s">
        <v>12</v>
      </c>
      <c r="MO23" s="33" t="s">
        <v>44</v>
      </c>
      <c r="MP23" s="34" t="s">
        <v>2</v>
      </c>
      <c r="MQ23" s="34" t="s">
        <v>3</v>
      </c>
      <c r="MR23" s="34" t="s">
        <v>4</v>
      </c>
      <c r="MS23" s="34" t="s">
        <v>5</v>
      </c>
      <c r="MT23" s="34" t="s">
        <v>6</v>
      </c>
      <c r="MU23" s="34" t="s">
        <v>7</v>
      </c>
      <c r="MV23" s="34" t="s">
        <v>8</v>
      </c>
      <c r="MW23" s="34" t="s">
        <v>9</v>
      </c>
      <c r="MX23" s="34" t="s">
        <v>10</v>
      </c>
      <c r="MY23" s="34" t="s">
        <v>11</v>
      </c>
      <c r="MZ23" s="34" t="s">
        <v>12</v>
      </c>
      <c r="NA23" s="33" t="s">
        <v>45</v>
      </c>
      <c r="NB23" s="34" t="s">
        <v>2</v>
      </c>
      <c r="NC23" s="34" t="s">
        <v>3</v>
      </c>
      <c r="ND23" s="34" t="s">
        <v>4</v>
      </c>
      <c r="NE23" s="34" t="s">
        <v>5</v>
      </c>
      <c r="NF23" s="34" t="s">
        <v>6</v>
      </c>
      <c r="NG23" s="34" t="s">
        <v>7</v>
      </c>
      <c r="NH23" s="34" t="s">
        <v>8</v>
      </c>
      <c r="NI23" s="34" t="s">
        <v>9</v>
      </c>
      <c r="NJ23" s="34" t="s">
        <v>10</v>
      </c>
      <c r="NK23" s="34" t="s">
        <v>11</v>
      </c>
      <c r="NL23" s="34" t="s">
        <v>12</v>
      </c>
      <c r="NM23" s="33" t="s">
        <v>46</v>
      </c>
      <c r="NN23" s="34" t="s">
        <v>2</v>
      </c>
      <c r="NO23" s="34" t="s">
        <v>3</v>
      </c>
      <c r="NP23" s="34" t="s">
        <v>4</v>
      </c>
      <c r="NQ23" s="34" t="s">
        <v>5</v>
      </c>
      <c r="NR23" s="34" t="s">
        <v>6</v>
      </c>
      <c r="NS23" s="34" t="s">
        <v>7</v>
      </c>
      <c r="NT23" s="34" t="s">
        <v>8</v>
      </c>
      <c r="NU23" s="34" t="s">
        <v>9</v>
      </c>
      <c r="NV23" s="34" t="s">
        <v>10</v>
      </c>
      <c r="NW23" s="34" t="s">
        <v>11</v>
      </c>
      <c r="NX23" s="34" t="s">
        <v>12</v>
      </c>
      <c r="NY23" s="33" t="s">
        <v>47</v>
      </c>
      <c r="NZ23" s="34" t="s">
        <v>2</v>
      </c>
      <c r="OA23" s="34" t="s">
        <v>3</v>
      </c>
      <c r="OB23" s="34" t="s">
        <v>4</v>
      </c>
      <c r="OC23" s="34" t="s">
        <v>5</v>
      </c>
      <c r="OD23" s="34" t="s">
        <v>6</v>
      </c>
      <c r="OE23" s="34" t="s">
        <v>7</v>
      </c>
      <c r="OF23" s="34" t="s">
        <v>8</v>
      </c>
      <c r="OG23" s="34" t="s">
        <v>9</v>
      </c>
      <c r="OH23" s="34" t="s">
        <v>10</v>
      </c>
      <c r="OI23" s="34" t="s">
        <v>11</v>
      </c>
      <c r="OJ23" s="34" t="s">
        <v>12</v>
      </c>
      <c r="OK23" s="33" t="s">
        <v>48</v>
      </c>
      <c r="OL23" s="34" t="s">
        <v>2</v>
      </c>
      <c r="OM23" s="34" t="s">
        <v>3</v>
      </c>
      <c r="ON23" s="34" t="s">
        <v>4</v>
      </c>
      <c r="OO23" s="34" t="s">
        <v>5</v>
      </c>
      <c r="OP23" s="34" t="s">
        <v>6</v>
      </c>
      <c r="OQ23" s="34" t="s">
        <v>7</v>
      </c>
      <c r="OR23" s="34" t="s">
        <v>8</v>
      </c>
      <c r="OS23" s="34" t="s">
        <v>9</v>
      </c>
      <c r="OT23" s="34" t="s">
        <v>10</v>
      </c>
      <c r="OU23" s="34" t="s">
        <v>11</v>
      </c>
      <c r="OV23" s="34" t="s">
        <v>12</v>
      </c>
      <c r="OW23" s="33" t="s">
        <v>49</v>
      </c>
      <c r="OX23" s="34" t="s">
        <v>2</v>
      </c>
      <c r="OY23" s="34" t="s">
        <v>3</v>
      </c>
      <c r="OZ23" s="34" t="s">
        <v>4</v>
      </c>
      <c r="PA23" s="34" t="s">
        <v>5</v>
      </c>
      <c r="PB23" s="34" t="s">
        <v>6</v>
      </c>
      <c r="PC23" s="34" t="s">
        <v>7</v>
      </c>
      <c r="PD23" s="34" t="s">
        <v>8</v>
      </c>
      <c r="PE23" s="34" t="s">
        <v>9</v>
      </c>
      <c r="PF23" s="34" t="s">
        <v>10</v>
      </c>
      <c r="PG23" s="34" t="s">
        <v>11</v>
      </c>
      <c r="PH23" s="34" t="s">
        <v>12</v>
      </c>
      <c r="PI23" s="33" t="s">
        <v>50</v>
      </c>
      <c r="PJ23" s="34" t="s">
        <v>2</v>
      </c>
      <c r="PK23" s="34" t="s">
        <v>3</v>
      </c>
      <c r="PL23" s="34" t="s">
        <v>4</v>
      </c>
      <c r="PM23" s="34" t="s">
        <v>5</v>
      </c>
      <c r="PN23" s="34" t="s">
        <v>6</v>
      </c>
      <c r="PO23" s="34" t="s">
        <v>7</v>
      </c>
      <c r="PP23" s="34" t="s">
        <v>8</v>
      </c>
      <c r="PQ23" s="34" t="s">
        <v>9</v>
      </c>
      <c r="PR23" s="34" t="s">
        <v>10</v>
      </c>
      <c r="PS23" s="34" t="s">
        <v>11</v>
      </c>
      <c r="PT23" s="34" t="s">
        <v>12</v>
      </c>
      <c r="PU23" s="33" t="s">
        <v>51</v>
      </c>
      <c r="PV23" s="34" t="s">
        <v>2</v>
      </c>
      <c r="PW23" s="34" t="s">
        <v>3</v>
      </c>
      <c r="PX23" s="34" t="s">
        <v>4</v>
      </c>
      <c r="PY23" s="34" t="s">
        <v>5</v>
      </c>
      <c r="PZ23" s="34" t="s">
        <v>6</v>
      </c>
      <c r="QA23" s="34" t="s">
        <v>7</v>
      </c>
      <c r="QB23" s="34" t="s">
        <v>8</v>
      </c>
      <c r="QC23" s="34" t="s">
        <v>9</v>
      </c>
      <c r="QD23" s="34" t="s">
        <v>10</v>
      </c>
      <c r="QE23" s="34" t="s">
        <v>11</v>
      </c>
      <c r="QF23" s="34" t="s">
        <v>12</v>
      </c>
      <c r="QG23" s="33" t="s">
        <v>52</v>
      </c>
      <c r="QH23" s="34" t="s">
        <v>2</v>
      </c>
      <c r="QI23" s="34" t="s">
        <v>3</v>
      </c>
      <c r="QJ23" s="34" t="s">
        <v>4</v>
      </c>
      <c r="QK23" s="34" t="s">
        <v>5</v>
      </c>
      <c r="QL23" s="34" t="s">
        <v>6</v>
      </c>
      <c r="QM23" s="34" t="s">
        <v>7</v>
      </c>
      <c r="QN23" s="34" t="s">
        <v>8</v>
      </c>
      <c r="QO23" s="34" t="s">
        <v>9</v>
      </c>
      <c r="QP23" s="34" t="s">
        <v>10</v>
      </c>
      <c r="QQ23" s="34" t="s">
        <v>11</v>
      </c>
      <c r="QR23" s="34" t="s">
        <v>12</v>
      </c>
      <c r="QS23" s="33" t="s">
        <v>53</v>
      </c>
      <c r="QT23" s="34" t="s">
        <v>2</v>
      </c>
      <c r="QU23" s="34" t="s">
        <v>3</v>
      </c>
      <c r="QV23" s="34" t="s">
        <v>4</v>
      </c>
      <c r="QW23" s="34" t="s">
        <v>5</v>
      </c>
      <c r="QX23" s="34" t="s">
        <v>6</v>
      </c>
      <c r="QY23" s="34" t="s">
        <v>7</v>
      </c>
      <c r="QZ23" s="34" t="s">
        <v>8</v>
      </c>
      <c r="RA23" s="34" t="s">
        <v>9</v>
      </c>
      <c r="RB23" s="34" t="s">
        <v>10</v>
      </c>
      <c r="RC23" s="34" t="s">
        <v>11</v>
      </c>
      <c r="RD23" s="34" t="s">
        <v>12</v>
      </c>
      <c r="RE23" s="33" t="s">
        <v>54</v>
      </c>
      <c r="RF23" s="34" t="s">
        <v>2</v>
      </c>
      <c r="RG23" s="34" t="s">
        <v>3</v>
      </c>
      <c r="RH23" s="34" t="s">
        <v>4</v>
      </c>
      <c r="RI23" s="34" t="s">
        <v>5</v>
      </c>
      <c r="RJ23" s="34" t="s">
        <v>6</v>
      </c>
      <c r="RK23" s="34" t="s">
        <v>7</v>
      </c>
      <c r="RL23" s="34" t="s">
        <v>8</v>
      </c>
      <c r="RM23" s="34" t="s">
        <v>9</v>
      </c>
      <c r="RN23" s="34" t="s">
        <v>10</v>
      </c>
      <c r="RO23" s="34" t="s">
        <v>11</v>
      </c>
      <c r="RP23" s="34" t="s">
        <v>12</v>
      </c>
      <c r="RQ23" s="33" t="s">
        <v>55</v>
      </c>
      <c r="RR23" s="34" t="s">
        <v>2</v>
      </c>
      <c r="RS23" s="34" t="s">
        <v>3</v>
      </c>
      <c r="RT23" s="34" t="s">
        <v>4</v>
      </c>
      <c r="RU23" s="34" t="s">
        <v>5</v>
      </c>
      <c r="RV23" s="34" t="s">
        <v>6</v>
      </c>
      <c r="RW23" s="34" t="s">
        <v>7</v>
      </c>
      <c r="RX23" s="34" t="s">
        <v>8</v>
      </c>
      <c r="RY23" s="34" t="s">
        <v>9</v>
      </c>
      <c r="RZ23" s="34" t="s">
        <v>10</v>
      </c>
      <c r="SA23" s="34" t="s">
        <v>11</v>
      </c>
      <c r="SB23" s="34" t="s">
        <v>12</v>
      </c>
      <c r="SC23" s="33" t="s">
        <v>56</v>
      </c>
      <c r="SD23" s="34" t="s">
        <v>2</v>
      </c>
      <c r="SE23" s="34" t="s">
        <v>3</v>
      </c>
      <c r="SF23" s="34" t="s">
        <v>4</v>
      </c>
      <c r="SG23" s="34" t="s">
        <v>5</v>
      </c>
      <c r="SH23" s="34" t="s">
        <v>6</v>
      </c>
      <c r="SI23" s="34" t="s">
        <v>7</v>
      </c>
      <c r="SJ23" s="34" t="s">
        <v>8</v>
      </c>
      <c r="SK23" s="34" t="s">
        <v>9</v>
      </c>
      <c r="SL23" s="34" t="s">
        <v>10</v>
      </c>
      <c r="SM23" s="34" t="s">
        <v>11</v>
      </c>
      <c r="SN23" s="34" t="s">
        <v>12</v>
      </c>
      <c r="SO23" s="33" t="s">
        <v>107</v>
      </c>
      <c r="SP23" s="34" t="s">
        <v>2</v>
      </c>
      <c r="SQ23" s="34" t="s">
        <v>3</v>
      </c>
      <c r="SR23" s="34" t="s">
        <v>4</v>
      </c>
      <c r="SS23" s="34" t="s">
        <v>5</v>
      </c>
      <c r="ST23" s="34" t="s">
        <v>6</v>
      </c>
      <c r="SU23" s="34" t="s">
        <v>7</v>
      </c>
      <c r="SV23" s="34" t="s">
        <v>8</v>
      </c>
      <c r="SW23" s="34" t="s">
        <v>9</v>
      </c>
      <c r="SX23" s="34" t="s">
        <v>10</v>
      </c>
      <c r="SY23" s="34" t="s">
        <v>11</v>
      </c>
      <c r="SZ23" s="34" t="s">
        <v>12</v>
      </c>
      <c r="TA23" s="33" t="s">
        <v>108</v>
      </c>
      <c r="TB23" s="34" t="s">
        <v>2</v>
      </c>
      <c r="TC23" s="34" t="s">
        <v>3</v>
      </c>
      <c r="TD23" s="34" t="s">
        <v>4</v>
      </c>
      <c r="TE23" s="34" t="s">
        <v>5</v>
      </c>
      <c r="TF23" s="34" t="s">
        <v>6</v>
      </c>
      <c r="TG23" s="34" t="s">
        <v>7</v>
      </c>
      <c r="TH23" s="34" t="s">
        <v>8</v>
      </c>
      <c r="TI23" s="34" t="s">
        <v>9</v>
      </c>
      <c r="TJ23" s="34" t="s">
        <v>10</v>
      </c>
      <c r="TK23" s="34" t="s">
        <v>11</v>
      </c>
      <c r="TL23" s="34" t="s">
        <v>12</v>
      </c>
      <c r="TM23" s="33" t="s">
        <v>109</v>
      </c>
      <c r="TN23" s="34" t="s">
        <v>2</v>
      </c>
      <c r="TO23" s="34" t="s">
        <v>3</v>
      </c>
      <c r="TP23" s="34" t="s">
        <v>4</v>
      </c>
      <c r="TQ23" s="34" t="s">
        <v>5</v>
      </c>
      <c r="TR23" s="34" t="s">
        <v>6</v>
      </c>
      <c r="TS23" s="34" t="s">
        <v>7</v>
      </c>
      <c r="TT23" s="34" t="s">
        <v>8</v>
      </c>
      <c r="TU23" s="34" t="s">
        <v>9</v>
      </c>
      <c r="TV23" s="34" t="s">
        <v>10</v>
      </c>
      <c r="TW23" s="34" t="s">
        <v>11</v>
      </c>
      <c r="TX23" s="34" t="s">
        <v>12</v>
      </c>
      <c r="TY23" s="33" t="s">
        <v>110</v>
      </c>
      <c r="TZ23" s="34" t="s">
        <v>2</v>
      </c>
      <c r="UA23" s="34" t="s">
        <v>3</v>
      </c>
      <c r="UB23" s="34" t="s">
        <v>4</v>
      </c>
      <c r="UC23" s="34" t="s">
        <v>5</v>
      </c>
      <c r="UD23" s="34" t="s">
        <v>6</v>
      </c>
      <c r="UE23" s="34" t="s">
        <v>7</v>
      </c>
      <c r="UF23" s="34" t="s">
        <v>8</v>
      </c>
      <c r="UG23" s="34" t="s">
        <v>9</v>
      </c>
      <c r="UH23" s="34" t="s">
        <v>10</v>
      </c>
      <c r="UI23" s="34" t="s">
        <v>11</v>
      </c>
      <c r="UJ23" s="34" t="s">
        <v>12</v>
      </c>
      <c r="UK23" s="33" t="s">
        <v>111</v>
      </c>
      <c r="UL23" s="34" t="s">
        <v>2</v>
      </c>
    </row>
    <row r="24" spans="2:567" ht="25.05" customHeight="1" x14ac:dyDescent="0.3">
      <c r="Q24" s="54" t="s">
        <v>57</v>
      </c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6"/>
      <c r="FK24" s="57" t="s">
        <v>58</v>
      </c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  <c r="IT24" s="58"/>
      <c r="IU24" s="58"/>
      <c r="IV24" s="58"/>
      <c r="IW24" s="58"/>
      <c r="IX24" s="58"/>
      <c r="IY24" s="58"/>
      <c r="IZ24" s="58"/>
      <c r="JA24" s="58"/>
      <c r="JB24" s="58"/>
      <c r="JC24" s="58"/>
      <c r="JD24" s="58"/>
      <c r="JE24" s="58"/>
      <c r="JF24" s="58"/>
      <c r="JG24" s="58"/>
      <c r="JH24" s="58"/>
      <c r="JI24" s="58"/>
      <c r="JJ24" s="58"/>
      <c r="JK24" s="58"/>
      <c r="JL24" s="58"/>
      <c r="JM24" s="58"/>
      <c r="JN24" s="58"/>
      <c r="JO24" s="58"/>
      <c r="JP24" s="58"/>
      <c r="JQ24" s="58"/>
      <c r="JR24" s="58"/>
      <c r="JS24" s="58"/>
      <c r="JT24" s="58"/>
      <c r="JU24" s="58"/>
      <c r="JV24" s="58"/>
      <c r="JW24" s="58"/>
      <c r="JX24" s="58"/>
      <c r="JY24" s="58"/>
      <c r="JZ24" s="58"/>
      <c r="KA24" s="58"/>
      <c r="KB24" s="58"/>
      <c r="KC24" s="58"/>
      <c r="KD24" s="58"/>
      <c r="KE24" s="58"/>
      <c r="KF24" s="58"/>
      <c r="KG24" s="58"/>
      <c r="KH24" s="58"/>
      <c r="KI24" s="58"/>
      <c r="KJ24" s="58"/>
      <c r="KK24" s="58"/>
      <c r="KL24" s="58"/>
      <c r="KM24" s="58"/>
      <c r="KN24" s="58"/>
      <c r="KO24" s="58"/>
      <c r="KP24" s="58"/>
      <c r="KQ24" s="58"/>
      <c r="KR24" s="58"/>
      <c r="KS24" s="58"/>
      <c r="KT24" s="58"/>
      <c r="KU24" s="58"/>
      <c r="KV24" s="58"/>
      <c r="KW24" s="58"/>
      <c r="KX24" s="58"/>
      <c r="KY24" s="58"/>
      <c r="KZ24" s="58"/>
      <c r="LA24" s="58"/>
      <c r="LB24" s="58"/>
      <c r="LC24" s="58"/>
      <c r="LD24" s="58"/>
      <c r="LE24" s="60"/>
      <c r="UL24" s="30"/>
      <c r="UM24" s="30"/>
      <c r="UN24" s="30"/>
      <c r="UO24" s="30"/>
      <c r="UP24" s="30"/>
      <c r="UQ24" s="30"/>
    </row>
    <row r="25" spans="2:567" ht="25.05" customHeight="1" x14ac:dyDescent="0.3">
      <c r="B25" s="31" t="s">
        <v>112</v>
      </c>
      <c r="C25" s="25"/>
      <c r="D25" s="25"/>
      <c r="AC25" s="43" t="s">
        <v>113</v>
      </c>
      <c r="AD25" s="25"/>
      <c r="AE25" s="25"/>
      <c r="AF25" s="25"/>
      <c r="AG25" s="25"/>
      <c r="AH25" s="25"/>
      <c r="AQ25" s="43" t="s">
        <v>113</v>
      </c>
      <c r="AR25" s="25"/>
      <c r="AS25" s="25"/>
      <c r="AT25" s="25"/>
      <c r="AU25" s="25"/>
      <c r="AV25" s="25"/>
      <c r="BE25" s="43" t="s">
        <v>113</v>
      </c>
      <c r="BF25" s="25"/>
      <c r="BG25" s="25"/>
      <c r="BH25" s="25"/>
      <c r="BI25" s="25"/>
      <c r="BJ25" s="25"/>
      <c r="BT25" s="43" t="s">
        <v>113</v>
      </c>
      <c r="BU25" s="25"/>
      <c r="BV25" s="25"/>
      <c r="BW25" s="25"/>
      <c r="BX25" s="25"/>
      <c r="BY25" s="25"/>
      <c r="CJ25" s="43" t="s">
        <v>113</v>
      </c>
      <c r="CK25" s="25"/>
      <c r="CL25" s="25"/>
      <c r="CM25" s="25"/>
      <c r="CN25" s="25"/>
      <c r="CO25" s="25"/>
      <c r="DB25" s="43" t="s">
        <v>113</v>
      </c>
      <c r="DC25" s="25"/>
      <c r="DD25" s="25"/>
      <c r="DE25" s="25"/>
      <c r="DF25" s="25"/>
      <c r="DG25" s="25"/>
      <c r="DX25" s="43" t="s">
        <v>113</v>
      </c>
      <c r="DY25" s="25"/>
      <c r="DZ25" s="25"/>
      <c r="EA25" s="25"/>
      <c r="EB25" s="25"/>
      <c r="EC25" s="25"/>
      <c r="ET25" s="43" t="s">
        <v>113</v>
      </c>
      <c r="EU25" s="25"/>
      <c r="EV25" s="25"/>
      <c r="EW25" s="25"/>
      <c r="EX25" s="25"/>
      <c r="EY25" s="25"/>
      <c r="FP25" s="43" t="s">
        <v>113</v>
      </c>
      <c r="FQ25" s="25"/>
      <c r="FR25" s="25"/>
      <c r="FS25" s="25"/>
      <c r="FT25" s="25"/>
      <c r="FU25" s="25"/>
      <c r="GL25" s="43" t="s">
        <v>113</v>
      </c>
      <c r="GM25" s="25"/>
      <c r="GN25" s="25"/>
      <c r="GO25" s="25"/>
      <c r="GP25" s="25"/>
      <c r="GQ25" s="25"/>
      <c r="HH25" s="43" t="s">
        <v>113</v>
      </c>
      <c r="HI25" s="25"/>
      <c r="HJ25" s="25"/>
      <c r="HK25" s="25"/>
      <c r="HL25" s="25"/>
      <c r="HM25" s="25"/>
      <c r="HU25" s="43" t="s">
        <v>113</v>
      </c>
      <c r="HV25" s="25"/>
      <c r="HW25" s="25"/>
      <c r="HX25" s="25"/>
      <c r="HY25" s="25"/>
      <c r="HZ25" s="25"/>
      <c r="IN25" s="43" t="s">
        <v>113</v>
      </c>
      <c r="IO25" s="25"/>
      <c r="IP25" s="25"/>
      <c r="IQ25" s="25"/>
      <c r="IR25" s="25"/>
      <c r="IS25" s="25"/>
      <c r="JG25" s="43" t="s">
        <v>113</v>
      </c>
      <c r="JH25" s="25"/>
      <c r="JI25" s="25"/>
      <c r="JJ25" s="25"/>
      <c r="JK25" s="25"/>
      <c r="JL25" s="25"/>
      <c r="JZ25" s="43" t="s">
        <v>113</v>
      </c>
      <c r="KA25" s="25"/>
      <c r="KB25" s="25"/>
      <c r="KC25" s="25"/>
      <c r="KD25" s="25"/>
      <c r="KE25" s="25"/>
      <c r="UR25" s="20"/>
      <c r="US25" s="20"/>
      <c r="UT25" s="20"/>
      <c r="UU25" s="20"/>
    </row>
    <row r="26" spans="2:567" ht="25.05" customHeight="1" x14ac:dyDescent="0.3">
      <c r="B26" s="25"/>
      <c r="C26" s="25"/>
      <c r="D26" s="25"/>
      <c r="AI26" s="32" t="s">
        <v>114</v>
      </c>
      <c r="AJ26" s="25"/>
      <c r="AK26" s="25"/>
      <c r="AL26" s="25"/>
      <c r="AM26" s="31" t="s">
        <v>115</v>
      </c>
      <c r="AN26" s="25"/>
      <c r="AO26" s="25"/>
      <c r="AP26" s="25"/>
      <c r="AQ26" s="25"/>
      <c r="AR26" s="25"/>
      <c r="AS26" s="25"/>
      <c r="AT26" s="25"/>
      <c r="AU26" s="25"/>
      <c r="AV26" s="25"/>
      <c r="AW26" s="32" t="s">
        <v>116</v>
      </c>
      <c r="AX26" s="25"/>
      <c r="AY26" s="25"/>
      <c r="AZ26" s="25"/>
      <c r="BA26" s="31" t="s">
        <v>117</v>
      </c>
      <c r="BB26" s="25"/>
      <c r="BC26" s="25"/>
      <c r="BD26" s="25"/>
      <c r="BE26" s="25"/>
      <c r="BF26" s="25"/>
      <c r="BG26" s="25"/>
      <c r="BH26" s="25"/>
      <c r="BI26" s="25"/>
      <c r="BK26" s="32" t="s">
        <v>118</v>
      </c>
      <c r="BL26" s="25"/>
      <c r="BM26" s="25"/>
      <c r="BN26" s="25"/>
      <c r="BO26" s="31" t="s">
        <v>119</v>
      </c>
      <c r="BP26" s="25"/>
      <c r="BQ26" s="25"/>
      <c r="BR26" s="25"/>
      <c r="BS26" s="25"/>
      <c r="BT26" s="25"/>
      <c r="BU26" s="25"/>
      <c r="BV26" s="25"/>
      <c r="BW26" s="25"/>
      <c r="BX26" s="25"/>
      <c r="BZ26" s="32" t="s">
        <v>120</v>
      </c>
      <c r="CA26" s="25"/>
      <c r="CB26" s="25"/>
      <c r="CC26" s="25"/>
      <c r="CD26" s="31" t="s">
        <v>121</v>
      </c>
      <c r="CE26" s="25"/>
      <c r="CF26" s="25"/>
      <c r="CG26" s="25"/>
      <c r="CH26" s="25"/>
      <c r="CI26" s="25"/>
      <c r="CJ26" s="25"/>
      <c r="CK26" s="25"/>
      <c r="CL26" s="25"/>
      <c r="CP26" s="32" t="s">
        <v>122</v>
      </c>
      <c r="CQ26" s="25"/>
      <c r="CR26" s="25"/>
      <c r="CS26" s="25"/>
      <c r="CT26" s="31" t="s">
        <v>123</v>
      </c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H26" s="32" t="s">
        <v>124</v>
      </c>
      <c r="DI26" s="25"/>
      <c r="DJ26" s="25"/>
      <c r="DK26" s="25"/>
      <c r="DL26" s="31" t="s">
        <v>125</v>
      </c>
      <c r="DM26" s="25"/>
      <c r="DN26" s="25"/>
      <c r="DO26" s="25"/>
      <c r="DP26" s="25"/>
      <c r="DQ26" s="25"/>
      <c r="DR26" s="25"/>
      <c r="DS26" s="25"/>
      <c r="DT26" s="25"/>
      <c r="ED26" s="32" t="s">
        <v>126</v>
      </c>
      <c r="EE26" s="25"/>
      <c r="EF26" s="25"/>
      <c r="EG26" s="25"/>
      <c r="EH26" s="31" t="s">
        <v>125</v>
      </c>
      <c r="EI26" s="25"/>
      <c r="EJ26" s="25"/>
      <c r="EK26" s="25"/>
      <c r="EL26" s="25"/>
      <c r="EM26" s="25"/>
      <c r="EN26" s="25"/>
      <c r="EO26" s="25"/>
      <c r="EP26" s="25"/>
      <c r="EZ26" s="32" t="s">
        <v>127</v>
      </c>
      <c r="FA26" s="25"/>
      <c r="FB26" s="25"/>
      <c r="FC26" s="25"/>
      <c r="FD26" s="31" t="s">
        <v>125</v>
      </c>
      <c r="FE26" s="25"/>
      <c r="FF26" s="25"/>
      <c r="FG26" s="25"/>
      <c r="FH26" s="25"/>
      <c r="FI26" s="25"/>
      <c r="FJ26" s="25"/>
      <c r="FK26" s="25"/>
      <c r="FL26" s="25"/>
      <c r="FV26" s="32" t="s">
        <v>128</v>
      </c>
      <c r="FW26" s="25"/>
      <c r="FX26" s="25"/>
      <c r="FY26" s="25"/>
      <c r="FZ26" s="31" t="s">
        <v>125</v>
      </c>
      <c r="GA26" s="25"/>
      <c r="GB26" s="25"/>
      <c r="GC26" s="25"/>
      <c r="GD26" s="25"/>
      <c r="GE26" s="25"/>
      <c r="GF26" s="25"/>
      <c r="GG26" s="25"/>
      <c r="GH26" s="25"/>
      <c r="GR26" s="32" t="s">
        <v>129</v>
      </c>
      <c r="GS26" s="25"/>
      <c r="GT26" s="25"/>
      <c r="GU26" s="25"/>
      <c r="GV26" s="31" t="s">
        <v>125</v>
      </c>
      <c r="GW26" s="25"/>
      <c r="GX26" s="25"/>
      <c r="GY26" s="25"/>
      <c r="GZ26" s="25"/>
      <c r="HA26" s="25"/>
      <c r="HB26" s="25"/>
      <c r="HC26" s="25"/>
      <c r="HD26" s="25"/>
      <c r="HN26" s="32" t="s">
        <v>130</v>
      </c>
      <c r="HO26" s="25"/>
      <c r="HP26" s="25"/>
      <c r="HQ26" s="25"/>
      <c r="HR26" s="31" t="s">
        <v>125</v>
      </c>
      <c r="HS26" s="25"/>
      <c r="HT26" s="25"/>
      <c r="HU26" s="25"/>
      <c r="HV26" s="25"/>
      <c r="HW26" s="25"/>
      <c r="HX26" s="25"/>
      <c r="HY26" s="25"/>
      <c r="HZ26" s="25"/>
      <c r="IA26" s="32" t="s">
        <v>131</v>
      </c>
      <c r="IB26" s="25"/>
      <c r="IC26" s="25"/>
      <c r="ID26" s="25"/>
      <c r="IE26" s="31" t="s">
        <v>125</v>
      </c>
      <c r="IF26" s="25"/>
      <c r="IG26" s="25"/>
      <c r="IH26" s="25"/>
      <c r="II26" s="25"/>
      <c r="IJ26" s="25"/>
      <c r="IK26" s="25"/>
      <c r="IL26" s="25"/>
      <c r="IM26" s="25"/>
      <c r="IT26" s="32" t="s">
        <v>132</v>
      </c>
      <c r="IU26" s="25"/>
      <c r="IV26" s="25"/>
      <c r="IW26" s="25"/>
      <c r="IX26" s="31" t="s">
        <v>125</v>
      </c>
      <c r="IY26" s="25"/>
      <c r="IZ26" s="25"/>
      <c r="JA26" s="25"/>
      <c r="JB26" s="25"/>
      <c r="JC26" s="25"/>
      <c r="JD26" s="25"/>
      <c r="JE26" s="25"/>
      <c r="JF26" s="25"/>
      <c r="JM26" s="32" t="s">
        <v>133</v>
      </c>
      <c r="JN26" s="25"/>
      <c r="JO26" s="25"/>
      <c r="JP26" s="25"/>
      <c r="JQ26" s="31" t="s">
        <v>125</v>
      </c>
      <c r="JR26" s="25"/>
      <c r="JS26" s="25"/>
      <c r="JT26" s="25"/>
      <c r="JU26" s="25"/>
      <c r="JV26" s="25"/>
      <c r="JW26" s="25"/>
      <c r="JX26" s="25"/>
      <c r="JY26" s="25"/>
      <c r="KF26" s="32" t="s">
        <v>134</v>
      </c>
      <c r="KG26" s="25"/>
      <c r="KH26" s="25"/>
      <c r="KI26" s="25"/>
      <c r="KJ26" s="31" t="s">
        <v>125</v>
      </c>
      <c r="KK26" s="25"/>
      <c r="KL26" s="25"/>
      <c r="KM26" s="25"/>
      <c r="KN26" s="25"/>
      <c r="KO26" s="25"/>
      <c r="KP26" s="25"/>
      <c r="KQ26" s="25"/>
      <c r="KR26" s="25"/>
      <c r="UR26" s="20"/>
      <c r="US26" s="20"/>
      <c r="UT26" s="20"/>
      <c r="UU26" s="20"/>
    </row>
    <row r="27" spans="2:567" ht="25.05" customHeight="1" x14ac:dyDescent="0.3">
      <c r="AI27" s="43" t="s">
        <v>135</v>
      </c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43" t="s">
        <v>135</v>
      </c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K27" s="43" t="s">
        <v>135</v>
      </c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Z27" s="43" t="s">
        <v>135</v>
      </c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P27" s="43" t="s">
        <v>135</v>
      </c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H27" s="43" t="s">
        <v>135</v>
      </c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ED27" s="43" t="s">
        <v>135</v>
      </c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Z27" s="43" t="s">
        <v>135</v>
      </c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V27" s="43" t="s">
        <v>135</v>
      </c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R27" s="43" t="s">
        <v>135</v>
      </c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N27" s="43" t="s">
        <v>135</v>
      </c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43" t="s">
        <v>135</v>
      </c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T27" s="43" t="s">
        <v>135</v>
      </c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M27" s="43" t="s">
        <v>135</v>
      </c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KF27" s="43" t="s">
        <v>135</v>
      </c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UR27" s="20"/>
      <c r="US27" s="20"/>
      <c r="UT27" s="20"/>
      <c r="UU27" s="20"/>
    </row>
    <row r="28" spans="2:567" ht="25.05" customHeight="1" x14ac:dyDescent="0.3">
      <c r="AI28" s="31" t="s">
        <v>136</v>
      </c>
      <c r="AJ28" s="25"/>
      <c r="AK28" s="25"/>
      <c r="AL28" s="25"/>
      <c r="AM28" s="25"/>
      <c r="AN28" s="31" t="s">
        <v>136</v>
      </c>
      <c r="AO28" s="25"/>
      <c r="AP28" s="25"/>
      <c r="AQ28" s="25"/>
      <c r="AW28" s="31" t="s">
        <v>136</v>
      </c>
      <c r="AX28" s="25"/>
      <c r="AY28" s="25"/>
      <c r="AZ28" s="25"/>
      <c r="BA28" s="25"/>
      <c r="BB28" s="31" t="s">
        <v>136</v>
      </c>
      <c r="BC28" s="25"/>
      <c r="BD28" s="25"/>
      <c r="BE28" s="25"/>
      <c r="BF28" s="25"/>
      <c r="BG28" s="25"/>
      <c r="BH28" s="25"/>
      <c r="BI28" s="25"/>
      <c r="BJ28" s="25"/>
      <c r="BK28" s="25"/>
      <c r="BZ28" s="31" t="s">
        <v>136</v>
      </c>
      <c r="CA28" s="25"/>
      <c r="CB28" s="25"/>
      <c r="CC28" s="25"/>
      <c r="CD28" s="25"/>
      <c r="CE28" s="31" t="s">
        <v>136</v>
      </c>
      <c r="CF28" s="25"/>
      <c r="CG28" s="25"/>
      <c r="CH28" s="25"/>
      <c r="CI28" s="25"/>
      <c r="CJ28" s="25"/>
      <c r="CK28" s="25"/>
      <c r="CL28" s="25"/>
      <c r="CM28" s="25"/>
      <c r="CN28" s="25"/>
      <c r="CP28" s="31" t="s">
        <v>136</v>
      </c>
      <c r="CQ28" s="25"/>
      <c r="CR28" s="25"/>
      <c r="CS28" s="25"/>
      <c r="CT28" s="25"/>
      <c r="CU28" s="31" t="s">
        <v>136</v>
      </c>
      <c r="CV28" s="25"/>
      <c r="CW28" s="25"/>
      <c r="CX28" s="25"/>
      <c r="CY28" s="25"/>
      <c r="CZ28" s="25"/>
      <c r="DA28" s="25"/>
      <c r="DB28" s="25"/>
      <c r="DC28" s="25"/>
      <c r="DD28" s="25"/>
      <c r="DH28" s="31" t="s">
        <v>136</v>
      </c>
      <c r="DI28" s="25"/>
      <c r="DJ28" s="25"/>
      <c r="DK28" s="25"/>
      <c r="DL28" s="25"/>
      <c r="DM28" s="31" t="s">
        <v>136</v>
      </c>
      <c r="DN28" s="25"/>
      <c r="DO28" s="25"/>
      <c r="DP28" s="25"/>
      <c r="ED28" s="31" t="s">
        <v>136</v>
      </c>
      <c r="EE28" s="25"/>
      <c r="EF28" s="25"/>
      <c r="EG28" s="25"/>
      <c r="EH28" s="25"/>
      <c r="EI28" s="31" t="s">
        <v>136</v>
      </c>
      <c r="EJ28" s="25"/>
      <c r="EK28" s="25"/>
      <c r="EL28" s="25"/>
      <c r="EZ28" s="31" t="s">
        <v>136</v>
      </c>
      <c r="FA28" s="25"/>
      <c r="FB28" s="25"/>
      <c r="FC28" s="25"/>
      <c r="FD28" s="25"/>
      <c r="FE28" s="31" t="s">
        <v>136</v>
      </c>
      <c r="FF28" s="25"/>
      <c r="FG28" s="25"/>
      <c r="FH28" s="25"/>
      <c r="FV28" s="31" t="s">
        <v>136</v>
      </c>
      <c r="FW28" s="25"/>
      <c r="FX28" s="25"/>
      <c r="FY28" s="25"/>
      <c r="FZ28" s="25"/>
      <c r="GA28" s="31" t="s">
        <v>136</v>
      </c>
      <c r="GB28" s="25"/>
      <c r="GC28" s="25"/>
      <c r="GD28" s="25"/>
      <c r="GR28" s="31" t="s">
        <v>136</v>
      </c>
      <c r="GS28" s="25"/>
      <c r="GT28" s="25"/>
      <c r="GU28" s="25"/>
      <c r="GV28" s="25"/>
      <c r="GW28" s="31" t="s">
        <v>136</v>
      </c>
      <c r="GX28" s="25"/>
      <c r="GY28" s="25"/>
      <c r="GZ28" s="25"/>
      <c r="HN28" s="31" t="s">
        <v>136</v>
      </c>
      <c r="HO28" s="25"/>
      <c r="HP28" s="25"/>
      <c r="HQ28" s="25"/>
      <c r="HR28" s="25"/>
      <c r="HS28" s="31" t="s">
        <v>136</v>
      </c>
      <c r="HT28" s="25"/>
      <c r="HU28" s="25"/>
      <c r="HV28" s="25"/>
      <c r="IA28" s="31" t="s">
        <v>136</v>
      </c>
      <c r="IB28" s="25"/>
      <c r="IC28" s="25"/>
      <c r="ID28" s="25"/>
      <c r="IE28" s="25"/>
      <c r="IF28" s="31" t="s">
        <v>136</v>
      </c>
      <c r="IG28" s="25"/>
      <c r="IH28" s="25"/>
      <c r="II28" s="25"/>
      <c r="IT28" s="31" t="s">
        <v>136</v>
      </c>
      <c r="IU28" s="25"/>
      <c r="IV28" s="25"/>
      <c r="IW28" s="25"/>
      <c r="IX28" s="25"/>
      <c r="IY28" s="31" t="s">
        <v>136</v>
      </c>
      <c r="IZ28" s="25"/>
      <c r="JA28" s="25"/>
      <c r="JB28" s="25"/>
      <c r="JM28" s="31" t="s">
        <v>136</v>
      </c>
      <c r="JN28" s="25"/>
      <c r="JO28" s="25"/>
      <c r="JP28" s="25"/>
      <c r="JQ28" s="25"/>
      <c r="JR28" s="31" t="s">
        <v>136</v>
      </c>
      <c r="JS28" s="25"/>
      <c r="JT28" s="25"/>
      <c r="JU28" s="25"/>
      <c r="KF28" s="31" t="s">
        <v>136</v>
      </c>
      <c r="KG28" s="25"/>
      <c r="KH28" s="25"/>
      <c r="KI28" s="25"/>
      <c r="KJ28" s="25"/>
      <c r="KK28" s="31" t="s">
        <v>136</v>
      </c>
      <c r="KL28" s="25"/>
      <c r="KM28" s="25"/>
      <c r="KN28" s="25"/>
      <c r="UR28" s="20"/>
      <c r="US28" s="20"/>
      <c r="UT28" s="20"/>
      <c r="UU28" s="20"/>
    </row>
    <row r="29" spans="2:567" ht="25.05" customHeight="1" x14ac:dyDescent="0.3">
      <c r="BK29" s="31" t="s">
        <v>136</v>
      </c>
      <c r="BL29" s="25"/>
      <c r="BM29" s="25"/>
      <c r="BN29" s="25"/>
      <c r="BO29" s="25"/>
      <c r="BP29" s="31" t="s">
        <v>136</v>
      </c>
      <c r="BQ29" s="25"/>
      <c r="BR29" s="25"/>
      <c r="BS29" s="25"/>
      <c r="BT29" s="25"/>
      <c r="BU29" s="25"/>
      <c r="BV29" s="25"/>
      <c r="BW29" s="25"/>
      <c r="BX29" s="25"/>
      <c r="BY29" s="25"/>
      <c r="UP29" s="30"/>
      <c r="UQ29" s="30"/>
    </row>
    <row r="30" spans="2:567" ht="25.05" customHeight="1" x14ac:dyDescent="0.3"/>
    <row r="31" spans="2:567" ht="25.05" customHeight="1" x14ac:dyDescent="0.3"/>
    <row r="32" spans="2:567" ht="25.05" customHeight="1" x14ac:dyDescent="0.3">
      <c r="AC32" s="54" t="s">
        <v>57</v>
      </c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6"/>
      <c r="FW32" s="57" t="s">
        <v>58</v>
      </c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  <c r="IV32" s="58"/>
      <c r="IW32" s="58"/>
      <c r="IX32" s="58"/>
      <c r="IY32" s="58"/>
      <c r="IZ32" s="58"/>
      <c r="JA32" s="58"/>
      <c r="JB32" s="58"/>
      <c r="JC32" s="58"/>
      <c r="JD32" s="58"/>
      <c r="JE32" s="58"/>
      <c r="JF32" s="58"/>
      <c r="JG32" s="58"/>
      <c r="JH32" s="58"/>
      <c r="JI32" s="58"/>
      <c r="JJ32" s="58"/>
      <c r="JK32" s="58"/>
      <c r="JL32" s="58"/>
      <c r="JM32" s="58"/>
      <c r="JN32" s="58"/>
      <c r="JO32" s="58"/>
      <c r="JP32" s="58"/>
      <c r="JQ32" s="58"/>
      <c r="JR32" s="58"/>
      <c r="JS32" s="58"/>
      <c r="JT32" s="58"/>
      <c r="JU32" s="58"/>
      <c r="JV32" s="58"/>
      <c r="JW32" s="58"/>
      <c r="JX32" s="58"/>
      <c r="JY32" s="58"/>
      <c r="JZ32" s="58"/>
      <c r="KA32" s="58"/>
      <c r="KB32" s="58"/>
      <c r="KC32" s="58"/>
      <c r="KD32" s="58"/>
      <c r="KE32" s="58"/>
      <c r="KF32" s="58"/>
      <c r="KG32" s="58"/>
      <c r="KH32" s="58"/>
      <c r="KI32" s="58"/>
      <c r="KJ32" s="58"/>
      <c r="KK32" s="58"/>
      <c r="KL32" s="58"/>
      <c r="KM32" s="58"/>
      <c r="KN32" s="58"/>
      <c r="KO32" s="58"/>
      <c r="KP32" s="58"/>
      <c r="KQ32" s="58"/>
      <c r="KR32" s="58"/>
      <c r="KS32" s="58"/>
      <c r="KT32" s="58"/>
      <c r="KU32" s="58"/>
      <c r="KV32" s="58"/>
      <c r="KW32" s="58"/>
      <c r="KX32" s="58"/>
      <c r="KY32" s="58"/>
      <c r="KZ32" s="58"/>
      <c r="LA32" s="58"/>
      <c r="LB32" s="58"/>
      <c r="LC32" s="58"/>
      <c r="LD32" s="58"/>
      <c r="LE32" s="58"/>
      <c r="LF32" s="58"/>
      <c r="LG32" s="58"/>
      <c r="LH32" s="58"/>
      <c r="LI32" s="58"/>
      <c r="LJ32" s="58"/>
      <c r="LK32" s="58"/>
      <c r="LL32" s="58"/>
      <c r="LM32" s="58"/>
      <c r="LN32" s="58"/>
      <c r="LO32" s="58"/>
      <c r="LP32" s="59"/>
      <c r="LQ32" s="30"/>
      <c r="LR32" s="30"/>
      <c r="UO32" s="30"/>
      <c r="UP32" s="30"/>
      <c r="UQ32" s="30"/>
    </row>
    <row r="33" spans="2:563" ht="25.05" customHeight="1" x14ac:dyDescent="0.3">
      <c r="AR33" s="32" t="s">
        <v>114</v>
      </c>
      <c r="AS33" s="25"/>
      <c r="AT33" s="25"/>
      <c r="AU33" s="50" t="s">
        <v>137</v>
      </c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2"/>
      <c r="BQ33" s="32" t="s">
        <v>116</v>
      </c>
      <c r="BR33" s="25"/>
      <c r="BS33" s="25"/>
      <c r="BT33" s="31" t="s">
        <v>138</v>
      </c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F33" s="32" t="s">
        <v>118</v>
      </c>
      <c r="CG33" s="25"/>
      <c r="CH33" s="25"/>
      <c r="CI33" s="31" t="s">
        <v>139</v>
      </c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V33" s="32" t="s">
        <v>120</v>
      </c>
      <c r="CW33" s="25"/>
      <c r="CX33" s="25"/>
      <c r="CY33" s="31" t="s">
        <v>140</v>
      </c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K33" s="32" t="s">
        <v>122</v>
      </c>
      <c r="DL33" s="25"/>
      <c r="DM33" s="25"/>
      <c r="DN33" s="31" t="s">
        <v>141</v>
      </c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B33" s="32" t="s">
        <v>124</v>
      </c>
      <c r="EC33" s="25"/>
      <c r="ED33" s="25"/>
      <c r="EE33" s="31" t="s">
        <v>142</v>
      </c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S33" s="32" t="s">
        <v>126</v>
      </c>
      <c r="ET33" s="25"/>
      <c r="EU33" s="25"/>
      <c r="EV33" s="31" t="s">
        <v>142</v>
      </c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M33" s="32" t="s">
        <v>127</v>
      </c>
      <c r="FN33" s="25"/>
      <c r="FO33" s="25"/>
      <c r="FP33" s="31" t="s">
        <v>142</v>
      </c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G33" s="32" t="s">
        <v>128</v>
      </c>
      <c r="GH33" s="25"/>
      <c r="GI33" s="25"/>
      <c r="GJ33" s="31" t="s">
        <v>143</v>
      </c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Z33" s="32" t="s">
        <v>129</v>
      </c>
      <c r="HA33" s="25"/>
      <c r="HB33" s="25"/>
      <c r="HC33" s="31" t="s">
        <v>143</v>
      </c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S33" s="32" t="s">
        <v>130</v>
      </c>
      <c r="HT33" s="25"/>
      <c r="HU33" s="25"/>
      <c r="HV33" s="31" t="s">
        <v>143</v>
      </c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L33" s="32" t="s">
        <v>131</v>
      </c>
      <c r="IM33" s="25"/>
      <c r="IN33" s="25"/>
      <c r="IO33" s="31" t="s">
        <v>143</v>
      </c>
      <c r="IP33" s="25"/>
      <c r="IQ33" s="25"/>
      <c r="IR33" s="25"/>
      <c r="IS33" s="25"/>
      <c r="IT33" s="25"/>
      <c r="IU33" s="25"/>
      <c r="IV33" s="25"/>
      <c r="IW33" s="25"/>
      <c r="IX33" s="25"/>
      <c r="IY33" s="25"/>
      <c r="IZ33" s="25"/>
      <c r="JA33" s="25"/>
      <c r="JB33" s="25"/>
      <c r="JC33" s="25"/>
      <c r="JE33" s="32" t="s">
        <v>132</v>
      </c>
      <c r="JF33" s="25"/>
      <c r="JG33" s="25"/>
      <c r="JH33" s="31" t="s">
        <v>143</v>
      </c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S33" s="25"/>
      <c r="JT33" s="25"/>
      <c r="JU33" s="25"/>
      <c r="JV33" s="25"/>
      <c r="JX33" s="32" t="s">
        <v>133</v>
      </c>
      <c r="JY33" s="25"/>
      <c r="JZ33" s="25"/>
      <c r="KA33" s="31" t="s">
        <v>143</v>
      </c>
      <c r="KB33" s="25"/>
      <c r="KC33" s="25"/>
      <c r="KD33" s="25"/>
      <c r="KE33" s="25"/>
      <c r="KF33" s="25"/>
      <c r="KG33" s="25"/>
      <c r="KH33" s="25"/>
      <c r="KI33" s="25"/>
      <c r="KJ33" s="25"/>
      <c r="KK33" s="25"/>
      <c r="KL33" s="25"/>
      <c r="KM33" s="25"/>
      <c r="KN33" s="25"/>
      <c r="KO33" s="25"/>
      <c r="KQ33" s="32" t="s">
        <v>134</v>
      </c>
      <c r="KR33" s="25"/>
      <c r="KS33" s="25"/>
      <c r="KT33" s="31" t="s">
        <v>143</v>
      </c>
      <c r="KU33" s="25"/>
      <c r="KV33" s="25"/>
      <c r="KW33" s="25"/>
      <c r="KX33" s="25"/>
      <c r="KY33" s="25"/>
      <c r="KZ33" s="25"/>
      <c r="LA33" s="25"/>
      <c r="LB33" s="25"/>
      <c r="LC33" s="25"/>
      <c r="LD33" s="25"/>
      <c r="LE33" s="25"/>
      <c r="LF33" s="25"/>
      <c r="LG33" s="25"/>
      <c r="LH33" s="25"/>
      <c r="UK33" s="30"/>
      <c r="UL33" s="30"/>
      <c r="UM33" s="30"/>
      <c r="UN33" s="30"/>
      <c r="UO33" s="30"/>
      <c r="UP33" s="30"/>
      <c r="UQ33" s="30"/>
    </row>
    <row r="34" spans="2:563" ht="25.05" customHeight="1" x14ac:dyDescent="0.3">
      <c r="AR34" s="47" t="s">
        <v>144</v>
      </c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9"/>
      <c r="BQ34" s="44" t="s">
        <v>145</v>
      </c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F34" s="44" t="s">
        <v>146</v>
      </c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V34" s="44" t="s">
        <v>147</v>
      </c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K34" s="44" t="s">
        <v>148</v>
      </c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B34" s="44" t="s">
        <v>144</v>
      </c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S34" s="44" t="s">
        <v>149</v>
      </c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M34" s="44" t="s">
        <v>150</v>
      </c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G34" s="44" t="s">
        <v>147</v>
      </c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Z34" s="44" t="s">
        <v>147</v>
      </c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S34" s="44" t="s">
        <v>147</v>
      </c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L34" s="44" t="s">
        <v>147</v>
      </c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  <c r="IX34" s="25"/>
      <c r="IY34" s="25"/>
      <c r="IZ34" s="25"/>
      <c r="JA34" s="25"/>
      <c r="JB34" s="25"/>
      <c r="JC34" s="25"/>
      <c r="JE34" s="44" t="s">
        <v>147</v>
      </c>
      <c r="JF34" s="25"/>
      <c r="JG34" s="25"/>
      <c r="JH34" s="25"/>
      <c r="JI34" s="25"/>
      <c r="JJ34" s="25"/>
      <c r="JK34" s="25"/>
      <c r="JL34" s="25"/>
      <c r="JM34" s="25"/>
      <c r="JN34" s="25"/>
      <c r="JO34" s="25"/>
      <c r="JP34" s="25"/>
      <c r="JQ34" s="25"/>
      <c r="JR34" s="25"/>
      <c r="JS34" s="25"/>
      <c r="JT34" s="25"/>
      <c r="JU34" s="25"/>
      <c r="JV34" s="25"/>
      <c r="JX34" s="44" t="s">
        <v>147</v>
      </c>
      <c r="JY34" s="25"/>
      <c r="JZ34" s="25"/>
      <c r="KA34" s="25"/>
      <c r="KB34" s="25"/>
      <c r="KC34" s="25"/>
      <c r="KD34" s="25"/>
      <c r="KE34" s="25"/>
      <c r="KF34" s="25"/>
      <c r="KG34" s="25"/>
      <c r="KH34" s="25"/>
      <c r="KI34" s="25"/>
      <c r="KJ34" s="25"/>
      <c r="KK34" s="25"/>
      <c r="KL34" s="25"/>
      <c r="KM34" s="25"/>
      <c r="KN34" s="25"/>
      <c r="KO34" s="25"/>
      <c r="KQ34" s="44" t="s">
        <v>147</v>
      </c>
      <c r="KR34" s="25"/>
      <c r="KS34" s="25"/>
      <c r="KT34" s="25"/>
      <c r="KU34" s="25"/>
      <c r="KV34" s="25"/>
      <c r="KW34" s="25"/>
      <c r="KX34" s="25"/>
      <c r="KY34" s="25"/>
      <c r="KZ34" s="25"/>
      <c r="LA34" s="25"/>
      <c r="LB34" s="25"/>
      <c r="LC34" s="25"/>
      <c r="LD34" s="25"/>
      <c r="LE34" s="25"/>
      <c r="LF34" s="25"/>
      <c r="LG34" s="25"/>
      <c r="LH34" s="25"/>
      <c r="UK34" s="30"/>
      <c r="UL34" s="30"/>
      <c r="UM34" s="30"/>
      <c r="UN34" s="30"/>
      <c r="UO34" s="30"/>
      <c r="UP34" s="30"/>
      <c r="UQ34" s="30"/>
    </row>
    <row r="35" spans="2:563" ht="25.05" customHeight="1" x14ac:dyDescent="0.3">
      <c r="AR35" s="44"/>
      <c r="AS35" s="45"/>
      <c r="AZ35" s="44"/>
      <c r="BA35" s="25"/>
      <c r="BB35" s="25"/>
      <c r="BC35" s="45"/>
      <c r="BD35" s="47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9"/>
      <c r="BP35" s="45"/>
      <c r="BQ35" s="44"/>
      <c r="BR35" s="25"/>
      <c r="BS35" s="25"/>
      <c r="BT35" s="45"/>
      <c r="BU35" s="44"/>
      <c r="BV35" s="25"/>
      <c r="BW35" s="25"/>
      <c r="BX35" s="25"/>
      <c r="BY35" s="25"/>
      <c r="BZ35" s="25"/>
      <c r="CA35" s="25"/>
      <c r="CB35" s="45"/>
      <c r="CC35" s="44"/>
      <c r="CD35" s="25"/>
      <c r="CE35" s="45"/>
      <c r="CF35" s="44"/>
      <c r="CG35" s="25"/>
      <c r="CH35" s="25"/>
      <c r="CI35" s="25"/>
      <c r="CJ35" s="25"/>
      <c r="CK35" s="25"/>
      <c r="CL35" s="45"/>
      <c r="CM35" s="44"/>
      <c r="CN35" s="45"/>
      <c r="CO35" s="44"/>
      <c r="CP35" s="25"/>
      <c r="CQ35" s="25"/>
      <c r="CR35" s="25"/>
      <c r="CS35" s="25"/>
      <c r="CT35" s="25"/>
      <c r="CU35" s="45"/>
      <c r="CV35" s="44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45"/>
      <c r="DK35" s="44"/>
      <c r="DL35" s="25"/>
      <c r="DM35" s="25"/>
      <c r="DN35" s="45"/>
      <c r="DO35" s="44"/>
      <c r="DP35" s="45"/>
      <c r="DQ35" s="44"/>
      <c r="DR35" s="25"/>
      <c r="DS35" s="25"/>
      <c r="DT35" s="25"/>
      <c r="DU35" s="25"/>
      <c r="DV35" s="25"/>
      <c r="DW35" s="45"/>
      <c r="DX35" s="44"/>
      <c r="DY35" s="25"/>
      <c r="DZ35" s="25"/>
      <c r="EA35" s="45"/>
      <c r="EB35" s="44"/>
      <c r="EC35" s="25"/>
      <c r="ED35" s="25"/>
      <c r="EE35" s="25"/>
      <c r="EF35" s="25"/>
      <c r="EG35" s="25"/>
      <c r="EH35" s="25"/>
      <c r="EI35" s="25"/>
      <c r="EJ35" s="25"/>
      <c r="EK35" s="45"/>
      <c r="EL35" s="44"/>
      <c r="EM35" s="25"/>
      <c r="EN35" s="25"/>
      <c r="EO35" s="25"/>
      <c r="EP35" s="25"/>
      <c r="EQ35" s="25"/>
      <c r="ER35" s="45"/>
      <c r="ES35" s="44"/>
      <c r="ET35" s="25"/>
      <c r="EU35" s="25"/>
      <c r="EV35" s="25"/>
      <c r="EW35" s="25"/>
      <c r="EX35" s="45"/>
      <c r="EY35" s="44"/>
      <c r="EZ35" s="25"/>
      <c r="FA35" s="25"/>
      <c r="FB35" s="45"/>
      <c r="FC35" s="44"/>
      <c r="FD35" s="45"/>
      <c r="FE35" s="44"/>
      <c r="FF35" s="25"/>
      <c r="FG35" s="25"/>
      <c r="FH35" s="25"/>
      <c r="FI35" s="25"/>
      <c r="FJ35" s="25"/>
      <c r="FK35" s="25"/>
      <c r="FL35" s="45"/>
      <c r="FM35" s="44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45"/>
      <c r="GD35" s="44"/>
      <c r="GE35" s="25"/>
      <c r="GF35" s="45"/>
      <c r="GG35" s="44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45"/>
      <c r="GZ35" s="44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45"/>
      <c r="HS35" s="44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45"/>
      <c r="IL35" s="44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A35" s="25"/>
      <c r="JB35" s="25"/>
      <c r="JC35" s="25"/>
      <c r="JD35" s="45"/>
      <c r="JE35" s="44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  <c r="JT35" s="25"/>
      <c r="JU35" s="25"/>
      <c r="JV35" s="25"/>
      <c r="JW35" s="45"/>
      <c r="JX35" s="44"/>
      <c r="JY35" s="25"/>
      <c r="JZ35" s="25"/>
      <c r="KA35" s="25"/>
      <c r="KB35" s="25"/>
      <c r="KC35" s="25"/>
      <c r="KD35" s="25"/>
      <c r="KE35" s="25"/>
      <c r="KF35" s="25"/>
      <c r="KG35" s="25"/>
      <c r="KH35" s="25"/>
      <c r="KI35" s="25"/>
      <c r="KJ35" s="25"/>
      <c r="KK35" s="25"/>
      <c r="KL35" s="25"/>
      <c r="KM35" s="25"/>
      <c r="KN35" s="25"/>
      <c r="KO35" s="25"/>
      <c r="KP35" s="45"/>
      <c r="KQ35" s="44"/>
      <c r="KR35" s="25"/>
      <c r="KS35" s="25"/>
      <c r="KT35" s="25"/>
      <c r="KU35" s="25"/>
      <c r="KV35" s="25"/>
      <c r="KW35" s="25"/>
      <c r="KX35" s="25"/>
      <c r="KY35" s="25"/>
      <c r="KZ35" s="25"/>
      <c r="LA35" s="25"/>
      <c r="LB35" s="25"/>
      <c r="LC35" s="25"/>
      <c r="LD35" s="25"/>
      <c r="LE35" s="25"/>
      <c r="LF35" s="25"/>
      <c r="LG35" s="25"/>
      <c r="LH35" s="25"/>
      <c r="UK35" s="30"/>
      <c r="UL35" s="30"/>
      <c r="UM35" s="30"/>
      <c r="UN35" s="30"/>
      <c r="UO35" s="30"/>
      <c r="UP35" s="30"/>
      <c r="UQ35" s="30"/>
    </row>
    <row r="36" spans="2:563" ht="25.05" customHeight="1" x14ac:dyDescent="0.3"/>
    <row r="37" spans="2:563" ht="25.05" customHeight="1" x14ac:dyDescent="0.3"/>
    <row r="38" spans="2:563" ht="25.05" customHeight="1" x14ac:dyDescent="0.3"/>
    <row r="39" spans="2:563" ht="25.05" customHeight="1" x14ac:dyDescent="0.3">
      <c r="Q39" s="54" t="s">
        <v>57</v>
      </c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6"/>
      <c r="EG39" s="57" t="s">
        <v>58</v>
      </c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  <c r="IT39" s="58"/>
      <c r="IU39" s="58"/>
      <c r="IV39" s="58"/>
      <c r="IW39" s="59"/>
      <c r="IX39" s="30"/>
      <c r="IY39" s="30"/>
      <c r="UN39" s="30"/>
      <c r="UO39" s="30"/>
      <c r="UP39" s="30"/>
      <c r="UQ39" s="30"/>
    </row>
    <row r="40" spans="2:563" ht="25.05" customHeight="1" x14ac:dyDescent="0.3">
      <c r="B40" s="31" t="s">
        <v>151</v>
      </c>
      <c r="C40" s="25"/>
      <c r="D40" s="25"/>
      <c r="AF40" s="32" t="s">
        <v>152</v>
      </c>
      <c r="AG40" s="25"/>
      <c r="AH40" s="25"/>
      <c r="AI40" s="25"/>
      <c r="AJ40" s="31" t="s">
        <v>153</v>
      </c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DB40" s="32" t="s">
        <v>154</v>
      </c>
      <c r="DC40" s="25"/>
      <c r="DD40" s="25"/>
      <c r="DE40" s="25"/>
      <c r="DF40" s="31" t="s">
        <v>155</v>
      </c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FF40" s="32" t="s">
        <v>156</v>
      </c>
      <c r="FG40" s="25"/>
      <c r="FH40" s="25"/>
      <c r="FI40" s="25"/>
      <c r="FJ40" s="31" t="s">
        <v>157</v>
      </c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HK40" s="32" t="s">
        <v>158</v>
      </c>
      <c r="HL40" s="25"/>
      <c r="HM40" s="25"/>
      <c r="HN40" s="25"/>
      <c r="HO40" s="31" t="s">
        <v>159</v>
      </c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UL40" s="30"/>
      <c r="UM40" s="30"/>
      <c r="UN40" s="30"/>
      <c r="UO40" s="30"/>
      <c r="UP40" s="30"/>
      <c r="UQ40" s="30"/>
    </row>
    <row r="41" spans="2:563" ht="25.05" customHeight="1" x14ac:dyDescent="0.3">
      <c r="B41" s="25"/>
      <c r="C41" s="25"/>
      <c r="D41" s="25"/>
      <c r="AF41" s="43" t="s">
        <v>113</v>
      </c>
      <c r="AG41" s="25"/>
      <c r="AH41" s="25"/>
      <c r="AI41" s="25"/>
      <c r="AJ41" s="25"/>
      <c r="AK41" s="25"/>
      <c r="AL41" s="43" t="s">
        <v>135</v>
      </c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46" t="s">
        <v>160</v>
      </c>
      <c r="AZ41" s="25"/>
      <c r="DB41" s="43" t="s">
        <v>113</v>
      </c>
      <c r="DC41" s="25"/>
      <c r="DD41" s="25"/>
      <c r="DE41" s="25"/>
      <c r="DF41" s="25"/>
      <c r="DG41" s="25"/>
      <c r="DH41" s="43" t="s">
        <v>135</v>
      </c>
      <c r="DI41" s="25"/>
      <c r="DJ41" s="25"/>
      <c r="DK41" s="25"/>
      <c r="DL41" s="25"/>
      <c r="DM41" s="25"/>
      <c r="DN41" s="25"/>
      <c r="DO41" s="25"/>
      <c r="DP41" s="25"/>
      <c r="DQ41" s="46" t="s">
        <v>160</v>
      </c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FF41" s="43" t="s">
        <v>113</v>
      </c>
      <c r="FG41" s="25"/>
      <c r="FH41" s="25"/>
      <c r="FI41" s="25"/>
      <c r="FJ41" s="25"/>
      <c r="FK41" s="25"/>
      <c r="FL41" s="43" t="s">
        <v>135</v>
      </c>
      <c r="FM41" s="25"/>
      <c r="FN41" s="25"/>
      <c r="FO41" s="25"/>
      <c r="FP41" s="25"/>
      <c r="FQ41" s="25"/>
      <c r="FR41" s="25"/>
      <c r="FS41" s="25"/>
      <c r="FT41" s="25"/>
      <c r="FU41" s="46" t="s">
        <v>160</v>
      </c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HK41" s="43" t="s">
        <v>113</v>
      </c>
      <c r="HL41" s="25"/>
      <c r="HM41" s="25"/>
      <c r="HN41" s="25"/>
      <c r="HO41" s="25"/>
      <c r="HP41" s="25"/>
      <c r="HQ41" s="43" t="s">
        <v>135</v>
      </c>
      <c r="HR41" s="25"/>
      <c r="HS41" s="25"/>
      <c r="HT41" s="25"/>
      <c r="HU41" s="25"/>
      <c r="HV41" s="25"/>
      <c r="HW41" s="25"/>
      <c r="HX41" s="25"/>
      <c r="HY41" s="25"/>
      <c r="HZ41" s="46" t="s">
        <v>160</v>
      </c>
      <c r="IA41" s="25"/>
      <c r="IB41" s="25"/>
      <c r="IC41" s="25"/>
      <c r="ID41" s="25"/>
      <c r="IE41" s="25"/>
      <c r="IF41" s="25"/>
      <c r="IG41" s="25"/>
      <c r="IH41" s="25"/>
      <c r="II41" s="25"/>
      <c r="IJ41" s="25"/>
      <c r="IK41" s="25"/>
      <c r="IL41" s="25"/>
      <c r="IM41" s="25"/>
      <c r="IN41" s="25"/>
      <c r="IO41" s="25"/>
      <c r="IP41" s="25"/>
      <c r="IQ41" s="25"/>
      <c r="IR41" s="25"/>
      <c r="IS41" s="25"/>
      <c r="IT41" s="25"/>
      <c r="IU41" s="25"/>
      <c r="IV41" s="25"/>
      <c r="IW41" s="25"/>
      <c r="UL41" s="30"/>
      <c r="UM41" s="30"/>
      <c r="UN41" s="30"/>
      <c r="UO41" s="30"/>
      <c r="UP41" s="30"/>
      <c r="UQ41" s="30"/>
    </row>
    <row r="42" spans="2:563" ht="25.05" customHeight="1" x14ac:dyDescent="0.3">
      <c r="B42" s="25"/>
      <c r="C42" s="25"/>
      <c r="D42" s="25"/>
      <c r="AL42" s="46" t="s">
        <v>160</v>
      </c>
      <c r="AM42" s="25"/>
      <c r="DH42" s="46" t="s">
        <v>160</v>
      </c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FL42" s="46" t="s">
        <v>160</v>
      </c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HQ42" s="46" t="s">
        <v>160</v>
      </c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M42" s="25"/>
      <c r="IN42" s="25"/>
      <c r="UL42" s="30"/>
      <c r="UM42" s="30"/>
      <c r="UN42" s="30"/>
      <c r="UO42" s="30"/>
      <c r="UP42" s="30"/>
      <c r="UQ42" s="30"/>
    </row>
    <row r="43" spans="2:563" ht="25.05" customHeight="1" x14ac:dyDescent="0.3">
      <c r="B43" s="25"/>
      <c r="C43" s="25"/>
      <c r="D43" s="25"/>
    </row>
    <row r="44" spans="2:563" ht="25.05" customHeight="1" x14ac:dyDescent="0.3">
      <c r="B44" s="25"/>
      <c r="C44" s="25"/>
      <c r="D44" s="25"/>
      <c r="AV44" s="32" t="s">
        <v>161</v>
      </c>
      <c r="AW44" s="25"/>
      <c r="AX44" s="25"/>
      <c r="AY44" s="25"/>
      <c r="AZ44" s="31" t="s">
        <v>153</v>
      </c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DN44" s="32" t="s">
        <v>162</v>
      </c>
      <c r="DO44" s="25"/>
      <c r="DP44" s="25"/>
      <c r="DQ44" s="25"/>
      <c r="DR44" s="31" t="s">
        <v>155</v>
      </c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FP44" s="32" t="s">
        <v>163</v>
      </c>
      <c r="FQ44" s="25"/>
      <c r="FR44" s="25"/>
      <c r="FS44" s="25"/>
      <c r="FT44" s="31" t="s">
        <v>157</v>
      </c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UK44" s="30"/>
      <c r="UL44" s="30"/>
      <c r="UM44" s="30"/>
      <c r="UN44" s="30"/>
      <c r="UO44" s="30"/>
      <c r="UP44" s="30"/>
      <c r="UQ44" s="30"/>
    </row>
    <row r="45" spans="2:563" ht="25.05" customHeight="1" x14ac:dyDescent="0.3">
      <c r="B45" s="25"/>
      <c r="C45" s="25"/>
      <c r="D45" s="25"/>
      <c r="AV45" s="43" t="s">
        <v>113</v>
      </c>
      <c r="AW45" s="25"/>
      <c r="AX45" s="25"/>
      <c r="AY45" s="25"/>
      <c r="AZ45" s="25"/>
      <c r="BA45" s="25"/>
      <c r="BB45" s="43" t="s">
        <v>135</v>
      </c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46" t="s">
        <v>160</v>
      </c>
      <c r="BP45" s="25"/>
      <c r="DN45" s="43" t="s">
        <v>113</v>
      </c>
      <c r="DO45" s="25"/>
      <c r="DP45" s="25"/>
      <c r="DQ45" s="25"/>
      <c r="DR45" s="25"/>
      <c r="DS45" s="25"/>
      <c r="DT45" s="43" t="s">
        <v>135</v>
      </c>
      <c r="DU45" s="25"/>
      <c r="DV45" s="25"/>
      <c r="DW45" s="25"/>
      <c r="DX45" s="25"/>
      <c r="DY45" s="25"/>
      <c r="DZ45" s="25"/>
      <c r="EA45" s="25"/>
      <c r="EB45" s="25"/>
      <c r="EC45" s="46" t="s">
        <v>160</v>
      </c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FP45" s="43" t="s">
        <v>113</v>
      </c>
      <c r="FQ45" s="25"/>
      <c r="FR45" s="25"/>
      <c r="FS45" s="25"/>
      <c r="FT45" s="25"/>
      <c r="FU45" s="25"/>
      <c r="FV45" s="43" t="s">
        <v>135</v>
      </c>
      <c r="FW45" s="25"/>
      <c r="FX45" s="25"/>
      <c r="FY45" s="25"/>
      <c r="FZ45" s="25"/>
      <c r="GA45" s="25"/>
      <c r="GB45" s="25"/>
      <c r="GC45" s="25"/>
      <c r="GD45" s="25"/>
      <c r="GE45" s="46" t="s">
        <v>160</v>
      </c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UK45" s="30"/>
      <c r="UL45" s="30"/>
      <c r="UM45" s="30"/>
      <c r="UN45" s="30"/>
      <c r="UO45" s="30"/>
      <c r="UP45" s="30"/>
      <c r="UQ45" s="30"/>
    </row>
    <row r="46" spans="2:563" ht="25.05" customHeight="1" x14ac:dyDescent="0.3">
      <c r="BB46" s="46" t="s">
        <v>160</v>
      </c>
      <c r="BC46" s="25"/>
      <c r="DT46" s="46" t="s">
        <v>160</v>
      </c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FV46" s="46" t="s">
        <v>160</v>
      </c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UK46" s="30"/>
      <c r="UL46" s="30"/>
      <c r="UM46" s="30"/>
      <c r="UN46" s="30"/>
      <c r="UO46" s="30"/>
      <c r="UP46" s="30"/>
      <c r="UQ46" s="30"/>
    </row>
    <row r="47" spans="2:563" ht="25.05" customHeight="1" x14ac:dyDescent="0.3"/>
    <row r="48" spans="2:563" ht="25.05" customHeight="1" x14ac:dyDescent="0.3">
      <c r="BJ48" s="32" t="s">
        <v>164</v>
      </c>
      <c r="BK48" s="25"/>
      <c r="BL48" s="25"/>
      <c r="BM48" s="25"/>
      <c r="BN48" s="31" t="s">
        <v>153</v>
      </c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DX48" s="32" t="s">
        <v>165</v>
      </c>
      <c r="DY48" s="25"/>
      <c r="DZ48" s="25"/>
      <c r="EA48" s="25"/>
      <c r="EB48" s="31" t="s">
        <v>155</v>
      </c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GB48" s="32" t="s">
        <v>166</v>
      </c>
      <c r="GC48" s="25"/>
      <c r="GD48" s="25"/>
      <c r="GE48" s="25"/>
      <c r="GF48" s="31" t="s">
        <v>157</v>
      </c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UM48" s="30"/>
      <c r="UN48" s="30"/>
      <c r="UO48" s="30"/>
      <c r="UP48" s="30"/>
      <c r="UQ48" s="30"/>
    </row>
    <row r="49" spans="29:563" ht="25.05" customHeight="1" x14ac:dyDescent="0.3">
      <c r="BJ49" s="43" t="s">
        <v>113</v>
      </c>
      <c r="BK49" s="25"/>
      <c r="BL49" s="25"/>
      <c r="BM49" s="25"/>
      <c r="BN49" s="25"/>
      <c r="BO49" s="25"/>
      <c r="BP49" s="43" t="s">
        <v>135</v>
      </c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46" t="s">
        <v>160</v>
      </c>
      <c r="CF49" s="25"/>
      <c r="DX49" s="43" t="s">
        <v>113</v>
      </c>
      <c r="DY49" s="25"/>
      <c r="DZ49" s="25"/>
      <c r="EA49" s="25"/>
      <c r="EB49" s="25"/>
      <c r="EC49" s="25"/>
      <c r="ED49" s="43" t="s">
        <v>135</v>
      </c>
      <c r="EE49" s="25"/>
      <c r="EF49" s="25"/>
      <c r="EG49" s="25"/>
      <c r="EH49" s="25"/>
      <c r="EI49" s="25"/>
      <c r="EJ49" s="25"/>
      <c r="EK49" s="25"/>
      <c r="EL49" s="25"/>
      <c r="EM49" s="46" t="s">
        <v>160</v>
      </c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GB49" s="43" t="s">
        <v>113</v>
      </c>
      <c r="GC49" s="25"/>
      <c r="GD49" s="25"/>
      <c r="GE49" s="25"/>
      <c r="GF49" s="25"/>
      <c r="GG49" s="25"/>
      <c r="GH49" s="43" t="s">
        <v>135</v>
      </c>
      <c r="GI49" s="25"/>
      <c r="GJ49" s="25"/>
      <c r="GK49" s="25"/>
      <c r="GL49" s="25"/>
      <c r="GM49" s="25"/>
      <c r="GN49" s="25"/>
      <c r="GO49" s="25"/>
      <c r="GP49" s="25"/>
      <c r="GQ49" s="46" t="s">
        <v>160</v>
      </c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UM49" s="30"/>
      <c r="UN49" s="30"/>
      <c r="UO49" s="30"/>
      <c r="UP49" s="30"/>
      <c r="UQ49" s="30"/>
    </row>
    <row r="50" spans="29:563" ht="25.05" customHeight="1" x14ac:dyDescent="0.3">
      <c r="BP50" s="46" t="s">
        <v>160</v>
      </c>
      <c r="BQ50" s="25"/>
      <c r="ED50" s="46" t="s">
        <v>160</v>
      </c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GH50" s="46" t="s">
        <v>160</v>
      </c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UM50" s="30"/>
      <c r="UN50" s="30"/>
      <c r="UO50" s="30"/>
      <c r="UP50" s="30"/>
      <c r="UQ50" s="30"/>
    </row>
    <row r="51" spans="29:563" ht="25.05" customHeight="1" x14ac:dyDescent="0.3"/>
    <row r="52" spans="29:563" ht="25.05" customHeight="1" x14ac:dyDescent="0.3">
      <c r="BZ52" s="32" t="s">
        <v>167</v>
      </c>
      <c r="CA52" s="25"/>
      <c r="CB52" s="25"/>
      <c r="CC52" s="25"/>
      <c r="CD52" s="31" t="s">
        <v>153</v>
      </c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EJ52" s="32" t="s">
        <v>168</v>
      </c>
      <c r="EK52" s="25"/>
      <c r="EL52" s="25"/>
      <c r="EM52" s="25"/>
      <c r="EN52" s="31" t="s">
        <v>157</v>
      </c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GL52" s="32" t="s">
        <v>169</v>
      </c>
      <c r="GM52" s="25"/>
      <c r="GN52" s="25"/>
      <c r="GO52" s="25"/>
      <c r="GP52" s="31" t="s">
        <v>170</v>
      </c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UK52" s="30"/>
      <c r="UL52" s="30"/>
      <c r="UM52" s="30"/>
      <c r="UN52" s="30"/>
      <c r="UO52" s="30"/>
      <c r="UP52" s="30"/>
      <c r="UQ52" s="30"/>
    </row>
    <row r="53" spans="29:563" ht="25.05" customHeight="1" x14ac:dyDescent="0.3">
      <c r="BZ53" s="43" t="s">
        <v>113</v>
      </c>
      <c r="CA53" s="25"/>
      <c r="CB53" s="25"/>
      <c r="CC53" s="25"/>
      <c r="CD53" s="25"/>
      <c r="CE53" s="25"/>
      <c r="CF53" s="43" t="s">
        <v>135</v>
      </c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46" t="s">
        <v>160</v>
      </c>
      <c r="CV53" s="25"/>
      <c r="EJ53" s="43" t="s">
        <v>113</v>
      </c>
      <c r="EK53" s="25"/>
      <c r="EL53" s="25"/>
      <c r="EM53" s="25"/>
      <c r="EN53" s="25"/>
      <c r="EO53" s="25"/>
      <c r="EP53" s="43" t="s">
        <v>135</v>
      </c>
      <c r="EQ53" s="25"/>
      <c r="ER53" s="25"/>
      <c r="ES53" s="25"/>
      <c r="ET53" s="25"/>
      <c r="EU53" s="25"/>
      <c r="EV53" s="25"/>
      <c r="EW53" s="25"/>
      <c r="EX53" s="25"/>
      <c r="EY53" s="46" t="s">
        <v>160</v>
      </c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GL53" s="43" t="s">
        <v>113</v>
      </c>
      <c r="GM53" s="25"/>
      <c r="GN53" s="25"/>
      <c r="GO53" s="25"/>
      <c r="GP53" s="25"/>
      <c r="GQ53" s="25"/>
      <c r="GR53" s="43" t="s">
        <v>135</v>
      </c>
      <c r="GS53" s="25"/>
      <c r="GT53" s="25"/>
      <c r="GU53" s="25"/>
      <c r="GV53" s="25"/>
      <c r="GW53" s="25"/>
      <c r="GX53" s="25"/>
      <c r="GY53" s="25"/>
      <c r="GZ53" s="25"/>
      <c r="HA53" s="46" t="s">
        <v>160</v>
      </c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UK53" s="30"/>
      <c r="UL53" s="30"/>
      <c r="UM53" s="30"/>
      <c r="UN53" s="30"/>
      <c r="UO53" s="30"/>
      <c r="UP53" s="30"/>
      <c r="UQ53" s="30"/>
    </row>
    <row r="54" spans="29:563" ht="25.05" customHeight="1" x14ac:dyDescent="0.3">
      <c r="CF54" s="46" t="s">
        <v>160</v>
      </c>
      <c r="CG54" s="25"/>
      <c r="EP54" s="46" t="s">
        <v>160</v>
      </c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GR54" s="46" t="s">
        <v>160</v>
      </c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UK54" s="30"/>
      <c r="UL54" s="30"/>
      <c r="UM54" s="30"/>
      <c r="UN54" s="30"/>
      <c r="UO54" s="30"/>
      <c r="UP54" s="30"/>
      <c r="UQ54" s="30"/>
    </row>
    <row r="55" spans="29:563" ht="25.05" customHeight="1" x14ac:dyDescent="0.3"/>
    <row r="56" spans="29:563" ht="25.05" customHeight="1" x14ac:dyDescent="0.3">
      <c r="CR56" s="32" t="s">
        <v>171</v>
      </c>
      <c r="CS56" s="25"/>
      <c r="CT56" s="25"/>
      <c r="CU56" s="25"/>
      <c r="CV56" s="31" t="s">
        <v>155</v>
      </c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ET56" s="32" t="s">
        <v>172</v>
      </c>
      <c r="EU56" s="25"/>
      <c r="EV56" s="25"/>
      <c r="EW56" s="25"/>
      <c r="EX56" s="31" t="s">
        <v>157</v>
      </c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X56" s="32" t="s">
        <v>173</v>
      </c>
      <c r="GY56" s="25"/>
      <c r="GZ56" s="25"/>
      <c r="HA56" s="25"/>
      <c r="HB56" s="31" t="s">
        <v>159</v>
      </c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UI56" s="30"/>
      <c r="UJ56" s="30"/>
      <c r="UK56" s="30"/>
      <c r="UL56" s="30"/>
      <c r="UM56" s="30"/>
      <c r="UN56" s="30"/>
      <c r="UO56" s="30"/>
      <c r="UP56" s="30"/>
      <c r="UQ56" s="30"/>
    </row>
    <row r="57" spans="29:563" ht="25.05" customHeight="1" x14ac:dyDescent="0.3">
      <c r="CR57" s="43" t="s">
        <v>113</v>
      </c>
      <c r="CS57" s="25"/>
      <c r="CT57" s="25"/>
      <c r="CU57" s="25"/>
      <c r="CV57" s="25"/>
      <c r="CW57" s="25"/>
      <c r="CX57" s="43" t="s">
        <v>135</v>
      </c>
      <c r="CY57" s="25"/>
      <c r="CZ57" s="25"/>
      <c r="DA57" s="25"/>
      <c r="DB57" s="25"/>
      <c r="DC57" s="25"/>
      <c r="DD57" s="25"/>
      <c r="DE57" s="25"/>
      <c r="DF57" s="25"/>
      <c r="DG57" s="46" t="s">
        <v>160</v>
      </c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ET57" s="43" t="s">
        <v>113</v>
      </c>
      <c r="EU57" s="25"/>
      <c r="EV57" s="25"/>
      <c r="EW57" s="25"/>
      <c r="EX57" s="25"/>
      <c r="EY57" s="25"/>
      <c r="EZ57" s="43" t="s">
        <v>135</v>
      </c>
      <c r="FA57" s="25"/>
      <c r="FB57" s="25"/>
      <c r="FC57" s="25"/>
      <c r="FD57" s="25"/>
      <c r="FE57" s="25"/>
      <c r="FF57" s="25"/>
      <c r="FG57" s="25"/>
      <c r="FH57" s="25"/>
      <c r="FI57" s="46" t="s">
        <v>160</v>
      </c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X57" s="43" t="s">
        <v>113</v>
      </c>
      <c r="GY57" s="25"/>
      <c r="GZ57" s="25"/>
      <c r="HA57" s="25"/>
      <c r="HB57" s="25"/>
      <c r="HC57" s="25"/>
      <c r="HD57" s="43" t="s">
        <v>135</v>
      </c>
      <c r="HE57" s="25"/>
      <c r="HF57" s="25"/>
      <c r="HG57" s="25"/>
      <c r="HH57" s="25"/>
      <c r="HI57" s="25"/>
      <c r="HJ57" s="25"/>
      <c r="HK57" s="25"/>
      <c r="HL57" s="25"/>
      <c r="HM57" s="46" t="s">
        <v>160</v>
      </c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UI57" s="30"/>
      <c r="UJ57" s="30"/>
      <c r="UK57" s="30"/>
      <c r="UL57" s="30"/>
      <c r="UM57" s="30"/>
      <c r="UN57" s="30"/>
      <c r="UO57" s="30"/>
      <c r="UP57" s="30"/>
      <c r="UQ57" s="30"/>
    </row>
    <row r="58" spans="29:563" ht="25.05" customHeight="1" x14ac:dyDescent="0.3">
      <c r="CX58" s="46" t="s">
        <v>160</v>
      </c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EZ58" s="46" t="s">
        <v>160</v>
      </c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HD58" s="46" t="s">
        <v>160</v>
      </c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UI58" s="30"/>
      <c r="UJ58" s="30"/>
      <c r="UK58" s="30"/>
      <c r="UL58" s="30"/>
      <c r="UM58" s="30"/>
      <c r="UN58" s="30"/>
      <c r="UO58" s="30"/>
      <c r="UP58" s="30"/>
      <c r="UQ58" s="30"/>
    </row>
    <row r="59" spans="29:563" ht="25.05" customHeight="1" x14ac:dyDescent="0.3"/>
    <row r="60" spans="29:563" ht="25.05" customHeight="1" x14ac:dyDescent="0.3">
      <c r="AC60" s="54" t="s">
        <v>57</v>
      </c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6"/>
      <c r="ES60" s="57" t="s">
        <v>58</v>
      </c>
      <c r="ET60" s="58"/>
      <c r="EU60" s="58"/>
      <c r="EV60" s="58"/>
      <c r="EW60" s="58"/>
      <c r="EX60" s="58"/>
      <c r="EY60" s="58"/>
      <c r="EZ60" s="58"/>
      <c r="FA60" s="58"/>
      <c r="FB60" s="58"/>
      <c r="FC60" s="58"/>
      <c r="FD60" s="58"/>
      <c r="FE60" s="58"/>
      <c r="FF60" s="58"/>
      <c r="FG60" s="58"/>
      <c r="FH60" s="58"/>
      <c r="FI60" s="58"/>
      <c r="FJ60" s="58"/>
      <c r="FK60" s="58"/>
      <c r="FL60" s="58"/>
      <c r="FM60" s="58"/>
      <c r="FN60" s="58"/>
      <c r="FO60" s="58"/>
      <c r="FP60" s="58"/>
      <c r="FQ60" s="58"/>
      <c r="FR60" s="58"/>
      <c r="FS60" s="58"/>
      <c r="FT60" s="58"/>
      <c r="FU60" s="58"/>
      <c r="FV60" s="58"/>
      <c r="FW60" s="58"/>
      <c r="FX60" s="58"/>
      <c r="FY60" s="58"/>
      <c r="FZ60" s="58"/>
      <c r="GA60" s="58"/>
      <c r="GB60" s="58"/>
      <c r="GC60" s="58"/>
      <c r="GD60" s="58"/>
      <c r="GE60" s="58"/>
      <c r="GF60" s="58"/>
      <c r="GG60" s="58"/>
      <c r="GH60" s="58"/>
      <c r="GI60" s="58"/>
      <c r="GJ60" s="58"/>
      <c r="GK60" s="58"/>
      <c r="GL60" s="58"/>
      <c r="GM60" s="58"/>
      <c r="GN60" s="58"/>
      <c r="GO60" s="58"/>
      <c r="GP60" s="58"/>
      <c r="GQ60" s="58"/>
      <c r="GR60" s="58"/>
      <c r="GS60" s="58"/>
      <c r="GT60" s="58"/>
      <c r="GU60" s="58"/>
      <c r="GV60" s="58"/>
      <c r="GW60" s="58"/>
      <c r="GX60" s="58"/>
      <c r="GY60" s="58"/>
      <c r="GZ60" s="58"/>
      <c r="HA60" s="58"/>
      <c r="HB60" s="58"/>
      <c r="HC60" s="58"/>
      <c r="HD60" s="58"/>
      <c r="HE60" s="58"/>
      <c r="HF60" s="58"/>
      <c r="HG60" s="58"/>
      <c r="HH60" s="58"/>
      <c r="HI60" s="58"/>
      <c r="HJ60" s="58"/>
      <c r="HK60" s="58"/>
      <c r="HL60" s="58"/>
      <c r="HM60" s="58"/>
      <c r="HN60" s="58"/>
      <c r="HO60" s="58"/>
      <c r="HP60" s="58"/>
      <c r="HQ60" s="58"/>
      <c r="HR60" s="58"/>
      <c r="HS60" s="58"/>
      <c r="HT60" s="58"/>
      <c r="HU60" s="58"/>
      <c r="HV60" s="58"/>
      <c r="HW60" s="58"/>
      <c r="HX60" s="58"/>
      <c r="HY60" s="58"/>
      <c r="HZ60" s="58"/>
      <c r="IA60" s="58"/>
      <c r="IB60" s="58"/>
      <c r="IC60" s="58"/>
      <c r="ID60" s="58"/>
      <c r="IE60" s="58"/>
      <c r="IF60" s="58"/>
      <c r="IG60" s="58"/>
      <c r="IH60" s="58"/>
      <c r="II60" s="58"/>
      <c r="IJ60" s="58"/>
      <c r="IK60" s="58"/>
      <c r="IL60" s="58"/>
      <c r="IM60" s="58"/>
      <c r="IN60" s="58"/>
      <c r="IO60" s="58"/>
      <c r="IP60" s="58"/>
      <c r="IQ60" s="58"/>
      <c r="IR60" s="58"/>
      <c r="IS60" s="58"/>
      <c r="IT60" s="58"/>
      <c r="IU60" s="58"/>
      <c r="IV60" s="58"/>
      <c r="IW60" s="58"/>
      <c r="IX60" s="58"/>
      <c r="IY60" s="58"/>
      <c r="IZ60" s="58"/>
      <c r="JA60" s="58"/>
      <c r="JB60" s="59"/>
      <c r="JC60" s="30"/>
      <c r="JD60" s="30"/>
      <c r="JE60" s="30"/>
      <c r="JF60" s="30"/>
      <c r="JG60" s="30"/>
      <c r="JH60" s="30"/>
      <c r="JI60" s="30"/>
    </row>
    <row r="61" spans="29:563" ht="25.05" customHeight="1" x14ac:dyDescent="0.3">
      <c r="AN61" s="32" t="s">
        <v>152</v>
      </c>
      <c r="AO61" s="25"/>
      <c r="AP61" s="25"/>
      <c r="AQ61" s="31" t="s">
        <v>174</v>
      </c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D61" s="32" t="s">
        <v>161</v>
      </c>
      <c r="BE61" s="25"/>
      <c r="BF61" s="25"/>
      <c r="BG61" s="31" t="s">
        <v>175</v>
      </c>
      <c r="BH61" s="25"/>
      <c r="BI61" s="25"/>
      <c r="BJ61" s="25"/>
      <c r="BK61" s="25"/>
      <c r="BL61" s="25"/>
      <c r="BM61" s="25"/>
      <c r="BN61" s="25"/>
      <c r="BO61" s="25"/>
      <c r="BP61" s="25"/>
      <c r="BR61" s="32" t="s">
        <v>164</v>
      </c>
      <c r="BS61" s="25"/>
      <c r="BT61" s="25"/>
      <c r="BU61" s="31" t="s">
        <v>176</v>
      </c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H61" s="32" t="s">
        <v>167</v>
      </c>
      <c r="CI61" s="25"/>
      <c r="CJ61" s="25"/>
      <c r="CK61" s="31" t="s">
        <v>176</v>
      </c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DP61" s="32" t="s">
        <v>171</v>
      </c>
      <c r="DQ61" s="25"/>
      <c r="DR61" s="25"/>
      <c r="DS61" s="31" t="s">
        <v>177</v>
      </c>
      <c r="DT61" s="25"/>
      <c r="DU61" s="25"/>
      <c r="DV61" s="25"/>
      <c r="DW61" s="25"/>
      <c r="DX61" s="25"/>
      <c r="DZ61" s="32" t="s">
        <v>154</v>
      </c>
      <c r="EA61" s="25"/>
      <c r="EB61" s="25"/>
      <c r="EC61" s="31" t="s">
        <v>178</v>
      </c>
      <c r="ED61" s="25"/>
      <c r="EE61" s="25"/>
      <c r="EF61" s="25"/>
      <c r="EG61" s="25"/>
      <c r="EH61" s="25"/>
      <c r="EI61" s="25"/>
      <c r="EL61" s="32" t="s">
        <v>162</v>
      </c>
      <c r="EM61" s="25"/>
      <c r="EN61" s="25"/>
      <c r="EO61" s="31" t="s">
        <v>179</v>
      </c>
      <c r="EP61" s="25"/>
      <c r="EQ61" s="25"/>
      <c r="ER61" s="25"/>
      <c r="ES61" s="25"/>
      <c r="ET61" s="25"/>
      <c r="EV61" s="32" t="s">
        <v>165</v>
      </c>
      <c r="EW61" s="25"/>
      <c r="EX61" s="25"/>
      <c r="EY61" s="31" t="s">
        <v>179</v>
      </c>
      <c r="EZ61" s="25"/>
      <c r="FA61" s="25"/>
      <c r="FB61" s="25"/>
      <c r="FC61" s="25"/>
      <c r="FD61" s="25"/>
      <c r="FH61" s="32" t="s">
        <v>168</v>
      </c>
      <c r="FI61" s="25"/>
      <c r="FJ61" s="25"/>
      <c r="FK61" s="31" t="s">
        <v>180</v>
      </c>
      <c r="FL61" s="25"/>
      <c r="FM61" s="25"/>
      <c r="FN61" s="25"/>
      <c r="FO61" s="25"/>
      <c r="FP61" s="25"/>
      <c r="FR61" s="32" t="s">
        <v>172</v>
      </c>
      <c r="FS61" s="25"/>
      <c r="FT61" s="25"/>
      <c r="FU61" s="31" t="s">
        <v>181</v>
      </c>
      <c r="FV61" s="25"/>
      <c r="FW61" s="25"/>
      <c r="FX61" s="25"/>
      <c r="FY61" s="25"/>
      <c r="FZ61" s="25"/>
      <c r="GD61" s="32" t="s">
        <v>156</v>
      </c>
      <c r="GE61" s="25"/>
      <c r="GF61" s="25"/>
      <c r="GG61" s="31" t="s">
        <v>181</v>
      </c>
      <c r="GH61" s="25"/>
      <c r="GI61" s="25"/>
      <c r="GJ61" s="25"/>
      <c r="GK61" s="25"/>
      <c r="GL61" s="25"/>
      <c r="GN61" s="32" t="s">
        <v>163</v>
      </c>
      <c r="GO61" s="25"/>
      <c r="GP61" s="25"/>
      <c r="GQ61" s="31" t="s">
        <v>181</v>
      </c>
      <c r="GR61" s="25"/>
      <c r="GS61" s="25"/>
      <c r="GT61" s="25"/>
      <c r="GU61" s="25"/>
      <c r="GV61" s="25"/>
      <c r="GZ61" s="32" t="s">
        <v>166</v>
      </c>
      <c r="HA61" s="25"/>
      <c r="HB61" s="25"/>
      <c r="HC61" s="31" t="s">
        <v>181</v>
      </c>
      <c r="HD61" s="25"/>
      <c r="HE61" s="25"/>
      <c r="HF61" s="25"/>
      <c r="HG61" s="25"/>
      <c r="HH61" s="25"/>
      <c r="HJ61" s="32" t="s">
        <v>169</v>
      </c>
      <c r="HK61" s="25"/>
      <c r="HL61" s="25"/>
      <c r="HM61" s="31" t="s">
        <v>182</v>
      </c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IB61" s="32" t="s">
        <v>173</v>
      </c>
      <c r="IC61" s="25"/>
      <c r="ID61" s="25"/>
      <c r="IE61" s="31" t="s">
        <v>183</v>
      </c>
      <c r="IF61" s="25"/>
      <c r="IG61" s="25"/>
      <c r="IH61" s="25"/>
      <c r="II61" s="25"/>
      <c r="IJ61" s="25"/>
      <c r="IN61" s="32" t="s">
        <v>158</v>
      </c>
      <c r="IO61" s="25"/>
      <c r="IP61" s="25"/>
      <c r="IQ61" s="31" t="s">
        <v>183</v>
      </c>
      <c r="IR61" s="25"/>
      <c r="IS61" s="25"/>
      <c r="IT61" s="25"/>
      <c r="IU61" s="25"/>
      <c r="IV61" s="25"/>
      <c r="UI61" s="30"/>
      <c r="UJ61" s="30"/>
      <c r="UK61" s="30"/>
      <c r="UL61" s="30"/>
      <c r="UM61" s="30"/>
      <c r="UN61" s="30"/>
      <c r="UO61" s="30"/>
      <c r="UP61" s="30"/>
      <c r="UQ61" s="30"/>
    </row>
    <row r="62" spans="29:563" ht="25.05" customHeight="1" x14ac:dyDescent="0.3">
      <c r="AN62" s="44" t="s">
        <v>184</v>
      </c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D62" s="44" t="s">
        <v>185</v>
      </c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R62" s="44" t="s">
        <v>186</v>
      </c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H62" s="44" t="s">
        <v>186</v>
      </c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DP62" s="44" t="s">
        <v>186</v>
      </c>
      <c r="DQ62" s="25"/>
      <c r="DR62" s="25"/>
      <c r="DS62" s="25"/>
      <c r="DT62" s="25"/>
      <c r="DU62" s="25"/>
      <c r="DV62" s="25"/>
      <c r="DW62" s="25"/>
      <c r="DX62" s="25"/>
      <c r="DZ62" s="44" t="s">
        <v>187</v>
      </c>
      <c r="EA62" s="25"/>
      <c r="EB62" s="25"/>
      <c r="EC62" s="25"/>
      <c r="ED62" s="25"/>
      <c r="EE62" s="25"/>
      <c r="EF62" s="25"/>
      <c r="EG62" s="25"/>
      <c r="EH62" s="25"/>
      <c r="EI62" s="25"/>
      <c r="EL62" s="44" t="s">
        <v>147</v>
      </c>
      <c r="EM62" s="25"/>
      <c r="EN62" s="25"/>
      <c r="EO62" s="25"/>
      <c r="EP62" s="25"/>
      <c r="EQ62" s="25"/>
      <c r="ER62" s="25"/>
      <c r="ES62" s="25"/>
      <c r="ET62" s="25"/>
      <c r="EV62" s="44" t="s">
        <v>147</v>
      </c>
      <c r="EW62" s="25"/>
      <c r="EX62" s="25"/>
      <c r="EY62" s="25"/>
      <c r="EZ62" s="25"/>
      <c r="FA62" s="25"/>
      <c r="FB62" s="25"/>
      <c r="FC62" s="25"/>
      <c r="FD62" s="25"/>
      <c r="FH62" s="44" t="s">
        <v>185</v>
      </c>
      <c r="FI62" s="25"/>
      <c r="FJ62" s="25"/>
      <c r="FK62" s="25"/>
      <c r="FL62" s="25"/>
      <c r="FM62" s="25"/>
      <c r="FN62" s="25"/>
      <c r="FO62" s="25"/>
      <c r="FP62" s="25"/>
      <c r="FR62" s="44" t="s">
        <v>186</v>
      </c>
      <c r="FS62" s="25"/>
      <c r="FT62" s="25"/>
      <c r="FU62" s="25"/>
      <c r="FV62" s="25"/>
      <c r="FW62" s="25"/>
      <c r="FX62" s="25"/>
      <c r="FY62" s="25"/>
      <c r="FZ62" s="25"/>
      <c r="GD62" s="44" t="s">
        <v>186</v>
      </c>
      <c r="GE62" s="25"/>
      <c r="GF62" s="25"/>
      <c r="GG62" s="25"/>
      <c r="GH62" s="25"/>
      <c r="GI62" s="25"/>
      <c r="GJ62" s="25"/>
      <c r="GK62" s="25"/>
      <c r="GL62" s="25"/>
      <c r="GN62" s="44" t="s">
        <v>186</v>
      </c>
      <c r="GO62" s="25"/>
      <c r="GP62" s="25"/>
      <c r="GQ62" s="25"/>
      <c r="GR62" s="25"/>
      <c r="GS62" s="25"/>
      <c r="GT62" s="25"/>
      <c r="GU62" s="25"/>
      <c r="GV62" s="25"/>
      <c r="GZ62" s="44" t="s">
        <v>186</v>
      </c>
      <c r="HA62" s="25"/>
      <c r="HB62" s="25"/>
      <c r="HC62" s="25"/>
      <c r="HD62" s="25"/>
      <c r="HE62" s="25"/>
      <c r="HF62" s="25"/>
      <c r="HG62" s="25"/>
      <c r="HH62" s="25"/>
      <c r="HJ62" s="44" t="s">
        <v>185</v>
      </c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IB62" s="44" t="s">
        <v>147</v>
      </c>
      <c r="IC62" s="25"/>
      <c r="ID62" s="25"/>
      <c r="IE62" s="25"/>
      <c r="IF62" s="25"/>
      <c r="IG62" s="25"/>
      <c r="IH62" s="25"/>
      <c r="II62" s="25"/>
      <c r="IJ62" s="25"/>
      <c r="IN62" s="44" t="s">
        <v>147</v>
      </c>
      <c r="IO62" s="25"/>
      <c r="IP62" s="25"/>
      <c r="IQ62" s="25"/>
      <c r="IR62" s="25"/>
      <c r="IS62" s="25"/>
      <c r="IT62" s="25"/>
      <c r="IU62" s="25"/>
      <c r="IV62" s="25"/>
      <c r="UI62" s="30"/>
      <c r="UJ62" s="30"/>
      <c r="UK62" s="30"/>
      <c r="UL62" s="30"/>
      <c r="UM62" s="30"/>
      <c r="UN62" s="30"/>
      <c r="UO62" s="30"/>
      <c r="UP62" s="30"/>
      <c r="UQ62" s="30"/>
    </row>
    <row r="63" spans="29:563" ht="25.05" customHeight="1" x14ac:dyDescent="0.3">
      <c r="AN63" s="44"/>
      <c r="AO63" s="25"/>
      <c r="AP63" s="45"/>
      <c r="AQ63" s="44"/>
      <c r="AR63" s="25"/>
      <c r="AS63" s="25"/>
      <c r="AT63" s="25"/>
      <c r="AU63" s="25"/>
      <c r="AV63" s="25"/>
      <c r="AW63" s="45"/>
      <c r="AX63" s="44"/>
      <c r="AY63" s="25"/>
      <c r="AZ63" s="25"/>
      <c r="BA63" s="25"/>
      <c r="BB63" s="25"/>
      <c r="BC63" s="45"/>
      <c r="BD63" s="44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45"/>
      <c r="BR63" s="44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45"/>
      <c r="CH63" s="44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45"/>
      <c r="DP63" s="44"/>
      <c r="DQ63" s="25"/>
      <c r="DR63" s="25"/>
      <c r="DS63" s="25"/>
      <c r="DT63" s="25"/>
      <c r="DU63" s="25"/>
      <c r="DV63" s="25"/>
      <c r="DW63" s="25"/>
      <c r="DX63" s="25"/>
      <c r="DY63" s="45"/>
      <c r="DZ63" s="44"/>
      <c r="EA63" s="25"/>
      <c r="EB63" s="25"/>
      <c r="EC63" s="45"/>
      <c r="ED63" s="44"/>
      <c r="EE63" s="25"/>
      <c r="EF63" s="25"/>
      <c r="EG63" s="25"/>
      <c r="EH63" s="25"/>
      <c r="EI63" s="25"/>
      <c r="EJ63" s="45"/>
      <c r="EL63" s="44"/>
      <c r="EM63" s="25"/>
      <c r="EN63" s="25"/>
      <c r="EO63" s="25"/>
      <c r="EP63" s="25"/>
      <c r="EQ63" s="25"/>
      <c r="ER63" s="25"/>
      <c r="ES63" s="25"/>
      <c r="ET63" s="25"/>
      <c r="EU63" s="45"/>
      <c r="EV63" s="44"/>
      <c r="EW63" s="25"/>
      <c r="EX63" s="25"/>
      <c r="EY63" s="25"/>
      <c r="EZ63" s="25"/>
      <c r="FA63" s="25"/>
      <c r="FB63" s="25"/>
      <c r="FC63" s="25"/>
      <c r="FD63" s="25"/>
      <c r="FE63" s="45"/>
      <c r="FH63" s="44"/>
      <c r="FI63" s="25"/>
      <c r="FJ63" s="25"/>
      <c r="FK63" s="25"/>
      <c r="FL63" s="25"/>
      <c r="FM63" s="25"/>
      <c r="FN63" s="25"/>
      <c r="FO63" s="25"/>
      <c r="FP63" s="25"/>
      <c r="FQ63" s="45"/>
      <c r="FR63" s="44"/>
      <c r="FS63" s="25"/>
      <c r="FT63" s="25"/>
      <c r="FU63" s="25"/>
      <c r="FV63" s="25"/>
      <c r="FW63" s="25"/>
      <c r="FX63" s="25"/>
      <c r="FY63" s="25"/>
      <c r="FZ63" s="25"/>
      <c r="GA63" s="45"/>
      <c r="GD63" s="44"/>
      <c r="GE63" s="25"/>
      <c r="GF63" s="25"/>
      <c r="GG63" s="25"/>
      <c r="GH63" s="25"/>
      <c r="GI63" s="25"/>
      <c r="GJ63" s="25"/>
      <c r="GK63" s="25"/>
      <c r="GL63" s="25"/>
      <c r="GM63" s="45"/>
      <c r="GN63" s="44"/>
      <c r="GO63" s="25"/>
      <c r="GP63" s="25"/>
      <c r="GQ63" s="25"/>
      <c r="GR63" s="25"/>
      <c r="GS63" s="25"/>
      <c r="GT63" s="25"/>
      <c r="GU63" s="25"/>
      <c r="GV63" s="25"/>
      <c r="GW63" s="45"/>
      <c r="GZ63" s="44"/>
      <c r="HA63" s="25"/>
      <c r="HB63" s="25"/>
      <c r="HC63" s="25"/>
      <c r="HD63" s="25"/>
      <c r="HE63" s="25"/>
      <c r="HF63" s="25"/>
      <c r="HG63" s="25"/>
      <c r="HH63" s="25"/>
      <c r="HI63" s="45"/>
      <c r="HJ63" s="44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45"/>
      <c r="IB63" s="44"/>
      <c r="IC63" s="25"/>
      <c r="ID63" s="25"/>
      <c r="IE63" s="25"/>
      <c r="IF63" s="25"/>
      <c r="IG63" s="25"/>
      <c r="IH63" s="25"/>
      <c r="II63" s="25"/>
      <c r="IJ63" s="25"/>
      <c r="IK63" s="45"/>
      <c r="IN63" s="44"/>
      <c r="IO63" s="25"/>
      <c r="IP63" s="25"/>
      <c r="IQ63" s="25"/>
      <c r="IR63" s="25"/>
      <c r="IS63" s="25"/>
      <c r="IT63" s="25"/>
      <c r="IU63" s="25"/>
      <c r="IV63" s="25"/>
      <c r="UI63" s="30"/>
      <c r="UJ63" s="30"/>
      <c r="UK63" s="30"/>
      <c r="UL63" s="30"/>
      <c r="UM63" s="30"/>
      <c r="UN63" s="30"/>
      <c r="UO63" s="30"/>
      <c r="UP63" s="30"/>
      <c r="UQ63" s="30"/>
    </row>
    <row r="64" spans="29:563" ht="25.05" customHeight="1" x14ac:dyDescent="0.3">
      <c r="FR64" s="61" t="s">
        <v>365</v>
      </c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3"/>
      <c r="IB64" s="61" t="s">
        <v>364</v>
      </c>
      <c r="IC64" s="62"/>
      <c r="ID64" s="62"/>
      <c r="IE64" s="62"/>
      <c r="IF64" s="62"/>
      <c r="IG64" s="62"/>
      <c r="IH64" s="62"/>
      <c r="II64" s="62"/>
      <c r="IJ64" s="63"/>
      <c r="UP64" s="30"/>
      <c r="UQ64" s="30"/>
    </row>
    <row r="65" spans="174:563" ht="25.05" customHeight="1" x14ac:dyDescent="0.3">
      <c r="FR65" s="64"/>
      <c r="FS65" s="65"/>
      <c r="FT65" s="65"/>
      <c r="FU65" s="65"/>
      <c r="FV65" s="65"/>
      <c r="FW65" s="65"/>
      <c r="FX65" s="65"/>
      <c r="FY65" s="65"/>
      <c r="FZ65" s="65"/>
      <c r="GA65" s="65"/>
      <c r="GB65" s="65"/>
      <c r="GC65" s="65"/>
      <c r="GD65" s="65"/>
      <c r="GE65" s="65"/>
      <c r="GF65" s="65"/>
      <c r="GG65" s="65"/>
      <c r="GH65" s="65"/>
      <c r="GI65" s="65"/>
      <c r="GJ65" s="65"/>
      <c r="GK65" s="66"/>
      <c r="IB65" s="64"/>
      <c r="IC65" s="65"/>
      <c r="ID65" s="65"/>
      <c r="IE65" s="65"/>
      <c r="IF65" s="65"/>
      <c r="IG65" s="65"/>
      <c r="IH65" s="65"/>
      <c r="II65" s="65"/>
      <c r="IJ65" s="66"/>
      <c r="UP65" s="30"/>
      <c r="UQ65" s="30"/>
    </row>
    <row r="66" spans="174:563" ht="25.05" customHeight="1" x14ac:dyDescent="0.3"/>
    <row r="67" spans="174:563" ht="25.05" customHeight="1" x14ac:dyDescent="0.3"/>
    <row r="68" spans="174:563" ht="25.05" customHeight="1" x14ac:dyDescent="0.3"/>
    <row r="69" spans="174:563" ht="25.05" customHeight="1" x14ac:dyDescent="0.3"/>
    <row r="70" spans="174:563" ht="25.05" customHeight="1" x14ac:dyDescent="0.3"/>
    <row r="71" spans="174:563" ht="25.05" customHeight="1" x14ac:dyDescent="0.3"/>
    <row r="72" spans="174:563" ht="25.05" customHeight="1" x14ac:dyDescent="0.3"/>
    <row r="73" spans="174:563" ht="25.05" customHeight="1" x14ac:dyDescent="0.3"/>
    <row r="74" spans="174:563" ht="25.05" customHeight="1" x14ac:dyDescent="0.3"/>
    <row r="75" spans="174:563" ht="25.05" customHeight="1" x14ac:dyDescent="0.3"/>
    <row r="76" spans="174:563" ht="25.05" customHeight="1" x14ac:dyDescent="0.3"/>
    <row r="77" spans="174:563" ht="25.05" customHeight="1" x14ac:dyDescent="0.3"/>
    <row r="78" spans="174:563" ht="25.05" customHeight="1" x14ac:dyDescent="0.3"/>
    <row r="79" spans="174:563" ht="25.05" customHeight="1" x14ac:dyDescent="0.3"/>
    <row r="80" spans="174:563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  <row r="123" ht="25.05" customHeight="1" x14ac:dyDescent="0.3"/>
    <row r="124" ht="25.05" customHeight="1" x14ac:dyDescent="0.3"/>
    <row r="125" ht="25.05" customHeight="1" x14ac:dyDescent="0.3"/>
    <row r="126" ht="25.05" customHeight="1" x14ac:dyDescent="0.3"/>
    <row r="127" ht="25.05" customHeight="1" x14ac:dyDescent="0.3"/>
    <row r="128" ht="25.05" customHeight="1" x14ac:dyDescent="0.3"/>
    <row r="129" ht="25.05" customHeight="1" x14ac:dyDescent="0.3"/>
    <row r="130" ht="25.05" customHeight="1" x14ac:dyDescent="0.3"/>
    <row r="131" ht="25.05" customHeight="1" x14ac:dyDescent="0.3"/>
    <row r="132" ht="25.05" customHeight="1" x14ac:dyDescent="0.3"/>
    <row r="133" ht="25.05" customHeight="1" x14ac:dyDescent="0.3"/>
    <row r="134" ht="25.05" customHeight="1" x14ac:dyDescent="0.3"/>
    <row r="135" ht="25.05" customHeight="1" x14ac:dyDescent="0.3"/>
    <row r="136" ht="25.05" customHeight="1" x14ac:dyDescent="0.3"/>
    <row r="137" ht="25.05" customHeight="1" x14ac:dyDescent="0.3"/>
    <row r="138" ht="25.05" customHeight="1" x14ac:dyDescent="0.3"/>
    <row r="139" ht="25.05" customHeight="1" x14ac:dyDescent="0.3"/>
    <row r="140" ht="25.05" customHeight="1" x14ac:dyDescent="0.3"/>
    <row r="141" ht="25.05" customHeight="1" x14ac:dyDescent="0.3"/>
    <row r="142" ht="25.05" customHeight="1" x14ac:dyDescent="0.3"/>
    <row r="143" ht="25.05" customHeight="1" x14ac:dyDescent="0.3"/>
    <row r="144" ht="25.05" customHeight="1" x14ac:dyDescent="0.3"/>
    <row r="145" ht="25.05" customHeight="1" x14ac:dyDescent="0.3"/>
    <row r="146" ht="25.05" customHeight="1" x14ac:dyDescent="0.3"/>
    <row r="147" ht="25.05" customHeight="1" x14ac:dyDescent="0.3"/>
    <row r="148" ht="25.05" customHeight="1" x14ac:dyDescent="0.3"/>
    <row r="149" ht="25.05" customHeight="1" x14ac:dyDescent="0.3"/>
    <row r="150" ht="25.05" customHeight="1" x14ac:dyDescent="0.3"/>
    <row r="151" ht="25.05" customHeight="1" x14ac:dyDescent="0.3"/>
    <row r="152" ht="25.05" customHeight="1" x14ac:dyDescent="0.3"/>
    <row r="153" ht="25.05" customHeight="1" x14ac:dyDescent="0.3"/>
    <row r="154" ht="25.05" customHeight="1" x14ac:dyDescent="0.3"/>
    <row r="155" ht="25.05" customHeight="1" x14ac:dyDescent="0.3"/>
    <row r="156" ht="25.05" customHeight="1" x14ac:dyDescent="0.3"/>
    <row r="157" ht="25.05" customHeight="1" x14ac:dyDescent="0.3"/>
    <row r="158" ht="25.05" customHeight="1" x14ac:dyDescent="0.3"/>
    <row r="159" ht="25.05" customHeight="1" x14ac:dyDescent="0.3"/>
    <row r="160" ht="25.05" customHeight="1" x14ac:dyDescent="0.3"/>
    <row r="161" ht="25.05" customHeight="1" x14ac:dyDescent="0.3"/>
    <row r="162" ht="25.05" customHeight="1" x14ac:dyDescent="0.3"/>
    <row r="163" ht="25.05" customHeight="1" x14ac:dyDescent="0.3"/>
    <row r="164" ht="25.05" customHeight="1" x14ac:dyDescent="0.3"/>
    <row r="165" ht="25.05" customHeight="1" x14ac:dyDescent="0.3"/>
    <row r="166" ht="25.05" customHeight="1" x14ac:dyDescent="0.3"/>
    <row r="167" ht="25.05" customHeight="1" x14ac:dyDescent="0.3"/>
    <row r="168" ht="25.05" customHeight="1" x14ac:dyDescent="0.3"/>
    <row r="169" ht="25.05" customHeight="1" x14ac:dyDescent="0.3"/>
    <row r="170" ht="25.05" customHeight="1" x14ac:dyDescent="0.3"/>
    <row r="171" ht="25.05" customHeight="1" x14ac:dyDescent="0.3"/>
    <row r="172" ht="25.05" customHeight="1" x14ac:dyDescent="0.3"/>
    <row r="173" ht="25.05" customHeight="1" x14ac:dyDescent="0.3"/>
    <row r="174" ht="25.05" customHeight="1" x14ac:dyDescent="0.3"/>
    <row r="175" ht="25.05" customHeight="1" x14ac:dyDescent="0.3"/>
    <row r="176" ht="25.05" customHeight="1" x14ac:dyDescent="0.3"/>
    <row r="177" ht="25.05" customHeight="1" x14ac:dyDescent="0.3"/>
    <row r="178" ht="25.05" customHeight="1" x14ac:dyDescent="0.3"/>
    <row r="179" ht="25.05" customHeight="1" x14ac:dyDescent="0.3"/>
    <row r="180" ht="25.05" customHeight="1" x14ac:dyDescent="0.3"/>
    <row r="181" ht="25.05" customHeight="1" x14ac:dyDescent="0.3"/>
    <row r="182" ht="25.05" customHeight="1" x14ac:dyDescent="0.3"/>
    <row r="183" ht="25.05" customHeight="1" x14ac:dyDescent="0.3"/>
    <row r="184" ht="25.05" customHeight="1" x14ac:dyDescent="0.3"/>
    <row r="185" ht="25.05" customHeight="1" x14ac:dyDescent="0.3"/>
    <row r="186" ht="25.05" customHeight="1" x14ac:dyDescent="0.3"/>
    <row r="187" ht="25.05" customHeight="1" x14ac:dyDescent="0.3"/>
    <row r="188" ht="25.05" customHeight="1" x14ac:dyDescent="0.3"/>
    <row r="189" ht="25.05" customHeight="1" x14ac:dyDescent="0.3"/>
    <row r="190" ht="25.05" customHeight="1" x14ac:dyDescent="0.3"/>
    <row r="191" ht="25.05" customHeight="1" x14ac:dyDescent="0.3"/>
    <row r="192" ht="25.05" customHeight="1" x14ac:dyDescent="0.3"/>
    <row r="193" ht="25.05" customHeight="1" x14ac:dyDescent="0.3"/>
    <row r="194" ht="25.05" customHeight="1" x14ac:dyDescent="0.3"/>
    <row r="195" ht="25.05" customHeight="1" x14ac:dyDescent="0.3"/>
    <row r="196" ht="25.05" customHeight="1" x14ac:dyDescent="0.3"/>
    <row r="197" ht="25.05" customHeight="1" x14ac:dyDescent="0.3"/>
    <row r="198" ht="25.05" customHeight="1" x14ac:dyDescent="0.3"/>
    <row r="199" ht="25.05" customHeight="1" x14ac:dyDescent="0.3"/>
    <row r="200" ht="25.05" customHeight="1" x14ac:dyDescent="0.3"/>
    <row r="201" ht="25.05" customHeight="1" x14ac:dyDescent="0.3"/>
    <row r="202" ht="25.05" customHeight="1" x14ac:dyDescent="0.3"/>
    <row r="203" ht="25.05" customHeight="1" x14ac:dyDescent="0.3"/>
    <row r="204" ht="25.05" customHeight="1" x14ac:dyDescent="0.3"/>
    <row r="205" ht="25.05" customHeight="1" x14ac:dyDescent="0.3"/>
    <row r="206" ht="25.05" customHeight="1" x14ac:dyDescent="0.3"/>
    <row r="207" ht="25.05" customHeight="1" x14ac:dyDescent="0.3"/>
    <row r="208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</sheetData>
  <mergeCells count="1755">
    <mergeCell ref="IB64:IJ65"/>
    <mergeCell ref="K2:DN2"/>
    <mergeCell ref="DO2:HL2"/>
    <mergeCell ref="HM2:LP2"/>
    <mergeCell ref="Q24:FJ24"/>
    <mergeCell ref="FK24:LD24"/>
    <mergeCell ref="AC32:FV32"/>
    <mergeCell ref="FW32:LP32"/>
    <mergeCell ref="Q39:EF39"/>
    <mergeCell ref="EG39:IW39"/>
    <mergeCell ref="AC60:ER60"/>
    <mergeCell ref="ES60:JB60"/>
    <mergeCell ref="FR64:GK65"/>
    <mergeCell ref="UL1"/>
    <mergeCell ref="HI4:HL4"/>
    <mergeCell ref="FS1"/>
    <mergeCell ref="IJ8"/>
    <mergeCell ref="SO23"/>
    <mergeCell ref="QW23"/>
    <mergeCell ref="GM63"/>
    <mergeCell ref="G23"/>
    <mergeCell ref="FM16:FT16"/>
    <mergeCell ref="CG63"/>
    <mergeCell ref="GC16"/>
    <mergeCell ref="JV8"/>
    <mergeCell ref="HR7:IJ7"/>
    <mergeCell ref="B19:D20"/>
    <mergeCell ref="PL23"/>
    <mergeCell ref="NE23"/>
    <mergeCell ref="RL1"/>
    <mergeCell ref="DY4:EB4"/>
    <mergeCell ref="BD35:BO35"/>
    <mergeCell ref="AR34:BO34"/>
    <mergeCell ref="AU33:BO33"/>
    <mergeCell ref="UK23"/>
    <mergeCell ref="CV1"/>
    <mergeCell ref="HY23"/>
    <mergeCell ref="TA1"/>
    <mergeCell ref="DQ35:DV35"/>
    <mergeCell ref="LG23"/>
    <mergeCell ref="EH1"/>
    <mergeCell ref="CG20:CN20"/>
    <mergeCell ref="BD61:BF61"/>
    <mergeCell ref="EY8:FD8"/>
    <mergeCell ref="GN23"/>
    <mergeCell ref="IN1"/>
    <mergeCell ref="TD1"/>
    <mergeCell ref="FC16:FF16"/>
    <mergeCell ref="CF35:CK35"/>
    <mergeCell ref="EV23"/>
    <mergeCell ref="ST23"/>
    <mergeCell ref="BE1"/>
    <mergeCell ref="GY19:HM19"/>
    <mergeCell ref="JZ1"/>
    <mergeCell ref="BD23"/>
    <mergeCell ref="FK1"/>
    <mergeCell ref="QA1"/>
    <mergeCell ref="SG23"/>
    <mergeCell ref="PZ23"/>
    <mergeCell ref="DB25:DG25"/>
    <mergeCell ref="DO1"/>
    <mergeCell ref="TI1"/>
    <mergeCell ref="AA3:AR3"/>
    <mergeCell ref="PM23"/>
    <mergeCell ref="CP23"/>
    <mergeCell ref="NF23"/>
    <mergeCell ref="UE1"/>
    <mergeCell ref="RX1"/>
    <mergeCell ref="EI28:EL28"/>
    <mergeCell ref="HZ8:IE8"/>
    <mergeCell ref="BE23"/>
    <mergeCell ref="FL1"/>
    <mergeCell ref="EC63"/>
    <mergeCell ref="AW1"/>
    <mergeCell ref="LM1"/>
    <mergeCell ref="FK23"/>
    <mergeCell ref="JR1"/>
    <mergeCell ref="FE35:FK35"/>
    <mergeCell ref="EG16:EJ16"/>
    <mergeCell ref="LL23"/>
    <mergeCell ref="BD62:BP62"/>
    <mergeCell ref="JL8:JQ8"/>
    <mergeCell ref="IR23"/>
    <mergeCell ref="MY1"/>
    <mergeCell ref="MX23"/>
    <mergeCell ref="RE1"/>
    <mergeCell ref="II23"/>
    <mergeCell ref="FR62:FZ62"/>
    <mergeCell ref="LN1"/>
    <mergeCell ref="HC16"/>
    <mergeCell ref="GF48:HH48"/>
    <mergeCell ref="BB8"/>
    <mergeCell ref="FA19:FF19"/>
    <mergeCell ref="QQ23"/>
    <mergeCell ref="OJ23"/>
    <mergeCell ref="JU23"/>
    <mergeCell ref="RM1"/>
    <mergeCell ref="IQ23"/>
    <mergeCell ref="AP63"/>
    <mergeCell ref="F23"/>
    <mergeCell ref="JV23"/>
    <mergeCell ref="IY1"/>
    <mergeCell ref="FG23"/>
    <mergeCell ref="PW23"/>
    <mergeCell ref="OB23"/>
    <mergeCell ref="HH25:HM25"/>
    <mergeCell ref="HC1"/>
    <mergeCell ref="GZ61:HB61"/>
    <mergeCell ref="GS23"/>
    <mergeCell ref="RI23"/>
    <mergeCell ref="QL1"/>
    <mergeCell ref="IX26:JF26"/>
    <mergeCell ref="HA53:HR53"/>
    <mergeCell ref="DZ63:EB63"/>
    <mergeCell ref="DZ1"/>
    <mergeCell ref="H23"/>
    <mergeCell ref="MX1"/>
    <mergeCell ref="AX63:BB63"/>
    <mergeCell ref="CF23"/>
    <mergeCell ref="BD16"/>
    <mergeCell ref="QB1"/>
    <mergeCell ref="AK23"/>
    <mergeCell ref="KC23"/>
    <mergeCell ref="JQ1"/>
    <mergeCell ref="HJ1"/>
    <mergeCell ref="BW23"/>
    <mergeCell ref="AM1"/>
    <mergeCell ref="LC1"/>
    <mergeCell ref="IV1"/>
    <mergeCell ref="EG1"/>
    <mergeCell ref="UD23"/>
    <mergeCell ref="AH7:AM7"/>
    <mergeCell ref="CO1"/>
    <mergeCell ref="FW1"/>
    <mergeCell ref="QM1"/>
    <mergeCell ref="EA1"/>
    <mergeCell ref="RA23"/>
    <mergeCell ref="BO45:BP45"/>
    <mergeCell ref="L1"/>
    <mergeCell ref="GG33:GI33"/>
    <mergeCell ref="K23"/>
    <mergeCell ref="RY1"/>
    <mergeCell ref="CH23"/>
    <mergeCell ref="GG16"/>
    <mergeCell ref="IA28:IE28"/>
    <mergeCell ref="UE23"/>
    <mergeCell ref="EX35"/>
    <mergeCell ref="RP1"/>
    <mergeCell ref="AX1"/>
    <mergeCell ref="EU8:EX8"/>
    <mergeCell ref="AW23"/>
    <mergeCell ref="FD1"/>
    <mergeCell ref="PT1"/>
    <mergeCell ref="LM23"/>
    <mergeCell ref="OV1"/>
    <mergeCell ref="GX23"/>
    <mergeCell ref="OU23"/>
    <mergeCell ref="M1"/>
    <mergeCell ref="TB1"/>
    <mergeCell ref="KP35"/>
    <mergeCell ref="OI1"/>
    <mergeCell ref="CI23"/>
    <mergeCell ref="L23"/>
    <mergeCell ref="DS1"/>
    <mergeCell ref="BE16:BG16"/>
    <mergeCell ref="CU1"/>
    <mergeCell ref="NK1"/>
    <mergeCell ref="AW26:AZ26"/>
    <mergeCell ref="PQ23"/>
    <mergeCell ref="CM19:DA19"/>
    <mergeCell ref="RQ1"/>
    <mergeCell ref="NJ23"/>
    <mergeCell ref="EC45:ET45"/>
    <mergeCell ref="IU23"/>
    <mergeCell ref="NB1"/>
    <mergeCell ref="LR23"/>
    <mergeCell ref="EV33:FK33"/>
    <mergeCell ref="AX23"/>
    <mergeCell ref="GD62:GL62"/>
    <mergeCell ref="IB61:ID61"/>
    <mergeCell ref="GY23"/>
    <mergeCell ref="BH16"/>
    <mergeCell ref="KG23"/>
    <mergeCell ref="ON1"/>
    <mergeCell ref="IK23"/>
    <mergeCell ref="DO16"/>
    <mergeCell ref="HV8:HY8"/>
    <mergeCell ref="DV23"/>
    <mergeCell ref="AM26:AV26"/>
    <mergeCell ref="IF28:II28"/>
    <mergeCell ref="LG1"/>
    <mergeCell ref="IZ1"/>
    <mergeCell ref="JH8:JK8"/>
    <mergeCell ref="FH23"/>
    <mergeCell ref="JO23"/>
    <mergeCell ref="IR1"/>
    <mergeCell ref="TH1"/>
    <mergeCell ref="EZ23"/>
    <mergeCell ref="PP23"/>
    <mergeCell ref="DO19:EC19"/>
    <mergeCell ref="DP63:DX63"/>
    <mergeCell ref="SX23"/>
    <mergeCell ref="LY1"/>
    <mergeCell ref="MK1"/>
    <mergeCell ref="KD1"/>
    <mergeCell ref="BD19:BI19"/>
    <mergeCell ref="RB23"/>
    <mergeCell ref="QE1"/>
    <mergeCell ref="EA15:EO15"/>
    <mergeCell ref="MM23"/>
    <mergeCell ref="AN28:AQ28"/>
    <mergeCell ref="TC1"/>
    <mergeCell ref="EK1"/>
    <mergeCell ref="CU35"/>
    <mergeCell ref="JN23"/>
    <mergeCell ref="GB48:GE48"/>
    <mergeCell ref="MY23"/>
    <mergeCell ref="RF1"/>
    <mergeCell ref="IJ23"/>
    <mergeCell ref="MQ1"/>
    <mergeCell ref="FT44:GV44"/>
    <mergeCell ref="FP44:FS44"/>
    <mergeCell ref="JJ23"/>
    <mergeCell ref="GR26:GU26"/>
    <mergeCell ref="B7:D8"/>
    <mergeCell ref="DO4:DX4"/>
    <mergeCell ref="IS1"/>
    <mergeCell ref="EQ20:ET20"/>
    <mergeCell ref="FA23"/>
    <mergeCell ref="ED1"/>
    <mergeCell ref="OT1"/>
    <mergeCell ref="ED49:EL49"/>
    <mergeCell ref="CH1"/>
    <mergeCell ref="SY23"/>
    <mergeCell ref="SB1"/>
    <mergeCell ref="BJ1"/>
    <mergeCell ref="GR28:GV28"/>
    <mergeCell ref="BI23"/>
    <mergeCell ref="FP1"/>
    <mergeCell ref="QF1"/>
    <mergeCell ref="BA1"/>
    <mergeCell ref="LQ1"/>
    <mergeCell ref="Q23"/>
    <mergeCell ref="FQ20"/>
    <mergeCell ref="E1"/>
    <mergeCell ref="BP49:CD49"/>
    <mergeCell ref="HB1"/>
    <mergeCell ref="RR1"/>
    <mergeCell ref="CM1"/>
    <mergeCell ref="NC1"/>
    <mergeCell ref="EK8:ET8"/>
    <mergeCell ref="IV23"/>
    <mergeCell ref="NB23"/>
    <mergeCell ref="RI1"/>
    <mergeCell ref="EI4"/>
    <mergeCell ref="OO1"/>
    <mergeCell ref="FE63"/>
    <mergeCell ref="AR4"/>
    <mergeCell ref="FQ1"/>
    <mergeCell ref="SQ23"/>
    <mergeCell ref="DH26:DK26"/>
    <mergeCell ref="FB35"/>
    <mergeCell ref="BB1"/>
    <mergeCell ref="LR1"/>
    <mergeCell ref="DY63"/>
    <mergeCell ref="OZ1"/>
    <mergeCell ref="CN1"/>
    <mergeCell ref="EH23"/>
    <mergeCell ref="IO1"/>
    <mergeCell ref="HM16:HP16"/>
    <mergeCell ref="NC23"/>
    <mergeCell ref="RJ1"/>
    <mergeCell ref="EV20:EX20"/>
    <mergeCell ref="IN23"/>
    <mergeCell ref="GR23"/>
    <mergeCell ref="KA1"/>
    <mergeCell ref="JZ23"/>
    <mergeCell ref="QA23"/>
    <mergeCell ref="ID23"/>
    <mergeCell ref="HG1"/>
    <mergeCell ref="DO23"/>
    <mergeCell ref="CF53:CT53"/>
    <mergeCell ref="BH23"/>
    <mergeCell ref="GL52:GO52"/>
    <mergeCell ref="FM34:GE34"/>
    <mergeCell ref="EZ26:FC26"/>
    <mergeCell ref="GW23"/>
    <mergeCell ref="RM23"/>
    <mergeCell ref="UI1"/>
    <mergeCell ref="HL1"/>
    <mergeCell ref="UH23"/>
    <mergeCell ref="CJ25:CO25"/>
    <mergeCell ref="CS1"/>
    <mergeCell ref="AZ35:BB35"/>
    <mergeCell ref="QQ1"/>
    <mergeCell ref="EH26:EP26"/>
    <mergeCell ref="EE1"/>
    <mergeCell ref="RE23"/>
    <mergeCell ref="P1"/>
    <mergeCell ref="KF1"/>
    <mergeCell ref="HT4:HV4"/>
    <mergeCell ref="SC1"/>
    <mergeCell ref="GM8:GP8"/>
    <mergeCell ref="PI23"/>
    <mergeCell ref="CL23"/>
    <mergeCell ref="OK23"/>
    <mergeCell ref="X1"/>
    <mergeCell ref="TN1"/>
    <mergeCell ref="ON23"/>
    <mergeCell ref="GC35"/>
    <mergeCell ref="JV1"/>
    <mergeCell ref="EB35:EJ35"/>
    <mergeCell ref="GQ8:GV8"/>
    <mergeCell ref="IC23"/>
    <mergeCell ref="GO15:HC15"/>
    <mergeCell ref="ER35"/>
    <mergeCell ref="ES35:EW35"/>
    <mergeCell ref="EL1"/>
    <mergeCell ref="HR26:HZ26"/>
    <mergeCell ref="UI23"/>
    <mergeCell ref="BU20:BW20"/>
    <mergeCell ref="GM20"/>
    <mergeCell ref="FD23"/>
    <mergeCell ref="PT23"/>
    <mergeCell ref="CW23"/>
    <mergeCell ref="GB1"/>
    <mergeCell ref="QR1"/>
    <mergeCell ref="CG16"/>
    <mergeCell ref="DH23"/>
    <mergeCell ref="BA23"/>
    <mergeCell ref="CT26:DE26"/>
    <mergeCell ref="CJ23"/>
    <mergeCell ref="MC1"/>
    <mergeCell ref="CY16:DF16"/>
    <mergeCell ref="CF33:CH33"/>
    <mergeCell ref="AR33:AT33"/>
    <mergeCell ref="RF23"/>
    <mergeCell ref="QI1"/>
    <mergeCell ref="HS28:HV28"/>
    <mergeCell ref="DW1"/>
    <mergeCell ref="CM23"/>
    <mergeCell ref="CY1"/>
    <mergeCell ref="NO1"/>
    <mergeCell ref="PU23"/>
    <mergeCell ref="RU1"/>
    <mergeCell ref="BC1"/>
    <mergeCell ref="OC23"/>
    <mergeCell ref="BB23"/>
    <mergeCell ref="FI1"/>
    <mergeCell ref="PY1"/>
    <mergeCell ref="TG1"/>
    <mergeCell ref="UA23"/>
    <mergeCell ref="CL1"/>
    <mergeCell ref="TC23"/>
    <mergeCell ref="BN1"/>
    <mergeCell ref="GB4:GD4"/>
    <mergeCell ref="QJ1"/>
    <mergeCell ref="MR23"/>
    <mergeCell ref="LU1"/>
    <mergeCell ref="U23"/>
    <mergeCell ref="KK23"/>
    <mergeCell ref="FU20"/>
    <mergeCell ref="HF1"/>
    <mergeCell ref="RV1"/>
    <mergeCell ref="NG1"/>
    <mergeCell ref="LW23"/>
    <mergeCell ref="IE4:IN4"/>
    <mergeCell ref="AU1"/>
    <mergeCell ref="DA20"/>
    <mergeCell ref="CO23"/>
    <mergeCell ref="OS1"/>
    <mergeCell ref="AN16:AU16"/>
    <mergeCell ref="EA23"/>
    <mergeCell ref="IH1"/>
    <mergeCell ref="GA1"/>
    <mergeCell ref="BQ7:CI7"/>
    <mergeCell ref="IG23"/>
    <mergeCell ref="SW23"/>
    <mergeCell ref="JE1"/>
    <mergeCell ref="FM23"/>
    <mergeCell ref="EP1"/>
    <mergeCell ref="JS23"/>
    <mergeCell ref="GD63:GL63"/>
    <mergeCell ref="GV23"/>
    <mergeCell ref="KE1"/>
    <mergeCell ref="SZ1"/>
    <mergeCell ref="QE23"/>
    <mergeCell ref="IH23"/>
    <mergeCell ref="DS23"/>
    <mergeCell ref="OI23"/>
    <mergeCell ref="BL23"/>
    <mergeCell ref="BK29:BO29"/>
    <mergeCell ref="EQ1"/>
    <mergeCell ref="RQ23"/>
    <mergeCell ref="AB1"/>
    <mergeCell ref="IW1"/>
    <mergeCell ref="FE23"/>
    <mergeCell ref="AF41:AK41"/>
    <mergeCell ref="FR20:FT20"/>
    <mergeCell ref="IY23"/>
    <mergeCell ref="CF34:CT34"/>
    <mergeCell ref="GQ49:HH49"/>
    <mergeCell ref="EN52:FP52"/>
    <mergeCell ref="BZ27:CL27"/>
    <mergeCell ref="IN63:IV63"/>
    <mergeCell ref="FR61:FT61"/>
    <mergeCell ref="DT46:EK46"/>
    <mergeCell ref="FC35"/>
    <mergeCell ref="IO23"/>
    <mergeCell ref="MV1"/>
    <mergeCell ref="DZ23"/>
    <mergeCell ref="BS23"/>
    <mergeCell ref="MU23"/>
    <mergeCell ref="IX7:JC7"/>
    <mergeCell ref="T1"/>
    <mergeCell ref="GC7:GH7"/>
    <mergeCell ref="HR19:HW19"/>
    <mergeCell ref="EW23"/>
    <mergeCell ref="SG1"/>
    <mergeCell ref="ES33:EU33"/>
    <mergeCell ref="FU1"/>
    <mergeCell ref="QK1"/>
    <mergeCell ref="EM4"/>
    <mergeCell ref="BF1"/>
    <mergeCell ref="LV1"/>
    <mergeCell ref="V23"/>
    <mergeCell ref="IE26:IM26"/>
    <mergeCell ref="QY23"/>
    <mergeCell ref="II20:IK20"/>
    <mergeCell ref="J1"/>
    <mergeCell ref="EJ52:EM52"/>
    <mergeCell ref="CR1"/>
    <mergeCell ref="NH1"/>
    <mergeCell ref="GH50:GY50"/>
    <mergeCell ref="HQ16:HT16"/>
    <mergeCell ref="FU16:FX16"/>
    <mergeCell ref="NG23"/>
    <mergeCell ref="RN1"/>
    <mergeCell ref="JQ26:JY26"/>
    <mergeCell ref="AV1"/>
    <mergeCell ref="LO23"/>
    <mergeCell ref="Q1"/>
    <mergeCell ref="P23"/>
    <mergeCell ref="LK1"/>
    <mergeCell ref="JD1"/>
    <mergeCell ref="FL23"/>
    <mergeCell ref="BC63"/>
    <mergeCell ref="ED23"/>
    <mergeCell ref="KF26:KI26"/>
    <mergeCell ref="GD61:GF61"/>
    <mergeCell ref="CO35:CT35"/>
    <mergeCell ref="BK8:BT8"/>
    <mergeCell ref="AA23"/>
    <mergeCell ref="KE23"/>
    <mergeCell ref="BT35"/>
    <mergeCell ref="FP23"/>
    <mergeCell ref="QF23"/>
    <mergeCell ref="HP1"/>
    <mergeCell ref="SF1"/>
    <mergeCell ref="IG8:II8"/>
    <mergeCell ref="UL23"/>
    <mergeCell ref="DT23"/>
    <mergeCell ref="EE20:EL20"/>
    <mergeCell ref="FZ26:GH26"/>
    <mergeCell ref="BM23"/>
    <mergeCell ref="FT1"/>
    <mergeCell ref="EU20"/>
    <mergeCell ref="AR8:AU8"/>
    <mergeCell ref="HB23"/>
    <mergeCell ref="RR23"/>
    <mergeCell ref="AC1"/>
    <mergeCell ref="CV56:DX56"/>
    <mergeCell ref="EJ4:EL4"/>
    <mergeCell ref="FF23"/>
    <mergeCell ref="EI1"/>
    <mergeCell ref="HM57:IJ57"/>
    <mergeCell ref="GL53:GQ53"/>
    <mergeCell ref="ND23"/>
    <mergeCell ref="LI23"/>
    <mergeCell ref="EJ1"/>
    <mergeCell ref="RJ23"/>
    <mergeCell ref="U1"/>
    <mergeCell ref="TJ1"/>
    <mergeCell ref="EZ28:FD28"/>
    <mergeCell ref="EX23"/>
    <mergeCell ref="CQ23"/>
    <mergeCell ref="NS1"/>
    <mergeCell ref="SV23"/>
    <mergeCell ref="BG1"/>
    <mergeCell ref="OG23"/>
    <mergeCell ref="FV45:GD45"/>
    <mergeCell ref="HH1"/>
    <mergeCell ref="AN4"/>
    <mergeCell ref="BG61:BP61"/>
    <mergeCell ref="FM1"/>
    <mergeCell ref="QC1"/>
    <mergeCell ref="BP20:BS20"/>
    <mergeCell ref="KD23"/>
    <mergeCell ref="DG8:DL8"/>
    <mergeCell ref="IT1"/>
    <mergeCell ref="BQ35:BS35"/>
    <mergeCell ref="GM1"/>
    <mergeCell ref="IS23"/>
    <mergeCell ref="MZ1"/>
    <mergeCell ref="QB23"/>
    <mergeCell ref="FV46:GM46"/>
    <mergeCell ref="DB40:DE40"/>
    <mergeCell ref="GD35:GE35"/>
    <mergeCell ref="AT23"/>
    <mergeCell ref="DC1"/>
    <mergeCell ref="FI23"/>
    <mergeCell ref="PY23"/>
    <mergeCell ref="UF1"/>
    <mergeCell ref="DB23"/>
    <mergeCell ref="HI1"/>
    <mergeCell ref="DM28:DP28"/>
    <mergeCell ref="HQ41:HY41"/>
    <mergeCell ref="TG23"/>
    <mergeCell ref="HC61:HH61"/>
    <mergeCell ref="BF23"/>
    <mergeCell ref="BR1"/>
    <mergeCell ref="GX56:HA56"/>
    <mergeCell ref="GU23"/>
    <mergeCell ref="RK23"/>
    <mergeCell ref="QN1"/>
    <mergeCell ref="V1"/>
    <mergeCell ref="KO23"/>
    <mergeCell ref="EB1"/>
    <mergeCell ref="BT25:BY25"/>
    <mergeCell ref="BD20:BK20"/>
    <mergeCell ref="BL4:BQ4"/>
    <mergeCell ref="RZ1"/>
    <mergeCell ref="HK15:HY15"/>
    <mergeCell ref="EB48:FD48"/>
    <mergeCell ref="OH23"/>
    <mergeCell ref="BK23"/>
    <mergeCell ref="MA23"/>
    <mergeCell ref="FP25:FU25"/>
    <mergeCell ref="AY1"/>
    <mergeCell ref="LO1"/>
    <mergeCell ref="N1"/>
    <mergeCell ref="CY33:DI33"/>
    <mergeCell ref="FA20:FH20"/>
    <mergeCell ref="GG61:GL61"/>
    <mergeCell ref="NL1"/>
    <mergeCell ref="TM1"/>
    <mergeCell ref="AZ1"/>
    <mergeCell ref="LS23"/>
    <mergeCell ref="ET1"/>
    <mergeCell ref="GZ23"/>
    <mergeCell ref="JW23"/>
    <mergeCell ref="KI1"/>
    <mergeCell ref="DN33:DZ33"/>
    <mergeCell ref="EF23"/>
    <mergeCell ref="IM1"/>
    <mergeCell ref="JR28:JU28"/>
    <mergeCell ref="IL33:IN33"/>
    <mergeCell ref="IL23"/>
    <mergeCell ref="MS1"/>
    <mergeCell ref="TB23"/>
    <mergeCell ref="DW23"/>
    <mergeCell ref="OM23"/>
    <mergeCell ref="BP23"/>
    <mergeCell ref="FM15:FR15"/>
    <mergeCell ref="CP26:CS26"/>
    <mergeCell ref="CE49:CF49"/>
    <mergeCell ref="EZ58:FQ58"/>
    <mergeCell ref="HJ20:HL20"/>
    <mergeCell ref="CO4:CT4"/>
    <mergeCell ref="CE35"/>
    <mergeCell ref="OW1"/>
    <mergeCell ref="AW63"/>
    <mergeCell ref="DX23"/>
    <mergeCell ref="BQ23"/>
    <mergeCell ref="FX1"/>
    <mergeCell ref="RV23"/>
    <mergeCell ref="EJ53:EO53"/>
    <mergeCell ref="BR61:BT61"/>
    <mergeCell ref="FJ23"/>
    <mergeCell ref="EM1"/>
    <mergeCell ref="FF8:FH8"/>
    <mergeCell ref="JD23"/>
    <mergeCell ref="FP33:GE33"/>
    <mergeCell ref="FW19:GB19"/>
    <mergeCell ref="FY1"/>
    <mergeCell ref="QO1"/>
    <mergeCell ref="MW23"/>
    <mergeCell ref="LZ1"/>
    <mergeCell ref="DX25:EC25"/>
    <mergeCell ref="RC23"/>
    <mergeCell ref="DZ62:EI62"/>
    <mergeCell ref="IT23"/>
    <mergeCell ref="NA1"/>
    <mergeCell ref="EL35:EQ35"/>
    <mergeCell ref="EE23"/>
    <mergeCell ref="GE1"/>
    <mergeCell ref="CR56:CU56"/>
    <mergeCell ref="EP54:FG54"/>
    <mergeCell ref="LP1"/>
    <mergeCell ref="FQ23"/>
    <mergeCell ref="HQ1"/>
    <mergeCell ref="FM33:FO33"/>
    <mergeCell ref="DQ20:DT20"/>
    <mergeCell ref="O1"/>
    <mergeCell ref="JR8"/>
    <mergeCell ref="R23"/>
    <mergeCell ref="KH23"/>
    <mergeCell ref="EV62:FD62"/>
    <mergeCell ref="IX1"/>
    <mergeCell ref="GQ1"/>
    <mergeCell ref="AS35"/>
    <mergeCell ref="ND1"/>
    <mergeCell ref="LT23"/>
    <mergeCell ref="HE23"/>
    <mergeCell ref="RU23"/>
    <mergeCell ref="EY61:FD61"/>
    <mergeCell ref="GE20:GH20"/>
    <mergeCell ref="AR1"/>
    <mergeCell ref="JA1"/>
    <mergeCell ref="KJ1"/>
    <mergeCell ref="HR20:HY20"/>
    <mergeCell ref="FU41:GL41"/>
    <mergeCell ref="IS4:IX4"/>
    <mergeCell ref="KI23"/>
    <mergeCell ref="OP1"/>
    <mergeCell ref="BH4:BK4"/>
    <mergeCell ref="JQ4:JZ4"/>
    <mergeCell ref="Z23"/>
    <mergeCell ref="CX1"/>
    <mergeCell ref="GQ20"/>
    <mergeCell ref="PX23"/>
    <mergeCell ref="GY4:HH4"/>
    <mergeCell ref="NQ23"/>
    <mergeCell ref="BT33:CD33"/>
    <mergeCell ref="EQ15:EV15"/>
    <mergeCell ref="S23"/>
    <mergeCell ref="FT23"/>
    <mergeCell ref="HA20:HD20"/>
    <mergeCell ref="DS61:DX61"/>
    <mergeCell ref="GW28:GZ28"/>
    <mergeCell ref="OO23"/>
    <mergeCell ref="CY15:DD15"/>
    <mergeCell ref="GI7:HA7"/>
    <mergeCell ref="IX23"/>
    <mergeCell ref="NE1"/>
    <mergeCell ref="HL8:HU8"/>
    <mergeCell ref="EI23"/>
    <mergeCell ref="TF1"/>
    <mergeCell ref="HF23"/>
    <mergeCell ref="GI1"/>
    <mergeCell ref="QY1"/>
    <mergeCell ref="OQ1"/>
    <mergeCell ref="FU23"/>
    <mergeCell ref="KB1"/>
    <mergeCell ref="QK23"/>
    <mergeCell ref="HU1"/>
    <mergeCell ref="SK1"/>
    <mergeCell ref="BP35"/>
    <mergeCell ref="DU20:DX20"/>
    <mergeCell ref="DY23"/>
    <mergeCell ref="FH16:FJ16"/>
    <mergeCell ref="BP50:BQ50"/>
    <mergeCell ref="NH23"/>
    <mergeCell ref="EN1"/>
    <mergeCell ref="RN23"/>
    <mergeCell ref="Y1"/>
    <mergeCell ref="FK16"/>
    <mergeCell ref="Z1"/>
    <mergeCell ref="TO1"/>
    <mergeCell ref="KS23"/>
    <mergeCell ref="JW11:KL12"/>
    <mergeCell ref="EF1"/>
    <mergeCell ref="IQ61:IV61"/>
    <mergeCell ref="CV23"/>
    <mergeCell ref="EL16:EN16"/>
    <mergeCell ref="EZ27:FL27"/>
    <mergeCell ref="CR57:CW57"/>
    <mergeCell ref="AC25:AH25"/>
    <mergeCell ref="AI27:AV27"/>
    <mergeCell ref="FS15:GG15"/>
    <mergeCell ref="OL23"/>
    <mergeCell ref="ME23"/>
    <mergeCell ref="BQ15:BV15"/>
    <mergeCell ref="HM1"/>
    <mergeCell ref="DH42:DY42"/>
    <mergeCell ref="LS1"/>
    <mergeCell ref="FB23"/>
    <mergeCell ref="PR23"/>
    <mergeCell ref="CU23"/>
    <mergeCell ref="NK23"/>
    <mergeCell ref="NW1"/>
    <mergeCell ref="IF8"/>
    <mergeCell ref="QT1"/>
    <mergeCell ref="BW15:CK15"/>
    <mergeCell ref="SZ23"/>
    <mergeCell ref="BK1"/>
    <mergeCell ref="MA1"/>
    <mergeCell ref="CD26:CL26"/>
    <mergeCell ref="QG1"/>
    <mergeCell ref="D23"/>
    <mergeCell ref="QS1"/>
    <mergeCell ref="HK41:HP41"/>
    <mergeCell ref="AD23"/>
    <mergeCell ref="KT23"/>
    <mergeCell ref="PA1"/>
    <mergeCell ref="RG23"/>
    <mergeCell ref="CU4"/>
    <mergeCell ref="OZ23"/>
    <mergeCell ref="R1"/>
    <mergeCell ref="KH1"/>
    <mergeCell ref="BK26:BN26"/>
    <mergeCell ref="HE3:HW3"/>
    <mergeCell ref="BD63:BP63"/>
    <mergeCell ref="JW35"/>
    <mergeCell ref="NP1"/>
    <mergeCell ref="MF23"/>
    <mergeCell ref="FD35"/>
    <mergeCell ref="BD1"/>
    <mergeCell ref="LT1"/>
    <mergeCell ref="T23"/>
    <mergeCell ref="EX1"/>
    <mergeCell ref="CY7:DQ7"/>
    <mergeCell ref="PB1"/>
    <mergeCell ref="KA23"/>
    <mergeCell ref="DH27:DT27"/>
    <mergeCell ref="CP1"/>
    <mergeCell ref="NF1"/>
    <mergeCell ref="EJ23"/>
    <mergeCell ref="GJ1"/>
    <mergeCell ref="U3:Z3"/>
    <mergeCell ref="EV61:EX61"/>
    <mergeCell ref="CB35"/>
    <mergeCell ref="FW20:GD20"/>
    <mergeCell ref="TK23"/>
    <mergeCell ref="BV1"/>
    <mergeCell ref="AA1"/>
    <mergeCell ref="BU23"/>
    <mergeCell ref="GX8:GZ8"/>
    <mergeCell ref="RZ23"/>
    <mergeCell ref="FH63:FP63"/>
    <mergeCell ref="DH1"/>
    <mergeCell ref="FN23"/>
    <mergeCell ref="QD23"/>
    <mergeCell ref="UK1"/>
    <mergeCell ref="DG23"/>
    <mergeCell ref="HN1"/>
    <mergeCell ref="SD1"/>
    <mergeCell ref="SS23"/>
    <mergeCell ref="IP23"/>
    <mergeCell ref="MW1"/>
    <mergeCell ref="CI33:CT33"/>
    <mergeCell ref="GS19:GX19"/>
    <mergeCell ref="BP29:BY29"/>
    <mergeCell ref="CU28:DD28"/>
    <mergeCell ref="GS20:GZ20"/>
    <mergeCell ref="KC1"/>
    <mergeCell ref="KF28:KJ28"/>
    <mergeCell ref="HV1"/>
    <mergeCell ref="KB23"/>
    <mergeCell ref="QC23"/>
    <mergeCell ref="AI26:AL26"/>
    <mergeCell ref="CA4:CJ4"/>
    <mergeCell ref="CZ1"/>
    <mergeCell ref="PV23"/>
    <mergeCell ref="NO23"/>
    <mergeCell ref="AH4:AM4"/>
    <mergeCell ref="ME1"/>
    <mergeCell ref="GF23"/>
    <mergeCell ref="RH23"/>
    <mergeCell ref="EK23"/>
    <mergeCell ref="S1"/>
    <mergeCell ref="DG16:DJ16"/>
    <mergeCell ref="KL23"/>
    <mergeCell ref="GR27:HD27"/>
    <mergeCell ref="NQ1"/>
    <mergeCell ref="BU8:BX8"/>
    <mergeCell ref="JB1"/>
    <mergeCell ref="TR1"/>
    <mergeCell ref="HR23"/>
    <mergeCell ref="LX23"/>
    <mergeCell ref="RY23"/>
    <mergeCell ref="GI20:GL20"/>
    <mergeCell ref="AJ1"/>
    <mergeCell ref="LL1"/>
    <mergeCell ref="KN1"/>
    <mergeCell ref="IG1"/>
    <mergeCell ref="BY8:CD8"/>
    <mergeCell ref="BJ23"/>
    <mergeCell ref="HU16"/>
    <mergeCell ref="ES1"/>
    <mergeCell ref="RO23"/>
    <mergeCell ref="EE19:EJ19"/>
    <mergeCell ref="GN63:GV63"/>
    <mergeCell ref="HY16"/>
    <mergeCell ref="EW1"/>
    <mergeCell ref="PM1"/>
    <mergeCell ref="KA33:KO33"/>
    <mergeCell ref="FE8"/>
    <mergeCell ref="RS23"/>
    <mergeCell ref="IK3:JC3"/>
    <mergeCell ref="AD1"/>
    <mergeCell ref="TS1"/>
    <mergeCell ref="DA1"/>
    <mergeCell ref="CZ23"/>
    <mergeCell ref="NP23"/>
    <mergeCell ref="RW1"/>
    <mergeCell ref="FQ63"/>
    <mergeCell ref="JA23"/>
    <mergeCell ref="EQ16:EX16"/>
    <mergeCell ref="FG16"/>
    <mergeCell ref="TE23"/>
    <mergeCell ref="MF1"/>
    <mergeCell ref="MI23"/>
    <mergeCell ref="QP1"/>
    <mergeCell ref="LW1"/>
    <mergeCell ref="KM23"/>
    <mergeCell ref="CW63"/>
    <mergeCell ref="FX23"/>
    <mergeCell ref="OS23"/>
    <mergeCell ref="NU23"/>
    <mergeCell ref="JC1"/>
    <mergeCell ref="GV1"/>
    <mergeCell ref="CS8:DB8"/>
    <mergeCell ref="DP61:DR61"/>
    <mergeCell ref="TW23"/>
    <mergeCell ref="AD4:AG4"/>
    <mergeCell ref="CT1"/>
    <mergeCell ref="NJ1"/>
    <mergeCell ref="TK1"/>
    <mergeCell ref="EK7:EP7"/>
    <mergeCell ref="HK23"/>
    <mergeCell ref="GN1"/>
    <mergeCell ref="IL34:JC34"/>
    <mergeCell ref="HC33:HQ33"/>
    <mergeCell ref="LQ23"/>
    <mergeCell ref="ET25:EY25"/>
    <mergeCell ref="HV16:HX16"/>
    <mergeCell ref="DU15:DZ15"/>
    <mergeCell ref="KG1"/>
    <mergeCell ref="HZ1"/>
    <mergeCell ref="SP1"/>
    <mergeCell ref="OA1"/>
    <mergeCell ref="JX34:KO34"/>
    <mergeCell ref="IO33:JC33"/>
    <mergeCell ref="QG23"/>
    <mergeCell ref="TD23"/>
    <mergeCell ref="BO1"/>
    <mergeCell ref="EK16"/>
    <mergeCell ref="BN23"/>
    <mergeCell ref="NI1"/>
    <mergeCell ref="LY23"/>
    <mergeCell ref="HJ23"/>
    <mergeCell ref="CO20:CR20"/>
    <mergeCell ref="IT26:IW26"/>
    <mergeCell ref="OU1"/>
    <mergeCell ref="KL4:KN4"/>
    <mergeCell ref="HZ63"/>
    <mergeCell ref="DK23"/>
    <mergeCell ref="HR1"/>
    <mergeCell ref="SH1"/>
    <mergeCell ref="DR44:ET44"/>
    <mergeCell ref="OP23"/>
    <mergeCell ref="HX19:IL19"/>
    <mergeCell ref="FM35:GB35"/>
    <mergeCell ref="GC19:GQ19"/>
    <mergeCell ref="GY3:HD3"/>
    <mergeCell ref="RT23"/>
    <mergeCell ref="AE1"/>
    <mergeCell ref="TT1"/>
    <mergeCell ref="IA27:IM27"/>
    <mergeCell ref="KX23"/>
    <mergeCell ref="PE1"/>
    <mergeCell ref="CM35"/>
    <mergeCell ref="GX57:HC57"/>
    <mergeCell ref="JD7:JV7"/>
    <mergeCell ref="JE35:JV35"/>
    <mergeCell ref="EM23"/>
    <mergeCell ref="SI1"/>
    <mergeCell ref="FI57:FZ57"/>
    <mergeCell ref="CR23"/>
    <mergeCell ref="JM27:JY27"/>
    <mergeCell ref="OQ23"/>
    <mergeCell ref="MJ23"/>
    <mergeCell ref="AX4:BG4"/>
    <mergeCell ref="BJ19:BX19"/>
    <mergeCell ref="CX57:DF57"/>
    <mergeCell ref="LX1"/>
    <mergeCell ref="KQ35:LH35"/>
    <mergeCell ref="EV63:FD63"/>
    <mergeCell ref="PE23"/>
    <mergeCell ref="W1"/>
    <mergeCell ref="TL1"/>
    <mergeCell ref="CP27:DE27"/>
    <mergeCell ref="DK16:DN16"/>
    <mergeCell ref="SN1"/>
    <mergeCell ref="KP23"/>
    <mergeCell ref="BK7:BP7"/>
    <mergeCell ref="IY4"/>
    <mergeCell ref="NU1"/>
    <mergeCell ref="EC61:EI61"/>
    <mergeCell ref="HV23"/>
    <mergeCell ref="BI1"/>
    <mergeCell ref="MB23"/>
    <mergeCell ref="FC1"/>
    <mergeCell ref="BT20"/>
    <mergeCell ref="KF23"/>
    <mergeCell ref="KR1"/>
    <mergeCell ref="AZ44:BP44"/>
    <mergeCell ref="IK1"/>
    <mergeCell ref="AQ63:AV63"/>
    <mergeCell ref="BR4"/>
    <mergeCell ref="NN23"/>
    <mergeCell ref="GO1"/>
    <mergeCell ref="BZ1"/>
    <mergeCell ref="KU1"/>
    <mergeCell ref="HC23"/>
    <mergeCell ref="HD57:HL57"/>
    <mergeCell ref="DL1"/>
    <mergeCell ref="HL7:HQ7"/>
    <mergeCell ref="FY16:GB16"/>
    <mergeCell ref="FR23"/>
    <mergeCell ref="DN44:DQ44"/>
    <mergeCell ref="IZ23"/>
    <mergeCell ref="TP23"/>
    <mergeCell ref="SS1"/>
    <mergeCell ref="GA4"/>
    <mergeCell ref="GL25:GQ25"/>
    <mergeCell ref="GG1"/>
    <mergeCell ref="QW1"/>
    <mergeCell ref="DP16:DR16"/>
    <mergeCell ref="AH23"/>
    <mergeCell ref="QI23"/>
    <mergeCell ref="DL23"/>
    <mergeCell ref="HS1"/>
    <mergeCell ref="DD1"/>
    <mergeCell ref="NT1"/>
    <mergeCell ref="NS23"/>
    <mergeCell ref="BH1"/>
    <mergeCell ref="AI28:AM28"/>
    <mergeCell ref="AN15:AS15"/>
    <mergeCell ref="AI23"/>
    <mergeCell ref="KY23"/>
    <mergeCell ref="PF1"/>
    <mergeCell ref="RL23"/>
    <mergeCell ref="TO23"/>
    <mergeCell ref="QH23"/>
    <mergeCell ref="X23"/>
    <mergeCell ref="FY23"/>
    <mergeCell ref="DE1"/>
    <mergeCell ref="JF1"/>
    <mergeCell ref="EY20"/>
    <mergeCell ref="DD23"/>
    <mergeCell ref="HK1"/>
    <mergeCell ref="SA1"/>
    <mergeCell ref="NT23"/>
    <mergeCell ref="RC1"/>
    <mergeCell ref="JE23"/>
    <mergeCell ref="BT1"/>
    <mergeCell ref="IX8:JG8"/>
    <mergeCell ref="IN61:IP61"/>
    <mergeCell ref="FM3:GE3"/>
    <mergeCell ref="GK23"/>
    <mergeCell ref="EP23"/>
    <mergeCell ref="KQ23"/>
    <mergeCell ref="OX1"/>
    <mergeCell ref="GB23"/>
    <mergeCell ref="JG1"/>
    <mergeCell ref="MC23"/>
    <mergeCell ref="HN23"/>
    <mergeCell ref="AO1"/>
    <mergeCell ref="FB1"/>
    <mergeCell ref="KQ34:LH34"/>
    <mergeCell ref="DU16:EB16"/>
    <mergeCell ref="HO40:IW40"/>
    <mergeCell ref="FK61:FP61"/>
    <mergeCell ref="W23"/>
    <mergeCell ref="CC35:CD35"/>
    <mergeCell ref="FJ40:GL40"/>
    <mergeCell ref="HY1"/>
    <mergeCell ref="FP45:FU45"/>
    <mergeCell ref="NN1"/>
    <mergeCell ref="HO23"/>
    <mergeCell ref="GR1"/>
    <mergeCell ref="DX49:EC49"/>
    <mergeCell ref="LU23"/>
    <mergeCell ref="CV33:CX33"/>
    <mergeCell ref="DJ35"/>
    <mergeCell ref="EV1"/>
    <mergeCell ref="ED26:EG26"/>
    <mergeCell ref="BZ53:CE53"/>
    <mergeCell ref="KK1"/>
    <mergeCell ref="ID1"/>
    <mergeCell ref="ST1"/>
    <mergeCell ref="HJ62:HY62"/>
    <mergeCell ref="EL23"/>
    <mergeCell ref="PB23"/>
    <mergeCell ref="GH1"/>
    <mergeCell ref="BS1"/>
    <mergeCell ref="BR23"/>
    <mergeCell ref="PQ1"/>
    <mergeCell ref="HD58:IA58"/>
    <mergeCell ref="FI8"/>
    <mergeCell ref="HT1"/>
    <mergeCell ref="SD23"/>
    <mergeCell ref="BR62:CF62"/>
    <mergeCell ref="SO1"/>
    <mergeCell ref="EC23"/>
    <mergeCell ref="BV23"/>
    <mergeCell ref="GC1"/>
    <mergeCell ref="BU61:CF61"/>
    <mergeCell ref="B40:D45"/>
    <mergeCell ref="BR63:CF63"/>
    <mergeCell ref="TI23"/>
    <mergeCell ref="SL1"/>
    <mergeCell ref="OT23"/>
    <mergeCell ref="FZ1"/>
    <mergeCell ref="PR1"/>
    <mergeCell ref="GZ34:HQ34"/>
    <mergeCell ref="RX23"/>
    <mergeCell ref="TX1"/>
    <mergeCell ref="EL62:ET62"/>
    <mergeCell ref="DU3:EM3"/>
    <mergeCell ref="LB23"/>
    <mergeCell ref="PI1"/>
    <mergeCell ref="C1"/>
    <mergeCell ref="DE15:DS15"/>
    <mergeCell ref="BB45:BN45"/>
    <mergeCell ref="CW1"/>
    <mergeCell ref="NM1"/>
    <mergeCell ref="JF23"/>
    <mergeCell ref="EM49:FD49"/>
    <mergeCell ref="HZ20:IC20"/>
    <mergeCell ref="MN23"/>
    <mergeCell ref="QU1"/>
    <mergeCell ref="MB1"/>
    <mergeCell ref="AB23"/>
    <mergeCell ref="EA11:EE12"/>
    <mergeCell ref="OY1"/>
    <mergeCell ref="KR23"/>
    <mergeCell ref="FH62:FP62"/>
    <mergeCell ref="BV4"/>
    <mergeCell ref="TP1"/>
    <mergeCell ref="GS1"/>
    <mergeCell ref="TS23"/>
    <mergeCell ref="HS35:IJ35"/>
    <mergeCell ref="DA23"/>
    <mergeCell ref="CD1"/>
    <mergeCell ref="LV23"/>
    <mergeCell ref="HG23"/>
    <mergeCell ref="RW23"/>
    <mergeCell ref="JG25:JL25"/>
    <mergeCell ref="CY4"/>
    <mergeCell ref="DP1"/>
    <mergeCell ref="OF1"/>
    <mergeCell ref="HS4"/>
    <mergeCell ref="GV26:HD26"/>
    <mergeCell ref="IT28:IX28"/>
    <mergeCell ref="GC23"/>
    <mergeCell ref="DN8:DP8"/>
    <mergeCell ref="TH23"/>
    <mergeCell ref="JK1"/>
    <mergeCell ref="NL23"/>
    <mergeCell ref="ER1"/>
    <mergeCell ref="HO1"/>
    <mergeCell ref="DK35:DM35"/>
    <mergeCell ref="EG23"/>
    <mergeCell ref="SJ1"/>
    <mergeCell ref="TA23"/>
    <mergeCell ref="SC23"/>
    <mergeCell ref="GF1"/>
    <mergeCell ref="CK16"/>
    <mergeCell ref="CN23"/>
    <mergeCell ref="AX3:BC3"/>
    <mergeCell ref="NX1"/>
    <mergeCell ref="BX23"/>
    <mergeCell ref="FE28:FH28"/>
    <mergeCell ref="BL1"/>
    <mergeCell ref="GQ16:GT16"/>
    <mergeCell ref="JI1"/>
    <mergeCell ref="TY1"/>
    <mergeCell ref="CA3:CF3"/>
    <mergeCell ref="LC23"/>
    <mergeCell ref="PJ1"/>
    <mergeCell ref="C23"/>
    <mergeCell ref="EX56:FZ56"/>
    <mergeCell ref="BQ63"/>
    <mergeCell ref="ER23"/>
    <mergeCell ref="CE8"/>
    <mergeCell ref="QV1"/>
    <mergeCell ref="BS4:BU4"/>
    <mergeCell ref="MG1"/>
    <mergeCell ref="HZ23"/>
    <mergeCell ref="SP23"/>
    <mergeCell ref="BM1"/>
    <mergeCell ref="F1"/>
    <mergeCell ref="ED28:EH28"/>
    <mergeCell ref="JM26:JP26"/>
    <mergeCell ref="GG35:GX35"/>
    <mergeCell ref="BO23"/>
    <mergeCell ref="DC8:DF8"/>
    <mergeCell ref="BX20"/>
    <mergeCell ref="KJ23"/>
    <mergeCell ref="GG34:GX34"/>
    <mergeCell ref="CV4:CX4"/>
    <mergeCell ref="DI1"/>
    <mergeCell ref="NY1"/>
    <mergeCell ref="JJ1"/>
    <mergeCell ref="FG3:FL3"/>
    <mergeCell ref="SE1"/>
    <mergeCell ref="RG1"/>
    <mergeCell ref="EP53:EX53"/>
    <mergeCell ref="EJ63"/>
    <mergeCell ref="EU1"/>
    <mergeCell ref="PK1"/>
    <mergeCell ref="DN45:DS45"/>
    <mergeCell ref="AF1"/>
    <mergeCell ref="KV1"/>
    <mergeCell ref="GO23"/>
    <mergeCell ref="CU53:CV53"/>
    <mergeCell ref="GY35"/>
    <mergeCell ref="KU23"/>
    <mergeCell ref="CD52:CV52"/>
    <mergeCell ref="MH1"/>
    <mergeCell ref="IK35"/>
    <mergeCell ref="MG23"/>
    <mergeCell ref="FV23"/>
    <mergeCell ref="GZ16:HB16"/>
    <mergeCell ref="CE1"/>
    <mergeCell ref="GE4"/>
    <mergeCell ref="GI15:GN15"/>
    <mergeCell ref="HH23"/>
    <mergeCell ref="GK1"/>
    <mergeCell ref="RA1"/>
    <mergeCell ref="HE16:HL16"/>
    <mergeCell ref="CS23"/>
    <mergeCell ref="GL1"/>
    <mergeCell ref="TL23"/>
    <mergeCell ref="AW28:BA28"/>
    <mergeCell ref="CT23"/>
    <mergeCell ref="BW1"/>
    <mergeCell ref="MM1"/>
    <mergeCell ref="AM23"/>
    <mergeCell ref="IL20"/>
    <mergeCell ref="UJ1"/>
    <mergeCell ref="RP23"/>
    <mergeCell ref="QR23"/>
    <mergeCell ref="PU1"/>
    <mergeCell ref="AN61:AP61"/>
    <mergeCell ref="FM20:FP20"/>
    <mergeCell ref="IN62:IV62"/>
    <mergeCell ref="HX1"/>
    <mergeCell ref="JC4"/>
    <mergeCell ref="HB56:IJ56"/>
    <mergeCell ref="TQ1"/>
    <mergeCell ref="SH23"/>
    <mergeCell ref="TT23"/>
    <mergeCell ref="NI23"/>
    <mergeCell ref="AV8:BA8"/>
    <mergeCell ref="AL23"/>
    <mergeCell ref="AL41:AX41"/>
    <mergeCell ref="FW23"/>
    <mergeCell ref="FG19:FU19"/>
    <mergeCell ref="DI19:DN19"/>
    <mergeCell ref="DP23"/>
    <mergeCell ref="HW1"/>
    <mergeCell ref="SM1"/>
    <mergeCell ref="EU63"/>
    <mergeCell ref="FF1"/>
    <mergeCell ref="PV1"/>
    <mergeCell ref="AV16:AY16"/>
    <mergeCell ref="AE23"/>
    <mergeCell ref="UB1"/>
    <mergeCell ref="DJ1"/>
    <mergeCell ref="QJ23"/>
    <mergeCell ref="ID20:IG20"/>
    <mergeCell ref="JS8:JU8"/>
    <mergeCell ref="AG1"/>
    <mergeCell ref="AN7:BF7"/>
    <mergeCell ref="AF23"/>
    <mergeCell ref="KV23"/>
    <mergeCell ref="PC1"/>
    <mergeCell ref="IE3:IJ3"/>
    <mergeCell ref="AW27:BI27"/>
    <mergeCell ref="GG23"/>
    <mergeCell ref="GR54:HI54"/>
    <mergeCell ref="BK27:BX27"/>
    <mergeCell ref="FV26:FY26"/>
    <mergeCell ref="HS23"/>
    <mergeCell ref="SI23"/>
    <mergeCell ref="DN35"/>
    <mergeCell ref="EZ1"/>
    <mergeCell ref="TU23"/>
    <mergeCell ref="SX1"/>
    <mergeCell ref="IZ4:JB4"/>
    <mergeCell ref="PF23"/>
    <mergeCell ref="TN23"/>
    <mergeCell ref="SQ1"/>
    <mergeCell ref="OY23"/>
    <mergeCell ref="OB1"/>
    <mergeCell ref="EC20"/>
    <mergeCell ref="CB23"/>
    <mergeCell ref="GZ63:HH63"/>
    <mergeCell ref="FU61:FZ61"/>
    <mergeCell ref="BP1"/>
    <mergeCell ref="CF8:CH8"/>
    <mergeCell ref="LH1"/>
    <mergeCell ref="GU16:GX16"/>
    <mergeCell ref="UC1"/>
    <mergeCell ref="PN1"/>
    <mergeCell ref="HU25:HZ25"/>
    <mergeCell ref="DB1"/>
    <mergeCell ref="NR1"/>
    <mergeCell ref="JK23"/>
    <mergeCell ref="CI8"/>
    <mergeCell ref="QZ1"/>
    <mergeCell ref="BZ52:CC52"/>
    <mergeCell ref="PD1"/>
    <mergeCell ref="GH23"/>
    <mergeCell ref="KO1"/>
    <mergeCell ref="BB46:BC46"/>
    <mergeCell ref="KN23"/>
    <mergeCell ref="CV35:DI35"/>
    <mergeCell ref="DZ61:EB61"/>
    <mergeCell ref="GW1"/>
    <mergeCell ref="B15:D16"/>
    <mergeCell ref="EM20:EP20"/>
    <mergeCell ref="GA28:GD28"/>
    <mergeCell ref="CN35"/>
    <mergeCell ref="NV23"/>
    <mergeCell ref="EE33:EQ33"/>
    <mergeCell ref="JH33:JV33"/>
    <mergeCell ref="JC23"/>
    <mergeCell ref="ML1"/>
    <mergeCell ref="KT33:LH33"/>
    <mergeCell ref="DI20:DP20"/>
    <mergeCell ref="SL23"/>
    <mergeCell ref="B25:D26"/>
    <mergeCell ref="BT23"/>
    <mergeCell ref="M23"/>
    <mergeCell ref="Y23"/>
    <mergeCell ref="FZ23"/>
    <mergeCell ref="QP23"/>
    <mergeCell ref="FL35"/>
    <mergeCell ref="HN26:HQ26"/>
    <mergeCell ref="GX1"/>
    <mergeCell ref="DF23"/>
    <mergeCell ref="CI1"/>
    <mergeCell ref="DZ20:EB20"/>
    <mergeCell ref="EC4:EH4"/>
    <mergeCell ref="HL23"/>
    <mergeCell ref="SB23"/>
    <mergeCell ref="NM23"/>
    <mergeCell ref="AP23"/>
    <mergeCell ref="LF23"/>
    <mergeCell ref="DU1"/>
    <mergeCell ref="OK1"/>
    <mergeCell ref="G1"/>
    <mergeCell ref="GI16:GP16"/>
    <mergeCell ref="AV45:BA45"/>
    <mergeCell ref="IB1"/>
    <mergeCell ref="SR1"/>
    <mergeCell ref="DM1"/>
    <mergeCell ref="OC1"/>
    <mergeCell ref="CC23"/>
    <mergeCell ref="TF23"/>
    <mergeCell ref="BQ1"/>
    <mergeCell ref="CS7:CX7"/>
    <mergeCell ref="HI20"/>
    <mergeCell ref="EY1"/>
    <mergeCell ref="PO1"/>
    <mergeCell ref="KZ1"/>
    <mergeCell ref="PN23"/>
    <mergeCell ref="TU1"/>
    <mergeCell ref="AF40:AI40"/>
    <mergeCell ref="JW3:KO3"/>
    <mergeCell ref="DE23"/>
    <mergeCell ref="LZ23"/>
    <mergeCell ref="DO35"/>
    <mergeCell ref="BQ16:BX16"/>
    <mergeCell ref="FA1"/>
    <mergeCell ref="SA23"/>
    <mergeCell ref="AL1"/>
    <mergeCell ref="II1"/>
    <mergeCell ref="SY1"/>
    <mergeCell ref="FO23"/>
    <mergeCell ref="EQ23"/>
    <mergeCell ref="DT1"/>
    <mergeCell ref="OJ1"/>
    <mergeCell ref="CH63:CV63"/>
    <mergeCell ref="JI23"/>
    <mergeCell ref="TY23"/>
    <mergeCell ref="KK28:KN28"/>
    <mergeCell ref="CJ1"/>
    <mergeCell ref="KF27:KR27"/>
    <mergeCell ref="PJ23"/>
    <mergeCell ref="JE33:JG33"/>
    <mergeCell ref="BJ49:BO49"/>
    <mergeCell ref="HM23"/>
    <mergeCell ref="GP1"/>
    <mergeCell ref="CX23"/>
    <mergeCell ref="CA1"/>
    <mergeCell ref="FD26:FL26"/>
    <mergeCell ref="AQ23"/>
    <mergeCell ref="AV44:AY44"/>
    <mergeCell ref="HD23"/>
    <mergeCell ref="QV23"/>
    <mergeCell ref="GZ33:HB33"/>
    <mergeCell ref="DP62:DX62"/>
    <mergeCell ref="TX23"/>
    <mergeCell ref="ET57:EY57"/>
    <mergeCell ref="FU4:FZ4"/>
    <mergeCell ref="IW23"/>
    <mergeCell ref="CS20:CV20"/>
    <mergeCell ref="TM23"/>
    <mergeCell ref="BX1"/>
    <mergeCell ref="OX23"/>
    <mergeCell ref="MQ23"/>
    <mergeCell ref="EY53:FP53"/>
    <mergeCell ref="DO3:DT3"/>
    <mergeCell ref="GD1"/>
    <mergeCell ref="B3:D4"/>
    <mergeCell ref="IL1"/>
    <mergeCell ref="DM8"/>
    <mergeCell ref="GN20:GP20"/>
    <mergeCell ref="DH41:DP41"/>
    <mergeCell ref="UJ23"/>
    <mergeCell ref="DQ41:EH41"/>
    <mergeCell ref="HX23"/>
    <mergeCell ref="SN23"/>
    <mergeCell ref="DI23"/>
    <mergeCell ref="NY23"/>
    <mergeCell ref="FE1"/>
    <mergeCell ref="BL20:BO20"/>
    <mergeCell ref="SE23"/>
    <mergeCell ref="AP1"/>
    <mergeCell ref="FS23"/>
    <mergeCell ref="EU23"/>
    <mergeCell ref="PK23"/>
    <mergeCell ref="RK1"/>
    <mergeCell ref="CP28:CT28"/>
    <mergeCell ref="U4:AC4"/>
    <mergeCell ref="TQ23"/>
    <mergeCell ref="CY23"/>
    <mergeCell ref="CB1"/>
    <mergeCell ref="MR1"/>
    <mergeCell ref="BU35:CA35"/>
    <mergeCell ref="AZ16:BC16"/>
    <mergeCell ref="PZ1"/>
    <mergeCell ref="B11:D12"/>
    <mergeCell ref="IH20"/>
    <mergeCell ref="DN1"/>
    <mergeCell ref="UG1"/>
    <mergeCell ref="QO23"/>
    <mergeCell ref="DF1"/>
    <mergeCell ref="NV1"/>
    <mergeCell ref="IB63:IJ63"/>
    <mergeCell ref="ED63:EI63"/>
    <mergeCell ref="KA4:KD4"/>
    <mergeCell ref="KO4"/>
    <mergeCell ref="EK19:EY19"/>
    <mergeCell ref="FG4:FP4"/>
    <mergeCell ref="LA23"/>
    <mergeCell ref="PH1"/>
    <mergeCell ref="HQ42:IN42"/>
    <mergeCell ref="EO61:ET61"/>
    <mergeCell ref="GP52:HR52"/>
    <mergeCell ref="GL23"/>
    <mergeCell ref="KS1"/>
    <mergeCell ref="AN62:BB62"/>
    <mergeCell ref="GH49:GP49"/>
    <mergeCell ref="QN23"/>
    <mergeCell ref="BE25:BJ25"/>
    <mergeCell ref="JO1"/>
    <mergeCell ref="OR23"/>
    <mergeCell ref="MK23"/>
    <mergeCell ref="DL26:DT26"/>
    <mergeCell ref="BQ33:BS33"/>
    <mergeCell ref="GN62:GV62"/>
    <mergeCell ref="EK35"/>
    <mergeCell ref="D1"/>
    <mergeCell ref="JH1"/>
    <mergeCell ref="DK34:DZ34"/>
    <mergeCell ref="DH28:DL28"/>
    <mergeCell ref="HA1"/>
    <mergeCell ref="JG23"/>
    <mergeCell ref="MD23"/>
    <mergeCell ref="MP1"/>
    <mergeCell ref="GM23"/>
    <mergeCell ref="KT1"/>
    <mergeCell ref="IN25:IS25"/>
    <mergeCell ref="DX1"/>
    <mergeCell ref="GR53:GZ53"/>
    <mergeCell ref="HM20"/>
    <mergeCell ref="GD23"/>
    <mergeCell ref="QT23"/>
    <mergeCell ref="DJ23"/>
    <mergeCell ref="BC23"/>
    <mergeCell ref="FJ1"/>
    <mergeCell ref="JQ3:JV3"/>
    <mergeCell ref="HP23"/>
    <mergeCell ref="JP1"/>
    <mergeCell ref="AQ1"/>
    <mergeCell ref="FV28:FZ28"/>
    <mergeCell ref="CW20"/>
    <mergeCell ref="HE20:HH20"/>
    <mergeCell ref="ED50:EU50"/>
    <mergeCell ref="FI20:FL20"/>
    <mergeCell ref="DY1"/>
    <mergeCell ref="JB23"/>
    <mergeCell ref="CC1"/>
    <mergeCell ref="PC23"/>
    <mergeCell ref="UD1"/>
    <mergeCell ref="I23"/>
    <mergeCell ref="JE34:JV34"/>
    <mergeCell ref="UC23"/>
    <mergeCell ref="EB34:EQ34"/>
    <mergeCell ref="HV33:IJ33"/>
    <mergeCell ref="HQ23"/>
    <mergeCell ref="AY41:AZ41"/>
    <mergeCell ref="NR23"/>
    <mergeCell ref="AU23"/>
    <mergeCell ref="LK23"/>
    <mergeCell ref="AT15:BH15"/>
    <mergeCell ref="AH8:AQ8"/>
    <mergeCell ref="QZ23"/>
    <mergeCell ref="K1"/>
    <mergeCell ref="CV34:DI34"/>
    <mergeCell ref="SV1"/>
    <mergeCell ref="EN23"/>
    <mergeCell ref="PD23"/>
    <mergeCell ref="OG1"/>
    <mergeCell ref="CG23"/>
    <mergeCell ref="RD1"/>
    <mergeCell ref="BO26:BX26"/>
    <mergeCell ref="TJ23"/>
    <mergeCell ref="BU1"/>
    <mergeCell ref="DY20"/>
    <mergeCell ref="PS1"/>
    <mergeCell ref="LD1"/>
    <mergeCell ref="JT23"/>
    <mergeCell ref="DG1"/>
    <mergeCell ref="NZ23"/>
    <mergeCell ref="SF23"/>
    <mergeCell ref="JL23"/>
    <mergeCell ref="UB23"/>
    <mergeCell ref="IB62:IJ62"/>
    <mergeCell ref="ES23"/>
    <mergeCell ref="HA8"/>
    <mergeCell ref="GN61:GP61"/>
    <mergeCell ref="KE4:KJ4"/>
    <mergeCell ref="HS34:IJ34"/>
    <mergeCell ref="GJ33:GX33"/>
    <mergeCell ref="CK61:CV61"/>
    <mergeCell ref="BJ48:BM48"/>
    <mergeCell ref="GE23"/>
    <mergeCell ref="KL1"/>
    <mergeCell ref="QU23"/>
    <mergeCell ref="IK63"/>
    <mergeCell ref="IE1"/>
    <mergeCell ref="JN1"/>
    <mergeCell ref="EZ57:FH57"/>
    <mergeCell ref="CH61:CJ61"/>
    <mergeCell ref="TR23"/>
    <mergeCell ref="SU1"/>
    <mergeCell ref="MV23"/>
    <mergeCell ref="FF40:FI40"/>
    <mergeCell ref="AJ23"/>
    <mergeCell ref="AJ40:AZ40"/>
    <mergeCell ref="AK1"/>
    <mergeCell ref="LA1"/>
    <mergeCell ref="DX35:DZ35"/>
    <mergeCell ref="CE28:CN28"/>
    <mergeCell ref="KZ23"/>
    <mergeCell ref="PG1"/>
    <mergeCell ref="FR63:FZ63"/>
    <mergeCell ref="DR1"/>
    <mergeCell ref="OH1"/>
    <mergeCell ref="JS1"/>
    <mergeCell ref="IL35:JC35"/>
    <mergeCell ref="OV23"/>
    <mergeCell ref="BY23"/>
    <mergeCell ref="MO23"/>
    <mergeCell ref="EB33:ED33"/>
    <mergeCell ref="JD35"/>
    <mergeCell ref="IO4:IR4"/>
    <mergeCell ref="HZ41:IW41"/>
    <mergeCell ref="AC23"/>
    <mergeCell ref="AO4:AQ4"/>
    <mergeCell ref="LE1"/>
    <mergeCell ref="JX35:KO35"/>
    <mergeCell ref="OA23"/>
    <mergeCell ref="JH23"/>
    <mergeCell ref="GQ61:GV61"/>
    <mergeCell ref="CC16:CF16"/>
    <mergeCell ref="HM61:HY61"/>
    <mergeCell ref="EO23"/>
    <mergeCell ref="GW8"/>
    <mergeCell ref="GW63"/>
    <mergeCell ref="EA35"/>
    <mergeCell ref="HW23"/>
    <mergeCell ref="MD1"/>
    <mergeCell ref="HS33:HU33"/>
    <mergeCell ref="GA23"/>
    <mergeCell ref="FH61:FJ61"/>
    <mergeCell ref="IA1"/>
    <mergeCell ref="HJ61:HL61"/>
    <mergeCell ref="LE23"/>
    <mergeCell ref="PL1"/>
    <mergeCell ref="GP23"/>
    <mergeCell ref="KW1"/>
    <mergeCell ref="JM23"/>
    <mergeCell ref="IP1"/>
    <mergeCell ref="DQ8"/>
    <mergeCell ref="AQ25:AV25"/>
    <mergeCell ref="AL42:AM42"/>
    <mergeCell ref="BB28:BK28"/>
    <mergeCell ref="ET23"/>
    <mergeCell ref="GT1"/>
    <mergeCell ref="IC1"/>
    <mergeCell ref="DX48:EA48"/>
    <mergeCell ref="FV1"/>
    <mergeCell ref="BY16:CB16"/>
    <mergeCell ref="IB23"/>
    <mergeCell ref="MI1"/>
    <mergeCell ref="DW35"/>
    <mergeCell ref="KM1"/>
    <mergeCell ref="IF1"/>
    <mergeCell ref="DQ1"/>
    <mergeCell ref="DF40:EH40"/>
    <mergeCell ref="GU1"/>
    <mergeCell ref="DC23"/>
    <mergeCell ref="CF1"/>
    <mergeCell ref="AV23"/>
    <mergeCell ref="HN28:HR28"/>
    <mergeCell ref="HI23"/>
    <mergeCell ref="GZ35:HQ35"/>
    <mergeCell ref="DG57:DX57"/>
    <mergeCell ref="TW1"/>
    <mergeCell ref="GZ1"/>
    <mergeCell ref="CF54:CG54"/>
    <mergeCell ref="TV23"/>
    <mergeCell ref="CG1"/>
    <mergeCell ref="PG23"/>
    <mergeCell ref="MZ23"/>
    <mergeCell ref="EQ7:FI7"/>
    <mergeCell ref="AN23"/>
    <mergeCell ref="LD23"/>
    <mergeCell ref="CH16:CJ16"/>
    <mergeCell ref="ES34:FK34"/>
    <mergeCell ref="QS23"/>
    <mergeCell ref="JT1"/>
    <mergeCell ref="BQ34:CD34"/>
    <mergeCell ref="OW23"/>
    <mergeCell ref="NZ1"/>
    <mergeCell ref="BZ23"/>
    <mergeCell ref="MP23"/>
    <mergeCell ref="IA23"/>
    <mergeCell ref="LF1"/>
    <mergeCell ref="EW15:FK15"/>
    <mergeCell ref="QX1"/>
    <mergeCell ref="SR23"/>
    <mergeCell ref="J23"/>
    <mergeCell ref="PO23"/>
    <mergeCell ref="TV1"/>
    <mergeCell ref="RO1"/>
    <mergeCell ref="SM23"/>
    <mergeCell ref="JM28:JQ28"/>
    <mergeCell ref="E23"/>
    <mergeCell ref="FV27:GH27"/>
    <mergeCell ref="HK40:HN40"/>
    <mergeCell ref="BC35"/>
    <mergeCell ref="PH23"/>
    <mergeCell ref="CK23"/>
    <mergeCell ref="NA23"/>
    <mergeCell ref="RH1"/>
    <mergeCell ref="HW4"/>
    <mergeCell ref="BY1"/>
    <mergeCell ref="MO1"/>
    <mergeCell ref="AO23"/>
    <mergeCell ref="FL41:FT41"/>
    <mergeCell ref="PW1"/>
    <mergeCell ref="JX23"/>
    <mergeCell ref="BZ28:CD28"/>
    <mergeCell ref="DK1"/>
    <mergeCell ref="CA23"/>
    <mergeCell ref="JL1"/>
    <mergeCell ref="HE1"/>
    <mergeCell ref="KJ26:KR26"/>
    <mergeCell ref="EO16"/>
    <mergeCell ref="DM23"/>
    <mergeCell ref="MH23"/>
    <mergeCell ref="LJ23"/>
    <mergeCell ref="AH1"/>
    <mergeCell ref="KX1"/>
    <mergeCell ref="GQ23"/>
    <mergeCell ref="IQ1"/>
    <mergeCell ref="KK4"/>
    <mergeCell ref="EY23"/>
    <mergeCell ref="UF23"/>
    <mergeCell ref="DK33:DM33"/>
    <mergeCell ref="CQ1"/>
    <mergeCell ref="MU1"/>
    <mergeCell ref="HT23"/>
    <mergeCell ref="AI1"/>
    <mergeCell ref="KY1"/>
    <mergeCell ref="BA26:BI26"/>
    <mergeCell ref="EC1"/>
    <mergeCell ref="GI23"/>
    <mergeCell ref="KP1"/>
    <mergeCell ref="AN63:AO63"/>
    <mergeCell ref="EB23"/>
    <mergeCell ref="UH1"/>
    <mergeCell ref="FO1"/>
    <mergeCell ref="HE15:HJ15"/>
    <mergeCell ref="HU23"/>
    <mergeCell ref="SK23"/>
    <mergeCell ref="JU1"/>
    <mergeCell ref="AY23"/>
    <mergeCell ref="DP35"/>
    <mergeCell ref="AR35"/>
    <mergeCell ref="GZ62:HH62"/>
    <mergeCell ref="BN48:CF48"/>
    <mergeCell ref="HJ63:HY63"/>
    <mergeCell ref="OR1"/>
    <mergeCell ref="CL35"/>
    <mergeCell ref="CX20:CZ20"/>
    <mergeCell ref="GD16:GF16"/>
    <mergeCell ref="FF41:FK41"/>
    <mergeCell ref="MJ1"/>
    <mergeCell ref="DN23"/>
    <mergeCell ref="ED27:EP27"/>
    <mergeCell ref="JQ23"/>
    <mergeCell ref="UG23"/>
    <mergeCell ref="DS16"/>
    <mergeCell ref="DT45:EB45"/>
    <mergeCell ref="SW1"/>
    <mergeCell ref="RB1"/>
    <mergeCell ref="BD3:BV3"/>
    <mergeCell ref="RD23"/>
    <mergeCell ref="GJ23"/>
    <mergeCell ref="KQ1"/>
    <mergeCell ref="IJ1"/>
    <mergeCell ref="EY16:FB16"/>
    <mergeCell ref="IA26:ID26"/>
    <mergeCell ref="ET56:EW56"/>
    <mergeCell ref="N23"/>
    <mergeCell ref="CG3:CY3"/>
    <mergeCell ref="PS23"/>
    <mergeCell ref="TZ1"/>
    <mergeCell ref="RS1"/>
    <mergeCell ref="IY28:JB28"/>
    <mergeCell ref="IT27:JF27"/>
    <mergeCell ref="GY1"/>
    <mergeCell ref="JZ25:KE25"/>
    <mergeCell ref="NW23"/>
    <mergeCell ref="AZ23"/>
    <mergeCell ref="FG1"/>
    <mergeCell ref="LP23"/>
    <mergeCell ref="HA23"/>
    <mergeCell ref="AN1"/>
    <mergeCell ref="H1"/>
    <mergeCell ref="JX1"/>
    <mergeCell ref="FQ4:FT4"/>
    <mergeCell ref="FL42:GC42"/>
    <mergeCell ref="PA23"/>
    <mergeCell ref="OD1"/>
    <mergeCell ref="CD23"/>
    <mergeCell ref="MT23"/>
    <mergeCell ref="HM4:HR4"/>
    <mergeCell ref="IE23"/>
    <mergeCell ref="SU23"/>
    <mergeCell ref="AT1"/>
    <mergeCell ref="LJ1"/>
    <mergeCell ref="GY16"/>
    <mergeCell ref="GE45:GV45"/>
    <mergeCell ref="QM23"/>
    <mergeCell ref="PP1"/>
    <mergeCell ref="OF23"/>
    <mergeCell ref="BC8:BE8"/>
    <mergeCell ref="OL1"/>
    <mergeCell ref="CG19:CL19"/>
    <mergeCell ref="JW1"/>
    <mergeCell ref="IM23"/>
    <mergeCell ref="MT1"/>
    <mergeCell ref="MS23"/>
    <mergeCell ref="BF8"/>
    <mergeCell ref="CK4:CN4"/>
    <mergeCell ref="PX1"/>
    <mergeCell ref="AG23"/>
    <mergeCell ref="KW23"/>
    <mergeCell ref="LI1"/>
    <mergeCell ref="JY23"/>
    <mergeCell ref="KQ33:KS33"/>
    <mergeCell ref="DU23"/>
    <mergeCell ref="UA1"/>
    <mergeCell ref="HD1"/>
    <mergeCell ref="RT1"/>
    <mergeCell ref="TZ23"/>
    <mergeCell ref="CK1"/>
    <mergeCell ref="FH1"/>
    <mergeCell ref="AS1"/>
    <mergeCell ref="EC16:EF16"/>
    <mergeCell ref="AR23"/>
    <mergeCell ref="LH23"/>
    <mergeCell ref="HN27:HZ27"/>
    <mergeCell ref="OM1"/>
    <mergeCell ref="BZ26:CC26"/>
    <mergeCell ref="EL63:ET63"/>
    <mergeCell ref="AQ61:BB61"/>
    <mergeCell ref="CH62:CV62"/>
    <mergeCell ref="TE1"/>
    <mergeCell ref="GA63"/>
    <mergeCell ref="IE61:IJ61"/>
    <mergeCell ref="QL23"/>
    <mergeCell ref="OE23"/>
    <mergeCell ref="JM1"/>
    <mergeCell ref="JP23"/>
    <mergeCell ref="OD23"/>
    <mergeCell ref="BG23"/>
    <mergeCell ref="FN1"/>
    <mergeCell ref="QD1"/>
    <mergeCell ref="SJ23"/>
    <mergeCell ref="HR35"/>
    <mergeCell ref="DQ23"/>
    <mergeCell ref="AS23"/>
    <mergeCell ref="GC8:GL8"/>
    <mergeCell ref="GT23"/>
    <mergeCell ref="DB41:DG41"/>
    <mergeCell ref="QX23"/>
    <mergeCell ref="HI63"/>
    <mergeCell ref="GF35"/>
    <mergeCell ref="I1"/>
    <mergeCell ref="JY1"/>
    <mergeCell ref="GB49:GG49"/>
    <mergeCell ref="EL61:EN61"/>
    <mergeCell ref="JX33:JZ33"/>
    <mergeCell ref="OE1"/>
    <mergeCell ref="CE23"/>
    <mergeCell ref="IF23"/>
    <mergeCell ref="ML23"/>
    <mergeCell ref="LN23"/>
    <mergeCell ref="EO1"/>
    <mergeCell ref="LB1"/>
    <mergeCell ref="JR23"/>
    <mergeCell ref="IU1"/>
    <mergeCell ref="FC23"/>
    <mergeCell ref="NX23"/>
    <mergeCell ref="CX58:DO58"/>
    <mergeCell ref="EY35:FA35"/>
    <mergeCell ref="MN1"/>
    <mergeCell ref="DR23"/>
    <mergeCell ref="FR1"/>
    <mergeCell ref="QH1"/>
    <mergeCell ref="O23"/>
    <mergeCell ref="DV1"/>
  </mergeCells>
  <pageMargins left="0.78749999999999998" right="0.78749999999999998" top="1.05277777777778" bottom="1.05277777777778" header="0.78749999999999998" footer="0.78749999999999998"/>
  <pageSetup paperSize="9" scale="22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39"/>
  <sheetViews>
    <sheetView workbookViewId="0"/>
  </sheetViews>
  <sheetFormatPr defaultRowHeight="14.4" x14ac:dyDescent="0.3"/>
  <cols>
    <col min="3" max="3" width="25" style="1" customWidth="1"/>
  </cols>
  <sheetData>
    <row r="2" spans="2:14" ht="30" customHeight="1" x14ac:dyDescent="0.3">
      <c r="B2" s="27" t="s">
        <v>327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30" customHeight="1" x14ac:dyDescent="0.3">
      <c r="B3" s="26">
        <v>45452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8.05" customHeight="1" x14ac:dyDescent="0.3">
      <c r="B4" s="21" t="s">
        <v>328</v>
      </c>
      <c r="C4" s="28" t="s">
        <v>329</v>
      </c>
      <c r="D4" s="25"/>
      <c r="E4" s="25"/>
      <c r="F4" s="25"/>
      <c r="G4" s="25"/>
      <c r="H4" s="25"/>
      <c r="I4" s="21" t="s">
        <v>330</v>
      </c>
      <c r="J4" s="21" t="s">
        <v>331</v>
      </c>
      <c r="K4" s="21" t="s">
        <v>332</v>
      </c>
      <c r="L4" s="21" t="s">
        <v>333</v>
      </c>
      <c r="M4" s="28" t="s">
        <v>334</v>
      </c>
      <c r="N4" s="25"/>
    </row>
    <row r="5" spans="2:14" ht="22.05" customHeight="1" x14ac:dyDescent="0.3">
      <c r="B5" s="22">
        <v>1</v>
      </c>
      <c r="C5" s="24" t="s">
        <v>245</v>
      </c>
      <c r="D5" s="25"/>
      <c r="E5" s="25"/>
      <c r="F5" s="25"/>
      <c r="G5" s="25"/>
      <c r="H5" s="25"/>
      <c r="I5" s="23">
        <v>8</v>
      </c>
      <c r="J5" s="23">
        <v>15</v>
      </c>
      <c r="K5" s="23">
        <v>10</v>
      </c>
      <c r="L5" s="23"/>
      <c r="M5" s="24" t="s">
        <v>335</v>
      </c>
      <c r="N5" s="25"/>
    </row>
    <row r="6" spans="2:14" ht="22.05" customHeight="1" x14ac:dyDescent="0.3">
      <c r="B6" s="22">
        <v>2</v>
      </c>
      <c r="C6" s="24" t="s">
        <v>233</v>
      </c>
      <c r="D6" s="25"/>
      <c r="E6" s="25"/>
      <c r="F6" s="25"/>
      <c r="G6" s="25"/>
      <c r="H6" s="25"/>
      <c r="I6" s="23">
        <v>12</v>
      </c>
      <c r="J6" s="23">
        <v>674</v>
      </c>
      <c r="K6" s="23">
        <v>450</v>
      </c>
      <c r="L6" s="23"/>
      <c r="M6" s="24" t="s">
        <v>336</v>
      </c>
      <c r="N6" s="25"/>
    </row>
    <row r="7" spans="2:14" ht="22.05" customHeight="1" x14ac:dyDescent="0.3">
      <c r="B7" s="22">
        <v>3</v>
      </c>
      <c r="C7" s="24" t="s">
        <v>232</v>
      </c>
      <c r="D7" s="25"/>
      <c r="E7" s="25"/>
      <c r="F7" s="25"/>
      <c r="G7" s="25"/>
      <c r="H7" s="25"/>
      <c r="I7" s="23">
        <v>12</v>
      </c>
      <c r="J7" s="23">
        <v>258</v>
      </c>
      <c r="K7" s="23">
        <v>172</v>
      </c>
      <c r="L7" s="23"/>
      <c r="M7" s="24" t="s">
        <v>337</v>
      </c>
      <c r="N7" s="25"/>
    </row>
    <row r="8" spans="2:14" ht="22.05" customHeight="1" x14ac:dyDescent="0.3">
      <c r="B8" s="22">
        <v>4</v>
      </c>
      <c r="C8" s="24" t="s">
        <v>237</v>
      </c>
      <c r="D8" s="25"/>
      <c r="E8" s="25"/>
      <c r="F8" s="25"/>
      <c r="G8" s="25"/>
      <c r="H8" s="25"/>
      <c r="I8" s="23">
        <v>8</v>
      </c>
      <c r="J8" s="23">
        <v>14</v>
      </c>
      <c r="K8" s="23">
        <v>18</v>
      </c>
      <c r="L8" s="23"/>
      <c r="M8" s="24" t="s">
        <v>338</v>
      </c>
      <c r="N8" s="25"/>
    </row>
    <row r="9" spans="2:14" ht="22.05" customHeight="1" x14ac:dyDescent="0.3">
      <c r="B9" s="22">
        <v>5</v>
      </c>
      <c r="C9" s="24" t="s">
        <v>241</v>
      </c>
      <c r="D9" s="25"/>
      <c r="E9" s="25"/>
      <c r="F9" s="25"/>
      <c r="G9" s="25"/>
      <c r="H9" s="25"/>
      <c r="I9" s="23">
        <v>8</v>
      </c>
      <c r="J9" s="23">
        <v>1360</v>
      </c>
      <c r="K9" s="23">
        <v>1700</v>
      </c>
      <c r="L9" s="23"/>
      <c r="M9" s="24" t="s">
        <v>339</v>
      </c>
      <c r="N9" s="25"/>
    </row>
    <row r="10" spans="2:14" ht="22.05" customHeight="1" x14ac:dyDescent="0.3">
      <c r="B10" s="22">
        <v>6</v>
      </c>
      <c r="C10" s="24" t="s">
        <v>234</v>
      </c>
      <c r="D10" s="25"/>
      <c r="E10" s="25"/>
      <c r="F10" s="25"/>
      <c r="G10" s="25"/>
      <c r="H10" s="25"/>
      <c r="I10" s="23">
        <v>8</v>
      </c>
      <c r="J10" s="23">
        <v>713</v>
      </c>
      <c r="K10" s="23">
        <v>713</v>
      </c>
      <c r="L10" s="23"/>
      <c r="M10" s="24" t="s">
        <v>340</v>
      </c>
      <c r="N10" s="25"/>
    </row>
    <row r="11" spans="2:14" ht="22.05" customHeight="1" x14ac:dyDescent="0.3">
      <c r="B11" s="22">
        <v>7</v>
      </c>
      <c r="C11" s="24" t="s">
        <v>221</v>
      </c>
      <c r="D11" s="25"/>
      <c r="E11" s="25"/>
      <c r="F11" s="25"/>
      <c r="G11" s="25"/>
      <c r="H11" s="25"/>
      <c r="I11" s="23">
        <v>2</v>
      </c>
      <c r="J11" s="23">
        <v>704</v>
      </c>
      <c r="K11" s="23">
        <v>352</v>
      </c>
      <c r="L11" s="23"/>
      <c r="M11" s="24" t="s">
        <v>341</v>
      </c>
      <c r="N11" s="25"/>
    </row>
    <row r="12" spans="2:14" ht="22.05" customHeight="1" x14ac:dyDescent="0.3">
      <c r="B12" s="22">
        <v>8</v>
      </c>
      <c r="C12" s="24" t="s">
        <v>246</v>
      </c>
      <c r="D12" s="25"/>
      <c r="E12" s="25"/>
      <c r="F12" s="25"/>
      <c r="G12" s="25"/>
      <c r="H12" s="25"/>
      <c r="I12" s="23">
        <v>8</v>
      </c>
      <c r="J12" s="23">
        <v>566</v>
      </c>
      <c r="K12" s="23">
        <v>566</v>
      </c>
      <c r="L12" s="23"/>
      <c r="M12" s="24" t="s">
        <v>342</v>
      </c>
      <c r="N12" s="25"/>
    </row>
    <row r="13" spans="2:14" ht="22.05" customHeight="1" x14ac:dyDescent="0.3">
      <c r="B13" s="22">
        <v>9</v>
      </c>
      <c r="C13" s="24" t="s">
        <v>238</v>
      </c>
      <c r="D13" s="25"/>
      <c r="E13" s="25"/>
      <c r="F13" s="25"/>
      <c r="G13" s="25"/>
      <c r="H13" s="25"/>
      <c r="I13" s="23">
        <v>8</v>
      </c>
      <c r="J13" s="23">
        <v>520</v>
      </c>
      <c r="K13" s="23">
        <v>650</v>
      </c>
      <c r="L13" s="23"/>
      <c r="M13" s="24" t="s">
        <v>343</v>
      </c>
      <c r="N13" s="25"/>
    </row>
    <row r="14" spans="2:14" ht="22.05" customHeight="1" x14ac:dyDescent="0.3">
      <c r="B14" s="22">
        <v>10</v>
      </c>
      <c r="C14" s="24" t="s">
        <v>219</v>
      </c>
      <c r="D14" s="25"/>
      <c r="E14" s="25"/>
      <c r="F14" s="25"/>
      <c r="G14" s="25"/>
      <c r="H14" s="25"/>
      <c r="I14" s="23">
        <v>6</v>
      </c>
      <c r="J14" s="23">
        <v>251</v>
      </c>
      <c r="K14" s="23">
        <v>335</v>
      </c>
      <c r="L14" s="23"/>
      <c r="M14" s="24" t="s">
        <v>344</v>
      </c>
      <c r="N14" s="25"/>
    </row>
    <row r="15" spans="2:14" ht="22.05" customHeight="1" x14ac:dyDescent="0.3">
      <c r="B15" s="22">
        <v>11</v>
      </c>
      <c r="C15" s="24" t="s">
        <v>253</v>
      </c>
      <c r="D15" s="25"/>
      <c r="E15" s="25"/>
      <c r="F15" s="25"/>
      <c r="G15" s="25"/>
      <c r="H15" s="25"/>
      <c r="I15" s="23">
        <v>12</v>
      </c>
      <c r="J15" s="23">
        <v>204</v>
      </c>
      <c r="K15" s="23">
        <v>136</v>
      </c>
      <c r="L15" s="23"/>
      <c r="M15" s="24" t="s">
        <v>345</v>
      </c>
      <c r="N15" s="25"/>
    </row>
    <row r="16" spans="2:14" ht="22.05" customHeight="1" x14ac:dyDescent="0.3">
      <c r="B16" s="22">
        <v>12</v>
      </c>
      <c r="C16" s="24" t="s">
        <v>254</v>
      </c>
      <c r="D16" s="25"/>
      <c r="E16" s="25"/>
      <c r="F16" s="25"/>
      <c r="G16" s="25"/>
      <c r="H16" s="25"/>
      <c r="I16" s="23">
        <v>8</v>
      </c>
      <c r="J16" s="23">
        <v>25</v>
      </c>
      <c r="K16" s="23">
        <v>32</v>
      </c>
      <c r="L16" s="23"/>
      <c r="M16" s="24" t="s">
        <v>346</v>
      </c>
      <c r="N16" s="25"/>
    </row>
    <row r="17" spans="2:14" ht="22.05" customHeight="1" x14ac:dyDescent="0.3">
      <c r="B17" s="22">
        <v>13</v>
      </c>
      <c r="C17" s="24" t="s">
        <v>257</v>
      </c>
      <c r="D17" s="25"/>
      <c r="E17" s="25"/>
      <c r="F17" s="25"/>
      <c r="G17" s="25"/>
      <c r="H17" s="25"/>
      <c r="I17" s="23">
        <v>8</v>
      </c>
      <c r="J17" s="23">
        <v>7866</v>
      </c>
      <c r="K17" s="23">
        <v>9833</v>
      </c>
      <c r="L17" s="23"/>
      <c r="M17" s="24" t="s">
        <v>347</v>
      </c>
      <c r="N17" s="25"/>
    </row>
    <row r="18" spans="2:14" ht="22.05" customHeight="1" x14ac:dyDescent="0.3">
      <c r="B18" s="22">
        <v>14</v>
      </c>
      <c r="C18" s="24" t="s">
        <v>251</v>
      </c>
      <c r="D18" s="25"/>
      <c r="E18" s="25"/>
      <c r="F18" s="25"/>
      <c r="G18" s="25"/>
      <c r="H18" s="25"/>
      <c r="I18" s="23">
        <v>2</v>
      </c>
      <c r="J18" s="23">
        <v>854</v>
      </c>
      <c r="K18" s="23">
        <v>427</v>
      </c>
      <c r="L18" s="23"/>
      <c r="M18" s="24" t="s">
        <v>348</v>
      </c>
      <c r="N18" s="25"/>
    </row>
    <row r="19" spans="2:14" ht="22.05" customHeight="1" x14ac:dyDescent="0.3">
      <c r="B19" s="22">
        <v>15</v>
      </c>
      <c r="C19" s="24" t="s">
        <v>256</v>
      </c>
      <c r="D19" s="25"/>
      <c r="E19" s="25"/>
      <c r="F19" s="25"/>
      <c r="G19" s="25"/>
      <c r="H19" s="25"/>
      <c r="I19" s="23">
        <v>8</v>
      </c>
      <c r="J19" s="23">
        <v>934</v>
      </c>
      <c r="K19" s="23">
        <v>1168</v>
      </c>
      <c r="L19" s="23"/>
      <c r="M19" s="24" t="s">
        <v>349</v>
      </c>
      <c r="N19" s="25"/>
    </row>
    <row r="20" spans="2:14" ht="22.05" customHeight="1" x14ac:dyDescent="0.3">
      <c r="B20" s="22">
        <v>16</v>
      </c>
      <c r="C20" s="24" t="s">
        <v>247</v>
      </c>
      <c r="D20" s="25"/>
      <c r="E20" s="25"/>
      <c r="F20" s="25"/>
      <c r="G20" s="25"/>
      <c r="H20" s="25"/>
      <c r="I20" s="23">
        <v>8</v>
      </c>
      <c r="J20" s="23">
        <v>901</v>
      </c>
      <c r="K20" s="23">
        <v>901</v>
      </c>
      <c r="L20" s="23"/>
      <c r="M20" s="24" t="s">
        <v>350</v>
      </c>
      <c r="N20" s="25"/>
    </row>
    <row r="21" spans="2:14" ht="22.05" customHeight="1" x14ac:dyDescent="0.3">
      <c r="B21" s="22">
        <v>17</v>
      </c>
      <c r="C21" s="24" t="s">
        <v>255</v>
      </c>
      <c r="D21" s="25"/>
      <c r="E21" s="25"/>
      <c r="F21" s="25"/>
      <c r="G21" s="25"/>
      <c r="H21" s="25"/>
      <c r="I21" s="23">
        <v>8</v>
      </c>
      <c r="J21" s="23">
        <v>519</v>
      </c>
      <c r="K21" s="23">
        <v>649</v>
      </c>
      <c r="L21" s="23"/>
      <c r="M21" s="24" t="s">
        <v>351</v>
      </c>
      <c r="N21" s="25"/>
    </row>
    <row r="22" spans="2:14" ht="22.05" customHeight="1" x14ac:dyDescent="0.3">
      <c r="B22" s="22">
        <v>18</v>
      </c>
      <c r="C22" s="24" t="s">
        <v>215</v>
      </c>
      <c r="D22" s="25"/>
      <c r="E22" s="25"/>
      <c r="F22" s="25"/>
      <c r="G22" s="25"/>
      <c r="H22" s="25"/>
      <c r="I22" s="23">
        <v>6</v>
      </c>
      <c r="J22" s="23">
        <v>99</v>
      </c>
      <c r="K22" s="23">
        <v>132</v>
      </c>
      <c r="L22" s="23"/>
      <c r="M22" s="24" t="s">
        <v>352</v>
      </c>
      <c r="N22" s="25"/>
    </row>
    <row r="27" spans="2:14" ht="30" customHeight="1" x14ac:dyDescent="0.3">
      <c r="B27" s="27" t="s">
        <v>353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2:14" ht="30" customHeight="1" x14ac:dyDescent="0.3">
      <c r="B28" s="26">
        <v>45452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2:14" ht="28.05" customHeight="1" x14ac:dyDescent="0.3">
      <c r="B29" s="21" t="s">
        <v>328</v>
      </c>
      <c r="C29" s="28" t="s">
        <v>329</v>
      </c>
      <c r="D29" s="25"/>
      <c r="E29" s="25"/>
      <c r="F29" s="25"/>
      <c r="G29" s="25"/>
      <c r="H29" s="25"/>
      <c r="I29" s="21" t="s">
        <v>330</v>
      </c>
      <c r="J29" s="21" t="s">
        <v>331</v>
      </c>
      <c r="K29" s="21" t="s">
        <v>332</v>
      </c>
      <c r="L29" s="21" t="s">
        <v>333</v>
      </c>
      <c r="M29" s="28" t="s">
        <v>334</v>
      </c>
      <c r="N29" s="25"/>
    </row>
    <row r="30" spans="2:14" ht="22.05" customHeight="1" x14ac:dyDescent="0.3">
      <c r="B30" s="22">
        <v>1</v>
      </c>
      <c r="C30" s="24" t="s">
        <v>250</v>
      </c>
      <c r="D30" s="25"/>
      <c r="E30" s="25"/>
      <c r="F30" s="25"/>
      <c r="G30" s="25"/>
      <c r="H30" s="25"/>
      <c r="I30" s="23">
        <v>9</v>
      </c>
      <c r="J30" s="23">
        <v>2580</v>
      </c>
      <c r="K30" s="23">
        <v>1434</v>
      </c>
      <c r="L30" s="23"/>
      <c r="M30" s="24" t="s">
        <v>354</v>
      </c>
      <c r="N30" s="25"/>
    </row>
    <row r="31" spans="2:14" ht="22.05" customHeight="1" x14ac:dyDescent="0.3">
      <c r="B31" s="22">
        <v>2</v>
      </c>
      <c r="C31" s="24" t="s">
        <v>268</v>
      </c>
      <c r="D31" s="25"/>
      <c r="E31" s="25"/>
      <c r="F31" s="25"/>
      <c r="G31" s="25"/>
      <c r="H31" s="25"/>
      <c r="I31" s="23">
        <v>8</v>
      </c>
      <c r="J31" s="23">
        <v>1920</v>
      </c>
      <c r="K31" s="23">
        <v>200</v>
      </c>
      <c r="L31" s="23"/>
      <c r="M31" s="24" t="s">
        <v>355</v>
      </c>
      <c r="N31" s="25"/>
    </row>
    <row r="32" spans="2:14" ht="22.05" customHeight="1" x14ac:dyDescent="0.3">
      <c r="B32" s="22">
        <v>3</v>
      </c>
      <c r="C32" s="24" t="s">
        <v>265</v>
      </c>
      <c r="D32" s="25"/>
      <c r="E32" s="25"/>
      <c r="F32" s="25"/>
      <c r="G32" s="25"/>
      <c r="H32" s="25"/>
      <c r="I32" s="23">
        <v>6</v>
      </c>
      <c r="J32" s="23">
        <v>960</v>
      </c>
      <c r="K32" s="23">
        <v>348</v>
      </c>
      <c r="L32" s="23"/>
      <c r="M32" s="24" t="s">
        <v>356</v>
      </c>
      <c r="N32" s="25"/>
    </row>
    <row r="33" spans="2:14" ht="22.05" customHeight="1" x14ac:dyDescent="0.3">
      <c r="B33" s="22">
        <v>4</v>
      </c>
      <c r="C33" s="24" t="s">
        <v>260</v>
      </c>
      <c r="D33" s="25"/>
      <c r="E33" s="25"/>
      <c r="F33" s="25"/>
      <c r="G33" s="25"/>
      <c r="H33" s="25"/>
      <c r="I33" s="23">
        <v>8</v>
      </c>
      <c r="J33" s="23">
        <v>960</v>
      </c>
      <c r="K33" s="23">
        <v>429</v>
      </c>
      <c r="L33" s="23"/>
      <c r="M33" s="24" t="s">
        <v>357</v>
      </c>
      <c r="N33" s="25"/>
    </row>
    <row r="34" spans="2:14" ht="22.05" customHeight="1" x14ac:dyDescent="0.3">
      <c r="B34" s="22">
        <v>5</v>
      </c>
      <c r="C34" s="24" t="s">
        <v>230</v>
      </c>
      <c r="D34" s="25"/>
      <c r="E34" s="25"/>
      <c r="F34" s="25"/>
      <c r="G34" s="25"/>
      <c r="H34" s="25"/>
      <c r="I34" s="23">
        <v>10</v>
      </c>
      <c r="J34" s="23">
        <v>1308</v>
      </c>
      <c r="K34" s="23">
        <v>1090</v>
      </c>
      <c r="L34" s="23"/>
      <c r="M34" s="24" t="s">
        <v>358</v>
      </c>
      <c r="N34" s="25"/>
    </row>
    <row r="35" spans="2:14" ht="22.05" customHeight="1" x14ac:dyDescent="0.3">
      <c r="B35" s="22">
        <v>6</v>
      </c>
      <c r="C35" s="24" t="s">
        <v>229</v>
      </c>
      <c r="D35" s="25"/>
      <c r="E35" s="25"/>
      <c r="F35" s="25"/>
      <c r="G35" s="25"/>
      <c r="H35" s="25"/>
      <c r="I35" s="23">
        <v>10</v>
      </c>
      <c r="J35" s="23">
        <v>478</v>
      </c>
      <c r="K35" s="23">
        <v>399</v>
      </c>
      <c r="L35" s="23"/>
      <c r="M35" s="24" t="s">
        <v>359</v>
      </c>
      <c r="N35" s="25"/>
    </row>
    <row r="36" spans="2:14" ht="22.05" customHeight="1" x14ac:dyDescent="0.3">
      <c r="B36" s="22">
        <v>7</v>
      </c>
      <c r="C36" s="24" t="s">
        <v>228</v>
      </c>
      <c r="D36" s="25"/>
      <c r="E36" s="25"/>
      <c r="F36" s="25"/>
      <c r="G36" s="25"/>
      <c r="H36" s="25"/>
      <c r="I36" s="23">
        <v>10</v>
      </c>
      <c r="J36" s="23">
        <v>134</v>
      </c>
      <c r="K36" s="23">
        <v>112</v>
      </c>
      <c r="L36" s="23"/>
      <c r="M36" s="24" t="s">
        <v>360</v>
      </c>
      <c r="N36" s="25"/>
    </row>
    <row r="37" spans="2:14" ht="22.05" customHeight="1" x14ac:dyDescent="0.3">
      <c r="B37" s="22">
        <v>8</v>
      </c>
      <c r="C37" s="24" t="s">
        <v>249</v>
      </c>
      <c r="D37" s="25"/>
      <c r="E37" s="25"/>
      <c r="F37" s="25"/>
      <c r="G37" s="25"/>
      <c r="H37" s="25"/>
      <c r="I37" s="23">
        <v>9</v>
      </c>
      <c r="J37" s="23">
        <v>1260</v>
      </c>
      <c r="K37" s="23">
        <v>700</v>
      </c>
      <c r="L37" s="23"/>
      <c r="M37" s="24" t="s">
        <v>361</v>
      </c>
      <c r="N37" s="25"/>
    </row>
    <row r="38" spans="2:14" ht="22.05" customHeight="1" x14ac:dyDescent="0.3">
      <c r="B38" s="22">
        <v>9</v>
      </c>
      <c r="C38" s="24" t="s">
        <v>261</v>
      </c>
      <c r="D38" s="25"/>
      <c r="E38" s="25"/>
      <c r="F38" s="25"/>
      <c r="G38" s="25"/>
      <c r="H38" s="25"/>
      <c r="I38" s="23">
        <v>8</v>
      </c>
      <c r="J38" s="23">
        <v>3840</v>
      </c>
      <c r="K38" s="23">
        <v>1715</v>
      </c>
      <c r="L38" s="23"/>
      <c r="M38" s="24" t="s">
        <v>362</v>
      </c>
      <c r="N38" s="25"/>
    </row>
    <row r="39" spans="2:14" ht="22.05" customHeight="1" x14ac:dyDescent="0.3">
      <c r="B39" s="22">
        <v>10</v>
      </c>
      <c r="C39" s="24" t="s">
        <v>240</v>
      </c>
      <c r="D39" s="25"/>
      <c r="E39" s="25"/>
      <c r="F39" s="25"/>
      <c r="G39" s="25"/>
      <c r="H39" s="25"/>
      <c r="I39" s="23">
        <v>10</v>
      </c>
      <c r="J39" s="23">
        <v>1920</v>
      </c>
      <c r="K39" s="23">
        <v>1600</v>
      </c>
      <c r="L39" s="23"/>
      <c r="M39" s="24" t="s">
        <v>363</v>
      </c>
      <c r="N39" s="25"/>
    </row>
  </sheetData>
  <mergeCells count="64">
    <mergeCell ref="B2:N2"/>
    <mergeCell ref="M8:N8"/>
    <mergeCell ref="C30:H30"/>
    <mergeCell ref="C15:H15"/>
    <mergeCell ref="M17:N17"/>
    <mergeCell ref="C6:H6"/>
    <mergeCell ref="C14:H14"/>
    <mergeCell ref="M29:N29"/>
    <mergeCell ref="C5:H5"/>
    <mergeCell ref="M14:N14"/>
    <mergeCell ref="C29:H29"/>
    <mergeCell ref="M19:N19"/>
    <mergeCell ref="C4:H4"/>
    <mergeCell ref="C20:H20"/>
    <mergeCell ref="M4:N4"/>
    <mergeCell ref="B28:N28"/>
    <mergeCell ref="C37:H37"/>
    <mergeCell ref="M37:N37"/>
    <mergeCell ref="M36:N36"/>
    <mergeCell ref="C38:H38"/>
    <mergeCell ref="M18:N18"/>
    <mergeCell ref="C18:H18"/>
    <mergeCell ref="M33:N33"/>
    <mergeCell ref="C34:H34"/>
    <mergeCell ref="C33:H33"/>
    <mergeCell ref="M32:N32"/>
    <mergeCell ref="M38:N38"/>
    <mergeCell ref="C35:H35"/>
    <mergeCell ref="B3:N3"/>
    <mergeCell ref="C7:H7"/>
    <mergeCell ref="M22:N22"/>
    <mergeCell ref="M13:N13"/>
    <mergeCell ref="M16:N16"/>
    <mergeCell ref="M7:N7"/>
    <mergeCell ref="C19:H19"/>
    <mergeCell ref="M15:N15"/>
    <mergeCell ref="M21:N21"/>
    <mergeCell ref="M6:N6"/>
    <mergeCell ref="M12:N12"/>
    <mergeCell ref="C13:H13"/>
    <mergeCell ref="M5:N5"/>
    <mergeCell ref="C12:H12"/>
    <mergeCell ref="M39:N39"/>
    <mergeCell ref="C21:H21"/>
    <mergeCell ref="C11:H11"/>
    <mergeCell ref="M35:N35"/>
    <mergeCell ref="M11:N11"/>
    <mergeCell ref="M20:N20"/>
    <mergeCell ref="C36:H36"/>
    <mergeCell ref="M10:N10"/>
    <mergeCell ref="C39:H39"/>
    <mergeCell ref="C8:H8"/>
    <mergeCell ref="C17:H17"/>
    <mergeCell ref="M31:N31"/>
    <mergeCell ref="M30:N30"/>
    <mergeCell ref="C32:H32"/>
    <mergeCell ref="C10:H10"/>
    <mergeCell ref="C16:H16"/>
    <mergeCell ref="M34:N34"/>
    <mergeCell ref="C22:H22"/>
    <mergeCell ref="C9:H9"/>
    <mergeCell ref="C31:H31"/>
    <mergeCell ref="M9:N9"/>
    <mergeCell ref="B27:N27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2:N92"/>
  <sheetViews>
    <sheetView tabSelected="1" topLeftCell="A70" workbookViewId="0">
      <selection activeCell="B54" sqref="B54:N92"/>
    </sheetView>
  </sheetViews>
  <sheetFormatPr defaultRowHeight="14.4" x14ac:dyDescent="0.3"/>
  <cols>
    <col min="3" max="3" width="25" style="1" customWidth="1"/>
  </cols>
  <sheetData>
    <row r="2" spans="2:14" ht="30" customHeight="1" x14ac:dyDescent="0.3">
      <c r="B2" s="27" t="s">
        <v>327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30" customHeight="1" x14ac:dyDescent="0.3">
      <c r="B3" s="26">
        <v>45452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8.05" customHeight="1" x14ac:dyDescent="0.3">
      <c r="B4" s="21" t="s">
        <v>188</v>
      </c>
      <c r="C4" s="28" t="s">
        <v>329</v>
      </c>
      <c r="D4" s="25"/>
      <c r="E4" s="25"/>
      <c r="F4" s="25"/>
      <c r="G4" s="25"/>
      <c r="H4" s="25"/>
      <c r="I4" s="21" t="s">
        <v>330</v>
      </c>
      <c r="J4" s="21" t="s">
        <v>331</v>
      </c>
      <c r="K4" s="21" t="s">
        <v>332</v>
      </c>
      <c r="L4" s="21" t="s">
        <v>333</v>
      </c>
      <c r="M4" s="28" t="s">
        <v>334</v>
      </c>
      <c r="N4" s="25"/>
    </row>
    <row r="5" spans="2:14" ht="22.05" customHeight="1" x14ac:dyDescent="0.3">
      <c r="B5" s="22">
        <v>187</v>
      </c>
      <c r="C5" s="24" t="s">
        <v>215</v>
      </c>
      <c r="D5" s="25"/>
      <c r="E5" s="25"/>
      <c r="F5" s="25"/>
      <c r="G5" s="25"/>
      <c r="H5" s="25"/>
      <c r="I5" s="23">
        <v>6</v>
      </c>
      <c r="J5" s="23">
        <v>99</v>
      </c>
      <c r="K5" s="23">
        <v>132</v>
      </c>
      <c r="L5" s="23"/>
      <c r="M5" s="24" t="s">
        <v>352</v>
      </c>
      <c r="N5" s="25"/>
    </row>
    <row r="6" spans="2:14" ht="22.05" customHeight="1" x14ac:dyDescent="0.3">
      <c r="B6" s="22">
        <v>187</v>
      </c>
      <c r="C6" s="24" t="s">
        <v>219</v>
      </c>
      <c r="D6" s="25"/>
      <c r="E6" s="25"/>
      <c r="F6" s="25"/>
      <c r="G6" s="25"/>
      <c r="H6" s="25"/>
      <c r="I6" s="23">
        <v>6</v>
      </c>
      <c r="J6" s="23">
        <v>251</v>
      </c>
      <c r="K6" s="23">
        <v>335</v>
      </c>
      <c r="L6" s="23"/>
      <c r="M6" s="24" t="s">
        <v>344</v>
      </c>
      <c r="N6" s="25"/>
    </row>
    <row r="7" spans="2:14" ht="22.05" customHeight="1" x14ac:dyDescent="0.3">
      <c r="B7" s="22">
        <v>187</v>
      </c>
      <c r="C7" s="24" t="s">
        <v>221</v>
      </c>
      <c r="D7" s="25"/>
      <c r="E7" s="25"/>
      <c r="F7" s="25"/>
      <c r="G7" s="25"/>
      <c r="H7" s="25"/>
      <c r="I7" s="23">
        <v>2</v>
      </c>
      <c r="J7" s="23">
        <v>704</v>
      </c>
      <c r="K7" s="23">
        <v>352</v>
      </c>
      <c r="L7" s="23"/>
      <c r="M7" s="24" t="s">
        <v>341</v>
      </c>
      <c r="N7" s="25"/>
    </row>
    <row r="8" spans="2:14" x14ac:dyDescent="0.3">
      <c r="B8" s="22"/>
      <c r="C8" s="29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2:14" ht="22.05" customHeight="1" x14ac:dyDescent="0.3">
      <c r="B9" s="22">
        <v>188</v>
      </c>
      <c r="C9" s="24" t="s">
        <v>232</v>
      </c>
      <c r="D9" s="25"/>
      <c r="E9" s="25"/>
      <c r="F9" s="25"/>
      <c r="G9" s="25"/>
      <c r="H9" s="25"/>
      <c r="I9" s="23">
        <v>12</v>
      </c>
      <c r="J9" s="23">
        <v>258</v>
      </c>
      <c r="K9" s="23">
        <v>172</v>
      </c>
      <c r="L9" s="23"/>
      <c r="M9" s="24" t="s">
        <v>337</v>
      </c>
      <c r="N9" s="25"/>
    </row>
    <row r="10" spans="2:14" ht="22.05" customHeight="1" x14ac:dyDescent="0.3">
      <c r="B10" s="22">
        <v>188</v>
      </c>
      <c r="C10" s="24" t="s">
        <v>233</v>
      </c>
      <c r="D10" s="25"/>
      <c r="E10" s="25"/>
      <c r="F10" s="25"/>
      <c r="G10" s="25"/>
      <c r="H10" s="25"/>
      <c r="I10" s="23">
        <v>12</v>
      </c>
      <c r="J10" s="23">
        <v>674</v>
      </c>
      <c r="K10" s="23">
        <v>450</v>
      </c>
      <c r="L10" s="23"/>
      <c r="M10" s="24" t="s">
        <v>336</v>
      </c>
      <c r="N10" s="25"/>
    </row>
    <row r="11" spans="2:14" ht="22.05" customHeight="1" x14ac:dyDescent="0.3">
      <c r="B11" s="22">
        <v>188</v>
      </c>
      <c r="C11" s="24" t="s">
        <v>234</v>
      </c>
      <c r="D11" s="25"/>
      <c r="E11" s="25"/>
      <c r="F11" s="25"/>
      <c r="G11" s="25"/>
      <c r="H11" s="25"/>
      <c r="I11" s="23">
        <v>8</v>
      </c>
      <c r="J11" s="23">
        <v>200</v>
      </c>
      <c r="K11" s="23">
        <v>200</v>
      </c>
      <c r="L11" s="23"/>
      <c r="M11" s="24" t="s">
        <v>340</v>
      </c>
      <c r="N11" s="25"/>
    </row>
    <row r="12" spans="2:14" x14ac:dyDescent="0.3">
      <c r="B12" s="22"/>
      <c r="C12" s="29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2:14" ht="22.05" customHeight="1" x14ac:dyDescent="0.3">
      <c r="B13" s="22">
        <v>189</v>
      </c>
      <c r="C13" s="24" t="s">
        <v>234</v>
      </c>
      <c r="D13" s="25"/>
      <c r="E13" s="25"/>
      <c r="F13" s="25"/>
      <c r="G13" s="25"/>
      <c r="H13" s="25"/>
      <c r="I13" s="23">
        <v>8</v>
      </c>
      <c r="J13" s="23">
        <v>513</v>
      </c>
      <c r="K13" s="23">
        <v>513</v>
      </c>
      <c r="L13" s="23"/>
      <c r="M13" s="24" t="s">
        <v>340</v>
      </c>
      <c r="N13" s="25"/>
    </row>
    <row r="14" spans="2:14" ht="22.05" customHeight="1" x14ac:dyDescent="0.3">
      <c r="B14" s="22">
        <v>189</v>
      </c>
      <c r="C14" s="24" t="s">
        <v>237</v>
      </c>
      <c r="D14" s="25"/>
      <c r="E14" s="25"/>
      <c r="F14" s="25"/>
      <c r="G14" s="25"/>
      <c r="H14" s="25"/>
      <c r="I14" s="23">
        <v>8</v>
      </c>
      <c r="J14" s="23">
        <v>14</v>
      </c>
      <c r="K14" s="23">
        <v>18</v>
      </c>
      <c r="L14" s="23"/>
      <c r="M14" s="24" t="s">
        <v>338</v>
      </c>
      <c r="N14" s="25"/>
    </row>
    <row r="15" spans="2:14" ht="22.05" customHeight="1" x14ac:dyDescent="0.3">
      <c r="B15" s="22">
        <v>189</v>
      </c>
      <c r="C15" s="24" t="s">
        <v>238</v>
      </c>
      <c r="D15" s="25"/>
      <c r="E15" s="25"/>
      <c r="F15" s="25"/>
      <c r="G15" s="25"/>
      <c r="H15" s="25"/>
      <c r="I15" s="23">
        <v>8</v>
      </c>
      <c r="J15" s="23">
        <v>520</v>
      </c>
      <c r="K15" s="23">
        <v>650</v>
      </c>
      <c r="L15" s="23"/>
      <c r="M15" s="24" t="s">
        <v>343</v>
      </c>
      <c r="N15" s="25"/>
    </row>
    <row r="16" spans="2:14" x14ac:dyDescent="0.3">
      <c r="B16" s="22"/>
      <c r="C16" s="29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2:14" ht="22.05" customHeight="1" x14ac:dyDescent="0.3">
      <c r="B17" s="22">
        <v>190</v>
      </c>
      <c r="C17" s="24" t="s">
        <v>241</v>
      </c>
      <c r="D17" s="25"/>
      <c r="E17" s="25"/>
      <c r="F17" s="25"/>
      <c r="G17" s="25"/>
      <c r="H17" s="25"/>
      <c r="I17" s="23">
        <v>8</v>
      </c>
      <c r="J17" s="23">
        <v>1100</v>
      </c>
      <c r="K17" s="23">
        <v>1375</v>
      </c>
      <c r="L17" s="23"/>
      <c r="M17" s="24" t="s">
        <v>339</v>
      </c>
      <c r="N17" s="25"/>
    </row>
    <row r="18" spans="2:14" x14ac:dyDescent="0.3">
      <c r="B18" s="22"/>
      <c r="C18" s="29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2:14" ht="22.05" customHeight="1" x14ac:dyDescent="0.3">
      <c r="B19" s="22">
        <v>191</v>
      </c>
      <c r="C19" s="24" t="s">
        <v>241</v>
      </c>
      <c r="D19" s="25"/>
      <c r="E19" s="25"/>
      <c r="F19" s="25"/>
      <c r="G19" s="25"/>
      <c r="H19" s="25"/>
      <c r="I19" s="23">
        <v>8</v>
      </c>
      <c r="J19" s="23">
        <v>260</v>
      </c>
      <c r="K19" s="23">
        <v>325</v>
      </c>
      <c r="L19" s="23"/>
      <c r="M19" s="24" t="s">
        <v>339</v>
      </c>
      <c r="N19" s="25"/>
    </row>
    <row r="20" spans="2:14" ht="22.05" customHeight="1" x14ac:dyDescent="0.3">
      <c r="B20" s="22">
        <v>191</v>
      </c>
      <c r="C20" s="24" t="s">
        <v>245</v>
      </c>
      <c r="D20" s="25"/>
      <c r="E20" s="25"/>
      <c r="F20" s="25"/>
      <c r="G20" s="25"/>
      <c r="H20" s="25"/>
      <c r="I20" s="23">
        <v>8</v>
      </c>
      <c r="J20" s="23">
        <v>15</v>
      </c>
      <c r="K20" s="23">
        <v>10</v>
      </c>
      <c r="L20" s="23"/>
      <c r="M20" s="24" t="s">
        <v>335</v>
      </c>
      <c r="N20" s="25"/>
    </row>
    <row r="21" spans="2:14" ht="22.05" customHeight="1" x14ac:dyDescent="0.3">
      <c r="B21" s="22">
        <v>191</v>
      </c>
      <c r="C21" s="24" t="s">
        <v>246</v>
      </c>
      <c r="D21" s="25"/>
      <c r="E21" s="25"/>
      <c r="F21" s="25"/>
      <c r="G21" s="25"/>
      <c r="H21" s="25"/>
      <c r="I21" s="23">
        <v>8</v>
      </c>
      <c r="J21" s="23">
        <v>566</v>
      </c>
      <c r="K21" s="23">
        <v>566</v>
      </c>
      <c r="L21" s="23"/>
      <c r="M21" s="24" t="s">
        <v>342</v>
      </c>
      <c r="N21" s="25"/>
    </row>
    <row r="22" spans="2:14" ht="22.05" customHeight="1" x14ac:dyDescent="0.3">
      <c r="B22" s="22">
        <v>191</v>
      </c>
      <c r="C22" s="24" t="s">
        <v>247</v>
      </c>
      <c r="D22" s="25"/>
      <c r="E22" s="25"/>
      <c r="F22" s="25"/>
      <c r="G22" s="25"/>
      <c r="H22" s="25"/>
      <c r="I22" s="23">
        <v>8</v>
      </c>
      <c r="J22" s="23">
        <v>259</v>
      </c>
      <c r="K22" s="23">
        <v>259</v>
      </c>
      <c r="L22" s="23"/>
      <c r="M22" s="24" t="s">
        <v>350</v>
      </c>
      <c r="N22" s="25"/>
    </row>
    <row r="23" spans="2:14" x14ac:dyDescent="0.3">
      <c r="B23" s="22"/>
      <c r="C23" s="2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2:14" ht="22.05" customHeight="1" x14ac:dyDescent="0.3">
      <c r="B24" s="22">
        <v>192</v>
      </c>
      <c r="C24" s="24" t="s">
        <v>247</v>
      </c>
      <c r="D24" s="25"/>
      <c r="E24" s="25"/>
      <c r="F24" s="25"/>
      <c r="G24" s="25"/>
      <c r="H24" s="25"/>
      <c r="I24" s="23">
        <v>8</v>
      </c>
      <c r="J24" s="23">
        <v>642</v>
      </c>
      <c r="K24" s="23">
        <v>642</v>
      </c>
      <c r="L24" s="23"/>
      <c r="M24" s="24" t="s">
        <v>350</v>
      </c>
      <c r="N24" s="25"/>
    </row>
    <row r="25" spans="2:14" ht="22.05" customHeight="1" x14ac:dyDescent="0.3">
      <c r="B25" s="22">
        <v>192</v>
      </c>
      <c r="C25" s="24" t="s">
        <v>251</v>
      </c>
      <c r="D25" s="25"/>
      <c r="E25" s="25"/>
      <c r="F25" s="25"/>
      <c r="G25" s="25"/>
      <c r="H25" s="25"/>
      <c r="I25" s="23">
        <v>2</v>
      </c>
      <c r="J25" s="23">
        <v>458</v>
      </c>
      <c r="K25" s="23">
        <v>229</v>
      </c>
      <c r="L25" s="23"/>
      <c r="M25" s="24" t="s">
        <v>348</v>
      </c>
      <c r="N25" s="25"/>
    </row>
    <row r="26" spans="2:14" x14ac:dyDescent="0.3">
      <c r="B26" s="22"/>
      <c r="C26" s="29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2:14" ht="22.05" customHeight="1" x14ac:dyDescent="0.3">
      <c r="B27" s="22">
        <v>193</v>
      </c>
      <c r="C27" s="24" t="s">
        <v>251</v>
      </c>
      <c r="D27" s="25"/>
      <c r="E27" s="25"/>
      <c r="F27" s="25"/>
      <c r="G27" s="25"/>
      <c r="H27" s="25"/>
      <c r="I27" s="23">
        <v>2</v>
      </c>
      <c r="J27" s="23">
        <v>396</v>
      </c>
      <c r="K27" s="23">
        <v>198</v>
      </c>
      <c r="L27" s="23"/>
      <c r="M27" s="24" t="s">
        <v>348</v>
      </c>
      <c r="N27" s="25"/>
    </row>
    <row r="28" spans="2:14" ht="22.05" customHeight="1" x14ac:dyDescent="0.3">
      <c r="B28" s="22">
        <v>193</v>
      </c>
      <c r="C28" s="24" t="s">
        <v>253</v>
      </c>
      <c r="D28" s="25"/>
      <c r="E28" s="25"/>
      <c r="F28" s="25"/>
      <c r="G28" s="25"/>
      <c r="H28" s="25"/>
      <c r="I28" s="23">
        <v>12</v>
      </c>
      <c r="J28" s="23">
        <v>204</v>
      </c>
      <c r="K28" s="23">
        <v>136</v>
      </c>
      <c r="L28" s="23"/>
      <c r="M28" s="24" t="s">
        <v>345</v>
      </c>
      <c r="N28" s="25"/>
    </row>
    <row r="29" spans="2:14" ht="22.05" customHeight="1" x14ac:dyDescent="0.3">
      <c r="B29" s="22">
        <v>193</v>
      </c>
      <c r="C29" s="24" t="s">
        <v>254</v>
      </c>
      <c r="D29" s="25"/>
      <c r="E29" s="25"/>
      <c r="F29" s="25"/>
      <c r="G29" s="25"/>
      <c r="H29" s="25"/>
      <c r="I29" s="23">
        <v>8</v>
      </c>
      <c r="J29" s="23">
        <v>25</v>
      </c>
      <c r="K29" s="23">
        <v>32</v>
      </c>
      <c r="L29" s="23"/>
      <c r="M29" s="24" t="s">
        <v>346</v>
      </c>
      <c r="N29" s="25"/>
    </row>
    <row r="30" spans="2:14" ht="22.05" customHeight="1" x14ac:dyDescent="0.3">
      <c r="B30" s="22">
        <v>193</v>
      </c>
      <c r="C30" s="24" t="s">
        <v>255</v>
      </c>
      <c r="D30" s="25"/>
      <c r="E30" s="25"/>
      <c r="F30" s="25"/>
      <c r="G30" s="25"/>
      <c r="H30" s="25"/>
      <c r="I30" s="23">
        <v>8</v>
      </c>
      <c r="J30" s="23">
        <v>519</v>
      </c>
      <c r="K30" s="23">
        <v>649</v>
      </c>
      <c r="L30" s="23"/>
      <c r="M30" s="24" t="s">
        <v>351</v>
      </c>
      <c r="N30" s="25"/>
    </row>
    <row r="31" spans="2:14" x14ac:dyDescent="0.3">
      <c r="B31" s="22"/>
      <c r="C31" s="29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spans="2:14" ht="22.05" customHeight="1" x14ac:dyDescent="0.3">
      <c r="B32" s="22">
        <v>194</v>
      </c>
      <c r="C32" s="24" t="s">
        <v>256</v>
      </c>
      <c r="D32" s="25"/>
      <c r="E32" s="25"/>
      <c r="F32" s="25"/>
      <c r="G32" s="25"/>
      <c r="H32" s="25"/>
      <c r="I32" s="23">
        <v>8</v>
      </c>
      <c r="J32" s="23">
        <v>934</v>
      </c>
      <c r="K32" s="23">
        <v>1168</v>
      </c>
      <c r="L32" s="23"/>
      <c r="M32" s="24" t="s">
        <v>349</v>
      </c>
      <c r="N32" s="25"/>
    </row>
    <row r="33" spans="2:14" ht="22.05" customHeight="1" x14ac:dyDescent="0.3">
      <c r="B33" s="22">
        <v>194</v>
      </c>
      <c r="C33" s="24" t="s">
        <v>257</v>
      </c>
      <c r="D33" s="25"/>
      <c r="E33" s="25"/>
      <c r="F33" s="25"/>
      <c r="G33" s="25"/>
      <c r="H33" s="25"/>
      <c r="I33" s="23">
        <v>8</v>
      </c>
      <c r="J33" s="23">
        <v>166</v>
      </c>
      <c r="K33" s="23">
        <v>208</v>
      </c>
      <c r="L33" s="23"/>
      <c r="M33" s="24" t="s">
        <v>347</v>
      </c>
      <c r="N33" s="25"/>
    </row>
    <row r="34" spans="2:14" x14ac:dyDescent="0.3">
      <c r="B34" s="22"/>
      <c r="C34" s="29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2:14" ht="22.05" customHeight="1" x14ac:dyDescent="0.3">
      <c r="B35" s="22">
        <v>195</v>
      </c>
      <c r="C35" s="24" t="s">
        <v>257</v>
      </c>
      <c r="D35" s="25"/>
      <c r="E35" s="25"/>
      <c r="F35" s="25"/>
      <c r="G35" s="25"/>
      <c r="H35" s="25"/>
      <c r="I35" s="23">
        <v>8</v>
      </c>
      <c r="J35" s="23">
        <v>1100</v>
      </c>
      <c r="K35" s="23">
        <v>1375</v>
      </c>
      <c r="L35" s="23"/>
      <c r="M35" s="24" t="s">
        <v>347</v>
      </c>
      <c r="N35" s="25"/>
    </row>
    <row r="36" spans="2:14" x14ac:dyDescent="0.3">
      <c r="B36" s="22"/>
      <c r="C36" s="29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2:14" ht="22.05" customHeight="1" x14ac:dyDescent="0.3">
      <c r="B37" s="22">
        <v>196</v>
      </c>
      <c r="C37" s="24" t="s">
        <v>257</v>
      </c>
      <c r="D37" s="25"/>
      <c r="E37" s="25"/>
      <c r="F37" s="25"/>
      <c r="G37" s="25"/>
      <c r="H37" s="25"/>
      <c r="I37" s="23">
        <v>8</v>
      </c>
      <c r="J37" s="23">
        <v>1100</v>
      </c>
      <c r="K37" s="23">
        <v>1375</v>
      </c>
      <c r="L37" s="23"/>
      <c r="M37" s="24" t="s">
        <v>347</v>
      </c>
      <c r="N37" s="25"/>
    </row>
    <row r="38" spans="2:14" x14ac:dyDescent="0.3">
      <c r="B38" s="22"/>
      <c r="C38" s="29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2:14" ht="22.05" customHeight="1" x14ac:dyDescent="0.3">
      <c r="B39" s="22">
        <v>197</v>
      </c>
      <c r="C39" s="24" t="s">
        <v>257</v>
      </c>
      <c r="D39" s="25"/>
      <c r="E39" s="25"/>
      <c r="F39" s="25"/>
      <c r="G39" s="25"/>
      <c r="H39" s="25"/>
      <c r="I39" s="23">
        <v>8</v>
      </c>
      <c r="J39" s="23">
        <v>1100</v>
      </c>
      <c r="K39" s="23">
        <v>1375</v>
      </c>
      <c r="L39" s="23"/>
      <c r="M39" s="24" t="s">
        <v>347</v>
      </c>
      <c r="N39" s="25"/>
    </row>
    <row r="40" spans="2:14" x14ac:dyDescent="0.3">
      <c r="B40" s="22"/>
      <c r="C40" s="29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2:14" ht="22.05" customHeight="1" x14ac:dyDescent="0.3">
      <c r="B41" s="22">
        <v>198</v>
      </c>
      <c r="C41" s="24" t="s">
        <v>257</v>
      </c>
      <c r="D41" s="25"/>
      <c r="E41" s="25"/>
      <c r="F41" s="25"/>
      <c r="G41" s="25"/>
      <c r="H41" s="25"/>
      <c r="I41" s="23">
        <v>8</v>
      </c>
      <c r="J41" s="23">
        <v>1100</v>
      </c>
      <c r="K41" s="23">
        <v>1375</v>
      </c>
      <c r="L41" s="23"/>
      <c r="M41" s="24" t="s">
        <v>347</v>
      </c>
      <c r="N41" s="25"/>
    </row>
    <row r="42" spans="2:14" x14ac:dyDescent="0.3">
      <c r="B42" s="22"/>
      <c r="C42" s="29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spans="2:14" ht="22.05" customHeight="1" x14ac:dyDescent="0.3">
      <c r="B43" s="22">
        <v>199</v>
      </c>
      <c r="C43" s="24" t="s">
        <v>257</v>
      </c>
      <c r="D43" s="25"/>
      <c r="E43" s="25"/>
      <c r="F43" s="25"/>
      <c r="G43" s="25"/>
      <c r="H43" s="25"/>
      <c r="I43" s="23">
        <v>8</v>
      </c>
      <c r="J43" s="23">
        <v>1100</v>
      </c>
      <c r="K43" s="23">
        <v>1375</v>
      </c>
      <c r="L43" s="23"/>
      <c r="M43" s="24" t="s">
        <v>347</v>
      </c>
      <c r="N43" s="25"/>
    </row>
    <row r="44" spans="2:14" x14ac:dyDescent="0.3">
      <c r="B44" s="22"/>
      <c r="C44" s="29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spans="2:14" ht="22.05" customHeight="1" x14ac:dyDescent="0.3">
      <c r="B45" s="22">
        <v>200</v>
      </c>
      <c r="C45" s="24" t="s">
        <v>257</v>
      </c>
      <c r="D45" s="25"/>
      <c r="E45" s="25"/>
      <c r="F45" s="25"/>
      <c r="G45" s="25"/>
      <c r="H45" s="25"/>
      <c r="I45" s="23">
        <v>8</v>
      </c>
      <c r="J45" s="23">
        <v>1100</v>
      </c>
      <c r="K45" s="23">
        <v>1375</v>
      </c>
      <c r="L45" s="23"/>
      <c r="M45" s="24" t="s">
        <v>347</v>
      </c>
      <c r="N45" s="25"/>
    </row>
    <row r="46" spans="2:14" x14ac:dyDescent="0.3">
      <c r="B46" s="22"/>
      <c r="C46" s="29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2:14" ht="22.05" customHeight="1" x14ac:dyDescent="0.3">
      <c r="B47" s="22">
        <v>201</v>
      </c>
      <c r="C47" s="24" t="s">
        <v>257</v>
      </c>
      <c r="D47" s="25"/>
      <c r="E47" s="25"/>
      <c r="F47" s="25"/>
      <c r="G47" s="25"/>
      <c r="H47" s="25"/>
      <c r="I47" s="23">
        <v>8</v>
      </c>
      <c r="J47" s="23">
        <v>1100</v>
      </c>
      <c r="K47" s="23">
        <v>1375</v>
      </c>
      <c r="L47" s="23"/>
      <c r="M47" s="24" t="s">
        <v>347</v>
      </c>
      <c r="N47" s="25"/>
    </row>
    <row r="48" spans="2:14" x14ac:dyDescent="0.3">
      <c r="B48" s="22"/>
      <c r="C48" s="29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2:14" x14ac:dyDescent="0.3">
      <c r="B49" s="22"/>
      <c r="C49" s="29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4" spans="2:14" ht="30" customHeight="1" x14ac:dyDescent="0.3">
      <c r="B54" s="27" t="s">
        <v>353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spans="2:14" ht="30" customHeight="1" x14ac:dyDescent="0.3">
      <c r="B55" s="26">
        <v>45452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spans="2:14" ht="28.05" customHeight="1" x14ac:dyDescent="0.3">
      <c r="B56" s="21" t="s">
        <v>188</v>
      </c>
      <c r="C56" s="28" t="s">
        <v>329</v>
      </c>
      <c r="D56" s="25"/>
      <c r="E56" s="25"/>
      <c r="F56" s="25"/>
      <c r="G56" s="25"/>
      <c r="H56" s="25"/>
      <c r="I56" s="21" t="s">
        <v>330</v>
      </c>
      <c r="J56" s="21" t="s">
        <v>331</v>
      </c>
      <c r="K56" s="21" t="s">
        <v>332</v>
      </c>
      <c r="L56" s="21" t="s">
        <v>333</v>
      </c>
      <c r="M56" s="28" t="s">
        <v>334</v>
      </c>
      <c r="N56" s="25"/>
    </row>
    <row r="57" spans="2:14" ht="22.05" customHeight="1" x14ac:dyDescent="0.3">
      <c r="B57" s="22">
        <v>202</v>
      </c>
      <c r="C57" s="24" t="s">
        <v>228</v>
      </c>
      <c r="D57" s="25"/>
      <c r="E57" s="25"/>
      <c r="F57" s="25"/>
      <c r="G57" s="25"/>
      <c r="H57" s="25"/>
      <c r="I57" s="23">
        <v>10</v>
      </c>
      <c r="J57" s="23">
        <v>134</v>
      </c>
      <c r="K57" s="23">
        <v>112</v>
      </c>
      <c r="L57" s="23"/>
      <c r="M57" s="24" t="s">
        <v>360</v>
      </c>
      <c r="N57" s="25"/>
    </row>
    <row r="58" spans="2:14" ht="22.05" customHeight="1" x14ac:dyDescent="0.3">
      <c r="B58" s="22">
        <v>202</v>
      </c>
      <c r="C58" s="24" t="s">
        <v>229</v>
      </c>
      <c r="D58" s="25"/>
      <c r="E58" s="25"/>
      <c r="F58" s="25"/>
      <c r="G58" s="25"/>
      <c r="H58" s="25"/>
      <c r="I58" s="23">
        <v>10</v>
      </c>
      <c r="J58" s="23">
        <v>478</v>
      </c>
      <c r="K58" s="23">
        <v>399</v>
      </c>
      <c r="L58" s="23"/>
      <c r="M58" s="24" t="s">
        <v>359</v>
      </c>
      <c r="N58" s="25"/>
    </row>
    <row r="59" spans="2:14" ht="22.05" customHeight="1" x14ac:dyDescent="0.3">
      <c r="B59" s="22">
        <v>202</v>
      </c>
      <c r="C59" s="24" t="s">
        <v>230</v>
      </c>
      <c r="D59" s="25"/>
      <c r="E59" s="25"/>
      <c r="F59" s="25"/>
      <c r="G59" s="25"/>
      <c r="H59" s="25"/>
      <c r="I59" s="23">
        <v>10</v>
      </c>
      <c r="J59" s="23">
        <v>348</v>
      </c>
      <c r="K59" s="23">
        <v>290</v>
      </c>
      <c r="L59" s="23"/>
      <c r="M59" s="24" t="s">
        <v>358</v>
      </c>
      <c r="N59" s="25"/>
    </row>
    <row r="60" spans="2:14" x14ac:dyDescent="0.3">
      <c r="B60" s="22"/>
      <c r="C60" s="29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2:14" ht="22.05" customHeight="1" x14ac:dyDescent="0.3">
      <c r="B61" s="22">
        <v>203</v>
      </c>
      <c r="C61" s="24" t="s">
        <v>230</v>
      </c>
      <c r="D61" s="25"/>
      <c r="E61" s="25"/>
      <c r="F61" s="25"/>
      <c r="G61" s="25"/>
      <c r="H61" s="25"/>
      <c r="I61" s="23">
        <v>10</v>
      </c>
      <c r="J61" s="23">
        <v>960</v>
      </c>
      <c r="K61" s="23">
        <v>800</v>
      </c>
      <c r="L61" s="23"/>
      <c r="M61" s="24" t="s">
        <v>358</v>
      </c>
      <c r="N61" s="25"/>
    </row>
    <row r="62" spans="2:14" x14ac:dyDescent="0.3">
      <c r="B62" s="22"/>
      <c r="C62" s="29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2:14" ht="22.05" customHeight="1" x14ac:dyDescent="0.3">
      <c r="B63" s="22">
        <v>204</v>
      </c>
      <c r="C63" s="24" t="s">
        <v>240</v>
      </c>
      <c r="D63" s="25"/>
      <c r="E63" s="25"/>
      <c r="F63" s="25"/>
      <c r="G63" s="25"/>
      <c r="H63" s="25"/>
      <c r="I63" s="23">
        <v>10</v>
      </c>
      <c r="J63" s="23">
        <v>960</v>
      </c>
      <c r="K63" s="23">
        <v>800</v>
      </c>
      <c r="L63" s="23"/>
      <c r="M63" s="24" t="s">
        <v>363</v>
      </c>
      <c r="N63" s="25"/>
    </row>
    <row r="64" spans="2:14" x14ac:dyDescent="0.3">
      <c r="B64" s="22"/>
      <c r="C64" s="29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spans="2:14" ht="22.05" customHeight="1" x14ac:dyDescent="0.3">
      <c r="B65" s="22">
        <v>205</v>
      </c>
      <c r="C65" s="24" t="s">
        <v>240</v>
      </c>
      <c r="D65" s="25"/>
      <c r="E65" s="25"/>
      <c r="F65" s="25"/>
      <c r="G65" s="25"/>
      <c r="H65" s="25"/>
      <c r="I65" s="23">
        <v>10</v>
      </c>
      <c r="J65" s="23">
        <v>960</v>
      </c>
      <c r="K65" s="23">
        <v>800</v>
      </c>
      <c r="L65" s="23"/>
      <c r="M65" s="24" t="s">
        <v>363</v>
      </c>
      <c r="N65" s="25"/>
    </row>
    <row r="66" spans="2:14" x14ac:dyDescent="0.3">
      <c r="B66" s="22"/>
      <c r="C66" s="29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2:14" ht="22.05" customHeight="1" x14ac:dyDescent="0.3">
      <c r="B67" s="22">
        <v>206</v>
      </c>
      <c r="C67" s="24" t="s">
        <v>249</v>
      </c>
      <c r="D67" s="25"/>
      <c r="E67" s="25"/>
      <c r="F67" s="25"/>
      <c r="G67" s="25"/>
      <c r="H67" s="25"/>
      <c r="I67" s="23">
        <v>9</v>
      </c>
      <c r="J67" s="23">
        <v>960</v>
      </c>
      <c r="K67" s="23">
        <v>534</v>
      </c>
      <c r="L67" s="23"/>
      <c r="M67" s="24" t="s">
        <v>361</v>
      </c>
      <c r="N67" s="25"/>
    </row>
    <row r="68" spans="2:14" x14ac:dyDescent="0.3">
      <c r="B68" s="22"/>
      <c r="C68" s="29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spans="2:14" ht="22.05" customHeight="1" x14ac:dyDescent="0.3">
      <c r="B69" s="22">
        <v>207</v>
      </c>
      <c r="C69" s="24" t="s">
        <v>249</v>
      </c>
      <c r="D69" s="25"/>
      <c r="E69" s="25"/>
      <c r="F69" s="25"/>
      <c r="G69" s="25"/>
      <c r="H69" s="25"/>
      <c r="I69" s="23">
        <v>9</v>
      </c>
      <c r="J69" s="23">
        <v>300</v>
      </c>
      <c r="K69" s="23">
        <v>167</v>
      </c>
      <c r="L69" s="23"/>
      <c r="M69" s="24" t="s">
        <v>361</v>
      </c>
      <c r="N69" s="25"/>
    </row>
    <row r="70" spans="2:14" ht="22.05" customHeight="1" x14ac:dyDescent="0.3">
      <c r="B70" s="22">
        <v>207</v>
      </c>
      <c r="C70" s="24" t="s">
        <v>250</v>
      </c>
      <c r="D70" s="25"/>
      <c r="E70" s="25"/>
      <c r="F70" s="25"/>
      <c r="G70" s="25"/>
      <c r="H70" s="25"/>
      <c r="I70" s="23">
        <v>9</v>
      </c>
      <c r="J70" s="23">
        <v>660</v>
      </c>
      <c r="K70" s="23">
        <v>367</v>
      </c>
      <c r="L70" s="23"/>
      <c r="M70" s="24" t="s">
        <v>354</v>
      </c>
      <c r="N70" s="25"/>
    </row>
    <row r="71" spans="2:14" x14ac:dyDescent="0.3">
      <c r="B71" s="22"/>
      <c r="C71" s="29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spans="2:14" ht="22.05" customHeight="1" x14ac:dyDescent="0.3">
      <c r="B72" s="22">
        <v>208</v>
      </c>
      <c r="C72" s="24" t="s">
        <v>250</v>
      </c>
      <c r="D72" s="25"/>
      <c r="E72" s="25"/>
      <c r="F72" s="25"/>
      <c r="G72" s="25"/>
      <c r="H72" s="25"/>
      <c r="I72" s="23">
        <v>9</v>
      </c>
      <c r="J72" s="23">
        <v>960</v>
      </c>
      <c r="K72" s="23">
        <v>534</v>
      </c>
      <c r="L72" s="23"/>
      <c r="M72" s="24" t="s">
        <v>354</v>
      </c>
      <c r="N72" s="25"/>
    </row>
    <row r="73" spans="2:14" x14ac:dyDescent="0.3">
      <c r="B73" s="22"/>
      <c r="C73" s="29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spans="2:14" ht="22.05" customHeight="1" x14ac:dyDescent="0.3">
      <c r="B74" s="22">
        <v>209</v>
      </c>
      <c r="C74" s="24" t="s">
        <v>250</v>
      </c>
      <c r="D74" s="25"/>
      <c r="E74" s="25"/>
      <c r="F74" s="25"/>
      <c r="G74" s="25"/>
      <c r="H74" s="25"/>
      <c r="I74" s="23">
        <v>9</v>
      </c>
      <c r="J74" s="23">
        <v>960</v>
      </c>
      <c r="K74" s="23">
        <v>534</v>
      </c>
      <c r="L74" s="23"/>
      <c r="M74" s="24" t="s">
        <v>354</v>
      </c>
      <c r="N74" s="25"/>
    </row>
    <row r="75" spans="2:14" x14ac:dyDescent="0.3">
      <c r="B75" s="22"/>
      <c r="C75" s="29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spans="2:14" ht="22.05" customHeight="1" x14ac:dyDescent="0.3">
      <c r="B76" s="22">
        <v>210</v>
      </c>
      <c r="C76" s="24" t="s">
        <v>260</v>
      </c>
      <c r="D76" s="25"/>
      <c r="E76" s="25"/>
      <c r="F76" s="25"/>
      <c r="G76" s="25"/>
      <c r="H76" s="25"/>
      <c r="I76" s="23">
        <v>8</v>
      </c>
      <c r="J76" s="23">
        <v>960</v>
      </c>
      <c r="K76" s="23">
        <v>429</v>
      </c>
      <c r="L76" s="23"/>
      <c r="M76" s="24" t="s">
        <v>357</v>
      </c>
      <c r="N76" s="25"/>
    </row>
    <row r="77" spans="2:14" x14ac:dyDescent="0.3">
      <c r="B77" s="22"/>
      <c r="C77" s="29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2:14" ht="22.05" customHeight="1" x14ac:dyDescent="0.3">
      <c r="B78" s="22">
        <v>211</v>
      </c>
      <c r="C78" s="24" t="s">
        <v>261</v>
      </c>
      <c r="D78" s="25"/>
      <c r="E78" s="25"/>
      <c r="F78" s="25"/>
      <c r="G78" s="25"/>
      <c r="H78" s="25"/>
      <c r="I78" s="23">
        <v>8</v>
      </c>
      <c r="J78" s="23">
        <v>960</v>
      </c>
      <c r="K78" s="23">
        <v>429</v>
      </c>
      <c r="L78" s="23"/>
      <c r="M78" s="24" t="s">
        <v>362</v>
      </c>
      <c r="N78" s="25"/>
    </row>
    <row r="79" spans="2:14" x14ac:dyDescent="0.3">
      <c r="B79" s="22"/>
      <c r="C79" s="29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spans="2:14" ht="22.05" customHeight="1" x14ac:dyDescent="0.3">
      <c r="B80" s="22">
        <v>212</v>
      </c>
      <c r="C80" s="24" t="s">
        <v>261</v>
      </c>
      <c r="D80" s="25"/>
      <c r="E80" s="25"/>
      <c r="F80" s="25"/>
      <c r="G80" s="25"/>
      <c r="H80" s="25"/>
      <c r="I80" s="23">
        <v>8</v>
      </c>
      <c r="J80" s="23">
        <v>960</v>
      </c>
      <c r="K80" s="23">
        <v>429</v>
      </c>
      <c r="L80" s="23"/>
      <c r="M80" s="24" t="s">
        <v>362</v>
      </c>
      <c r="N80" s="25"/>
    </row>
    <row r="81" spans="2:14" x14ac:dyDescent="0.3">
      <c r="B81" s="22"/>
      <c r="C81" s="29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spans="2:14" ht="22.05" customHeight="1" x14ac:dyDescent="0.3">
      <c r="B82" s="22">
        <v>213</v>
      </c>
      <c r="C82" s="24" t="s">
        <v>261</v>
      </c>
      <c r="D82" s="25"/>
      <c r="E82" s="25"/>
      <c r="F82" s="25"/>
      <c r="G82" s="25"/>
      <c r="H82" s="25"/>
      <c r="I82" s="23">
        <v>8</v>
      </c>
      <c r="J82" s="23">
        <v>960</v>
      </c>
      <c r="K82" s="23">
        <v>429</v>
      </c>
      <c r="L82" s="23"/>
      <c r="M82" s="24" t="s">
        <v>362</v>
      </c>
      <c r="N82" s="25"/>
    </row>
    <row r="83" spans="2:14" x14ac:dyDescent="0.3">
      <c r="B83" s="22"/>
      <c r="C83" s="29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spans="2:14" ht="22.05" customHeight="1" x14ac:dyDescent="0.3">
      <c r="B84" s="22">
        <v>214</v>
      </c>
      <c r="C84" s="24" t="s">
        <v>261</v>
      </c>
      <c r="D84" s="25"/>
      <c r="E84" s="25"/>
      <c r="F84" s="25"/>
      <c r="G84" s="25"/>
      <c r="H84" s="25"/>
      <c r="I84" s="23">
        <v>8</v>
      </c>
      <c r="J84" s="23">
        <v>960</v>
      </c>
      <c r="K84" s="23">
        <v>429</v>
      </c>
      <c r="L84" s="23"/>
      <c r="M84" s="24" t="s">
        <v>362</v>
      </c>
      <c r="N84" s="25"/>
    </row>
    <row r="85" spans="2:14" x14ac:dyDescent="0.3">
      <c r="B85" s="22"/>
      <c r="C85" s="29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spans="2:14" ht="22.05" customHeight="1" x14ac:dyDescent="0.3">
      <c r="B86" s="22">
        <v>215</v>
      </c>
      <c r="C86" s="24" t="s">
        <v>265</v>
      </c>
      <c r="D86" s="25"/>
      <c r="E86" s="25"/>
      <c r="F86" s="25"/>
      <c r="G86" s="25"/>
      <c r="H86" s="25"/>
      <c r="I86" s="23">
        <v>6</v>
      </c>
      <c r="J86" s="23">
        <v>960</v>
      </c>
      <c r="K86" s="23">
        <v>348</v>
      </c>
      <c r="L86" s="23"/>
      <c r="M86" s="24" t="s">
        <v>356</v>
      </c>
      <c r="N86" s="25"/>
    </row>
    <row r="87" spans="2:14" x14ac:dyDescent="0.3">
      <c r="B87" s="22"/>
      <c r="C87" s="29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spans="2:14" ht="22.05" customHeight="1" x14ac:dyDescent="0.3">
      <c r="B88" s="22">
        <v>216</v>
      </c>
      <c r="C88" s="24" t="s">
        <v>268</v>
      </c>
      <c r="D88" s="25"/>
      <c r="E88" s="25"/>
      <c r="F88" s="25"/>
      <c r="G88" s="25"/>
      <c r="H88" s="25"/>
      <c r="I88" s="23">
        <v>8</v>
      </c>
      <c r="J88" s="23">
        <v>960</v>
      </c>
      <c r="K88" s="23">
        <v>100</v>
      </c>
      <c r="L88" s="23"/>
      <c r="M88" s="24" t="s">
        <v>355</v>
      </c>
      <c r="N88" s="25"/>
    </row>
    <row r="89" spans="2:14" x14ac:dyDescent="0.3">
      <c r="B89" s="22"/>
      <c r="C89" s="29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spans="2:14" ht="22.05" customHeight="1" x14ac:dyDescent="0.3">
      <c r="B90" s="22">
        <v>217</v>
      </c>
      <c r="C90" s="24" t="s">
        <v>268</v>
      </c>
      <c r="D90" s="25"/>
      <c r="E90" s="25"/>
      <c r="F90" s="25"/>
      <c r="G90" s="25"/>
      <c r="H90" s="25"/>
      <c r="I90" s="23">
        <v>8</v>
      </c>
      <c r="J90" s="23">
        <v>960</v>
      </c>
      <c r="K90" s="23">
        <v>100</v>
      </c>
      <c r="L90" s="23"/>
      <c r="M90" s="24" t="s">
        <v>355</v>
      </c>
      <c r="N90" s="25"/>
    </row>
    <row r="91" spans="2:14" x14ac:dyDescent="0.3">
      <c r="B91" s="22"/>
      <c r="C91" s="29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spans="2:14" x14ac:dyDescent="0.3">
      <c r="B92" s="22"/>
      <c r="C92" s="29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</sheetData>
  <mergeCells count="137">
    <mergeCell ref="C92:N92"/>
    <mergeCell ref="M57:N57"/>
    <mergeCell ref="C74:H74"/>
    <mergeCell ref="M32:N32"/>
    <mergeCell ref="M14:N14"/>
    <mergeCell ref="M72:N72"/>
    <mergeCell ref="C35:H35"/>
    <mergeCell ref="M4:N4"/>
    <mergeCell ref="M56:N56"/>
    <mergeCell ref="B2:N2"/>
    <mergeCell ref="C87:N87"/>
    <mergeCell ref="C62:N62"/>
    <mergeCell ref="C58:H58"/>
    <mergeCell ref="M29:N29"/>
    <mergeCell ref="C5:H5"/>
    <mergeCell ref="C45:H45"/>
    <mergeCell ref="C20:H20"/>
    <mergeCell ref="C64:N64"/>
    <mergeCell ref="C79:N79"/>
    <mergeCell ref="C29:H29"/>
    <mergeCell ref="C73:N73"/>
    <mergeCell ref="M58:N58"/>
    <mergeCell ref="C65:H65"/>
    <mergeCell ref="C47:H47"/>
    <mergeCell ref="C84:H84"/>
    <mergeCell ref="C22:H22"/>
    <mergeCell ref="C80:H80"/>
    <mergeCell ref="C21:H21"/>
    <mergeCell ref="M20:N20"/>
    <mergeCell ref="C70:H70"/>
    <mergeCell ref="C36:N36"/>
    <mergeCell ref="C8:N8"/>
    <mergeCell ref="M84:N84"/>
    <mergeCell ref="C90:H90"/>
    <mergeCell ref="M11:N11"/>
    <mergeCell ref="M69:N69"/>
    <mergeCell ref="C27:H27"/>
    <mergeCell ref="C76:H76"/>
    <mergeCell ref="M78:N78"/>
    <mergeCell ref="C17:H17"/>
    <mergeCell ref="C82:H82"/>
    <mergeCell ref="C57:H57"/>
    <mergeCell ref="M15:N15"/>
    <mergeCell ref="M37:N37"/>
    <mergeCell ref="C86:H86"/>
    <mergeCell ref="B54:N54"/>
    <mergeCell ref="M22:N22"/>
    <mergeCell ref="M30:N30"/>
    <mergeCell ref="C66:N66"/>
    <mergeCell ref="M28:N28"/>
    <mergeCell ref="M86:N86"/>
    <mergeCell ref="M80:N80"/>
    <mergeCell ref="M61:N61"/>
    <mergeCell ref="C68:N68"/>
    <mergeCell ref="C83:N83"/>
    <mergeCell ref="C33:H33"/>
    <mergeCell ref="C89:N89"/>
    <mergeCell ref="C4:H4"/>
    <mergeCell ref="M63:N63"/>
    <mergeCell ref="C26:N26"/>
    <mergeCell ref="C16:N16"/>
    <mergeCell ref="M9:N9"/>
    <mergeCell ref="M67:N67"/>
    <mergeCell ref="M5:N5"/>
    <mergeCell ref="M39:N39"/>
    <mergeCell ref="B55:N55"/>
    <mergeCell ref="C56:H56"/>
    <mergeCell ref="C7:H7"/>
    <mergeCell ref="M6:N6"/>
    <mergeCell ref="B3:N3"/>
    <mergeCell ref="M13:N13"/>
    <mergeCell ref="C67:H67"/>
    <mergeCell ref="M7:N7"/>
    <mergeCell ref="M65:N65"/>
    <mergeCell ref="C38:N38"/>
    <mergeCell ref="C19:H19"/>
    <mergeCell ref="M21:N21"/>
    <mergeCell ref="C81:N81"/>
    <mergeCell ref="C28:H28"/>
    <mergeCell ref="C37:H37"/>
    <mergeCell ref="C69:H69"/>
    <mergeCell ref="M27:N27"/>
    <mergeCell ref="M41:N41"/>
    <mergeCell ref="C30:H30"/>
    <mergeCell ref="C49:N49"/>
    <mergeCell ref="C6:H6"/>
    <mergeCell ref="M24:N24"/>
    <mergeCell ref="M76:N76"/>
    <mergeCell ref="C14:H14"/>
    <mergeCell ref="M90:N90"/>
    <mergeCell ref="C72:H72"/>
    <mergeCell ref="M74:N74"/>
    <mergeCell ref="C91:N91"/>
    <mergeCell ref="C32:H32"/>
    <mergeCell ref="M25:N25"/>
    <mergeCell ref="C13:H13"/>
    <mergeCell ref="C78:H78"/>
    <mergeCell ref="M33:N33"/>
    <mergeCell ref="C18:N18"/>
    <mergeCell ref="M45:N45"/>
    <mergeCell ref="C77:N77"/>
    <mergeCell ref="C15:H15"/>
    <mergeCell ref="M17:N17"/>
    <mergeCell ref="C34:N34"/>
    <mergeCell ref="C24:H24"/>
    <mergeCell ref="C42:N42"/>
    <mergeCell ref="M47:N47"/>
    <mergeCell ref="M19:N19"/>
    <mergeCell ref="C88:H88"/>
    <mergeCell ref="C63:H63"/>
    <mergeCell ref="C41:H41"/>
    <mergeCell ref="C85:N85"/>
    <mergeCell ref="C44:N44"/>
    <mergeCell ref="C25:H25"/>
    <mergeCell ref="M43:N43"/>
    <mergeCell ref="M59:N59"/>
    <mergeCell ref="C9:H9"/>
    <mergeCell ref="C31:N31"/>
    <mergeCell ref="C40:N40"/>
    <mergeCell ref="C59:H59"/>
    <mergeCell ref="M88:N88"/>
    <mergeCell ref="C11:H11"/>
    <mergeCell ref="M70:N70"/>
    <mergeCell ref="M82:N82"/>
    <mergeCell ref="M35:N35"/>
    <mergeCell ref="C60:N60"/>
    <mergeCell ref="C71:N71"/>
    <mergeCell ref="M10:N10"/>
    <mergeCell ref="C61:H61"/>
    <mergeCell ref="C23:N23"/>
    <mergeCell ref="C39:H39"/>
    <mergeCell ref="C10:H10"/>
    <mergeCell ref="C75:N75"/>
    <mergeCell ref="C43:H43"/>
    <mergeCell ref="C12:N12"/>
    <mergeCell ref="C46:N46"/>
    <mergeCell ref="C48:N48"/>
  </mergeCells>
  <pageMargins left="0.75" right="0.75" top="1" bottom="1" header="0.5" footer="0.5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3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AA2" sqref="AA2"/>
    </sheetView>
  </sheetViews>
  <sheetFormatPr defaultColWidth="8.5546875" defaultRowHeight="14.4" x14ac:dyDescent="0.3"/>
  <cols>
    <col min="2" max="2" width="15" style="2" customWidth="1"/>
    <col min="3" max="3" width="10.21875" style="2" customWidth="1"/>
    <col min="4" max="5" width="10.33203125" style="2" customWidth="1"/>
    <col min="6" max="7" width="10.21875" style="2" customWidth="1"/>
    <col min="8" max="8" width="43.21875" style="2" customWidth="1"/>
    <col min="9" max="9" width="10.21875" style="2" customWidth="1"/>
    <col min="10" max="11" width="8.6640625" style="2" customWidth="1"/>
    <col min="12" max="12" width="8.6640625" style="3" customWidth="1"/>
    <col min="13" max="13" width="8.6640625" style="4" customWidth="1"/>
    <col min="14" max="14" width="8.6640625" style="5" customWidth="1"/>
    <col min="15" max="15" width="1.77734375" style="2" hidden="1" customWidth="1"/>
    <col min="16" max="16" width="5.5546875" style="2" hidden="1" customWidth="1"/>
    <col min="17" max="17" width="5.44140625" style="2" hidden="1" customWidth="1"/>
    <col min="18" max="18" width="5" style="2" hidden="1" customWidth="1"/>
    <col min="19" max="19" width="7.5546875" style="2" hidden="1" customWidth="1"/>
    <col min="20" max="20" width="3.21875" style="2" hidden="1" customWidth="1"/>
    <col min="21" max="21" width="4.5546875" style="2" hidden="1" customWidth="1"/>
    <col min="22" max="22" width="6.77734375" style="2" hidden="1" customWidth="1"/>
    <col min="23" max="23" width="8.77734375" style="2" hidden="1" customWidth="1"/>
    <col min="24" max="26" width="8.5546875" style="2" hidden="1" customWidth="1"/>
  </cols>
  <sheetData>
    <row r="1" spans="1:28" ht="34.5" customHeight="1" x14ac:dyDescent="0.3">
      <c r="A1" s="6" t="s">
        <v>188</v>
      </c>
      <c r="B1" s="7" t="s">
        <v>189</v>
      </c>
      <c r="C1" s="7" t="s">
        <v>190</v>
      </c>
      <c r="D1" s="7" t="s">
        <v>191</v>
      </c>
      <c r="E1" s="7" t="s">
        <v>192</v>
      </c>
      <c r="F1" s="7" t="s">
        <v>193</v>
      </c>
      <c r="G1" s="7" t="s">
        <v>194</v>
      </c>
      <c r="H1" s="7" t="s">
        <v>195</v>
      </c>
      <c r="I1" s="7" t="s">
        <v>196</v>
      </c>
      <c r="J1" s="7" t="s">
        <v>197</v>
      </c>
      <c r="K1" s="7" t="s">
        <v>198</v>
      </c>
      <c r="L1" s="7" t="s">
        <v>199</v>
      </c>
      <c r="M1" s="8" t="s">
        <v>200</v>
      </c>
      <c r="N1" s="8" t="s">
        <v>201</v>
      </c>
      <c r="O1" s="7" t="s">
        <v>202</v>
      </c>
      <c r="Q1" s="7" t="s">
        <v>203</v>
      </c>
      <c r="R1" s="7" t="s">
        <v>204</v>
      </c>
      <c r="S1" s="7">
        <v>0</v>
      </c>
      <c r="T1" s="6" t="s">
        <v>205</v>
      </c>
      <c r="U1" s="6" t="s">
        <v>206</v>
      </c>
      <c r="V1" s="6" t="s">
        <v>207</v>
      </c>
      <c r="W1" s="6" t="s">
        <v>208</v>
      </c>
      <c r="X1" s="9" t="s">
        <v>209</v>
      </c>
    </row>
    <row r="2" spans="1:28" ht="13.8" customHeight="1" x14ac:dyDescent="0.3">
      <c r="A2" s="10">
        <f t="shared" ref="A2:A33" ca="1" si="0">IF(O2="-", "", 1 + SUM(INDIRECT(ADDRESS(2,COLUMN(R2)) &amp; ":" &amp; ADDRESS(ROW(),COLUMN(R2)))))</f>
        <v>1</v>
      </c>
      <c r="B2" s="11" t="s">
        <v>210</v>
      </c>
      <c r="C2" s="10">
        <v>1100</v>
      </c>
      <c r="D2" s="10" t="s">
        <v>211</v>
      </c>
      <c r="E2" s="10" t="s">
        <v>212</v>
      </c>
      <c r="F2" s="10" t="s">
        <v>213</v>
      </c>
      <c r="G2" s="10" t="s">
        <v>214</v>
      </c>
      <c r="H2" s="10" t="s">
        <v>215</v>
      </c>
      <c r="I2" s="10">
        <v>99</v>
      </c>
      <c r="J2" s="3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12"/>
      <c r="N2" s="2" t="str">
        <f t="shared" ref="N2:N33" ca="1" si="2">IF(O2="", "", MAX(ROUND(-(INDIRECT("S" &amp; ROW() - 1) - S2)/INDIRECT("C" &amp; ROW() - 1), 0), 1) * INDIRECT("C" &amp; ROW() - 1))</f>
        <v/>
      </c>
      <c r="P2" s="2">
        <f t="shared" ref="P2:P33" si="3">IF(O2 = "-", -W2,I2)</f>
        <v>99</v>
      </c>
      <c r="Q2" s="2">
        <f t="shared" ref="Q2:Q33" ca="1" si="4">IF(O2 = "-", SUM(INDIRECT(ADDRESS(2,COLUMN(P2)) &amp; ":" &amp; ADDRESS(ROW(),COLUMN(P2)))), 0)</f>
        <v>0</v>
      </c>
      <c r="R2" s="2">
        <f t="shared" ref="R2:R33" si="5">IF(O2="-",1,0)</f>
        <v>0</v>
      </c>
      <c r="S2" s="2">
        <f t="shared" ref="S2:S33" ca="1" si="6">IF(Q2 = 0, INDIRECT("S" &amp; ROW() - 1), Q2)</f>
        <v>0</v>
      </c>
      <c r="T2" s="2" t="str">
        <f>IF(H2="","",VLOOKUP(H2,'Вода SKU'!$A$1:$B$150,2,0))</f>
        <v>3.2, Biotec, без лактозы</v>
      </c>
      <c r="U2" s="2">
        <f t="shared" ref="U2:U33" ca="1" si="7">IF(C2 = "", 8, IF(C2 = "-", 8000 / INDIRECT("C" &amp; ROW() - 1), 8000/C2))</f>
        <v>7.2727272727272725</v>
      </c>
      <c r="V2" s="2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2">
        <f t="shared" ref="W2:W33" ca="1" si="9">IF(O2 = "-", INDIRECT("C" &amp; ROW() - 1), 0)</f>
        <v>0</v>
      </c>
      <c r="X2" s="2" t="str">
        <f t="shared" ref="X2:X33" ca="1" si="10">IF(O2="", "", MAX(ROUND(-(INDIRECT("S" &amp; ROW() - 1) - S2)/INDIRECT("C" &amp; ROW() - 1), 0), 1) * INDIRECT("C" &amp; ROW() - 1))</f>
        <v/>
      </c>
      <c r="AB2" s="2" t="str">
        <f ca="1">X2</f>
        <v/>
      </c>
    </row>
    <row r="3" spans="1:28" ht="13.8" customHeight="1" x14ac:dyDescent="0.3">
      <c r="A3" s="13">
        <f t="shared" ca="1" si="0"/>
        <v>1</v>
      </c>
      <c r="B3" s="13" t="s">
        <v>210</v>
      </c>
      <c r="C3" s="13">
        <v>1100</v>
      </c>
      <c r="D3" s="13" t="s">
        <v>216</v>
      </c>
      <c r="E3" s="13" t="s">
        <v>217</v>
      </c>
      <c r="F3" s="13" t="s">
        <v>218</v>
      </c>
      <c r="G3" s="13" t="s">
        <v>214</v>
      </c>
      <c r="H3" s="13" t="s">
        <v>219</v>
      </c>
      <c r="I3" s="13">
        <v>251</v>
      </c>
      <c r="J3" s="3" t="str">
        <f t="shared" ca="1" si="1"/>
        <v/>
      </c>
      <c r="K3" s="13">
        <v>1</v>
      </c>
      <c r="L3" s="13"/>
      <c r="M3" s="14"/>
      <c r="N3" s="2" t="str">
        <f t="shared" ca="1" si="2"/>
        <v/>
      </c>
      <c r="P3" s="2">
        <f t="shared" si="3"/>
        <v>251</v>
      </c>
      <c r="Q3" s="2">
        <f t="shared" ca="1" si="4"/>
        <v>0</v>
      </c>
      <c r="R3" s="2">
        <f t="shared" si="5"/>
        <v>0</v>
      </c>
      <c r="S3" s="2">
        <f t="shared" ca="1" si="6"/>
        <v>0</v>
      </c>
      <c r="T3" s="2" t="str">
        <f>IF(H3="","",VLOOKUP(H3,'Вода SKU'!$A$1:$B$150,2,0))</f>
        <v>3.2, Biotec, без лактозы</v>
      </c>
      <c r="U3" s="2">
        <f t="shared" ca="1" si="7"/>
        <v>7.2727272727272725</v>
      </c>
      <c r="V3" s="2">
        <f t="shared" si="8"/>
        <v>0</v>
      </c>
      <c r="W3" s="2">
        <f t="shared" ca="1" si="9"/>
        <v>0</v>
      </c>
      <c r="X3" s="2" t="str">
        <f t="shared" ca="1" si="10"/>
        <v/>
      </c>
    </row>
    <row r="4" spans="1:28" ht="13.8" customHeight="1" x14ac:dyDescent="0.3">
      <c r="A4" s="13">
        <f t="shared" ca="1" si="0"/>
        <v>1</v>
      </c>
      <c r="B4" s="13" t="s">
        <v>210</v>
      </c>
      <c r="C4" s="13">
        <v>1100</v>
      </c>
      <c r="D4" s="13" t="s">
        <v>216</v>
      </c>
      <c r="E4" s="13" t="s">
        <v>217</v>
      </c>
      <c r="F4" s="13" t="s">
        <v>218</v>
      </c>
      <c r="G4" s="13" t="s">
        <v>220</v>
      </c>
      <c r="H4" s="13" t="s">
        <v>221</v>
      </c>
      <c r="I4" s="13">
        <v>704</v>
      </c>
      <c r="J4" s="3" t="str">
        <f t="shared" ca="1" si="1"/>
        <v/>
      </c>
      <c r="K4" s="13">
        <v>1</v>
      </c>
      <c r="L4" s="13"/>
      <c r="M4" s="14"/>
      <c r="N4" s="2" t="str">
        <f t="shared" ca="1" si="2"/>
        <v/>
      </c>
      <c r="P4" s="2">
        <f t="shared" si="3"/>
        <v>704</v>
      </c>
      <c r="Q4" s="2">
        <f t="shared" ca="1" si="4"/>
        <v>0</v>
      </c>
      <c r="R4" s="2">
        <f t="shared" si="5"/>
        <v>0</v>
      </c>
      <c r="S4" s="2">
        <f t="shared" ca="1" si="6"/>
        <v>0</v>
      </c>
      <c r="T4" s="2" t="str">
        <f>IF(H4="","",VLOOKUP(H4,'Вода SKU'!$A$1:$B$150,2,0))</f>
        <v>3.2, Сакко</v>
      </c>
      <c r="U4" s="2">
        <f t="shared" ca="1" si="7"/>
        <v>7.2727272727272725</v>
      </c>
      <c r="V4" s="2">
        <f t="shared" si="8"/>
        <v>0</v>
      </c>
      <c r="W4" s="2">
        <f t="shared" ca="1" si="9"/>
        <v>0</v>
      </c>
      <c r="X4" s="2" t="str">
        <f t="shared" ca="1" si="10"/>
        <v/>
      </c>
    </row>
    <row r="5" spans="1:28" ht="13.8" customHeight="1" x14ac:dyDescent="0.3">
      <c r="A5" s="15" t="str">
        <f t="shared" ca="1" si="0"/>
        <v/>
      </c>
      <c r="B5" s="15" t="s">
        <v>222</v>
      </c>
      <c r="C5" s="15" t="s">
        <v>222</v>
      </c>
      <c r="D5" s="15" t="s">
        <v>222</v>
      </c>
      <c r="E5" s="15" t="s">
        <v>222</v>
      </c>
      <c r="F5" s="15" t="s">
        <v>222</v>
      </c>
      <c r="G5" s="15" t="s">
        <v>222</v>
      </c>
      <c r="H5" s="15" t="s">
        <v>222</v>
      </c>
      <c r="J5" s="3">
        <f t="shared" ca="1" si="1"/>
        <v>46</v>
      </c>
      <c r="M5" s="16">
        <v>8300</v>
      </c>
      <c r="N5" s="2">
        <f t="shared" ca="1" si="2"/>
        <v>1100</v>
      </c>
      <c r="O5" s="15" t="s">
        <v>222</v>
      </c>
      <c r="P5" s="2">
        <f t="shared" ca="1" si="3"/>
        <v>-1100</v>
      </c>
      <c r="Q5" s="2">
        <f t="shared" ca="1" si="4"/>
        <v>-46</v>
      </c>
      <c r="R5" s="2">
        <f t="shared" si="5"/>
        <v>1</v>
      </c>
      <c r="S5" s="2">
        <f t="shared" ca="1" si="6"/>
        <v>-46</v>
      </c>
      <c r="T5" s="2" t="str">
        <f>IF(H5="","",VLOOKUP(H5,'Вода SKU'!$A$1:$B$150,2,0))</f>
        <v>-</v>
      </c>
      <c r="U5" s="2">
        <f t="shared" ca="1" si="7"/>
        <v>7.2727272727272725</v>
      </c>
      <c r="V5" s="2">
        <f t="shared" si="8"/>
        <v>8300</v>
      </c>
      <c r="W5" s="2">
        <f t="shared" ca="1" si="9"/>
        <v>1100</v>
      </c>
      <c r="X5" s="2">
        <f t="shared" ca="1" si="10"/>
        <v>1100</v>
      </c>
    </row>
    <row r="6" spans="1:28" ht="13.8" customHeight="1" x14ac:dyDescent="0.3">
      <c r="A6" s="17">
        <f t="shared" ca="1" si="0"/>
        <v>2</v>
      </c>
      <c r="B6" s="17" t="s">
        <v>223</v>
      </c>
      <c r="C6" s="17">
        <v>960</v>
      </c>
      <c r="D6" s="17" t="s">
        <v>224</v>
      </c>
      <c r="E6" s="17" t="s">
        <v>225</v>
      </c>
      <c r="F6" s="17" t="s">
        <v>226</v>
      </c>
      <c r="G6" s="17" t="s">
        <v>227</v>
      </c>
      <c r="H6" s="17" t="s">
        <v>228</v>
      </c>
      <c r="I6" s="17">
        <v>134</v>
      </c>
      <c r="J6" s="3" t="str">
        <f t="shared" ca="1" si="1"/>
        <v/>
      </c>
      <c r="K6" s="17">
        <v>1</v>
      </c>
      <c r="L6" s="17"/>
      <c r="M6" s="14"/>
      <c r="N6" s="2" t="str">
        <f t="shared" ca="1" si="2"/>
        <v/>
      </c>
      <c r="P6" s="2">
        <f t="shared" si="3"/>
        <v>134</v>
      </c>
      <c r="Q6" s="2">
        <f t="shared" ca="1" si="4"/>
        <v>0</v>
      </c>
      <c r="R6" s="2">
        <f t="shared" si="5"/>
        <v>0</v>
      </c>
      <c r="S6" s="2">
        <f t="shared" ca="1" si="6"/>
        <v>-46</v>
      </c>
      <c r="T6" s="2" t="str">
        <f>IF(H6="","",VLOOKUP(H6,'Вода SKU'!$A$1:$B$150,2,0))</f>
        <v>2.7, Альче</v>
      </c>
      <c r="U6" s="2">
        <f t="shared" ca="1" si="7"/>
        <v>8.3333333333333339</v>
      </c>
      <c r="V6" s="2">
        <f t="shared" si="8"/>
        <v>0</v>
      </c>
      <c r="W6" s="2">
        <f t="shared" ca="1" si="9"/>
        <v>0</v>
      </c>
      <c r="X6" s="2" t="str">
        <f t="shared" ca="1" si="10"/>
        <v/>
      </c>
    </row>
    <row r="7" spans="1:28" ht="13.8" customHeight="1" x14ac:dyDescent="0.3">
      <c r="A7" s="17">
        <f t="shared" ca="1" si="0"/>
        <v>2</v>
      </c>
      <c r="B7" s="17" t="s">
        <v>223</v>
      </c>
      <c r="C7" s="17">
        <v>960</v>
      </c>
      <c r="D7" s="17" t="s">
        <v>224</v>
      </c>
      <c r="E7" s="17" t="s">
        <v>225</v>
      </c>
      <c r="F7" s="17" t="s">
        <v>226</v>
      </c>
      <c r="G7" s="17" t="s">
        <v>227</v>
      </c>
      <c r="H7" s="17" t="s">
        <v>229</v>
      </c>
      <c r="I7" s="17">
        <v>478</v>
      </c>
      <c r="J7" s="3" t="str">
        <f t="shared" ca="1" si="1"/>
        <v/>
      </c>
      <c r="K7" s="17">
        <v>1</v>
      </c>
      <c r="L7" s="17"/>
      <c r="M7" s="14"/>
      <c r="N7" s="2" t="str">
        <f t="shared" ca="1" si="2"/>
        <v/>
      </c>
      <c r="P7" s="2">
        <f t="shared" si="3"/>
        <v>478</v>
      </c>
      <c r="Q7" s="2">
        <f t="shared" ca="1" si="4"/>
        <v>0</v>
      </c>
      <c r="R7" s="2">
        <f t="shared" si="5"/>
        <v>0</v>
      </c>
      <c r="S7" s="2">
        <f t="shared" ca="1" si="6"/>
        <v>-46</v>
      </c>
      <c r="T7" s="2" t="str">
        <f>IF(H7="","",VLOOKUP(H7,'Вода SKU'!$A$1:$B$150,2,0))</f>
        <v>2.7, Альче</v>
      </c>
      <c r="U7" s="2">
        <f t="shared" ca="1" si="7"/>
        <v>8.3333333333333339</v>
      </c>
      <c r="V7" s="2">
        <f t="shared" si="8"/>
        <v>0</v>
      </c>
      <c r="W7" s="2">
        <f t="shared" ca="1" si="9"/>
        <v>0</v>
      </c>
      <c r="X7" s="2" t="str">
        <f t="shared" ca="1" si="10"/>
        <v/>
      </c>
    </row>
    <row r="8" spans="1:28" ht="13.8" customHeight="1" x14ac:dyDescent="0.3">
      <c r="A8" s="17">
        <f t="shared" ca="1" si="0"/>
        <v>2</v>
      </c>
      <c r="B8" s="17" t="s">
        <v>223</v>
      </c>
      <c r="C8" s="17">
        <v>960</v>
      </c>
      <c r="D8" s="17" t="s">
        <v>224</v>
      </c>
      <c r="E8" s="17" t="s">
        <v>225</v>
      </c>
      <c r="F8" s="17" t="s">
        <v>226</v>
      </c>
      <c r="G8" s="17" t="s">
        <v>227</v>
      </c>
      <c r="H8" s="17" t="s">
        <v>230</v>
      </c>
      <c r="I8" s="17">
        <v>348</v>
      </c>
      <c r="J8" s="3" t="str">
        <f t="shared" ca="1" si="1"/>
        <v/>
      </c>
      <c r="K8" s="17">
        <v>1</v>
      </c>
      <c r="L8" s="17"/>
      <c r="M8" s="14"/>
      <c r="N8" s="2" t="str">
        <f t="shared" ca="1" si="2"/>
        <v/>
      </c>
      <c r="P8" s="2">
        <f t="shared" si="3"/>
        <v>348</v>
      </c>
      <c r="Q8" s="2">
        <f t="shared" ca="1" si="4"/>
        <v>0</v>
      </c>
      <c r="R8" s="2">
        <f t="shared" si="5"/>
        <v>0</v>
      </c>
      <c r="S8" s="2">
        <f t="shared" ca="1" si="6"/>
        <v>-46</v>
      </c>
      <c r="T8" s="2" t="str">
        <f>IF(H8="","",VLOOKUP(H8,'Вода SKU'!$A$1:$B$150,2,0))</f>
        <v>2.7, Альче</v>
      </c>
      <c r="U8" s="2">
        <f t="shared" ca="1" si="7"/>
        <v>8.3333333333333339</v>
      </c>
      <c r="V8" s="2">
        <f t="shared" si="8"/>
        <v>0</v>
      </c>
      <c r="W8" s="2">
        <f t="shared" ca="1" si="9"/>
        <v>0</v>
      </c>
      <c r="X8" s="2" t="str">
        <f t="shared" ca="1" si="10"/>
        <v/>
      </c>
    </row>
    <row r="9" spans="1:28" ht="13.8" customHeight="1" x14ac:dyDescent="0.3">
      <c r="A9" s="15" t="str">
        <f t="shared" ca="1" si="0"/>
        <v/>
      </c>
      <c r="B9" s="15" t="s">
        <v>222</v>
      </c>
      <c r="C9" s="15" t="s">
        <v>222</v>
      </c>
      <c r="D9" s="15" t="s">
        <v>222</v>
      </c>
      <c r="E9" s="15" t="s">
        <v>222</v>
      </c>
      <c r="F9" s="15" t="s">
        <v>222</v>
      </c>
      <c r="G9" s="15" t="s">
        <v>222</v>
      </c>
      <c r="H9" s="15" t="s">
        <v>222</v>
      </c>
      <c r="J9" s="3">
        <f t="shared" ca="1" si="1"/>
        <v>0</v>
      </c>
      <c r="M9" s="16">
        <v>8300</v>
      </c>
      <c r="N9" s="2">
        <f t="shared" ca="1" si="2"/>
        <v>960</v>
      </c>
      <c r="O9" s="15" t="s">
        <v>222</v>
      </c>
      <c r="P9" s="2">
        <f t="shared" ca="1" si="3"/>
        <v>-960</v>
      </c>
      <c r="Q9" s="2">
        <f t="shared" ca="1" si="4"/>
        <v>-46</v>
      </c>
      <c r="R9" s="2">
        <f t="shared" si="5"/>
        <v>1</v>
      </c>
      <c r="S9" s="2">
        <f t="shared" ca="1" si="6"/>
        <v>-46</v>
      </c>
      <c r="T9" s="2" t="str">
        <f>IF(H9="","",VLOOKUP(H9,'Вода SKU'!$A$1:$B$150,2,0))</f>
        <v>-</v>
      </c>
      <c r="U9" s="2">
        <f t="shared" ca="1" si="7"/>
        <v>8.3333333333333339</v>
      </c>
      <c r="V9" s="2">
        <f t="shared" si="8"/>
        <v>8300</v>
      </c>
      <c r="W9" s="2">
        <f t="shared" ca="1" si="9"/>
        <v>960</v>
      </c>
      <c r="X9" s="2">
        <f t="shared" ca="1" si="10"/>
        <v>960</v>
      </c>
    </row>
    <row r="10" spans="1:28" ht="13.8" customHeight="1" x14ac:dyDescent="0.3">
      <c r="A10" s="13">
        <f t="shared" ca="1" si="0"/>
        <v>3</v>
      </c>
      <c r="B10" s="13" t="s">
        <v>231</v>
      </c>
      <c r="C10" s="13">
        <v>1100</v>
      </c>
      <c r="D10" s="13" t="s">
        <v>216</v>
      </c>
      <c r="E10" s="13" t="s">
        <v>217</v>
      </c>
      <c r="F10" s="13" t="s">
        <v>218</v>
      </c>
      <c r="G10" s="13" t="s">
        <v>214</v>
      </c>
      <c r="H10" s="13" t="s">
        <v>232</v>
      </c>
      <c r="I10" s="13">
        <v>258</v>
      </c>
      <c r="J10" s="3" t="str">
        <f t="shared" ca="1" si="1"/>
        <v/>
      </c>
      <c r="K10" s="13">
        <v>1</v>
      </c>
      <c r="L10" s="13"/>
      <c r="M10" s="14"/>
      <c r="N10" s="2" t="str">
        <f t="shared" ca="1" si="2"/>
        <v/>
      </c>
      <c r="P10" s="2">
        <f t="shared" si="3"/>
        <v>258</v>
      </c>
      <c r="Q10" s="2">
        <f t="shared" ca="1" si="4"/>
        <v>0</v>
      </c>
      <c r="R10" s="2">
        <f t="shared" si="5"/>
        <v>0</v>
      </c>
      <c r="S10" s="2">
        <f t="shared" ca="1" si="6"/>
        <v>-46</v>
      </c>
      <c r="T10" s="2" t="str">
        <f>IF(H10="","",VLOOKUP(H10,'Вода SKU'!$A$1:$B$150,2,0))</f>
        <v>3.2, Сакко</v>
      </c>
      <c r="U10" s="2">
        <f t="shared" ca="1" si="7"/>
        <v>7.2727272727272725</v>
      </c>
      <c r="V10" s="2">
        <f t="shared" si="8"/>
        <v>0</v>
      </c>
      <c r="W10" s="2">
        <f t="shared" ca="1" si="9"/>
        <v>0</v>
      </c>
      <c r="X10" s="2" t="str">
        <f t="shared" ca="1" si="10"/>
        <v/>
      </c>
    </row>
    <row r="11" spans="1:28" ht="13.8" customHeight="1" x14ac:dyDescent="0.3">
      <c r="A11" s="13">
        <f t="shared" ca="1" si="0"/>
        <v>3</v>
      </c>
      <c r="B11" s="13" t="s">
        <v>231</v>
      </c>
      <c r="C11" s="13">
        <v>1100</v>
      </c>
      <c r="D11" s="13" t="s">
        <v>216</v>
      </c>
      <c r="E11" s="13" t="s">
        <v>217</v>
      </c>
      <c r="F11" s="13" t="s">
        <v>218</v>
      </c>
      <c r="G11" s="13" t="s">
        <v>214</v>
      </c>
      <c r="H11" s="13" t="s">
        <v>233</v>
      </c>
      <c r="I11" s="13">
        <v>674</v>
      </c>
      <c r="J11" s="3" t="str">
        <f t="shared" ca="1" si="1"/>
        <v/>
      </c>
      <c r="K11" s="13">
        <v>1</v>
      </c>
      <c r="L11" s="13"/>
      <c r="M11" s="14"/>
      <c r="N11" s="2" t="str">
        <f t="shared" ca="1" si="2"/>
        <v/>
      </c>
      <c r="P11" s="2">
        <f t="shared" si="3"/>
        <v>674</v>
      </c>
      <c r="Q11" s="2">
        <f t="shared" ca="1" si="4"/>
        <v>0</v>
      </c>
      <c r="R11" s="2">
        <f t="shared" si="5"/>
        <v>0</v>
      </c>
      <c r="S11" s="2">
        <f t="shared" ca="1" si="6"/>
        <v>-46</v>
      </c>
      <c r="T11" s="2" t="str">
        <f>IF(H11="","",VLOOKUP(H11,'Вода SKU'!$A$1:$B$150,2,0))</f>
        <v>3.2, Сакко</v>
      </c>
      <c r="U11" s="2">
        <f t="shared" ca="1" si="7"/>
        <v>7.2727272727272725</v>
      </c>
      <c r="V11" s="2">
        <f t="shared" si="8"/>
        <v>0</v>
      </c>
      <c r="W11" s="2">
        <f t="shared" ca="1" si="9"/>
        <v>0</v>
      </c>
      <c r="X11" s="2" t="str">
        <f t="shared" ca="1" si="10"/>
        <v/>
      </c>
    </row>
    <row r="12" spans="1:28" ht="13.8" customHeight="1" x14ac:dyDescent="0.3">
      <c r="A12" s="13">
        <f t="shared" ca="1" si="0"/>
        <v>3</v>
      </c>
      <c r="B12" s="13" t="s">
        <v>231</v>
      </c>
      <c r="C12" s="13">
        <v>1100</v>
      </c>
      <c r="D12" s="13" t="s">
        <v>216</v>
      </c>
      <c r="E12" s="13" t="s">
        <v>217</v>
      </c>
      <c r="F12" s="13" t="s">
        <v>218</v>
      </c>
      <c r="G12" s="13" t="s">
        <v>214</v>
      </c>
      <c r="H12" s="13" t="s">
        <v>234</v>
      </c>
      <c r="I12" s="13">
        <v>200</v>
      </c>
      <c r="J12" s="3" t="str">
        <f t="shared" ca="1" si="1"/>
        <v/>
      </c>
      <c r="K12" s="13">
        <v>1</v>
      </c>
      <c r="L12" s="13"/>
      <c r="M12" s="14"/>
      <c r="N12" s="2" t="str">
        <f t="shared" ca="1" si="2"/>
        <v/>
      </c>
      <c r="P12" s="2">
        <f t="shared" si="3"/>
        <v>200</v>
      </c>
      <c r="Q12" s="2">
        <f t="shared" ca="1" si="4"/>
        <v>0</v>
      </c>
      <c r="R12" s="2">
        <f t="shared" si="5"/>
        <v>0</v>
      </c>
      <c r="S12" s="2">
        <f t="shared" ca="1" si="6"/>
        <v>-46</v>
      </c>
      <c r="T12" s="2" t="str">
        <f>IF(H12="","",VLOOKUP(H12,'Вода SKU'!$A$1:$B$150,2,0))</f>
        <v>3.2, Сакко</v>
      </c>
      <c r="U12" s="2">
        <f t="shared" ca="1" si="7"/>
        <v>7.2727272727272725</v>
      </c>
      <c r="V12" s="2">
        <f t="shared" si="8"/>
        <v>0</v>
      </c>
      <c r="W12" s="2">
        <f t="shared" ca="1" si="9"/>
        <v>0</v>
      </c>
      <c r="X12" s="2" t="str">
        <f t="shared" ca="1" si="10"/>
        <v/>
      </c>
    </row>
    <row r="13" spans="1:28" ht="13.8" customHeight="1" x14ac:dyDescent="0.3">
      <c r="A13" s="15" t="str">
        <f t="shared" ca="1" si="0"/>
        <v/>
      </c>
      <c r="B13" s="15" t="s">
        <v>222</v>
      </c>
      <c r="C13" s="15" t="s">
        <v>222</v>
      </c>
      <c r="D13" s="15" t="s">
        <v>222</v>
      </c>
      <c r="E13" s="15" t="s">
        <v>222</v>
      </c>
      <c r="F13" s="15" t="s">
        <v>222</v>
      </c>
      <c r="G13" s="15" t="s">
        <v>222</v>
      </c>
      <c r="H13" s="15" t="s">
        <v>222</v>
      </c>
      <c r="J13" s="3">
        <f t="shared" ca="1" si="1"/>
        <v>-32</v>
      </c>
      <c r="M13" s="16">
        <v>8300</v>
      </c>
      <c r="N13" s="2">
        <f t="shared" ca="1" si="2"/>
        <v>1100</v>
      </c>
      <c r="O13" s="15" t="s">
        <v>222</v>
      </c>
      <c r="P13" s="2">
        <f t="shared" ca="1" si="3"/>
        <v>-1100</v>
      </c>
      <c r="Q13" s="2">
        <f t="shared" ca="1" si="4"/>
        <v>-14</v>
      </c>
      <c r="R13" s="2">
        <f t="shared" si="5"/>
        <v>1</v>
      </c>
      <c r="S13" s="2">
        <f t="shared" ca="1" si="6"/>
        <v>-14</v>
      </c>
      <c r="T13" s="2" t="str">
        <f>IF(H13="","",VLOOKUP(H13,'Вода SKU'!$A$1:$B$150,2,0))</f>
        <v>-</v>
      </c>
      <c r="U13" s="2">
        <f t="shared" ca="1" si="7"/>
        <v>7.2727272727272725</v>
      </c>
      <c r="V13" s="2">
        <f t="shared" si="8"/>
        <v>8300</v>
      </c>
      <c r="W13" s="2">
        <f t="shared" ca="1" si="9"/>
        <v>1100</v>
      </c>
      <c r="X13" s="2">
        <f t="shared" ca="1" si="10"/>
        <v>1100</v>
      </c>
    </row>
    <row r="14" spans="1:28" ht="13.8" customHeight="1" x14ac:dyDescent="0.3">
      <c r="A14" s="17">
        <f t="shared" ca="1" si="0"/>
        <v>4</v>
      </c>
      <c r="B14" s="17" t="s">
        <v>223</v>
      </c>
      <c r="C14" s="17">
        <v>960</v>
      </c>
      <c r="D14" s="17" t="s">
        <v>224</v>
      </c>
      <c r="E14" s="17" t="s">
        <v>225</v>
      </c>
      <c r="F14" s="17" t="s">
        <v>226</v>
      </c>
      <c r="G14" s="17" t="s">
        <v>227</v>
      </c>
      <c r="H14" s="17" t="s">
        <v>230</v>
      </c>
      <c r="I14" s="17">
        <v>960</v>
      </c>
      <c r="J14" s="3" t="str">
        <f t="shared" ca="1" si="1"/>
        <v/>
      </c>
      <c r="K14" s="17">
        <v>1</v>
      </c>
      <c r="L14" s="17"/>
      <c r="M14" s="14"/>
      <c r="N14" s="2" t="str">
        <f t="shared" ca="1" si="2"/>
        <v/>
      </c>
      <c r="P14" s="2">
        <f t="shared" si="3"/>
        <v>960</v>
      </c>
      <c r="Q14" s="2">
        <f t="shared" ca="1" si="4"/>
        <v>0</v>
      </c>
      <c r="R14" s="2">
        <f t="shared" si="5"/>
        <v>0</v>
      </c>
      <c r="S14" s="2">
        <f t="shared" ca="1" si="6"/>
        <v>-14</v>
      </c>
      <c r="T14" s="2" t="str">
        <f>IF(H14="","",VLOOKUP(H14,'Вода SKU'!$A$1:$B$150,2,0))</f>
        <v>2.7, Альче</v>
      </c>
      <c r="U14" s="2">
        <f t="shared" ca="1" si="7"/>
        <v>8.3333333333333339</v>
      </c>
      <c r="V14" s="2">
        <f t="shared" si="8"/>
        <v>0</v>
      </c>
      <c r="W14" s="2">
        <f t="shared" ca="1" si="9"/>
        <v>0</v>
      </c>
      <c r="X14" s="2" t="str">
        <f t="shared" ca="1" si="10"/>
        <v/>
      </c>
    </row>
    <row r="15" spans="1:28" ht="13.8" customHeight="1" x14ac:dyDescent="0.3">
      <c r="A15" s="15" t="str">
        <f t="shared" ca="1" si="0"/>
        <v/>
      </c>
      <c r="B15" s="15" t="s">
        <v>222</v>
      </c>
      <c r="C15" s="15" t="s">
        <v>222</v>
      </c>
      <c r="D15" s="15" t="s">
        <v>222</v>
      </c>
      <c r="E15" s="15" t="s">
        <v>222</v>
      </c>
      <c r="F15" s="15" t="s">
        <v>222</v>
      </c>
      <c r="G15" s="15" t="s">
        <v>222</v>
      </c>
      <c r="H15" s="15" t="s">
        <v>222</v>
      </c>
      <c r="J15" s="3">
        <f t="shared" ca="1" si="1"/>
        <v>0</v>
      </c>
      <c r="M15" s="16">
        <v>8300</v>
      </c>
      <c r="N15" s="2">
        <f t="shared" ca="1" si="2"/>
        <v>960</v>
      </c>
      <c r="O15" s="15" t="s">
        <v>222</v>
      </c>
      <c r="P15" s="2">
        <f t="shared" ca="1" si="3"/>
        <v>-960</v>
      </c>
      <c r="Q15" s="2">
        <f t="shared" ca="1" si="4"/>
        <v>-14</v>
      </c>
      <c r="R15" s="2">
        <f t="shared" si="5"/>
        <v>1</v>
      </c>
      <c r="S15" s="2">
        <f t="shared" ca="1" si="6"/>
        <v>-14</v>
      </c>
      <c r="T15" s="2" t="str">
        <f>IF(H15="","",VLOOKUP(H15,'Вода SKU'!$A$1:$B$150,2,0))</f>
        <v>-</v>
      </c>
      <c r="U15" s="2">
        <f t="shared" ca="1" si="7"/>
        <v>8.3333333333333339</v>
      </c>
      <c r="V15" s="2">
        <f t="shared" si="8"/>
        <v>8300</v>
      </c>
      <c r="W15" s="2">
        <f t="shared" ca="1" si="9"/>
        <v>960</v>
      </c>
      <c r="X15" s="2">
        <f t="shared" ca="1" si="10"/>
        <v>960</v>
      </c>
    </row>
    <row r="16" spans="1:28" ht="13.8" customHeight="1" x14ac:dyDescent="0.3">
      <c r="A16" s="13">
        <f t="shared" ca="1" si="0"/>
        <v>5</v>
      </c>
      <c r="B16" s="13" t="s">
        <v>231</v>
      </c>
      <c r="C16" s="13">
        <v>1100</v>
      </c>
      <c r="D16" s="13" t="s">
        <v>216</v>
      </c>
      <c r="E16" s="13" t="s">
        <v>217</v>
      </c>
      <c r="F16" s="13" t="s">
        <v>218</v>
      </c>
      <c r="G16" s="13" t="s">
        <v>214</v>
      </c>
      <c r="H16" s="13" t="s">
        <v>234</v>
      </c>
      <c r="I16" s="13">
        <v>513</v>
      </c>
      <c r="J16" s="3" t="str">
        <f t="shared" ca="1" si="1"/>
        <v/>
      </c>
      <c r="K16" s="13">
        <v>1</v>
      </c>
      <c r="L16" s="13"/>
      <c r="M16" s="14"/>
      <c r="N16" s="2" t="str">
        <f t="shared" ca="1" si="2"/>
        <v/>
      </c>
      <c r="P16" s="2">
        <f t="shared" si="3"/>
        <v>513</v>
      </c>
      <c r="Q16" s="2">
        <f t="shared" ca="1" si="4"/>
        <v>0</v>
      </c>
      <c r="R16" s="2">
        <f t="shared" si="5"/>
        <v>0</v>
      </c>
      <c r="S16" s="2">
        <f t="shared" ca="1" si="6"/>
        <v>-14</v>
      </c>
      <c r="T16" s="2" t="str">
        <f>IF(H16="","",VLOOKUP(H16,'Вода SKU'!$A$1:$B$150,2,0))</f>
        <v>3.2, Сакко</v>
      </c>
      <c r="U16" s="2">
        <f t="shared" ca="1" si="7"/>
        <v>7.2727272727272725</v>
      </c>
      <c r="V16" s="2">
        <f t="shared" si="8"/>
        <v>0</v>
      </c>
      <c r="W16" s="2">
        <f t="shared" ca="1" si="9"/>
        <v>0</v>
      </c>
      <c r="X16" s="2" t="str">
        <f t="shared" ca="1" si="10"/>
        <v/>
      </c>
    </row>
    <row r="17" spans="1:24" ht="13.8" customHeight="1" x14ac:dyDescent="0.3">
      <c r="A17" s="13">
        <f t="shared" ca="1" si="0"/>
        <v>5</v>
      </c>
      <c r="B17" s="13" t="s">
        <v>231</v>
      </c>
      <c r="C17" s="13">
        <v>1100</v>
      </c>
      <c r="D17" s="13" t="s">
        <v>216</v>
      </c>
      <c r="E17" s="13" t="s">
        <v>235</v>
      </c>
      <c r="F17" s="13" t="s">
        <v>236</v>
      </c>
      <c r="G17" s="13" t="s">
        <v>214</v>
      </c>
      <c r="H17" s="13" t="s">
        <v>237</v>
      </c>
      <c r="I17" s="13">
        <v>14</v>
      </c>
      <c r="J17" s="3" t="str">
        <f t="shared" ca="1" si="1"/>
        <v/>
      </c>
      <c r="K17" s="13">
        <v>1</v>
      </c>
      <c r="L17" s="13"/>
      <c r="M17" s="14"/>
      <c r="N17" s="2" t="str">
        <f t="shared" ca="1" si="2"/>
        <v/>
      </c>
      <c r="P17" s="2">
        <f t="shared" si="3"/>
        <v>14</v>
      </c>
      <c r="Q17" s="2">
        <f t="shared" ca="1" si="4"/>
        <v>0</v>
      </c>
      <c r="R17" s="2">
        <f t="shared" si="5"/>
        <v>0</v>
      </c>
      <c r="S17" s="2">
        <f t="shared" ca="1" si="6"/>
        <v>-14</v>
      </c>
      <c r="T17" s="2" t="str">
        <f>IF(H17="","",VLOOKUP(H17,'Вода SKU'!$A$1:$B$150,2,0))</f>
        <v>3.2, Сакко</v>
      </c>
      <c r="U17" s="2">
        <f t="shared" ca="1" si="7"/>
        <v>7.2727272727272725</v>
      </c>
      <c r="V17" s="2">
        <f t="shared" si="8"/>
        <v>0</v>
      </c>
      <c r="W17" s="2">
        <f t="shared" ca="1" si="9"/>
        <v>0</v>
      </c>
      <c r="X17" s="2" t="str">
        <f t="shared" ca="1" si="10"/>
        <v/>
      </c>
    </row>
    <row r="18" spans="1:24" ht="13.8" customHeight="1" x14ac:dyDescent="0.3">
      <c r="A18" s="13">
        <f t="shared" ca="1" si="0"/>
        <v>5</v>
      </c>
      <c r="B18" s="13" t="s">
        <v>231</v>
      </c>
      <c r="C18" s="13">
        <v>1100</v>
      </c>
      <c r="D18" s="13" t="s">
        <v>216</v>
      </c>
      <c r="E18" s="13" t="s">
        <v>235</v>
      </c>
      <c r="F18" s="13" t="s">
        <v>236</v>
      </c>
      <c r="G18" s="13" t="s">
        <v>214</v>
      </c>
      <c r="H18" s="13" t="s">
        <v>238</v>
      </c>
      <c r="I18" s="13">
        <v>520</v>
      </c>
      <c r="J18" s="3" t="str">
        <f t="shared" ca="1" si="1"/>
        <v/>
      </c>
      <c r="K18" s="13">
        <v>1</v>
      </c>
      <c r="L18" s="13"/>
      <c r="M18" s="14"/>
      <c r="N18" s="2" t="str">
        <f t="shared" ca="1" si="2"/>
        <v/>
      </c>
      <c r="P18" s="2">
        <f t="shared" si="3"/>
        <v>520</v>
      </c>
      <c r="Q18" s="2">
        <f t="shared" ca="1" si="4"/>
        <v>0</v>
      </c>
      <c r="R18" s="2">
        <f t="shared" si="5"/>
        <v>0</v>
      </c>
      <c r="S18" s="2">
        <f t="shared" ca="1" si="6"/>
        <v>-14</v>
      </c>
      <c r="T18" s="2" t="str">
        <f>IF(H18="","",VLOOKUP(H18,'Вода SKU'!$A$1:$B$150,2,0))</f>
        <v>3.2, Сакко</v>
      </c>
      <c r="U18" s="2">
        <f t="shared" ca="1" si="7"/>
        <v>7.2727272727272725</v>
      </c>
      <c r="V18" s="2">
        <f t="shared" si="8"/>
        <v>0</v>
      </c>
      <c r="W18" s="2">
        <f t="shared" ca="1" si="9"/>
        <v>0</v>
      </c>
      <c r="X18" s="2" t="str">
        <f t="shared" ca="1" si="10"/>
        <v/>
      </c>
    </row>
    <row r="19" spans="1:24" ht="13.8" customHeight="1" x14ac:dyDescent="0.3">
      <c r="A19" s="15" t="str">
        <f t="shared" ca="1" si="0"/>
        <v/>
      </c>
      <c r="B19" s="15" t="s">
        <v>222</v>
      </c>
      <c r="C19" s="15" t="s">
        <v>222</v>
      </c>
      <c r="D19" s="15" t="s">
        <v>222</v>
      </c>
      <c r="E19" s="15" t="s">
        <v>222</v>
      </c>
      <c r="F19" s="15" t="s">
        <v>222</v>
      </c>
      <c r="G19" s="15" t="s">
        <v>222</v>
      </c>
      <c r="H19" s="15" t="s">
        <v>222</v>
      </c>
      <c r="J19" s="3">
        <f t="shared" ca="1" si="1"/>
        <v>53</v>
      </c>
      <c r="M19" s="16">
        <v>8300</v>
      </c>
      <c r="N19" s="2">
        <f t="shared" ca="1" si="2"/>
        <v>1100</v>
      </c>
      <c r="O19" s="15" t="s">
        <v>222</v>
      </c>
      <c r="P19" s="2">
        <f t="shared" ca="1" si="3"/>
        <v>-1100</v>
      </c>
      <c r="Q19" s="2">
        <f t="shared" ca="1" si="4"/>
        <v>-67</v>
      </c>
      <c r="R19" s="2">
        <f t="shared" si="5"/>
        <v>1</v>
      </c>
      <c r="S19" s="2">
        <f t="shared" ca="1" si="6"/>
        <v>-67</v>
      </c>
      <c r="T19" s="2" t="str">
        <f>IF(H19="","",VLOOKUP(H19,'Вода SKU'!$A$1:$B$150,2,0))</f>
        <v>-</v>
      </c>
      <c r="U19" s="2">
        <f t="shared" ca="1" si="7"/>
        <v>7.2727272727272725</v>
      </c>
      <c r="V19" s="2">
        <f t="shared" si="8"/>
        <v>8300</v>
      </c>
      <c r="W19" s="2">
        <f t="shared" ca="1" si="9"/>
        <v>1100</v>
      </c>
      <c r="X19" s="2">
        <f t="shared" ca="1" si="10"/>
        <v>1100</v>
      </c>
    </row>
    <row r="20" spans="1:24" ht="13.8" customHeight="1" x14ac:dyDescent="0.3">
      <c r="A20" s="18">
        <f t="shared" ca="1" si="0"/>
        <v>6</v>
      </c>
      <c r="B20" s="18" t="s">
        <v>223</v>
      </c>
      <c r="C20" s="18">
        <v>960</v>
      </c>
      <c r="D20" s="18" t="s">
        <v>239</v>
      </c>
      <c r="E20" s="18" t="s">
        <v>225</v>
      </c>
      <c r="F20" s="18" t="s">
        <v>226</v>
      </c>
      <c r="G20" s="18" t="s">
        <v>227</v>
      </c>
      <c r="H20" s="18" t="s">
        <v>240</v>
      </c>
      <c r="I20" s="18">
        <v>960</v>
      </c>
      <c r="J20" s="3" t="str">
        <f t="shared" ca="1" si="1"/>
        <v/>
      </c>
      <c r="K20" s="18">
        <v>1</v>
      </c>
      <c r="L20" s="18"/>
      <c r="M20" s="14"/>
      <c r="N20" s="2" t="str">
        <f t="shared" ca="1" si="2"/>
        <v/>
      </c>
      <c r="P20" s="2">
        <f t="shared" si="3"/>
        <v>960</v>
      </c>
      <c r="Q20" s="2">
        <f t="shared" ca="1" si="4"/>
        <v>0</v>
      </c>
      <c r="R20" s="2">
        <f t="shared" si="5"/>
        <v>0</v>
      </c>
      <c r="S20" s="2">
        <f t="shared" ca="1" si="6"/>
        <v>-67</v>
      </c>
      <c r="T20" s="2" t="str">
        <f>IF(H20="","",VLOOKUP(H20,'Вода SKU'!$A$1:$B$150,2,0))</f>
        <v>2.7, Альче</v>
      </c>
      <c r="U20" s="2">
        <f t="shared" ca="1" si="7"/>
        <v>8.3333333333333339</v>
      </c>
      <c r="V20" s="2">
        <f t="shared" si="8"/>
        <v>0</v>
      </c>
      <c r="W20" s="2">
        <f t="shared" ca="1" si="9"/>
        <v>0</v>
      </c>
      <c r="X20" s="2" t="str">
        <f t="shared" ca="1" si="10"/>
        <v/>
      </c>
    </row>
    <row r="21" spans="1:24" ht="13.8" customHeight="1" x14ac:dyDescent="0.3">
      <c r="A21" s="15" t="str">
        <f t="shared" ca="1" si="0"/>
        <v/>
      </c>
      <c r="B21" s="15" t="s">
        <v>222</v>
      </c>
      <c r="C21" s="15" t="s">
        <v>222</v>
      </c>
      <c r="D21" s="15" t="s">
        <v>222</v>
      </c>
      <c r="E21" s="15" t="s">
        <v>222</v>
      </c>
      <c r="F21" s="15" t="s">
        <v>222</v>
      </c>
      <c r="G21" s="15" t="s">
        <v>222</v>
      </c>
      <c r="H21" s="15" t="s">
        <v>222</v>
      </c>
      <c r="J21" s="3">
        <f t="shared" ca="1" si="1"/>
        <v>0</v>
      </c>
      <c r="M21" s="16">
        <v>8300</v>
      </c>
      <c r="N21" s="2">
        <f t="shared" ca="1" si="2"/>
        <v>960</v>
      </c>
      <c r="O21" s="15" t="s">
        <v>222</v>
      </c>
      <c r="P21" s="2">
        <f t="shared" ca="1" si="3"/>
        <v>-960</v>
      </c>
      <c r="Q21" s="2">
        <f t="shared" ca="1" si="4"/>
        <v>-67</v>
      </c>
      <c r="R21" s="2">
        <f t="shared" si="5"/>
        <v>1</v>
      </c>
      <c r="S21" s="2">
        <f t="shared" ca="1" si="6"/>
        <v>-67</v>
      </c>
      <c r="T21" s="2" t="str">
        <f>IF(H21="","",VLOOKUP(H21,'Вода SKU'!$A$1:$B$150,2,0))</f>
        <v>-</v>
      </c>
      <c r="U21" s="2">
        <f t="shared" ca="1" si="7"/>
        <v>8.3333333333333339</v>
      </c>
      <c r="V21" s="2">
        <f t="shared" si="8"/>
        <v>8300</v>
      </c>
      <c r="W21" s="2">
        <f t="shared" ca="1" si="9"/>
        <v>960</v>
      </c>
      <c r="X21" s="2">
        <f t="shared" ca="1" si="10"/>
        <v>960</v>
      </c>
    </row>
    <row r="22" spans="1:24" ht="13.8" customHeight="1" x14ac:dyDescent="0.3">
      <c r="A22" s="13">
        <f t="shared" ca="1" si="0"/>
        <v>7</v>
      </c>
      <c r="B22" s="13" t="s">
        <v>231</v>
      </c>
      <c r="C22" s="13">
        <v>1100</v>
      </c>
      <c r="D22" s="13" t="s">
        <v>216</v>
      </c>
      <c r="E22" s="13" t="s">
        <v>235</v>
      </c>
      <c r="F22" s="13" t="s">
        <v>236</v>
      </c>
      <c r="G22" s="13" t="s">
        <v>214</v>
      </c>
      <c r="H22" s="13" t="s">
        <v>241</v>
      </c>
      <c r="I22" s="13">
        <v>1100</v>
      </c>
      <c r="J22" s="3" t="str">
        <f t="shared" ca="1" si="1"/>
        <v/>
      </c>
      <c r="K22" s="13">
        <v>1</v>
      </c>
      <c r="L22" s="13"/>
      <c r="M22" s="14"/>
      <c r="N22" s="2" t="str">
        <f t="shared" ca="1" si="2"/>
        <v/>
      </c>
      <c r="P22" s="2">
        <f t="shared" si="3"/>
        <v>1100</v>
      </c>
      <c r="Q22" s="2">
        <f t="shared" ca="1" si="4"/>
        <v>0</v>
      </c>
      <c r="R22" s="2">
        <f t="shared" si="5"/>
        <v>0</v>
      </c>
      <c r="S22" s="2">
        <f t="shared" ca="1" si="6"/>
        <v>-67</v>
      </c>
      <c r="T22" s="2" t="str">
        <f>IF(H22="","",VLOOKUP(H22,'Вода SKU'!$A$1:$B$150,2,0))</f>
        <v>3.2, Сакко</v>
      </c>
      <c r="U22" s="2">
        <f t="shared" ca="1" si="7"/>
        <v>7.2727272727272725</v>
      </c>
      <c r="V22" s="2">
        <f t="shared" si="8"/>
        <v>0</v>
      </c>
      <c r="W22" s="2">
        <f t="shared" ca="1" si="9"/>
        <v>0</v>
      </c>
      <c r="X22" s="2" t="str">
        <f t="shared" ca="1" si="10"/>
        <v/>
      </c>
    </row>
    <row r="23" spans="1:24" ht="13.8" customHeight="1" x14ac:dyDescent="0.3">
      <c r="A23" s="15" t="str">
        <f t="shared" ca="1" si="0"/>
        <v/>
      </c>
      <c r="B23" s="15" t="s">
        <v>222</v>
      </c>
      <c r="C23" s="15" t="s">
        <v>222</v>
      </c>
      <c r="D23" s="15" t="s">
        <v>222</v>
      </c>
      <c r="E23" s="15" t="s">
        <v>222</v>
      </c>
      <c r="F23" s="15" t="s">
        <v>222</v>
      </c>
      <c r="G23" s="15" t="s">
        <v>222</v>
      </c>
      <c r="H23" s="15" t="s">
        <v>222</v>
      </c>
      <c r="J23" s="3">
        <f t="shared" ca="1" si="1"/>
        <v>0</v>
      </c>
      <c r="M23" s="16">
        <v>8300</v>
      </c>
      <c r="N23" s="2">
        <f t="shared" ca="1" si="2"/>
        <v>1100</v>
      </c>
      <c r="O23" s="15" t="s">
        <v>222</v>
      </c>
      <c r="P23" s="2">
        <f t="shared" ca="1" si="3"/>
        <v>-1100</v>
      </c>
      <c r="Q23" s="2">
        <f t="shared" ca="1" si="4"/>
        <v>-67</v>
      </c>
      <c r="R23" s="2">
        <f t="shared" si="5"/>
        <v>1</v>
      </c>
      <c r="S23" s="2">
        <f t="shared" ca="1" si="6"/>
        <v>-67</v>
      </c>
      <c r="T23" s="2" t="str">
        <f>IF(H23="","",VLOOKUP(H23,'Вода SKU'!$A$1:$B$150,2,0))</f>
        <v>-</v>
      </c>
      <c r="U23" s="2">
        <f t="shared" ca="1" si="7"/>
        <v>7.2727272727272725</v>
      </c>
      <c r="V23" s="2">
        <f t="shared" si="8"/>
        <v>8300</v>
      </c>
      <c r="W23" s="2">
        <f t="shared" ca="1" si="9"/>
        <v>1100</v>
      </c>
      <c r="X23" s="2">
        <f t="shared" ca="1" si="10"/>
        <v>1100</v>
      </c>
    </row>
    <row r="24" spans="1:24" ht="13.8" customHeight="1" x14ac:dyDescent="0.3">
      <c r="A24" s="18">
        <f t="shared" ca="1" si="0"/>
        <v>8</v>
      </c>
      <c r="B24" s="18" t="s">
        <v>223</v>
      </c>
      <c r="C24" s="18">
        <v>960</v>
      </c>
      <c r="D24" s="18" t="s">
        <v>239</v>
      </c>
      <c r="E24" s="18" t="s">
        <v>225</v>
      </c>
      <c r="F24" s="18" t="s">
        <v>226</v>
      </c>
      <c r="G24" s="18" t="s">
        <v>227</v>
      </c>
      <c r="H24" s="18" t="s">
        <v>240</v>
      </c>
      <c r="I24" s="18">
        <v>960</v>
      </c>
      <c r="J24" s="3" t="str">
        <f t="shared" ca="1" si="1"/>
        <v/>
      </c>
      <c r="K24" s="18">
        <v>1</v>
      </c>
      <c r="L24" s="18"/>
      <c r="M24" s="14"/>
      <c r="N24" s="2" t="str">
        <f t="shared" ca="1" si="2"/>
        <v/>
      </c>
      <c r="P24" s="2">
        <f t="shared" si="3"/>
        <v>960</v>
      </c>
      <c r="Q24" s="2">
        <f t="shared" ca="1" si="4"/>
        <v>0</v>
      </c>
      <c r="R24" s="2">
        <f t="shared" si="5"/>
        <v>0</v>
      </c>
      <c r="S24" s="2">
        <f t="shared" ca="1" si="6"/>
        <v>-67</v>
      </c>
      <c r="T24" s="2" t="str">
        <f>IF(H24="","",VLOOKUP(H24,'Вода SKU'!$A$1:$B$150,2,0))</f>
        <v>2.7, Альче</v>
      </c>
      <c r="U24" s="2">
        <f t="shared" ca="1" si="7"/>
        <v>8.3333333333333339</v>
      </c>
      <c r="V24" s="2">
        <f t="shared" si="8"/>
        <v>0</v>
      </c>
      <c r="W24" s="2">
        <f t="shared" ca="1" si="9"/>
        <v>0</v>
      </c>
      <c r="X24" s="2" t="str">
        <f t="shared" ca="1" si="10"/>
        <v/>
      </c>
    </row>
    <row r="25" spans="1:24" ht="13.8" customHeight="1" x14ac:dyDescent="0.3">
      <c r="A25" s="15" t="str">
        <f t="shared" ca="1" si="0"/>
        <v/>
      </c>
      <c r="B25" s="15" t="s">
        <v>222</v>
      </c>
      <c r="C25" s="15" t="s">
        <v>222</v>
      </c>
      <c r="D25" s="15" t="s">
        <v>222</v>
      </c>
      <c r="E25" s="15" t="s">
        <v>222</v>
      </c>
      <c r="F25" s="15" t="s">
        <v>222</v>
      </c>
      <c r="G25" s="15" t="s">
        <v>222</v>
      </c>
      <c r="H25" s="15" t="s">
        <v>222</v>
      </c>
      <c r="J25" s="3">
        <f t="shared" ca="1" si="1"/>
        <v>0</v>
      </c>
      <c r="M25" s="16">
        <v>8300</v>
      </c>
      <c r="N25" s="2">
        <f t="shared" ca="1" si="2"/>
        <v>960</v>
      </c>
      <c r="O25" s="15" t="s">
        <v>222</v>
      </c>
      <c r="P25" s="2">
        <f t="shared" ca="1" si="3"/>
        <v>-960</v>
      </c>
      <c r="Q25" s="2">
        <f t="shared" ca="1" si="4"/>
        <v>-67</v>
      </c>
      <c r="R25" s="2">
        <f t="shared" si="5"/>
        <v>1</v>
      </c>
      <c r="S25" s="2">
        <f t="shared" ca="1" si="6"/>
        <v>-67</v>
      </c>
      <c r="T25" s="2" t="str">
        <f>IF(H25="","",VLOOKUP(H25,'Вода SKU'!$A$1:$B$150,2,0))</f>
        <v>-</v>
      </c>
      <c r="U25" s="2">
        <f t="shared" ca="1" si="7"/>
        <v>8.3333333333333339</v>
      </c>
      <c r="V25" s="2">
        <f t="shared" si="8"/>
        <v>8300</v>
      </c>
      <c r="W25" s="2">
        <f t="shared" ca="1" si="9"/>
        <v>960</v>
      </c>
      <c r="X25" s="2">
        <f t="shared" ca="1" si="10"/>
        <v>960</v>
      </c>
    </row>
    <row r="26" spans="1:24" ht="13.8" customHeight="1" x14ac:dyDescent="0.3">
      <c r="A26" s="13">
        <f t="shared" ca="1" si="0"/>
        <v>9</v>
      </c>
      <c r="B26" s="13" t="s">
        <v>242</v>
      </c>
      <c r="C26" s="13">
        <v>1100</v>
      </c>
      <c r="D26" s="13" t="s">
        <v>216</v>
      </c>
      <c r="E26" s="13" t="s">
        <v>235</v>
      </c>
      <c r="F26" s="13" t="s">
        <v>236</v>
      </c>
      <c r="G26" s="13" t="s">
        <v>214</v>
      </c>
      <c r="H26" s="13" t="s">
        <v>241</v>
      </c>
      <c r="I26" s="13">
        <v>260</v>
      </c>
      <c r="J26" s="3" t="str">
        <f t="shared" ca="1" si="1"/>
        <v/>
      </c>
      <c r="K26" s="13">
        <v>1</v>
      </c>
      <c r="L26" s="13"/>
      <c r="M26" s="14"/>
      <c r="N26" s="2" t="str">
        <f t="shared" ca="1" si="2"/>
        <v/>
      </c>
      <c r="P26" s="2">
        <f t="shared" si="3"/>
        <v>260</v>
      </c>
      <c r="Q26" s="2">
        <f t="shared" ca="1" si="4"/>
        <v>0</v>
      </c>
      <c r="R26" s="2">
        <f t="shared" si="5"/>
        <v>0</v>
      </c>
      <c r="S26" s="2">
        <f t="shared" ca="1" si="6"/>
        <v>-67</v>
      </c>
      <c r="T26" s="2" t="str">
        <f>IF(H26="","",VLOOKUP(H26,'Вода SKU'!$A$1:$B$150,2,0))</f>
        <v>3.2, Сакко</v>
      </c>
      <c r="U26" s="2">
        <f t="shared" ca="1" si="7"/>
        <v>7.2727272727272725</v>
      </c>
      <c r="V26" s="2">
        <f t="shared" si="8"/>
        <v>0</v>
      </c>
      <c r="W26" s="2">
        <f t="shared" ca="1" si="9"/>
        <v>0</v>
      </c>
      <c r="X26" s="2" t="str">
        <f t="shared" ca="1" si="10"/>
        <v/>
      </c>
    </row>
    <row r="27" spans="1:24" ht="13.8" customHeight="1" x14ac:dyDescent="0.3">
      <c r="A27" s="13">
        <f t="shared" ca="1" si="0"/>
        <v>9</v>
      </c>
      <c r="B27" s="13" t="s">
        <v>242</v>
      </c>
      <c r="C27" s="13">
        <v>1100</v>
      </c>
      <c r="D27" s="13" t="s">
        <v>216</v>
      </c>
      <c r="E27" s="13" t="s">
        <v>243</v>
      </c>
      <c r="F27" s="13" t="s">
        <v>244</v>
      </c>
      <c r="G27" s="13" t="s">
        <v>220</v>
      </c>
      <c r="H27" s="13" t="s">
        <v>245</v>
      </c>
      <c r="I27" s="13">
        <v>15</v>
      </c>
      <c r="J27" s="3" t="str">
        <f t="shared" ca="1" si="1"/>
        <v/>
      </c>
      <c r="K27" s="13">
        <v>1</v>
      </c>
      <c r="L27" s="13"/>
      <c r="M27" s="14"/>
      <c r="N27" s="2" t="str">
        <f t="shared" ca="1" si="2"/>
        <v/>
      </c>
      <c r="P27" s="2">
        <f t="shared" si="3"/>
        <v>15</v>
      </c>
      <c r="Q27" s="2">
        <f t="shared" ca="1" si="4"/>
        <v>0</v>
      </c>
      <c r="R27" s="2">
        <f t="shared" si="5"/>
        <v>0</v>
      </c>
      <c r="S27" s="2">
        <f t="shared" ca="1" si="6"/>
        <v>-67</v>
      </c>
      <c r="T27" s="2" t="str">
        <f>IF(H27="","",VLOOKUP(H27,'Вода SKU'!$A$1:$B$150,2,0))</f>
        <v>3.2, Biotec</v>
      </c>
      <c r="U27" s="2">
        <f t="shared" ca="1" si="7"/>
        <v>7.2727272727272725</v>
      </c>
      <c r="V27" s="2">
        <f t="shared" si="8"/>
        <v>0</v>
      </c>
      <c r="W27" s="2">
        <f t="shared" ca="1" si="9"/>
        <v>0</v>
      </c>
      <c r="X27" s="2" t="str">
        <f t="shared" ca="1" si="10"/>
        <v/>
      </c>
    </row>
    <row r="28" spans="1:24" ht="13.8" customHeight="1" x14ac:dyDescent="0.3">
      <c r="A28" s="13">
        <f t="shared" ca="1" si="0"/>
        <v>9</v>
      </c>
      <c r="B28" s="13" t="s">
        <v>242</v>
      </c>
      <c r="C28" s="13">
        <v>1100</v>
      </c>
      <c r="D28" s="13" t="s">
        <v>216</v>
      </c>
      <c r="E28" s="13" t="s">
        <v>217</v>
      </c>
      <c r="F28" s="13" t="s">
        <v>218</v>
      </c>
      <c r="G28" s="13" t="s">
        <v>214</v>
      </c>
      <c r="H28" s="13" t="s">
        <v>246</v>
      </c>
      <c r="I28" s="13">
        <v>566</v>
      </c>
      <c r="J28" s="3" t="str">
        <f t="shared" ca="1" si="1"/>
        <v/>
      </c>
      <c r="K28" s="13">
        <v>1</v>
      </c>
      <c r="L28" s="13"/>
      <c r="M28" s="14"/>
      <c r="N28" s="2" t="str">
        <f t="shared" ca="1" si="2"/>
        <v/>
      </c>
      <c r="P28" s="2">
        <f t="shared" si="3"/>
        <v>566</v>
      </c>
      <c r="Q28" s="2">
        <f t="shared" ca="1" si="4"/>
        <v>0</v>
      </c>
      <c r="R28" s="2">
        <f t="shared" si="5"/>
        <v>0</v>
      </c>
      <c r="S28" s="2">
        <f t="shared" ca="1" si="6"/>
        <v>-67</v>
      </c>
      <c r="T28" s="2" t="str">
        <f>IF(H28="","",VLOOKUP(H28,'Вода SKU'!$A$1:$B$150,2,0))</f>
        <v>3.2, Biotec</v>
      </c>
      <c r="U28" s="2">
        <f t="shared" ca="1" si="7"/>
        <v>7.2727272727272725</v>
      </c>
      <c r="V28" s="2">
        <f t="shared" si="8"/>
        <v>0</v>
      </c>
      <c r="W28" s="2">
        <f t="shared" ca="1" si="9"/>
        <v>0</v>
      </c>
      <c r="X28" s="2" t="str">
        <f t="shared" ca="1" si="10"/>
        <v/>
      </c>
    </row>
    <row r="29" spans="1:24" ht="13.8" customHeight="1" x14ac:dyDescent="0.3">
      <c r="A29" s="10">
        <f t="shared" ca="1" si="0"/>
        <v>9</v>
      </c>
      <c r="B29" s="10" t="s">
        <v>242</v>
      </c>
      <c r="C29" s="10">
        <v>1100</v>
      </c>
      <c r="D29" s="10" t="s">
        <v>211</v>
      </c>
      <c r="E29" s="10" t="s">
        <v>212</v>
      </c>
      <c r="F29" s="10" t="s">
        <v>213</v>
      </c>
      <c r="G29" s="10" t="s">
        <v>214</v>
      </c>
      <c r="H29" s="10" t="s">
        <v>247</v>
      </c>
      <c r="I29" s="10">
        <v>259</v>
      </c>
      <c r="J29" s="3" t="str">
        <f t="shared" ca="1" si="1"/>
        <v/>
      </c>
      <c r="K29" s="10">
        <v>1</v>
      </c>
      <c r="L29" s="10"/>
      <c r="M29" s="14"/>
      <c r="N29" s="2" t="str">
        <f t="shared" ca="1" si="2"/>
        <v/>
      </c>
      <c r="P29" s="2">
        <f t="shared" si="3"/>
        <v>259</v>
      </c>
      <c r="Q29" s="2">
        <f t="shared" ca="1" si="4"/>
        <v>0</v>
      </c>
      <c r="R29" s="2">
        <f t="shared" si="5"/>
        <v>0</v>
      </c>
      <c r="S29" s="2">
        <f t="shared" ca="1" si="6"/>
        <v>-67</v>
      </c>
      <c r="T29" s="2" t="str">
        <f>IF(H29="","",VLOOKUP(H29,'Вода SKU'!$A$1:$B$150,2,0))</f>
        <v>3.2, Biotec</v>
      </c>
      <c r="U29" s="2">
        <f t="shared" ca="1" si="7"/>
        <v>7.2727272727272725</v>
      </c>
      <c r="V29" s="2">
        <f t="shared" si="8"/>
        <v>0</v>
      </c>
      <c r="W29" s="2">
        <f t="shared" ca="1" si="9"/>
        <v>0</v>
      </c>
      <c r="X29" s="2" t="str">
        <f t="shared" ca="1" si="10"/>
        <v/>
      </c>
    </row>
    <row r="30" spans="1:24" ht="13.8" customHeight="1" x14ac:dyDescent="0.3">
      <c r="A30" s="15" t="str">
        <f t="shared" ca="1" si="0"/>
        <v/>
      </c>
      <c r="B30" s="15" t="s">
        <v>222</v>
      </c>
      <c r="C30" s="15" t="s">
        <v>222</v>
      </c>
      <c r="D30" s="15" t="s">
        <v>222</v>
      </c>
      <c r="E30" s="15" t="s">
        <v>222</v>
      </c>
      <c r="F30" s="15" t="s">
        <v>222</v>
      </c>
      <c r="G30" s="15" t="s">
        <v>222</v>
      </c>
      <c r="H30" s="15" t="s">
        <v>222</v>
      </c>
      <c r="J30" s="3">
        <f t="shared" ca="1" si="1"/>
        <v>0</v>
      </c>
      <c r="M30" s="16">
        <v>8300</v>
      </c>
      <c r="N30" s="2">
        <f t="shared" ca="1" si="2"/>
        <v>1100</v>
      </c>
      <c r="O30" s="15" t="s">
        <v>222</v>
      </c>
      <c r="P30" s="2">
        <f t="shared" ca="1" si="3"/>
        <v>-1100</v>
      </c>
      <c r="Q30" s="2">
        <f t="shared" ca="1" si="4"/>
        <v>-67</v>
      </c>
      <c r="R30" s="2">
        <f t="shared" si="5"/>
        <v>1</v>
      </c>
      <c r="S30" s="2">
        <f t="shared" ca="1" si="6"/>
        <v>-67</v>
      </c>
      <c r="T30" s="2" t="str">
        <f>IF(H30="","",VLOOKUP(H30,'Вода SKU'!$A$1:$B$150,2,0))</f>
        <v>-</v>
      </c>
      <c r="U30" s="2">
        <f t="shared" ca="1" si="7"/>
        <v>7.2727272727272725</v>
      </c>
      <c r="V30" s="2">
        <f t="shared" si="8"/>
        <v>8300</v>
      </c>
      <c r="W30" s="2">
        <f t="shared" ca="1" si="9"/>
        <v>1100</v>
      </c>
      <c r="X30" s="2">
        <f t="shared" ca="1" si="10"/>
        <v>1100</v>
      </c>
    </row>
    <row r="31" spans="1:24" ht="13.8" customHeight="1" x14ac:dyDescent="0.3">
      <c r="A31" s="18">
        <f t="shared" ca="1" si="0"/>
        <v>10</v>
      </c>
      <c r="B31" s="18" t="s">
        <v>223</v>
      </c>
      <c r="C31" s="18">
        <v>960</v>
      </c>
      <c r="D31" s="18" t="s">
        <v>239</v>
      </c>
      <c r="E31" s="18" t="s">
        <v>243</v>
      </c>
      <c r="F31" s="18" t="s">
        <v>248</v>
      </c>
      <c r="G31" s="18" t="s">
        <v>227</v>
      </c>
      <c r="H31" s="18" t="s">
        <v>249</v>
      </c>
      <c r="I31" s="18">
        <v>960</v>
      </c>
      <c r="J31" s="3" t="str">
        <f t="shared" ca="1" si="1"/>
        <v/>
      </c>
      <c r="K31" s="18">
        <v>1</v>
      </c>
      <c r="L31" s="18"/>
      <c r="M31" s="14"/>
      <c r="N31" s="2" t="str">
        <f t="shared" ca="1" si="2"/>
        <v/>
      </c>
      <c r="P31" s="2">
        <f t="shared" si="3"/>
        <v>960</v>
      </c>
      <c r="Q31" s="2">
        <f t="shared" ca="1" si="4"/>
        <v>0</v>
      </c>
      <c r="R31" s="2">
        <f t="shared" si="5"/>
        <v>0</v>
      </c>
      <c r="S31" s="2">
        <f t="shared" ca="1" si="6"/>
        <v>-67</v>
      </c>
      <c r="T31" s="2" t="str">
        <f>IF(H31="","",VLOOKUP(H31,'Вода SKU'!$A$1:$B$150,2,0))</f>
        <v>2.7, Альче</v>
      </c>
      <c r="U31" s="2">
        <f t="shared" ca="1" si="7"/>
        <v>8.3333333333333339</v>
      </c>
      <c r="V31" s="2">
        <f t="shared" si="8"/>
        <v>0</v>
      </c>
      <c r="W31" s="2">
        <f t="shared" ca="1" si="9"/>
        <v>0</v>
      </c>
      <c r="X31" s="2" t="str">
        <f t="shared" ca="1" si="10"/>
        <v/>
      </c>
    </row>
    <row r="32" spans="1:24" ht="13.8" customHeight="1" x14ac:dyDescent="0.3">
      <c r="A32" s="15" t="str">
        <f t="shared" ca="1" si="0"/>
        <v/>
      </c>
      <c r="B32" s="15" t="s">
        <v>222</v>
      </c>
      <c r="C32" s="15" t="s">
        <v>222</v>
      </c>
      <c r="D32" s="15" t="s">
        <v>222</v>
      </c>
      <c r="E32" s="15" t="s">
        <v>222</v>
      </c>
      <c r="F32" s="15" t="s">
        <v>222</v>
      </c>
      <c r="G32" s="15" t="s">
        <v>222</v>
      </c>
      <c r="H32" s="15" t="s">
        <v>222</v>
      </c>
      <c r="J32" s="3">
        <f t="shared" ca="1" si="1"/>
        <v>0</v>
      </c>
      <c r="M32" s="16">
        <v>8300</v>
      </c>
      <c r="N32" s="2">
        <f t="shared" ca="1" si="2"/>
        <v>960</v>
      </c>
      <c r="O32" s="15" t="s">
        <v>222</v>
      </c>
      <c r="P32" s="2">
        <f t="shared" ca="1" si="3"/>
        <v>-960</v>
      </c>
      <c r="Q32" s="2">
        <f t="shared" ca="1" si="4"/>
        <v>-67</v>
      </c>
      <c r="R32" s="2">
        <f t="shared" si="5"/>
        <v>1</v>
      </c>
      <c r="S32" s="2">
        <f t="shared" ca="1" si="6"/>
        <v>-67</v>
      </c>
      <c r="T32" s="2" t="str">
        <f>IF(H32="","",VLOOKUP(H32,'Вода SKU'!$A$1:$B$150,2,0))</f>
        <v>-</v>
      </c>
      <c r="U32" s="2">
        <f t="shared" ca="1" si="7"/>
        <v>8.3333333333333339</v>
      </c>
      <c r="V32" s="2">
        <f t="shared" si="8"/>
        <v>8300</v>
      </c>
      <c r="W32" s="2">
        <f t="shared" ca="1" si="9"/>
        <v>960</v>
      </c>
      <c r="X32" s="2">
        <f t="shared" ca="1" si="10"/>
        <v>960</v>
      </c>
    </row>
    <row r="33" spans="1:24" ht="13.8" customHeight="1" x14ac:dyDescent="0.3">
      <c r="A33" s="18">
        <f t="shared" ca="1" si="0"/>
        <v>11</v>
      </c>
      <c r="B33" s="18" t="s">
        <v>223</v>
      </c>
      <c r="C33" s="18">
        <v>960</v>
      </c>
      <c r="D33" s="18" t="s">
        <v>239</v>
      </c>
      <c r="E33" s="18" t="s">
        <v>243</v>
      </c>
      <c r="F33" s="18" t="s">
        <v>248</v>
      </c>
      <c r="G33" s="18" t="s">
        <v>227</v>
      </c>
      <c r="H33" s="18" t="s">
        <v>249</v>
      </c>
      <c r="I33" s="18">
        <v>300</v>
      </c>
      <c r="J33" s="3" t="str">
        <f t="shared" ca="1" si="1"/>
        <v/>
      </c>
      <c r="K33" s="18">
        <v>1</v>
      </c>
      <c r="L33" s="18" t="s">
        <v>85</v>
      </c>
      <c r="M33" s="14"/>
      <c r="N33" s="2" t="str">
        <f t="shared" ca="1" si="2"/>
        <v/>
      </c>
      <c r="P33" s="2">
        <f t="shared" si="3"/>
        <v>300</v>
      </c>
      <c r="Q33" s="2">
        <f t="shared" ca="1" si="4"/>
        <v>0</v>
      </c>
      <c r="R33" s="2">
        <f t="shared" si="5"/>
        <v>0</v>
      </c>
      <c r="S33" s="2">
        <f t="shared" ca="1" si="6"/>
        <v>-67</v>
      </c>
      <c r="T33" s="2" t="str">
        <f>IF(H33="","",VLOOKUP(H33,'Вода SKU'!$A$1:$B$150,2,0))</f>
        <v>2.7, Альче</v>
      </c>
      <c r="U33" s="2">
        <f t="shared" ca="1" si="7"/>
        <v>8.3333333333333339</v>
      </c>
      <c r="V33" s="2">
        <f t="shared" si="8"/>
        <v>0</v>
      </c>
      <c r="W33" s="2">
        <f t="shared" ca="1" si="9"/>
        <v>0</v>
      </c>
      <c r="X33" s="2" t="str">
        <f t="shared" ca="1" si="10"/>
        <v/>
      </c>
    </row>
    <row r="34" spans="1:24" ht="13.8" customHeight="1" x14ac:dyDescent="0.3">
      <c r="A34" s="17">
        <f t="shared" ref="A34:A65" ca="1" si="11">IF(O34="-", "", 1 + SUM(INDIRECT(ADDRESS(2,COLUMN(R34)) &amp; ":" &amp; ADDRESS(ROW(),COLUMN(R34)))))</f>
        <v>11</v>
      </c>
      <c r="B34" s="17" t="s">
        <v>223</v>
      </c>
      <c r="C34" s="17">
        <v>960</v>
      </c>
      <c r="D34" s="17" t="s">
        <v>224</v>
      </c>
      <c r="E34" s="17" t="s">
        <v>243</v>
      </c>
      <c r="F34" s="17" t="s">
        <v>248</v>
      </c>
      <c r="G34" s="17" t="s">
        <v>227</v>
      </c>
      <c r="H34" s="17" t="s">
        <v>250</v>
      </c>
      <c r="I34" s="17">
        <v>660</v>
      </c>
      <c r="J34" s="3" t="str">
        <f t="shared" ref="J34:J65" ca="1" si="12">IF(M34="", IF(O34="","",X34+(INDIRECT("S" &amp; ROW() - 1) - S34)),IF(O34="", "", INDIRECT("S" &amp; ROW() - 1) - S34))</f>
        <v/>
      </c>
      <c r="K34" s="17">
        <v>1</v>
      </c>
      <c r="L34" s="17"/>
      <c r="M34" s="14"/>
      <c r="N34" s="2" t="str">
        <f t="shared" ref="N34:N65" ca="1" si="13">IF(O34="", "", MAX(ROUND(-(INDIRECT("S" &amp; ROW() - 1) - S34)/INDIRECT("C" &amp; ROW() - 1), 0), 1) * INDIRECT("C" &amp; ROW() - 1))</f>
        <v/>
      </c>
      <c r="P34" s="2">
        <f t="shared" ref="P34:P65" si="14">IF(O34 = "-", -W34,I34)</f>
        <v>660</v>
      </c>
      <c r="Q34" s="2">
        <f t="shared" ref="Q34:Q65" ca="1" si="15">IF(O34 = "-", SUM(INDIRECT(ADDRESS(2,COLUMN(P34)) &amp; ":" &amp; ADDRESS(ROW(),COLUMN(P34)))), 0)</f>
        <v>0</v>
      </c>
      <c r="R34" s="2">
        <f t="shared" ref="R34:R65" si="16">IF(O34="-",1,0)</f>
        <v>0</v>
      </c>
      <c r="S34" s="2">
        <f t="shared" ref="S34:S65" ca="1" si="17">IF(Q34 = 0, INDIRECT("S" &amp; ROW() - 1), Q34)</f>
        <v>-67</v>
      </c>
      <c r="T34" s="2" t="str">
        <f>IF(H34="","",VLOOKUP(H34,'Вода SKU'!$A$1:$B$150,2,0))</f>
        <v>2.7, Сакко</v>
      </c>
      <c r="U34" s="2">
        <f t="shared" ref="U34:U65" ca="1" si="18">IF(C34 = "", 8, IF(C34 = "-", 8000 / INDIRECT("C" &amp; ROW() - 1), 8000/C34))</f>
        <v>8.3333333333333339</v>
      </c>
      <c r="V34" s="2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2">
        <f t="shared" ref="W34:W65" ca="1" si="20">IF(O34 = "-", INDIRECT("C" &amp; ROW() - 1), 0)</f>
        <v>0</v>
      </c>
      <c r="X34" s="2" t="str">
        <f t="shared" ref="X34:X65" ca="1" si="21">IF(O34="", "", MAX(ROUND(-(INDIRECT("S" &amp; ROW() - 1) - S34)/INDIRECT("C" &amp; ROW() - 1), 0), 1) * INDIRECT("C" &amp; ROW() - 1))</f>
        <v/>
      </c>
    </row>
    <row r="35" spans="1:24" ht="13.8" customHeight="1" x14ac:dyDescent="0.3">
      <c r="A35" s="15" t="str">
        <f t="shared" ca="1" si="11"/>
        <v/>
      </c>
      <c r="B35" s="15" t="s">
        <v>222</v>
      </c>
      <c r="C35" s="15" t="s">
        <v>222</v>
      </c>
      <c r="D35" s="15" t="s">
        <v>222</v>
      </c>
      <c r="E35" s="15" t="s">
        <v>222</v>
      </c>
      <c r="F35" s="15" t="s">
        <v>222</v>
      </c>
      <c r="G35" s="15" t="s">
        <v>222</v>
      </c>
      <c r="H35" s="15" t="s">
        <v>222</v>
      </c>
      <c r="J35" s="3">
        <f t="shared" ca="1" si="12"/>
        <v>0</v>
      </c>
      <c r="M35" s="16">
        <v>8300</v>
      </c>
      <c r="N35" s="2">
        <f t="shared" ca="1" si="13"/>
        <v>960</v>
      </c>
      <c r="O35" s="15" t="s">
        <v>222</v>
      </c>
      <c r="P35" s="2">
        <f t="shared" ca="1" si="14"/>
        <v>-960</v>
      </c>
      <c r="Q35" s="2">
        <f t="shared" ca="1" si="15"/>
        <v>-67</v>
      </c>
      <c r="R35" s="2">
        <f t="shared" si="16"/>
        <v>1</v>
      </c>
      <c r="S35" s="2">
        <f t="shared" ca="1" si="17"/>
        <v>-67</v>
      </c>
      <c r="T35" s="2" t="str">
        <f>IF(H35="","",VLOOKUP(H35,'Вода SKU'!$A$1:$B$150,2,0))</f>
        <v>-</v>
      </c>
      <c r="U35" s="2">
        <f t="shared" ca="1" si="18"/>
        <v>8.3333333333333339</v>
      </c>
      <c r="V35" s="2">
        <f t="shared" si="19"/>
        <v>8300</v>
      </c>
      <c r="W35" s="2">
        <f t="shared" ca="1" si="20"/>
        <v>960</v>
      </c>
      <c r="X35" s="2">
        <f t="shared" ca="1" si="21"/>
        <v>960</v>
      </c>
    </row>
    <row r="36" spans="1:24" ht="13.8" customHeight="1" x14ac:dyDescent="0.3">
      <c r="A36" s="10">
        <f t="shared" ca="1" si="11"/>
        <v>12</v>
      </c>
      <c r="B36" s="10" t="s">
        <v>242</v>
      </c>
      <c r="C36" s="10">
        <v>1100</v>
      </c>
      <c r="D36" s="10" t="s">
        <v>211</v>
      </c>
      <c r="E36" s="10" t="s">
        <v>212</v>
      </c>
      <c r="F36" s="10" t="s">
        <v>213</v>
      </c>
      <c r="G36" s="10" t="s">
        <v>214</v>
      </c>
      <c r="H36" s="10" t="s">
        <v>247</v>
      </c>
      <c r="I36" s="10">
        <v>642</v>
      </c>
      <c r="J36" s="3" t="str">
        <f t="shared" ca="1" si="12"/>
        <v/>
      </c>
      <c r="K36" s="10">
        <v>1</v>
      </c>
      <c r="L36" s="10"/>
      <c r="M36" s="14"/>
      <c r="N36" s="2" t="str">
        <f t="shared" ca="1" si="13"/>
        <v/>
      </c>
      <c r="P36" s="2">
        <f t="shared" si="14"/>
        <v>642</v>
      </c>
      <c r="Q36" s="2">
        <f t="shared" ca="1" si="15"/>
        <v>0</v>
      </c>
      <c r="R36" s="2">
        <f t="shared" si="16"/>
        <v>0</v>
      </c>
      <c r="S36" s="2">
        <f t="shared" ca="1" si="17"/>
        <v>-67</v>
      </c>
      <c r="T36" s="2" t="str">
        <f>IF(H36="","",VLOOKUP(H36,'Вода SKU'!$A$1:$B$150,2,0))</f>
        <v>3.2, Biotec</v>
      </c>
      <c r="U36" s="2">
        <f t="shared" ca="1" si="18"/>
        <v>7.2727272727272725</v>
      </c>
      <c r="V36" s="2">
        <f t="shared" si="19"/>
        <v>0</v>
      </c>
      <c r="W36" s="2">
        <f t="shared" ca="1" si="20"/>
        <v>0</v>
      </c>
      <c r="X36" s="2" t="str">
        <f t="shared" ca="1" si="21"/>
        <v/>
      </c>
    </row>
    <row r="37" spans="1:24" ht="13.8" customHeight="1" x14ac:dyDescent="0.3">
      <c r="A37" s="10">
        <f t="shared" ca="1" si="11"/>
        <v>12</v>
      </c>
      <c r="B37" s="10" t="s">
        <v>242</v>
      </c>
      <c r="C37" s="10">
        <v>1100</v>
      </c>
      <c r="D37" s="10" t="s">
        <v>211</v>
      </c>
      <c r="E37" s="10" t="s">
        <v>212</v>
      </c>
      <c r="F37" s="10" t="s">
        <v>213</v>
      </c>
      <c r="G37" s="10" t="s">
        <v>214</v>
      </c>
      <c r="H37" s="10" t="s">
        <v>251</v>
      </c>
      <c r="I37" s="10">
        <v>458</v>
      </c>
      <c r="J37" s="3" t="str">
        <f t="shared" ca="1" si="12"/>
        <v/>
      </c>
      <c r="K37" s="10">
        <v>1</v>
      </c>
      <c r="L37" s="10"/>
      <c r="M37" s="14"/>
      <c r="N37" s="2" t="str">
        <f t="shared" ca="1" si="13"/>
        <v/>
      </c>
      <c r="P37" s="2">
        <f t="shared" si="14"/>
        <v>458</v>
      </c>
      <c r="Q37" s="2">
        <f t="shared" ca="1" si="15"/>
        <v>0</v>
      </c>
      <c r="R37" s="2">
        <f t="shared" si="16"/>
        <v>0</v>
      </c>
      <c r="S37" s="2">
        <f t="shared" ca="1" si="17"/>
        <v>-67</v>
      </c>
      <c r="T37" s="2" t="str">
        <f>IF(H37="","",VLOOKUP(H37,'Вода SKU'!$A$1:$B$150,2,0))</f>
        <v>3.2, Сакко</v>
      </c>
      <c r="U37" s="2">
        <f t="shared" ca="1" si="18"/>
        <v>7.2727272727272725</v>
      </c>
      <c r="V37" s="2">
        <f t="shared" si="19"/>
        <v>0</v>
      </c>
      <c r="W37" s="2">
        <f t="shared" ca="1" si="20"/>
        <v>0</v>
      </c>
      <c r="X37" s="2" t="str">
        <f t="shared" ca="1" si="21"/>
        <v/>
      </c>
    </row>
    <row r="38" spans="1:24" ht="13.8" customHeight="1" x14ac:dyDescent="0.3">
      <c r="A38" s="15" t="str">
        <f t="shared" ca="1" si="11"/>
        <v/>
      </c>
      <c r="B38" s="15" t="s">
        <v>222</v>
      </c>
      <c r="C38" s="15" t="s">
        <v>222</v>
      </c>
      <c r="D38" s="15" t="s">
        <v>222</v>
      </c>
      <c r="E38" s="15" t="s">
        <v>222</v>
      </c>
      <c r="F38" s="15" t="s">
        <v>222</v>
      </c>
      <c r="G38" s="15" t="s">
        <v>222</v>
      </c>
      <c r="H38" s="15" t="s">
        <v>222</v>
      </c>
      <c r="J38" s="3">
        <f t="shared" ca="1" si="12"/>
        <v>0</v>
      </c>
      <c r="M38" s="16">
        <v>8300</v>
      </c>
      <c r="N38" s="2">
        <f t="shared" ca="1" si="13"/>
        <v>1100</v>
      </c>
      <c r="O38" s="15" t="s">
        <v>222</v>
      </c>
      <c r="P38" s="2">
        <f t="shared" ca="1" si="14"/>
        <v>-1100</v>
      </c>
      <c r="Q38" s="2">
        <f t="shared" ca="1" si="15"/>
        <v>-67</v>
      </c>
      <c r="R38" s="2">
        <f t="shared" si="16"/>
        <v>1</v>
      </c>
      <c r="S38" s="2">
        <f t="shared" ca="1" si="17"/>
        <v>-67</v>
      </c>
      <c r="T38" s="2" t="str">
        <f>IF(H38="","",VLOOKUP(H38,'Вода SKU'!$A$1:$B$150,2,0))</f>
        <v>-</v>
      </c>
      <c r="U38" s="2">
        <f t="shared" ca="1" si="18"/>
        <v>7.2727272727272725</v>
      </c>
      <c r="V38" s="2">
        <f t="shared" si="19"/>
        <v>8300</v>
      </c>
      <c r="W38" s="2">
        <f t="shared" ca="1" si="20"/>
        <v>1100</v>
      </c>
      <c r="X38" s="2">
        <f t="shared" ca="1" si="21"/>
        <v>1100</v>
      </c>
    </row>
    <row r="39" spans="1:24" ht="13.8" customHeight="1" x14ac:dyDescent="0.3">
      <c r="A39" s="17">
        <f t="shared" ca="1" si="11"/>
        <v>13</v>
      </c>
      <c r="B39" s="17" t="s">
        <v>252</v>
      </c>
      <c r="C39" s="17">
        <v>960</v>
      </c>
      <c r="D39" s="17" t="s">
        <v>224</v>
      </c>
      <c r="E39" s="17" t="s">
        <v>243</v>
      </c>
      <c r="F39" s="17" t="s">
        <v>248</v>
      </c>
      <c r="G39" s="17" t="s">
        <v>227</v>
      </c>
      <c r="H39" s="17" t="s">
        <v>250</v>
      </c>
      <c r="I39" s="17">
        <v>960</v>
      </c>
      <c r="J39" s="3" t="str">
        <f t="shared" ca="1" si="12"/>
        <v/>
      </c>
      <c r="K39" s="17">
        <v>1</v>
      </c>
      <c r="L39" s="17"/>
      <c r="M39" s="14"/>
      <c r="N39" s="2" t="str">
        <f t="shared" ca="1" si="13"/>
        <v/>
      </c>
      <c r="P39" s="2">
        <f t="shared" si="14"/>
        <v>960</v>
      </c>
      <c r="Q39" s="2">
        <f t="shared" ca="1" si="15"/>
        <v>0</v>
      </c>
      <c r="R39" s="2">
        <f t="shared" si="16"/>
        <v>0</v>
      </c>
      <c r="S39" s="2">
        <f t="shared" ca="1" si="17"/>
        <v>-67</v>
      </c>
      <c r="T39" s="2" t="str">
        <f>IF(H39="","",VLOOKUP(H39,'Вода SKU'!$A$1:$B$150,2,0))</f>
        <v>2.7, Сакко</v>
      </c>
      <c r="U39" s="2">
        <f t="shared" ca="1" si="18"/>
        <v>8.3333333333333339</v>
      </c>
      <c r="V39" s="2">
        <f t="shared" si="19"/>
        <v>0</v>
      </c>
      <c r="W39" s="2">
        <f t="shared" ca="1" si="20"/>
        <v>0</v>
      </c>
      <c r="X39" s="2" t="str">
        <f t="shared" ca="1" si="21"/>
        <v/>
      </c>
    </row>
    <row r="40" spans="1:24" ht="13.8" customHeight="1" x14ac:dyDescent="0.3">
      <c r="A40" s="15" t="str">
        <f t="shared" ca="1" si="11"/>
        <v/>
      </c>
      <c r="B40" s="15" t="s">
        <v>222</v>
      </c>
      <c r="C40" s="15" t="s">
        <v>222</v>
      </c>
      <c r="D40" s="15" t="s">
        <v>222</v>
      </c>
      <c r="E40" s="15" t="s">
        <v>222</v>
      </c>
      <c r="F40" s="15" t="s">
        <v>222</v>
      </c>
      <c r="G40" s="15" t="s">
        <v>222</v>
      </c>
      <c r="H40" s="15" t="s">
        <v>222</v>
      </c>
      <c r="J40" s="3">
        <f t="shared" ca="1" si="12"/>
        <v>0</v>
      </c>
      <c r="M40" s="16">
        <v>8300</v>
      </c>
      <c r="N40" s="2">
        <f t="shared" ca="1" si="13"/>
        <v>960</v>
      </c>
      <c r="O40" s="15" t="s">
        <v>222</v>
      </c>
      <c r="P40" s="2">
        <f t="shared" ca="1" si="14"/>
        <v>-960</v>
      </c>
      <c r="Q40" s="2">
        <f t="shared" ca="1" si="15"/>
        <v>-67</v>
      </c>
      <c r="R40" s="2">
        <f t="shared" si="16"/>
        <v>1</v>
      </c>
      <c r="S40" s="2">
        <f t="shared" ca="1" si="17"/>
        <v>-67</v>
      </c>
      <c r="T40" s="2" t="str">
        <f>IF(H40="","",VLOOKUP(H40,'Вода SKU'!$A$1:$B$150,2,0))</f>
        <v>-</v>
      </c>
      <c r="U40" s="2">
        <f t="shared" ca="1" si="18"/>
        <v>8.3333333333333339</v>
      </c>
      <c r="V40" s="2">
        <f t="shared" si="19"/>
        <v>8300</v>
      </c>
      <c r="W40" s="2">
        <f t="shared" ca="1" si="20"/>
        <v>960</v>
      </c>
      <c r="X40" s="2">
        <f t="shared" ca="1" si="21"/>
        <v>960</v>
      </c>
    </row>
    <row r="41" spans="1:24" ht="13.8" customHeight="1" x14ac:dyDescent="0.3">
      <c r="A41" s="10">
        <f t="shared" ca="1" si="11"/>
        <v>14</v>
      </c>
      <c r="B41" s="10" t="s">
        <v>231</v>
      </c>
      <c r="C41" s="10">
        <v>1100</v>
      </c>
      <c r="D41" s="10" t="s">
        <v>211</v>
      </c>
      <c r="E41" s="10" t="s">
        <v>212</v>
      </c>
      <c r="F41" s="10" t="s">
        <v>213</v>
      </c>
      <c r="G41" s="10" t="s">
        <v>214</v>
      </c>
      <c r="H41" s="10" t="s">
        <v>251</v>
      </c>
      <c r="I41" s="10">
        <v>396</v>
      </c>
      <c r="J41" s="3" t="str">
        <f t="shared" ca="1" si="12"/>
        <v/>
      </c>
      <c r="K41" s="10">
        <v>1</v>
      </c>
      <c r="L41" s="10"/>
      <c r="M41" s="14"/>
      <c r="N41" s="2" t="str">
        <f t="shared" ca="1" si="13"/>
        <v/>
      </c>
      <c r="P41" s="2">
        <f t="shared" si="14"/>
        <v>396</v>
      </c>
      <c r="Q41" s="2">
        <f t="shared" ca="1" si="15"/>
        <v>0</v>
      </c>
      <c r="R41" s="2">
        <f t="shared" si="16"/>
        <v>0</v>
      </c>
      <c r="S41" s="2">
        <f t="shared" ca="1" si="17"/>
        <v>-67</v>
      </c>
      <c r="T41" s="2" t="str">
        <f>IF(H41="","",VLOOKUP(H41,'Вода SKU'!$A$1:$B$150,2,0))</f>
        <v>3.2, Сакко</v>
      </c>
      <c r="U41" s="2">
        <f t="shared" ca="1" si="18"/>
        <v>7.2727272727272725</v>
      </c>
      <c r="V41" s="2">
        <f t="shared" si="19"/>
        <v>0</v>
      </c>
      <c r="W41" s="2">
        <f t="shared" ca="1" si="20"/>
        <v>0</v>
      </c>
      <c r="X41" s="2" t="str">
        <f t="shared" ca="1" si="21"/>
        <v/>
      </c>
    </row>
    <row r="42" spans="1:24" ht="13.8" customHeight="1" x14ac:dyDescent="0.3">
      <c r="A42" s="10">
        <f t="shared" ca="1" si="11"/>
        <v>14</v>
      </c>
      <c r="B42" s="10" t="s">
        <v>231</v>
      </c>
      <c r="C42" s="10">
        <v>1100</v>
      </c>
      <c r="D42" s="10" t="s">
        <v>211</v>
      </c>
      <c r="E42" s="10" t="s">
        <v>212</v>
      </c>
      <c r="F42" s="10" t="s">
        <v>213</v>
      </c>
      <c r="G42" s="10" t="s">
        <v>214</v>
      </c>
      <c r="H42" s="10" t="s">
        <v>253</v>
      </c>
      <c r="I42" s="10">
        <v>204</v>
      </c>
      <c r="J42" s="3" t="str">
        <f t="shared" ca="1" si="12"/>
        <v/>
      </c>
      <c r="K42" s="10">
        <v>1</v>
      </c>
      <c r="L42" s="10"/>
      <c r="M42" s="14"/>
      <c r="N42" s="2" t="str">
        <f t="shared" ca="1" si="13"/>
        <v/>
      </c>
      <c r="P42" s="2">
        <f t="shared" si="14"/>
        <v>204</v>
      </c>
      <c r="Q42" s="2">
        <f t="shared" ca="1" si="15"/>
        <v>0</v>
      </c>
      <c r="R42" s="2">
        <f t="shared" si="16"/>
        <v>0</v>
      </c>
      <c r="S42" s="2">
        <f t="shared" ca="1" si="17"/>
        <v>-67</v>
      </c>
      <c r="T42" s="2" t="str">
        <f>IF(H42="","",VLOOKUP(H42,'Вода SKU'!$A$1:$B$150,2,0))</f>
        <v>3.2, Сакко</v>
      </c>
      <c r="U42" s="2">
        <f t="shared" ca="1" si="18"/>
        <v>7.2727272727272725</v>
      </c>
      <c r="V42" s="2">
        <f t="shared" si="19"/>
        <v>0</v>
      </c>
      <c r="W42" s="2">
        <f t="shared" ca="1" si="20"/>
        <v>0</v>
      </c>
      <c r="X42" s="2" t="str">
        <f t="shared" ca="1" si="21"/>
        <v/>
      </c>
    </row>
    <row r="43" spans="1:24" ht="13.8" customHeight="1" x14ac:dyDescent="0.3">
      <c r="A43" s="10">
        <f t="shared" ca="1" si="11"/>
        <v>14</v>
      </c>
      <c r="B43" s="10" t="s">
        <v>231</v>
      </c>
      <c r="C43" s="10">
        <v>1100</v>
      </c>
      <c r="D43" s="10" t="s">
        <v>211</v>
      </c>
      <c r="E43" s="10" t="s">
        <v>212</v>
      </c>
      <c r="F43" s="10" t="s">
        <v>213</v>
      </c>
      <c r="G43" s="10" t="s">
        <v>214</v>
      </c>
      <c r="H43" s="10" t="s">
        <v>254</v>
      </c>
      <c r="I43" s="10">
        <v>25</v>
      </c>
      <c r="J43" s="3" t="str">
        <f t="shared" ca="1" si="12"/>
        <v/>
      </c>
      <c r="K43" s="10">
        <v>1</v>
      </c>
      <c r="L43" s="10"/>
      <c r="M43" s="14"/>
      <c r="N43" s="2" t="str">
        <f t="shared" ca="1" si="13"/>
        <v/>
      </c>
      <c r="P43" s="2">
        <f t="shared" si="14"/>
        <v>25</v>
      </c>
      <c r="Q43" s="2">
        <f t="shared" ca="1" si="15"/>
        <v>0</v>
      </c>
      <c r="R43" s="2">
        <f t="shared" si="16"/>
        <v>0</v>
      </c>
      <c r="S43" s="2">
        <f t="shared" ca="1" si="17"/>
        <v>-67</v>
      </c>
      <c r="T43" s="2" t="str">
        <f>IF(H43="","",VLOOKUP(H43,'Вода SKU'!$A$1:$B$150,2,0))</f>
        <v>3.2, Сакко</v>
      </c>
      <c r="U43" s="2">
        <f t="shared" ca="1" si="18"/>
        <v>7.2727272727272725</v>
      </c>
      <c r="V43" s="2">
        <f t="shared" si="19"/>
        <v>0</v>
      </c>
      <c r="W43" s="2">
        <f t="shared" ca="1" si="20"/>
        <v>0</v>
      </c>
      <c r="X43" s="2" t="str">
        <f t="shared" ca="1" si="21"/>
        <v/>
      </c>
    </row>
    <row r="44" spans="1:24" ht="13.8" customHeight="1" x14ac:dyDescent="0.3">
      <c r="A44" s="10">
        <f t="shared" ca="1" si="11"/>
        <v>14</v>
      </c>
      <c r="B44" s="10" t="s">
        <v>231</v>
      </c>
      <c r="C44" s="10">
        <v>1100</v>
      </c>
      <c r="D44" s="10" t="s">
        <v>211</v>
      </c>
      <c r="E44" s="10" t="s">
        <v>212</v>
      </c>
      <c r="F44" s="10" t="s">
        <v>213</v>
      </c>
      <c r="G44" s="10" t="s">
        <v>214</v>
      </c>
      <c r="H44" s="10" t="s">
        <v>255</v>
      </c>
      <c r="I44" s="10">
        <v>519</v>
      </c>
      <c r="J44" s="3" t="str">
        <f t="shared" ca="1" si="12"/>
        <v/>
      </c>
      <c r="K44" s="10">
        <v>1</v>
      </c>
      <c r="L44" s="10"/>
      <c r="M44" s="14"/>
      <c r="N44" s="2" t="str">
        <f t="shared" ca="1" si="13"/>
        <v/>
      </c>
      <c r="P44" s="2">
        <f t="shared" si="14"/>
        <v>519</v>
      </c>
      <c r="Q44" s="2">
        <f t="shared" ca="1" si="15"/>
        <v>0</v>
      </c>
      <c r="R44" s="2">
        <f t="shared" si="16"/>
        <v>0</v>
      </c>
      <c r="S44" s="2">
        <f t="shared" ca="1" si="17"/>
        <v>-67</v>
      </c>
      <c r="T44" s="2" t="str">
        <f>IF(H44="","",VLOOKUP(H44,'Вода SKU'!$A$1:$B$150,2,0))</f>
        <v>3.2, Сакко</v>
      </c>
      <c r="U44" s="2">
        <f t="shared" ca="1" si="18"/>
        <v>7.2727272727272725</v>
      </c>
      <c r="V44" s="2">
        <f t="shared" si="19"/>
        <v>0</v>
      </c>
      <c r="W44" s="2">
        <f t="shared" ca="1" si="20"/>
        <v>0</v>
      </c>
      <c r="X44" s="2" t="str">
        <f t="shared" ca="1" si="21"/>
        <v/>
      </c>
    </row>
    <row r="45" spans="1:24" ht="13.8" customHeight="1" x14ac:dyDescent="0.3">
      <c r="A45" s="15" t="str">
        <f t="shared" ca="1" si="11"/>
        <v/>
      </c>
      <c r="B45" s="15" t="s">
        <v>222</v>
      </c>
      <c r="C45" s="15" t="s">
        <v>222</v>
      </c>
      <c r="D45" s="15" t="s">
        <v>222</v>
      </c>
      <c r="E45" s="15" t="s">
        <v>222</v>
      </c>
      <c r="F45" s="15" t="s">
        <v>222</v>
      </c>
      <c r="G45" s="15" t="s">
        <v>222</v>
      </c>
      <c r="H45" s="15" t="s">
        <v>222</v>
      </c>
      <c r="J45" s="3">
        <f t="shared" ca="1" si="12"/>
        <v>-44</v>
      </c>
      <c r="M45" s="16">
        <v>8300</v>
      </c>
      <c r="N45" s="2">
        <f t="shared" ca="1" si="13"/>
        <v>1100</v>
      </c>
      <c r="O45" s="15" t="s">
        <v>222</v>
      </c>
      <c r="P45" s="2">
        <f t="shared" ca="1" si="14"/>
        <v>-1100</v>
      </c>
      <c r="Q45" s="2">
        <f t="shared" ca="1" si="15"/>
        <v>-23</v>
      </c>
      <c r="R45" s="2">
        <f t="shared" si="16"/>
        <v>1</v>
      </c>
      <c r="S45" s="2">
        <f t="shared" ca="1" si="17"/>
        <v>-23</v>
      </c>
      <c r="T45" s="2" t="str">
        <f>IF(H45="","",VLOOKUP(H45,'Вода SKU'!$A$1:$B$150,2,0))</f>
        <v>-</v>
      </c>
      <c r="U45" s="2">
        <f t="shared" ca="1" si="18"/>
        <v>7.2727272727272725</v>
      </c>
      <c r="V45" s="2">
        <f t="shared" si="19"/>
        <v>8300</v>
      </c>
      <c r="W45" s="2">
        <f t="shared" ca="1" si="20"/>
        <v>1100</v>
      </c>
      <c r="X45" s="2">
        <f t="shared" ca="1" si="21"/>
        <v>1100</v>
      </c>
    </row>
    <row r="46" spans="1:24" ht="13.8" customHeight="1" x14ac:dyDescent="0.3">
      <c r="A46" s="17">
        <f t="shared" ca="1" si="11"/>
        <v>15</v>
      </c>
      <c r="B46" s="17" t="s">
        <v>252</v>
      </c>
      <c r="C46" s="17">
        <v>960</v>
      </c>
      <c r="D46" s="17" t="s">
        <v>224</v>
      </c>
      <c r="E46" s="17" t="s">
        <v>243</v>
      </c>
      <c r="F46" s="17" t="s">
        <v>248</v>
      </c>
      <c r="G46" s="17" t="s">
        <v>227</v>
      </c>
      <c r="H46" s="17" t="s">
        <v>250</v>
      </c>
      <c r="I46" s="17">
        <v>960</v>
      </c>
      <c r="J46" s="3" t="str">
        <f t="shared" ca="1" si="12"/>
        <v/>
      </c>
      <c r="K46" s="17">
        <v>1</v>
      </c>
      <c r="L46" s="17"/>
      <c r="M46" s="14"/>
      <c r="N46" s="2" t="str">
        <f t="shared" ca="1" si="13"/>
        <v/>
      </c>
      <c r="P46" s="2">
        <f t="shared" si="14"/>
        <v>960</v>
      </c>
      <c r="Q46" s="2">
        <f t="shared" ca="1" si="15"/>
        <v>0</v>
      </c>
      <c r="R46" s="2">
        <f t="shared" si="16"/>
        <v>0</v>
      </c>
      <c r="S46" s="2">
        <f t="shared" ca="1" si="17"/>
        <v>-23</v>
      </c>
      <c r="T46" s="2" t="str">
        <f>IF(H46="","",VLOOKUP(H46,'Вода SKU'!$A$1:$B$150,2,0))</f>
        <v>2.7, Сакко</v>
      </c>
      <c r="U46" s="2">
        <f t="shared" ca="1" si="18"/>
        <v>8.3333333333333339</v>
      </c>
      <c r="V46" s="2">
        <f t="shared" si="19"/>
        <v>0</v>
      </c>
      <c r="W46" s="2">
        <f t="shared" ca="1" si="20"/>
        <v>0</v>
      </c>
      <c r="X46" s="2" t="str">
        <f t="shared" ca="1" si="21"/>
        <v/>
      </c>
    </row>
    <row r="47" spans="1:24" ht="13.8" customHeight="1" x14ac:dyDescent="0.3">
      <c r="A47" s="15" t="str">
        <f t="shared" ca="1" si="11"/>
        <v/>
      </c>
      <c r="B47" s="15" t="s">
        <v>222</v>
      </c>
      <c r="C47" s="15" t="s">
        <v>222</v>
      </c>
      <c r="D47" s="15" t="s">
        <v>222</v>
      </c>
      <c r="E47" s="15" t="s">
        <v>222</v>
      </c>
      <c r="F47" s="15" t="s">
        <v>222</v>
      </c>
      <c r="G47" s="15" t="s">
        <v>222</v>
      </c>
      <c r="H47" s="15" t="s">
        <v>222</v>
      </c>
      <c r="J47" s="3">
        <f t="shared" ca="1" si="12"/>
        <v>0</v>
      </c>
      <c r="M47" s="16">
        <v>8300</v>
      </c>
      <c r="N47" s="2">
        <f t="shared" ca="1" si="13"/>
        <v>960</v>
      </c>
      <c r="O47" s="15" t="s">
        <v>222</v>
      </c>
      <c r="P47" s="2">
        <f t="shared" ca="1" si="14"/>
        <v>-960</v>
      </c>
      <c r="Q47" s="2">
        <f t="shared" ca="1" si="15"/>
        <v>-23</v>
      </c>
      <c r="R47" s="2">
        <f t="shared" si="16"/>
        <v>1</v>
      </c>
      <c r="S47" s="2">
        <f t="shared" ca="1" si="17"/>
        <v>-23</v>
      </c>
      <c r="T47" s="2" t="str">
        <f>IF(H47="","",VLOOKUP(H47,'Вода SKU'!$A$1:$B$150,2,0))</f>
        <v>-</v>
      </c>
      <c r="U47" s="2">
        <f t="shared" ca="1" si="18"/>
        <v>8.3333333333333339</v>
      </c>
      <c r="V47" s="2">
        <f t="shared" si="19"/>
        <v>8300</v>
      </c>
      <c r="W47" s="2">
        <f t="shared" ca="1" si="20"/>
        <v>960</v>
      </c>
      <c r="X47" s="2">
        <f t="shared" ca="1" si="21"/>
        <v>960</v>
      </c>
    </row>
    <row r="48" spans="1:24" ht="13.8" customHeight="1" x14ac:dyDescent="0.3">
      <c r="A48" s="10">
        <f t="shared" ca="1" si="11"/>
        <v>16</v>
      </c>
      <c r="B48" s="10" t="s">
        <v>231</v>
      </c>
      <c r="C48" s="10">
        <v>1100</v>
      </c>
      <c r="D48" s="10" t="s">
        <v>211</v>
      </c>
      <c r="E48" s="10" t="s">
        <v>212</v>
      </c>
      <c r="F48" s="10" t="s">
        <v>213</v>
      </c>
      <c r="G48" s="10" t="s">
        <v>214</v>
      </c>
      <c r="H48" s="10" t="s">
        <v>256</v>
      </c>
      <c r="I48" s="10">
        <v>934</v>
      </c>
      <c r="J48" s="3" t="str">
        <f t="shared" ca="1" si="12"/>
        <v/>
      </c>
      <c r="K48" s="10">
        <v>1</v>
      </c>
      <c r="L48" s="10"/>
      <c r="M48" s="14"/>
      <c r="N48" s="2" t="str">
        <f t="shared" ca="1" si="13"/>
        <v/>
      </c>
      <c r="P48" s="2">
        <f t="shared" si="14"/>
        <v>934</v>
      </c>
      <c r="Q48" s="2">
        <f t="shared" ca="1" si="15"/>
        <v>0</v>
      </c>
      <c r="R48" s="2">
        <f t="shared" si="16"/>
        <v>0</v>
      </c>
      <c r="S48" s="2">
        <f t="shared" ca="1" si="17"/>
        <v>-23</v>
      </c>
      <c r="T48" s="2" t="str">
        <f>IF(H48="","",VLOOKUP(H48,'Вода SKU'!$A$1:$B$150,2,0))</f>
        <v>3.2, Сакко</v>
      </c>
      <c r="U48" s="2">
        <f t="shared" ca="1" si="18"/>
        <v>7.2727272727272725</v>
      </c>
      <c r="V48" s="2">
        <f t="shared" si="19"/>
        <v>0</v>
      </c>
      <c r="W48" s="2">
        <f t="shared" ca="1" si="20"/>
        <v>0</v>
      </c>
      <c r="X48" s="2" t="str">
        <f t="shared" ca="1" si="21"/>
        <v/>
      </c>
    </row>
    <row r="49" spans="1:24" ht="13.8" customHeight="1" x14ac:dyDescent="0.3">
      <c r="A49" s="10">
        <f t="shared" ca="1" si="11"/>
        <v>16</v>
      </c>
      <c r="B49" s="10" t="s">
        <v>231</v>
      </c>
      <c r="C49" s="10">
        <v>1100</v>
      </c>
      <c r="D49" s="10" t="s">
        <v>211</v>
      </c>
      <c r="E49" s="10" t="s">
        <v>212</v>
      </c>
      <c r="F49" s="10" t="s">
        <v>213</v>
      </c>
      <c r="G49" s="10" t="s">
        <v>214</v>
      </c>
      <c r="H49" s="10" t="s">
        <v>257</v>
      </c>
      <c r="I49" s="10">
        <v>166</v>
      </c>
      <c r="J49" s="3" t="str">
        <f t="shared" ca="1" si="12"/>
        <v/>
      </c>
      <c r="K49" s="10">
        <v>1</v>
      </c>
      <c r="L49" s="10"/>
      <c r="M49" s="14"/>
      <c r="N49" s="2" t="str">
        <f t="shared" ca="1" si="13"/>
        <v/>
      </c>
      <c r="P49" s="2">
        <f t="shared" si="14"/>
        <v>166</v>
      </c>
      <c r="Q49" s="2">
        <f t="shared" ca="1" si="15"/>
        <v>0</v>
      </c>
      <c r="R49" s="2">
        <f t="shared" si="16"/>
        <v>0</v>
      </c>
      <c r="S49" s="2">
        <f t="shared" ca="1" si="17"/>
        <v>-23</v>
      </c>
      <c r="T49" s="2" t="str">
        <f>IF(H49="","",VLOOKUP(H49,'Вода SKU'!$A$1:$B$150,2,0))</f>
        <v>3.2, Сакко</v>
      </c>
      <c r="U49" s="2">
        <f t="shared" ca="1" si="18"/>
        <v>7.2727272727272725</v>
      </c>
      <c r="V49" s="2">
        <f t="shared" si="19"/>
        <v>0</v>
      </c>
      <c r="W49" s="2">
        <f t="shared" ca="1" si="20"/>
        <v>0</v>
      </c>
      <c r="X49" s="2" t="str">
        <f t="shared" ca="1" si="21"/>
        <v/>
      </c>
    </row>
    <row r="50" spans="1:24" ht="13.8" customHeight="1" x14ac:dyDescent="0.3">
      <c r="A50" s="15" t="str">
        <f t="shared" ca="1" si="11"/>
        <v/>
      </c>
      <c r="B50" s="15" t="s">
        <v>222</v>
      </c>
      <c r="C50" s="15" t="s">
        <v>222</v>
      </c>
      <c r="D50" s="15" t="s">
        <v>222</v>
      </c>
      <c r="E50" s="15" t="s">
        <v>222</v>
      </c>
      <c r="F50" s="15" t="s">
        <v>222</v>
      </c>
      <c r="G50" s="15" t="s">
        <v>222</v>
      </c>
      <c r="H50" s="15" t="s">
        <v>222</v>
      </c>
      <c r="J50" s="3">
        <f t="shared" ca="1" si="12"/>
        <v>0</v>
      </c>
      <c r="M50" s="16">
        <v>8300</v>
      </c>
      <c r="N50" s="2">
        <f t="shared" ca="1" si="13"/>
        <v>1100</v>
      </c>
      <c r="O50" s="15" t="s">
        <v>222</v>
      </c>
      <c r="P50" s="2">
        <f t="shared" ca="1" si="14"/>
        <v>-1100</v>
      </c>
      <c r="Q50" s="2">
        <f t="shared" ca="1" si="15"/>
        <v>-23</v>
      </c>
      <c r="R50" s="2">
        <f t="shared" si="16"/>
        <v>1</v>
      </c>
      <c r="S50" s="2">
        <f t="shared" ca="1" si="17"/>
        <v>-23</v>
      </c>
      <c r="T50" s="2" t="str">
        <f>IF(H50="","",VLOOKUP(H50,'Вода SKU'!$A$1:$B$150,2,0))</f>
        <v>-</v>
      </c>
      <c r="U50" s="2">
        <f t="shared" ca="1" si="18"/>
        <v>7.2727272727272725</v>
      </c>
      <c r="V50" s="2">
        <f t="shared" si="19"/>
        <v>8300</v>
      </c>
      <c r="W50" s="2">
        <f t="shared" ca="1" si="20"/>
        <v>1100</v>
      </c>
      <c r="X50" s="2">
        <f t="shared" ca="1" si="21"/>
        <v>1100</v>
      </c>
    </row>
    <row r="51" spans="1:24" ht="13.8" customHeight="1" x14ac:dyDescent="0.3">
      <c r="A51" s="17">
        <f t="shared" ca="1" si="11"/>
        <v>17</v>
      </c>
      <c r="B51" s="17" t="s">
        <v>223</v>
      </c>
      <c r="C51" s="17">
        <v>960</v>
      </c>
      <c r="D51" s="17" t="s">
        <v>224</v>
      </c>
      <c r="E51" s="17" t="s">
        <v>258</v>
      </c>
      <c r="F51" s="17" t="s">
        <v>259</v>
      </c>
      <c r="G51" s="17" t="s">
        <v>227</v>
      </c>
      <c r="H51" s="17" t="s">
        <v>260</v>
      </c>
      <c r="I51" s="17">
        <v>960</v>
      </c>
      <c r="J51" s="3" t="str">
        <f t="shared" ca="1" si="12"/>
        <v/>
      </c>
      <c r="K51" s="17">
        <v>1</v>
      </c>
      <c r="L51" s="17"/>
      <c r="M51" s="14"/>
      <c r="N51" s="2" t="str">
        <f t="shared" ca="1" si="13"/>
        <v/>
      </c>
      <c r="P51" s="2">
        <f t="shared" si="14"/>
        <v>960</v>
      </c>
      <c r="Q51" s="2">
        <f t="shared" ca="1" si="15"/>
        <v>0</v>
      </c>
      <c r="R51" s="2">
        <f t="shared" si="16"/>
        <v>0</v>
      </c>
      <c r="S51" s="2">
        <f t="shared" ca="1" si="17"/>
        <v>-23</v>
      </c>
      <c r="T51" s="2" t="str">
        <f>IF(H51="","",VLOOKUP(H51,'Вода SKU'!$A$1:$B$150,2,0))</f>
        <v>2.7, Альче</v>
      </c>
      <c r="U51" s="2">
        <f t="shared" ca="1" si="18"/>
        <v>8.3333333333333339</v>
      </c>
      <c r="V51" s="2">
        <f t="shared" si="19"/>
        <v>0</v>
      </c>
      <c r="W51" s="2">
        <f t="shared" ca="1" si="20"/>
        <v>0</v>
      </c>
      <c r="X51" s="2" t="str">
        <f t="shared" ca="1" si="21"/>
        <v/>
      </c>
    </row>
    <row r="52" spans="1:24" ht="13.8" customHeight="1" x14ac:dyDescent="0.3">
      <c r="A52" s="15" t="str">
        <f t="shared" ca="1" si="11"/>
        <v/>
      </c>
      <c r="B52" s="15" t="s">
        <v>222</v>
      </c>
      <c r="C52" s="15" t="s">
        <v>222</v>
      </c>
      <c r="D52" s="15" t="s">
        <v>222</v>
      </c>
      <c r="E52" s="15" t="s">
        <v>222</v>
      </c>
      <c r="F52" s="15" t="s">
        <v>222</v>
      </c>
      <c r="G52" s="15" t="s">
        <v>222</v>
      </c>
      <c r="H52" s="15" t="s">
        <v>222</v>
      </c>
      <c r="J52" s="3">
        <f t="shared" ca="1" si="12"/>
        <v>0</v>
      </c>
      <c r="M52" s="16">
        <v>8300</v>
      </c>
      <c r="N52" s="2">
        <f t="shared" ca="1" si="13"/>
        <v>960</v>
      </c>
      <c r="O52" s="15" t="s">
        <v>222</v>
      </c>
      <c r="P52" s="2">
        <f t="shared" ca="1" si="14"/>
        <v>-960</v>
      </c>
      <c r="Q52" s="2">
        <f t="shared" ca="1" si="15"/>
        <v>-23</v>
      </c>
      <c r="R52" s="2">
        <f t="shared" si="16"/>
        <v>1</v>
      </c>
      <c r="S52" s="2">
        <f t="shared" ca="1" si="17"/>
        <v>-23</v>
      </c>
      <c r="T52" s="2" t="str">
        <f>IF(H52="","",VLOOKUP(H52,'Вода SKU'!$A$1:$B$150,2,0))</f>
        <v>-</v>
      </c>
      <c r="U52" s="2">
        <f t="shared" ca="1" si="18"/>
        <v>8.3333333333333339</v>
      </c>
      <c r="V52" s="2">
        <f t="shared" si="19"/>
        <v>8300</v>
      </c>
      <c r="W52" s="2">
        <f t="shared" ca="1" si="20"/>
        <v>960</v>
      </c>
      <c r="X52" s="2">
        <f t="shared" ca="1" si="21"/>
        <v>960</v>
      </c>
    </row>
    <row r="53" spans="1:24" ht="13.8" customHeight="1" x14ac:dyDescent="0.3">
      <c r="A53" s="18">
        <f t="shared" ca="1" si="11"/>
        <v>18</v>
      </c>
      <c r="B53" s="18" t="s">
        <v>223</v>
      </c>
      <c r="C53" s="18">
        <v>960</v>
      </c>
      <c r="D53" s="18" t="s">
        <v>239</v>
      </c>
      <c r="E53" s="18" t="s">
        <v>258</v>
      </c>
      <c r="F53" s="18" t="s">
        <v>259</v>
      </c>
      <c r="G53" s="18" t="s">
        <v>227</v>
      </c>
      <c r="H53" s="18" t="s">
        <v>261</v>
      </c>
      <c r="I53" s="18">
        <v>960</v>
      </c>
      <c r="J53" s="3" t="str">
        <f t="shared" ca="1" si="12"/>
        <v/>
      </c>
      <c r="K53" s="18">
        <v>1</v>
      </c>
      <c r="L53" s="18"/>
      <c r="M53" s="14"/>
      <c r="N53" s="2" t="str">
        <f t="shared" ca="1" si="13"/>
        <v/>
      </c>
      <c r="P53" s="2">
        <f t="shared" si="14"/>
        <v>960</v>
      </c>
      <c r="Q53" s="2">
        <f t="shared" ca="1" si="15"/>
        <v>0</v>
      </c>
      <c r="R53" s="2">
        <f t="shared" si="16"/>
        <v>0</v>
      </c>
      <c r="S53" s="2">
        <f t="shared" ca="1" si="17"/>
        <v>-23</v>
      </c>
      <c r="T53" s="2" t="str">
        <f>IF(H53="","",VLOOKUP(H53,'Вода SKU'!$A$1:$B$150,2,0))</f>
        <v>2.7, Альче</v>
      </c>
      <c r="U53" s="2">
        <f t="shared" ca="1" si="18"/>
        <v>8.3333333333333339</v>
      </c>
      <c r="V53" s="2">
        <f t="shared" si="19"/>
        <v>0</v>
      </c>
      <c r="W53" s="2">
        <f t="shared" ca="1" si="20"/>
        <v>0</v>
      </c>
      <c r="X53" s="2" t="str">
        <f t="shared" ca="1" si="21"/>
        <v/>
      </c>
    </row>
    <row r="54" spans="1:24" ht="13.8" customHeight="1" x14ac:dyDescent="0.3">
      <c r="A54" s="15" t="str">
        <f t="shared" ca="1" si="11"/>
        <v/>
      </c>
      <c r="B54" s="15" t="s">
        <v>222</v>
      </c>
      <c r="C54" s="15" t="s">
        <v>222</v>
      </c>
      <c r="D54" s="15" t="s">
        <v>222</v>
      </c>
      <c r="E54" s="15" t="s">
        <v>222</v>
      </c>
      <c r="F54" s="15" t="s">
        <v>222</v>
      </c>
      <c r="G54" s="15" t="s">
        <v>222</v>
      </c>
      <c r="H54" s="15" t="s">
        <v>222</v>
      </c>
      <c r="J54" s="3">
        <f t="shared" ca="1" si="12"/>
        <v>0</v>
      </c>
      <c r="M54" s="16">
        <v>8300</v>
      </c>
      <c r="N54" s="2">
        <f t="shared" ca="1" si="13"/>
        <v>960</v>
      </c>
      <c r="O54" s="15" t="s">
        <v>222</v>
      </c>
      <c r="P54" s="2">
        <f t="shared" ca="1" si="14"/>
        <v>-960</v>
      </c>
      <c r="Q54" s="2">
        <f t="shared" ca="1" si="15"/>
        <v>-23</v>
      </c>
      <c r="R54" s="2">
        <f t="shared" si="16"/>
        <v>1</v>
      </c>
      <c r="S54" s="2">
        <f t="shared" ca="1" si="17"/>
        <v>-23</v>
      </c>
      <c r="T54" s="2" t="str">
        <f>IF(H54="","",VLOOKUP(H54,'Вода SKU'!$A$1:$B$150,2,0))</f>
        <v>-</v>
      </c>
      <c r="U54" s="2">
        <f t="shared" ca="1" si="18"/>
        <v>8.3333333333333339</v>
      </c>
      <c r="V54" s="2">
        <f t="shared" si="19"/>
        <v>8300</v>
      </c>
      <c r="W54" s="2">
        <f t="shared" ca="1" si="20"/>
        <v>960</v>
      </c>
      <c r="X54" s="2">
        <f t="shared" ca="1" si="21"/>
        <v>960</v>
      </c>
    </row>
    <row r="55" spans="1:24" ht="13.8" customHeight="1" x14ac:dyDescent="0.3">
      <c r="A55" s="10">
        <f t="shared" ca="1" si="11"/>
        <v>19</v>
      </c>
      <c r="B55" s="10" t="s">
        <v>231</v>
      </c>
      <c r="C55" s="10">
        <v>1100</v>
      </c>
      <c r="D55" s="10" t="s">
        <v>211</v>
      </c>
      <c r="E55" s="10" t="s">
        <v>212</v>
      </c>
      <c r="F55" s="10" t="s">
        <v>213</v>
      </c>
      <c r="G55" s="10" t="s">
        <v>214</v>
      </c>
      <c r="H55" s="10" t="s">
        <v>257</v>
      </c>
      <c r="I55" s="10">
        <v>1100</v>
      </c>
      <c r="J55" s="3" t="str">
        <f t="shared" ca="1" si="12"/>
        <v/>
      </c>
      <c r="K55" s="10">
        <v>1</v>
      </c>
      <c r="L55" s="10"/>
      <c r="M55" s="14"/>
      <c r="N55" s="2" t="str">
        <f t="shared" ca="1" si="13"/>
        <v/>
      </c>
      <c r="P55" s="2">
        <f t="shared" si="14"/>
        <v>1100</v>
      </c>
      <c r="Q55" s="2">
        <f t="shared" ca="1" si="15"/>
        <v>0</v>
      </c>
      <c r="R55" s="2">
        <f t="shared" si="16"/>
        <v>0</v>
      </c>
      <c r="S55" s="2">
        <f t="shared" ca="1" si="17"/>
        <v>-23</v>
      </c>
      <c r="T55" s="2" t="str">
        <f>IF(H55="","",VLOOKUP(H55,'Вода SKU'!$A$1:$B$150,2,0))</f>
        <v>3.2, Сакко</v>
      </c>
      <c r="U55" s="2">
        <f t="shared" ca="1" si="18"/>
        <v>7.2727272727272725</v>
      </c>
      <c r="V55" s="2">
        <f t="shared" si="19"/>
        <v>0</v>
      </c>
      <c r="W55" s="2">
        <f t="shared" ca="1" si="20"/>
        <v>0</v>
      </c>
      <c r="X55" s="2" t="str">
        <f t="shared" ca="1" si="21"/>
        <v/>
      </c>
    </row>
    <row r="56" spans="1:24" ht="13.8" customHeight="1" x14ac:dyDescent="0.3">
      <c r="A56" s="15" t="str">
        <f t="shared" ca="1" si="11"/>
        <v/>
      </c>
      <c r="B56" s="15" t="s">
        <v>222</v>
      </c>
      <c r="C56" s="15" t="s">
        <v>222</v>
      </c>
      <c r="D56" s="15" t="s">
        <v>222</v>
      </c>
      <c r="E56" s="15" t="s">
        <v>222</v>
      </c>
      <c r="F56" s="15" t="s">
        <v>222</v>
      </c>
      <c r="G56" s="15" t="s">
        <v>222</v>
      </c>
      <c r="H56" s="15" t="s">
        <v>222</v>
      </c>
      <c r="J56" s="3">
        <f t="shared" ca="1" si="12"/>
        <v>0</v>
      </c>
      <c r="M56" s="16">
        <v>8300</v>
      </c>
      <c r="N56" s="2">
        <f t="shared" ca="1" si="13"/>
        <v>1100</v>
      </c>
      <c r="O56" s="15" t="s">
        <v>222</v>
      </c>
      <c r="P56" s="2">
        <f t="shared" ca="1" si="14"/>
        <v>-1100</v>
      </c>
      <c r="Q56" s="2">
        <f t="shared" ca="1" si="15"/>
        <v>-23</v>
      </c>
      <c r="R56" s="2">
        <f t="shared" si="16"/>
        <v>1</v>
      </c>
      <c r="S56" s="2">
        <f t="shared" ca="1" si="17"/>
        <v>-23</v>
      </c>
      <c r="T56" s="2" t="str">
        <f>IF(H56="","",VLOOKUP(H56,'Вода SKU'!$A$1:$B$150,2,0))</f>
        <v>-</v>
      </c>
      <c r="U56" s="2">
        <f t="shared" ca="1" si="18"/>
        <v>7.2727272727272725</v>
      </c>
      <c r="V56" s="2">
        <f t="shared" si="19"/>
        <v>8300</v>
      </c>
      <c r="W56" s="2">
        <f t="shared" ca="1" si="20"/>
        <v>1100</v>
      </c>
      <c r="X56" s="2">
        <f t="shared" ca="1" si="21"/>
        <v>1100</v>
      </c>
    </row>
    <row r="57" spans="1:24" ht="13.8" customHeight="1" x14ac:dyDescent="0.3">
      <c r="A57" s="18">
        <f t="shared" ca="1" si="11"/>
        <v>20</v>
      </c>
      <c r="B57" s="18" t="s">
        <v>223</v>
      </c>
      <c r="C57" s="18">
        <v>960</v>
      </c>
      <c r="D57" s="18" t="s">
        <v>239</v>
      </c>
      <c r="E57" s="18" t="s">
        <v>258</v>
      </c>
      <c r="F57" s="18" t="s">
        <v>259</v>
      </c>
      <c r="G57" s="18" t="s">
        <v>227</v>
      </c>
      <c r="H57" s="18" t="s">
        <v>261</v>
      </c>
      <c r="I57" s="18">
        <v>960</v>
      </c>
      <c r="J57" s="3" t="str">
        <f t="shared" ca="1" si="12"/>
        <v/>
      </c>
      <c r="K57" s="18">
        <v>1</v>
      </c>
      <c r="L57" s="18"/>
      <c r="M57" s="14"/>
      <c r="N57" s="2" t="str">
        <f t="shared" ca="1" si="13"/>
        <v/>
      </c>
      <c r="P57" s="2">
        <f t="shared" si="14"/>
        <v>960</v>
      </c>
      <c r="Q57" s="2">
        <f t="shared" ca="1" si="15"/>
        <v>0</v>
      </c>
      <c r="R57" s="2">
        <f t="shared" si="16"/>
        <v>0</v>
      </c>
      <c r="S57" s="2">
        <f t="shared" ca="1" si="17"/>
        <v>-23</v>
      </c>
      <c r="T57" s="2" t="str">
        <f>IF(H57="","",VLOOKUP(H57,'Вода SKU'!$A$1:$B$150,2,0))</f>
        <v>2.7, Альче</v>
      </c>
      <c r="U57" s="2">
        <f t="shared" ca="1" si="18"/>
        <v>8.3333333333333339</v>
      </c>
      <c r="V57" s="2">
        <f t="shared" si="19"/>
        <v>0</v>
      </c>
      <c r="W57" s="2">
        <f t="shared" ca="1" si="20"/>
        <v>0</v>
      </c>
      <c r="X57" s="2" t="str">
        <f t="shared" ca="1" si="21"/>
        <v/>
      </c>
    </row>
    <row r="58" spans="1:24" ht="13.8" customHeight="1" x14ac:dyDescent="0.3">
      <c r="A58" s="15" t="str">
        <f t="shared" ca="1" si="11"/>
        <v/>
      </c>
      <c r="B58" s="15" t="s">
        <v>222</v>
      </c>
      <c r="C58" s="15" t="s">
        <v>222</v>
      </c>
      <c r="D58" s="15" t="s">
        <v>222</v>
      </c>
      <c r="E58" s="15" t="s">
        <v>222</v>
      </c>
      <c r="F58" s="15" t="s">
        <v>222</v>
      </c>
      <c r="G58" s="15" t="s">
        <v>222</v>
      </c>
      <c r="H58" s="15" t="s">
        <v>222</v>
      </c>
      <c r="J58" s="3">
        <f t="shared" ca="1" si="12"/>
        <v>0</v>
      </c>
      <c r="M58" s="16">
        <v>8300</v>
      </c>
      <c r="N58" s="2">
        <f t="shared" ca="1" si="13"/>
        <v>960</v>
      </c>
      <c r="O58" s="15" t="s">
        <v>222</v>
      </c>
      <c r="P58" s="2">
        <f t="shared" ca="1" si="14"/>
        <v>-960</v>
      </c>
      <c r="Q58" s="2">
        <f t="shared" ca="1" si="15"/>
        <v>-23</v>
      </c>
      <c r="R58" s="2">
        <f t="shared" si="16"/>
        <v>1</v>
      </c>
      <c r="S58" s="2">
        <f t="shared" ca="1" si="17"/>
        <v>-23</v>
      </c>
      <c r="T58" s="2" t="str">
        <f>IF(H58="","",VLOOKUP(H58,'Вода SKU'!$A$1:$B$150,2,0))</f>
        <v>-</v>
      </c>
      <c r="U58" s="2">
        <f t="shared" ca="1" si="18"/>
        <v>8.3333333333333339</v>
      </c>
      <c r="V58" s="2">
        <f t="shared" si="19"/>
        <v>8300</v>
      </c>
      <c r="W58" s="2">
        <f t="shared" ca="1" si="20"/>
        <v>960</v>
      </c>
      <c r="X58" s="2">
        <f t="shared" ca="1" si="21"/>
        <v>960</v>
      </c>
    </row>
    <row r="59" spans="1:24" ht="13.8" customHeight="1" x14ac:dyDescent="0.3">
      <c r="A59" s="10">
        <f t="shared" ca="1" si="11"/>
        <v>21</v>
      </c>
      <c r="B59" s="10" t="s">
        <v>231</v>
      </c>
      <c r="C59" s="10">
        <v>1100</v>
      </c>
      <c r="D59" s="10" t="s">
        <v>211</v>
      </c>
      <c r="E59" s="10" t="s">
        <v>212</v>
      </c>
      <c r="F59" s="10" t="s">
        <v>213</v>
      </c>
      <c r="G59" s="10" t="s">
        <v>214</v>
      </c>
      <c r="H59" s="10" t="s">
        <v>257</v>
      </c>
      <c r="I59" s="10">
        <v>1100</v>
      </c>
      <c r="J59" s="3" t="str">
        <f t="shared" ca="1" si="12"/>
        <v/>
      </c>
      <c r="K59" s="10">
        <v>1</v>
      </c>
      <c r="L59" s="10"/>
      <c r="M59" s="12"/>
      <c r="N59" s="2" t="str">
        <f t="shared" ca="1" si="13"/>
        <v/>
      </c>
      <c r="P59" s="2">
        <f t="shared" si="14"/>
        <v>1100</v>
      </c>
      <c r="Q59" s="2">
        <f t="shared" ca="1" si="15"/>
        <v>0</v>
      </c>
      <c r="R59" s="2">
        <f t="shared" si="16"/>
        <v>0</v>
      </c>
      <c r="S59" s="2">
        <f t="shared" ca="1" si="17"/>
        <v>-23</v>
      </c>
      <c r="T59" s="2" t="str">
        <f>IF(H59="","",VLOOKUP(H59,'Вода SKU'!$A$1:$B$150,2,0))</f>
        <v>3.2, Сакко</v>
      </c>
      <c r="U59" s="2">
        <f t="shared" ca="1" si="18"/>
        <v>7.2727272727272725</v>
      </c>
      <c r="V59" s="2">
        <f t="shared" si="19"/>
        <v>0</v>
      </c>
      <c r="W59" s="2">
        <f t="shared" ca="1" si="20"/>
        <v>0</v>
      </c>
      <c r="X59" s="2" t="str">
        <f t="shared" ca="1" si="21"/>
        <v/>
      </c>
    </row>
    <row r="60" spans="1:24" ht="13.8" customHeight="1" x14ac:dyDescent="0.3">
      <c r="A60" s="15" t="str">
        <f t="shared" ca="1" si="11"/>
        <v/>
      </c>
      <c r="B60" s="15" t="s">
        <v>222</v>
      </c>
      <c r="C60" s="15" t="s">
        <v>222</v>
      </c>
      <c r="D60" s="15" t="s">
        <v>222</v>
      </c>
      <c r="E60" s="15" t="s">
        <v>222</v>
      </c>
      <c r="F60" s="15" t="s">
        <v>222</v>
      </c>
      <c r="G60" s="15" t="s">
        <v>222</v>
      </c>
      <c r="H60" s="15" t="s">
        <v>222</v>
      </c>
      <c r="J60" s="3">
        <f t="shared" ca="1" si="12"/>
        <v>0</v>
      </c>
      <c r="M60" s="16">
        <v>8300</v>
      </c>
      <c r="N60" s="2">
        <f t="shared" ca="1" si="13"/>
        <v>1100</v>
      </c>
      <c r="O60" s="15" t="s">
        <v>222</v>
      </c>
      <c r="P60" s="2">
        <f t="shared" ca="1" si="14"/>
        <v>-1100</v>
      </c>
      <c r="Q60" s="2">
        <f t="shared" ca="1" si="15"/>
        <v>-23</v>
      </c>
      <c r="R60" s="2">
        <f t="shared" si="16"/>
        <v>1</v>
      </c>
      <c r="S60" s="2">
        <f t="shared" ca="1" si="17"/>
        <v>-23</v>
      </c>
      <c r="T60" s="2" t="str">
        <f>IF(H60="","",VLOOKUP(H60,'Вода SKU'!$A$1:$B$150,2,0))</f>
        <v>-</v>
      </c>
      <c r="U60" s="2">
        <f t="shared" ca="1" si="18"/>
        <v>7.2727272727272725</v>
      </c>
      <c r="V60" s="2">
        <f t="shared" si="19"/>
        <v>8300</v>
      </c>
      <c r="W60" s="2">
        <f t="shared" ca="1" si="20"/>
        <v>1100</v>
      </c>
      <c r="X60" s="2">
        <f t="shared" ca="1" si="21"/>
        <v>1100</v>
      </c>
    </row>
    <row r="61" spans="1:24" ht="13.8" customHeight="1" x14ac:dyDescent="0.3">
      <c r="A61" s="18">
        <f t="shared" ca="1" si="11"/>
        <v>22</v>
      </c>
      <c r="B61" s="18" t="s">
        <v>223</v>
      </c>
      <c r="C61" s="18">
        <v>960</v>
      </c>
      <c r="D61" s="18" t="s">
        <v>239</v>
      </c>
      <c r="E61" s="18" t="s">
        <v>258</v>
      </c>
      <c r="F61" s="18" t="s">
        <v>259</v>
      </c>
      <c r="G61" s="18" t="s">
        <v>227</v>
      </c>
      <c r="H61" s="18" t="s">
        <v>261</v>
      </c>
      <c r="I61" s="18">
        <v>960</v>
      </c>
      <c r="J61" s="3" t="str">
        <f t="shared" ca="1" si="12"/>
        <v/>
      </c>
      <c r="K61" s="18">
        <v>1</v>
      </c>
      <c r="L61" s="18"/>
      <c r="M61" s="14"/>
      <c r="N61" s="2" t="str">
        <f t="shared" ca="1" si="13"/>
        <v/>
      </c>
      <c r="P61" s="2">
        <f t="shared" si="14"/>
        <v>960</v>
      </c>
      <c r="Q61" s="2">
        <f t="shared" ca="1" si="15"/>
        <v>0</v>
      </c>
      <c r="R61" s="2">
        <f t="shared" si="16"/>
        <v>0</v>
      </c>
      <c r="S61" s="2">
        <f t="shared" ca="1" si="17"/>
        <v>-23</v>
      </c>
      <c r="T61" s="2" t="str">
        <f>IF(H61="","",VLOOKUP(H61,'Вода SKU'!$A$1:$B$150,2,0))</f>
        <v>2.7, Альче</v>
      </c>
      <c r="U61" s="2">
        <f t="shared" ca="1" si="18"/>
        <v>8.3333333333333339</v>
      </c>
      <c r="V61" s="2">
        <f t="shared" si="19"/>
        <v>0</v>
      </c>
      <c r="W61" s="2">
        <f t="shared" ca="1" si="20"/>
        <v>0</v>
      </c>
      <c r="X61" s="2" t="str">
        <f t="shared" ca="1" si="21"/>
        <v/>
      </c>
    </row>
    <row r="62" spans="1:24" ht="13.8" customHeight="1" x14ac:dyDescent="0.3">
      <c r="A62" s="15" t="str">
        <f t="shared" ca="1" si="11"/>
        <v/>
      </c>
      <c r="B62" s="15" t="s">
        <v>222</v>
      </c>
      <c r="C62" s="15" t="s">
        <v>222</v>
      </c>
      <c r="D62" s="15" t="s">
        <v>222</v>
      </c>
      <c r="E62" s="15" t="s">
        <v>222</v>
      </c>
      <c r="F62" s="15" t="s">
        <v>222</v>
      </c>
      <c r="G62" s="15" t="s">
        <v>222</v>
      </c>
      <c r="H62" s="15" t="s">
        <v>222</v>
      </c>
      <c r="J62" s="3">
        <f t="shared" ca="1" si="12"/>
        <v>0</v>
      </c>
      <c r="M62" s="16">
        <v>8300</v>
      </c>
      <c r="N62" s="2">
        <f t="shared" ca="1" si="13"/>
        <v>960</v>
      </c>
      <c r="O62" s="15" t="s">
        <v>222</v>
      </c>
      <c r="P62" s="2">
        <f t="shared" ca="1" si="14"/>
        <v>-960</v>
      </c>
      <c r="Q62" s="2">
        <f t="shared" ca="1" si="15"/>
        <v>-23</v>
      </c>
      <c r="R62" s="2">
        <f t="shared" si="16"/>
        <v>1</v>
      </c>
      <c r="S62" s="2">
        <f t="shared" ca="1" si="17"/>
        <v>-23</v>
      </c>
      <c r="T62" s="2" t="str">
        <f>IF(H62="","",VLOOKUP(H62,'Вода SKU'!$A$1:$B$150,2,0))</f>
        <v>-</v>
      </c>
      <c r="U62" s="2">
        <f t="shared" ca="1" si="18"/>
        <v>8.3333333333333339</v>
      </c>
      <c r="V62" s="2">
        <f t="shared" si="19"/>
        <v>8300</v>
      </c>
      <c r="W62" s="2">
        <f t="shared" ca="1" si="20"/>
        <v>960</v>
      </c>
      <c r="X62" s="2">
        <f t="shared" ca="1" si="21"/>
        <v>960</v>
      </c>
    </row>
    <row r="63" spans="1:24" ht="13.8" customHeight="1" x14ac:dyDescent="0.3">
      <c r="A63" s="18">
        <f t="shared" ca="1" si="11"/>
        <v>23</v>
      </c>
      <c r="B63" s="18" t="s">
        <v>223</v>
      </c>
      <c r="C63" s="18">
        <v>960</v>
      </c>
      <c r="D63" s="18" t="s">
        <v>239</v>
      </c>
      <c r="E63" s="18" t="s">
        <v>258</v>
      </c>
      <c r="F63" s="18" t="s">
        <v>259</v>
      </c>
      <c r="G63" s="18" t="s">
        <v>227</v>
      </c>
      <c r="H63" s="18" t="s">
        <v>261</v>
      </c>
      <c r="I63" s="18">
        <v>960</v>
      </c>
      <c r="J63" s="3" t="str">
        <f t="shared" ca="1" si="12"/>
        <v/>
      </c>
      <c r="K63" s="18">
        <v>1</v>
      </c>
      <c r="L63" s="18"/>
      <c r="M63" s="14"/>
      <c r="N63" s="2" t="str">
        <f t="shared" ca="1" si="13"/>
        <v/>
      </c>
      <c r="P63" s="2">
        <f t="shared" si="14"/>
        <v>960</v>
      </c>
      <c r="Q63" s="2">
        <f t="shared" ca="1" si="15"/>
        <v>0</v>
      </c>
      <c r="R63" s="2">
        <f t="shared" si="16"/>
        <v>0</v>
      </c>
      <c r="S63" s="2">
        <f t="shared" ca="1" si="17"/>
        <v>-23</v>
      </c>
      <c r="T63" s="2" t="str">
        <f>IF(H63="","",VLOOKUP(H63,'Вода SKU'!$A$1:$B$150,2,0))</f>
        <v>2.7, Альче</v>
      </c>
      <c r="U63" s="2">
        <f t="shared" ca="1" si="18"/>
        <v>8.3333333333333339</v>
      </c>
      <c r="V63" s="2">
        <f t="shared" si="19"/>
        <v>0</v>
      </c>
      <c r="W63" s="2">
        <f t="shared" ca="1" si="20"/>
        <v>0</v>
      </c>
      <c r="X63" s="2" t="str">
        <f t="shared" ca="1" si="21"/>
        <v/>
      </c>
    </row>
    <row r="64" spans="1:24" ht="13.8" customHeight="1" x14ac:dyDescent="0.3">
      <c r="A64" s="15" t="str">
        <f t="shared" ca="1" si="11"/>
        <v/>
      </c>
      <c r="B64" s="15" t="s">
        <v>222</v>
      </c>
      <c r="C64" s="15" t="s">
        <v>222</v>
      </c>
      <c r="D64" s="15" t="s">
        <v>222</v>
      </c>
      <c r="E64" s="15" t="s">
        <v>222</v>
      </c>
      <c r="F64" s="15" t="s">
        <v>222</v>
      </c>
      <c r="G64" s="15" t="s">
        <v>222</v>
      </c>
      <c r="H64" s="15" t="s">
        <v>222</v>
      </c>
      <c r="J64" s="3">
        <f t="shared" ca="1" si="12"/>
        <v>0</v>
      </c>
      <c r="M64" s="16">
        <v>8300</v>
      </c>
      <c r="N64" s="2">
        <f t="shared" ca="1" si="13"/>
        <v>960</v>
      </c>
      <c r="O64" s="15" t="s">
        <v>222</v>
      </c>
      <c r="P64" s="2">
        <f t="shared" ca="1" si="14"/>
        <v>-960</v>
      </c>
      <c r="Q64" s="2">
        <f t="shared" ca="1" si="15"/>
        <v>-23</v>
      </c>
      <c r="R64" s="2">
        <f t="shared" si="16"/>
        <v>1</v>
      </c>
      <c r="S64" s="2">
        <f t="shared" ca="1" si="17"/>
        <v>-23</v>
      </c>
      <c r="T64" s="2" t="str">
        <f>IF(H64="","",VLOOKUP(H64,'Вода SKU'!$A$1:$B$150,2,0))</f>
        <v>-</v>
      </c>
      <c r="U64" s="2">
        <f t="shared" ca="1" si="18"/>
        <v>8.3333333333333339</v>
      </c>
      <c r="V64" s="2">
        <f t="shared" si="19"/>
        <v>8300</v>
      </c>
      <c r="W64" s="2">
        <f t="shared" ca="1" si="20"/>
        <v>960</v>
      </c>
      <c r="X64" s="2">
        <f t="shared" ca="1" si="21"/>
        <v>960</v>
      </c>
    </row>
    <row r="65" spans="1:24" ht="13.8" customHeight="1" x14ac:dyDescent="0.3">
      <c r="A65" s="10">
        <f t="shared" ca="1" si="11"/>
        <v>24</v>
      </c>
      <c r="B65" s="10" t="s">
        <v>231</v>
      </c>
      <c r="C65" s="10">
        <v>1100</v>
      </c>
      <c r="D65" s="10" t="s">
        <v>211</v>
      </c>
      <c r="E65" s="10" t="s">
        <v>212</v>
      </c>
      <c r="F65" s="10" t="s">
        <v>213</v>
      </c>
      <c r="G65" s="10" t="s">
        <v>214</v>
      </c>
      <c r="H65" s="10" t="s">
        <v>257</v>
      </c>
      <c r="I65" s="10">
        <v>1100</v>
      </c>
      <c r="J65" s="3" t="str">
        <f t="shared" ca="1" si="12"/>
        <v/>
      </c>
      <c r="K65" s="10">
        <v>1</v>
      </c>
      <c r="L65" s="10"/>
      <c r="M65" s="14"/>
      <c r="N65" s="2" t="str">
        <f t="shared" ca="1" si="13"/>
        <v/>
      </c>
      <c r="P65" s="2">
        <f t="shared" si="14"/>
        <v>1100</v>
      </c>
      <c r="Q65" s="2">
        <f t="shared" ca="1" si="15"/>
        <v>0</v>
      </c>
      <c r="R65" s="2">
        <f t="shared" si="16"/>
        <v>0</v>
      </c>
      <c r="S65" s="2">
        <f t="shared" ca="1" si="17"/>
        <v>-23</v>
      </c>
      <c r="T65" s="2" t="str">
        <f>IF(H65="","",VLOOKUP(H65,'Вода SKU'!$A$1:$B$150,2,0))</f>
        <v>3.2, Сакко</v>
      </c>
      <c r="U65" s="2">
        <f t="shared" ca="1" si="18"/>
        <v>7.2727272727272725</v>
      </c>
      <c r="V65" s="2">
        <f t="shared" si="19"/>
        <v>0</v>
      </c>
      <c r="W65" s="2">
        <f t="shared" ca="1" si="20"/>
        <v>0</v>
      </c>
      <c r="X65" s="2" t="str">
        <f t="shared" ca="1" si="21"/>
        <v/>
      </c>
    </row>
    <row r="66" spans="1:24" ht="13.8" customHeight="1" x14ac:dyDescent="0.3">
      <c r="A66" s="15" t="str">
        <f t="shared" ref="A66:A80" ca="1" si="22">IF(O66="-", "", 1 + SUM(INDIRECT(ADDRESS(2,COLUMN(R66)) &amp; ":" &amp; ADDRESS(ROW(),COLUMN(R66)))))</f>
        <v/>
      </c>
      <c r="B66" s="15" t="s">
        <v>222</v>
      </c>
      <c r="C66" s="15" t="s">
        <v>222</v>
      </c>
      <c r="D66" s="15" t="s">
        <v>222</v>
      </c>
      <c r="E66" s="15" t="s">
        <v>222</v>
      </c>
      <c r="F66" s="15" t="s">
        <v>222</v>
      </c>
      <c r="G66" s="15" t="s">
        <v>222</v>
      </c>
      <c r="H66" s="15" t="s">
        <v>222</v>
      </c>
      <c r="J66" s="3">
        <f t="shared" ref="J66:J97" ca="1" si="23">IF(M66="", IF(O66="","",X66+(INDIRECT("S" &amp; ROW() - 1) - S66)),IF(O66="", "", INDIRECT("S" &amp; ROW() - 1) - S66))</f>
        <v>0</v>
      </c>
      <c r="M66" s="16">
        <v>8300</v>
      </c>
      <c r="N66" s="2">
        <f t="shared" ref="N66:N97" ca="1" si="24">IF(O66="", "", MAX(ROUND(-(INDIRECT("S" &amp; ROW() - 1) - S66)/INDIRECT("C" &amp; ROW() - 1), 0), 1) * INDIRECT("C" &amp; ROW() - 1))</f>
        <v>1100</v>
      </c>
      <c r="O66" s="15" t="s">
        <v>222</v>
      </c>
      <c r="P66" s="2">
        <f t="shared" ref="P66:P97" ca="1" si="25">IF(O66 = "-", -W66,I66)</f>
        <v>-1100</v>
      </c>
      <c r="Q66" s="2">
        <f t="shared" ref="Q66:Q97" ca="1" si="26">IF(O66 = "-", SUM(INDIRECT(ADDRESS(2,COLUMN(P66)) &amp; ":" &amp; ADDRESS(ROW(),COLUMN(P66)))), 0)</f>
        <v>-23</v>
      </c>
      <c r="R66" s="2">
        <f t="shared" ref="R66:R97" si="27">IF(O66="-",1,0)</f>
        <v>1</v>
      </c>
      <c r="S66" s="2">
        <f t="shared" ref="S66:S97" ca="1" si="28">IF(Q66 = 0, INDIRECT("S" &amp; ROW() - 1), Q66)</f>
        <v>-23</v>
      </c>
      <c r="T66" s="2" t="str">
        <f>IF(H66="","",VLOOKUP(H66,'Вода SKU'!$A$1:$B$150,2,0))</f>
        <v>-</v>
      </c>
      <c r="U66" s="2">
        <f t="shared" ref="U66:U97" ca="1" si="29">IF(C66 = "", 8, IF(C66 = "-", 8000 / INDIRECT("C" &amp; ROW() - 1), 8000/C66))</f>
        <v>7.2727272727272725</v>
      </c>
      <c r="V66" s="2">
        <f t="shared" ref="V66:V97" si="30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8300</v>
      </c>
      <c r="W66" s="2">
        <f t="shared" ref="W66:W97" ca="1" si="31">IF(O66 = "-", INDIRECT("C" &amp; ROW() - 1), 0)</f>
        <v>1100</v>
      </c>
      <c r="X66" s="2">
        <f t="shared" ref="X66:X97" ca="1" si="32">IF(O66="", "", MAX(ROUND(-(INDIRECT("S" &amp; ROW() - 1) - S66)/INDIRECT("C" &amp; ROW() - 1), 0), 1) * INDIRECT("C" &amp; ROW() - 1))</f>
        <v>1100</v>
      </c>
    </row>
    <row r="67" spans="1:24" ht="13.8" customHeight="1" x14ac:dyDescent="0.3">
      <c r="A67" s="17">
        <f t="shared" ca="1" si="22"/>
        <v>25</v>
      </c>
      <c r="B67" s="17" t="s">
        <v>223</v>
      </c>
      <c r="C67" s="17">
        <v>960</v>
      </c>
      <c r="D67" s="17" t="s">
        <v>224</v>
      </c>
      <c r="E67" s="17" t="s">
        <v>262</v>
      </c>
      <c r="F67" s="17" t="s">
        <v>263</v>
      </c>
      <c r="G67" s="17" t="s">
        <v>264</v>
      </c>
      <c r="H67" s="17" t="s">
        <v>265</v>
      </c>
      <c r="I67" s="17">
        <v>960</v>
      </c>
      <c r="J67" s="3" t="str">
        <f t="shared" ca="1" si="23"/>
        <v/>
      </c>
      <c r="K67" s="17">
        <v>1</v>
      </c>
      <c r="L67" s="17"/>
      <c r="M67" s="14"/>
      <c r="N67" s="2" t="str">
        <f t="shared" ca="1" si="24"/>
        <v/>
      </c>
      <c r="P67" s="2">
        <f t="shared" si="25"/>
        <v>960</v>
      </c>
      <c r="Q67" s="2">
        <f t="shared" ca="1" si="26"/>
        <v>0</v>
      </c>
      <c r="R67" s="2">
        <f t="shared" si="27"/>
        <v>0</v>
      </c>
      <c r="S67" s="2">
        <f t="shared" ca="1" si="28"/>
        <v>-23</v>
      </c>
      <c r="T67" s="2" t="str">
        <f>IF(H67="","",VLOOKUP(H67,'Вода SKU'!$A$1:$B$150,2,0))</f>
        <v>2.7, Альче</v>
      </c>
      <c r="U67" s="2">
        <f t="shared" ca="1" si="29"/>
        <v>8.3333333333333339</v>
      </c>
      <c r="V67" s="2">
        <f t="shared" si="30"/>
        <v>0</v>
      </c>
      <c r="W67" s="2">
        <f t="shared" ca="1" si="31"/>
        <v>0</v>
      </c>
      <c r="X67" s="2" t="str">
        <f t="shared" ca="1" si="32"/>
        <v/>
      </c>
    </row>
    <row r="68" spans="1:24" ht="13.8" customHeight="1" x14ac:dyDescent="0.3">
      <c r="A68" s="15" t="str">
        <f t="shared" ca="1" si="22"/>
        <v/>
      </c>
      <c r="B68" s="15" t="s">
        <v>222</v>
      </c>
      <c r="C68" s="15" t="s">
        <v>222</v>
      </c>
      <c r="D68" s="15" t="s">
        <v>222</v>
      </c>
      <c r="E68" s="15" t="s">
        <v>222</v>
      </c>
      <c r="F68" s="15" t="s">
        <v>222</v>
      </c>
      <c r="G68" s="15" t="s">
        <v>222</v>
      </c>
      <c r="H68" s="15" t="s">
        <v>222</v>
      </c>
      <c r="J68" s="3">
        <f t="shared" ca="1" si="23"/>
        <v>0</v>
      </c>
      <c r="M68" s="16">
        <v>8300</v>
      </c>
      <c r="N68" s="2">
        <f t="shared" ca="1" si="24"/>
        <v>960</v>
      </c>
      <c r="O68" s="15" t="s">
        <v>222</v>
      </c>
      <c r="P68" s="2">
        <f t="shared" ca="1" si="25"/>
        <v>-960</v>
      </c>
      <c r="Q68" s="2">
        <f t="shared" ca="1" si="26"/>
        <v>-23</v>
      </c>
      <c r="R68" s="2">
        <f t="shared" si="27"/>
        <v>1</v>
      </c>
      <c r="S68" s="2">
        <f t="shared" ca="1" si="28"/>
        <v>-23</v>
      </c>
      <c r="T68" s="2" t="str">
        <f>IF(H68="","",VLOOKUP(H68,'Вода SKU'!$A$1:$B$150,2,0))</f>
        <v>-</v>
      </c>
      <c r="U68" s="2">
        <f t="shared" ca="1" si="29"/>
        <v>8.3333333333333339</v>
      </c>
      <c r="V68" s="2">
        <f t="shared" si="30"/>
        <v>8300</v>
      </c>
      <c r="W68" s="2">
        <f t="shared" ca="1" si="31"/>
        <v>960</v>
      </c>
      <c r="X68" s="2">
        <f t="shared" ca="1" si="32"/>
        <v>960</v>
      </c>
    </row>
    <row r="69" spans="1:24" ht="13.8" customHeight="1" x14ac:dyDescent="0.3">
      <c r="A69" s="10">
        <f t="shared" ca="1" si="22"/>
        <v>26</v>
      </c>
      <c r="B69" s="10" t="s">
        <v>231</v>
      </c>
      <c r="C69" s="10">
        <v>1100</v>
      </c>
      <c r="D69" s="10" t="s">
        <v>211</v>
      </c>
      <c r="E69" s="10" t="s">
        <v>212</v>
      </c>
      <c r="F69" s="10" t="s">
        <v>213</v>
      </c>
      <c r="G69" s="10" t="s">
        <v>214</v>
      </c>
      <c r="H69" s="10" t="s">
        <v>257</v>
      </c>
      <c r="I69" s="10">
        <v>1100</v>
      </c>
      <c r="J69" s="3" t="str">
        <f t="shared" ca="1" si="23"/>
        <v/>
      </c>
      <c r="K69" s="10">
        <v>1</v>
      </c>
      <c r="L69" s="10"/>
      <c r="M69" s="14"/>
      <c r="N69" s="2" t="str">
        <f t="shared" ca="1" si="24"/>
        <v/>
      </c>
      <c r="P69" s="2">
        <f t="shared" si="25"/>
        <v>1100</v>
      </c>
      <c r="Q69" s="2">
        <f t="shared" ca="1" si="26"/>
        <v>0</v>
      </c>
      <c r="R69" s="2">
        <f t="shared" si="27"/>
        <v>0</v>
      </c>
      <c r="S69" s="2">
        <f t="shared" ca="1" si="28"/>
        <v>-23</v>
      </c>
      <c r="T69" s="2" t="str">
        <f>IF(H69="","",VLOOKUP(H69,'Вода SKU'!$A$1:$B$150,2,0))</f>
        <v>3.2, Сакко</v>
      </c>
      <c r="U69" s="2">
        <f t="shared" ca="1" si="29"/>
        <v>7.2727272727272725</v>
      </c>
      <c r="V69" s="2">
        <f t="shared" si="30"/>
        <v>0</v>
      </c>
      <c r="W69" s="2">
        <f t="shared" ca="1" si="31"/>
        <v>0</v>
      </c>
      <c r="X69" s="2" t="str">
        <f t="shared" ca="1" si="32"/>
        <v/>
      </c>
    </row>
    <row r="70" spans="1:24" ht="13.8" customHeight="1" x14ac:dyDescent="0.3">
      <c r="A70" s="15" t="str">
        <f t="shared" ca="1" si="22"/>
        <v/>
      </c>
      <c r="B70" s="15" t="s">
        <v>222</v>
      </c>
      <c r="C70" s="15" t="s">
        <v>222</v>
      </c>
      <c r="D70" s="15" t="s">
        <v>222</v>
      </c>
      <c r="E70" s="15" t="s">
        <v>222</v>
      </c>
      <c r="F70" s="15" t="s">
        <v>222</v>
      </c>
      <c r="G70" s="15" t="s">
        <v>222</v>
      </c>
      <c r="H70" s="15" t="s">
        <v>222</v>
      </c>
      <c r="J70" s="3">
        <f t="shared" ca="1" si="23"/>
        <v>0</v>
      </c>
      <c r="M70" s="16">
        <v>8300</v>
      </c>
      <c r="N70" s="2">
        <f t="shared" ca="1" si="24"/>
        <v>1100</v>
      </c>
      <c r="O70" s="15" t="s">
        <v>222</v>
      </c>
      <c r="P70" s="2">
        <f t="shared" ca="1" si="25"/>
        <v>-1100</v>
      </c>
      <c r="Q70" s="2">
        <f t="shared" ca="1" si="26"/>
        <v>-23</v>
      </c>
      <c r="R70" s="2">
        <f t="shared" si="27"/>
        <v>1</v>
      </c>
      <c r="S70" s="2">
        <f t="shared" ca="1" si="28"/>
        <v>-23</v>
      </c>
      <c r="T70" s="2" t="str">
        <f>IF(H70="","",VLOOKUP(H70,'Вода SKU'!$A$1:$B$150,2,0))</f>
        <v>-</v>
      </c>
      <c r="U70" s="2">
        <f t="shared" ca="1" si="29"/>
        <v>7.2727272727272725</v>
      </c>
      <c r="V70" s="2">
        <f t="shared" si="30"/>
        <v>8300</v>
      </c>
      <c r="W70" s="2">
        <f t="shared" ca="1" si="31"/>
        <v>1100</v>
      </c>
      <c r="X70" s="2">
        <f t="shared" ca="1" si="32"/>
        <v>1100</v>
      </c>
    </row>
    <row r="71" spans="1:24" ht="13.8" customHeight="1" x14ac:dyDescent="0.3">
      <c r="A71" s="17">
        <f t="shared" ca="1" si="22"/>
        <v>27</v>
      </c>
      <c r="B71" s="17" t="s">
        <v>223</v>
      </c>
      <c r="C71" s="17">
        <v>960</v>
      </c>
      <c r="D71" s="17" t="s">
        <v>224</v>
      </c>
      <c r="E71" s="17" t="s">
        <v>266</v>
      </c>
      <c r="F71" s="17" t="s">
        <v>267</v>
      </c>
      <c r="G71" s="17" t="s">
        <v>227</v>
      </c>
      <c r="H71" s="17" t="s">
        <v>268</v>
      </c>
      <c r="I71" s="17">
        <v>960</v>
      </c>
      <c r="J71" s="3" t="str">
        <f t="shared" ca="1" si="23"/>
        <v/>
      </c>
      <c r="K71" s="17">
        <v>1</v>
      </c>
      <c r="L71" s="17"/>
      <c r="M71" s="14"/>
      <c r="N71" s="2" t="str">
        <f t="shared" ca="1" si="24"/>
        <v/>
      </c>
      <c r="P71" s="2">
        <f t="shared" si="25"/>
        <v>960</v>
      </c>
      <c r="Q71" s="2">
        <f t="shared" ca="1" si="26"/>
        <v>0</v>
      </c>
      <c r="R71" s="2">
        <f t="shared" si="27"/>
        <v>0</v>
      </c>
      <c r="S71" s="2">
        <f t="shared" ca="1" si="28"/>
        <v>-23</v>
      </c>
      <c r="T71" s="2" t="str">
        <f>IF(H71="","",VLOOKUP(H71,'Вода SKU'!$A$1:$B$150,2,0))</f>
        <v>2.7, Альче</v>
      </c>
      <c r="U71" s="2">
        <f t="shared" ca="1" si="29"/>
        <v>8.3333333333333339</v>
      </c>
      <c r="V71" s="2">
        <f t="shared" si="30"/>
        <v>0</v>
      </c>
      <c r="W71" s="2">
        <f t="shared" ca="1" si="31"/>
        <v>0</v>
      </c>
      <c r="X71" s="2" t="str">
        <f t="shared" ca="1" si="32"/>
        <v/>
      </c>
    </row>
    <row r="72" spans="1:24" ht="13.8" customHeight="1" x14ac:dyDescent="0.3">
      <c r="A72" s="15" t="str">
        <f t="shared" ca="1" si="22"/>
        <v/>
      </c>
      <c r="B72" s="15" t="s">
        <v>222</v>
      </c>
      <c r="C72" s="15" t="s">
        <v>222</v>
      </c>
      <c r="D72" s="15" t="s">
        <v>222</v>
      </c>
      <c r="E72" s="15" t="s">
        <v>222</v>
      </c>
      <c r="F72" s="15" t="s">
        <v>222</v>
      </c>
      <c r="G72" s="15" t="s">
        <v>222</v>
      </c>
      <c r="H72" s="15" t="s">
        <v>222</v>
      </c>
      <c r="J72" s="3">
        <f t="shared" ca="1" si="23"/>
        <v>0</v>
      </c>
      <c r="M72" s="16">
        <v>8300</v>
      </c>
      <c r="N72" s="2">
        <f t="shared" ca="1" si="24"/>
        <v>960</v>
      </c>
      <c r="O72" s="15" t="s">
        <v>222</v>
      </c>
      <c r="P72" s="2">
        <f t="shared" ca="1" si="25"/>
        <v>-960</v>
      </c>
      <c r="Q72" s="2">
        <f t="shared" ca="1" si="26"/>
        <v>-23</v>
      </c>
      <c r="R72" s="2">
        <f t="shared" si="27"/>
        <v>1</v>
      </c>
      <c r="S72" s="2">
        <f t="shared" ca="1" si="28"/>
        <v>-23</v>
      </c>
      <c r="T72" s="2" t="str">
        <f>IF(H72="","",VLOOKUP(H72,'Вода SKU'!$A$1:$B$150,2,0))</f>
        <v>-</v>
      </c>
      <c r="U72" s="2">
        <f t="shared" ca="1" si="29"/>
        <v>8.3333333333333339</v>
      </c>
      <c r="V72" s="2">
        <f t="shared" si="30"/>
        <v>8300</v>
      </c>
      <c r="W72" s="2">
        <f t="shared" ca="1" si="31"/>
        <v>960</v>
      </c>
      <c r="X72" s="2">
        <f t="shared" ca="1" si="32"/>
        <v>960</v>
      </c>
    </row>
    <row r="73" spans="1:24" ht="13.8" customHeight="1" x14ac:dyDescent="0.3">
      <c r="A73" s="17">
        <f t="shared" ca="1" si="22"/>
        <v>28</v>
      </c>
      <c r="B73" s="17" t="s">
        <v>223</v>
      </c>
      <c r="C73" s="17">
        <v>960</v>
      </c>
      <c r="D73" s="17" t="s">
        <v>224</v>
      </c>
      <c r="E73" s="17" t="s">
        <v>266</v>
      </c>
      <c r="F73" s="17" t="s">
        <v>267</v>
      </c>
      <c r="G73" s="17" t="s">
        <v>227</v>
      </c>
      <c r="H73" s="17" t="s">
        <v>268</v>
      </c>
      <c r="I73" s="17">
        <v>960</v>
      </c>
      <c r="J73" s="3" t="str">
        <f t="shared" ca="1" si="23"/>
        <v/>
      </c>
      <c r="K73" s="17">
        <v>1</v>
      </c>
      <c r="L73" s="17"/>
      <c r="M73" s="14"/>
      <c r="N73" s="2" t="str">
        <f t="shared" ca="1" si="24"/>
        <v/>
      </c>
      <c r="P73" s="2">
        <f t="shared" si="25"/>
        <v>960</v>
      </c>
      <c r="Q73" s="2">
        <f t="shared" ca="1" si="26"/>
        <v>0</v>
      </c>
      <c r="R73" s="2">
        <f t="shared" si="27"/>
        <v>0</v>
      </c>
      <c r="S73" s="2">
        <f t="shared" ca="1" si="28"/>
        <v>-23</v>
      </c>
      <c r="T73" s="2" t="str">
        <f>IF(H73="","",VLOOKUP(H73,'Вода SKU'!$A$1:$B$150,2,0))</f>
        <v>2.7, Альче</v>
      </c>
      <c r="U73" s="2">
        <f t="shared" ca="1" si="29"/>
        <v>8.3333333333333339</v>
      </c>
      <c r="V73" s="2">
        <f t="shared" si="30"/>
        <v>0</v>
      </c>
      <c r="W73" s="2">
        <f t="shared" ca="1" si="31"/>
        <v>0</v>
      </c>
      <c r="X73" s="2" t="str">
        <f t="shared" ca="1" si="32"/>
        <v/>
      </c>
    </row>
    <row r="74" spans="1:24" ht="13.8" customHeight="1" x14ac:dyDescent="0.3">
      <c r="A74" s="15" t="str">
        <f t="shared" ca="1" si="22"/>
        <v/>
      </c>
      <c r="B74" s="15" t="s">
        <v>222</v>
      </c>
      <c r="C74" s="15" t="s">
        <v>222</v>
      </c>
      <c r="D74" s="15" t="s">
        <v>222</v>
      </c>
      <c r="E74" s="15" t="s">
        <v>222</v>
      </c>
      <c r="F74" s="15" t="s">
        <v>222</v>
      </c>
      <c r="G74" s="15" t="s">
        <v>222</v>
      </c>
      <c r="H74" s="15" t="s">
        <v>222</v>
      </c>
      <c r="J74" s="3">
        <f t="shared" ca="1" si="23"/>
        <v>0</v>
      </c>
      <c r="M74" s="16">
        <v>8300</v>
      </c>
      <c r="N74" s="2">
        <f t="shared" ca="1" si="24"/>
        <v>960</v>
      </c>
      <c r="O74" s="15" t="s">
        <v>222</v>
      </c>
      <c r="P74" s="2">
        <f t="shared" ca="1" si="25"/>
        <v>-960</v>
      </c>
      <c r="Q74" s="2">
        <f t="shared" ref="Q74:Q99" ca="1" si="33">IF(O74="-",SUM(INDIRECT(ADDRESS(2,COLUMN(P74))&amp;":"&amp;ADDRESS(ROW(),COLUMN(P74)))),0)</f>
        <v>-23</v>
      </c>
      <c r="R74" s="2">
        <f t="shared" si="27"/>
        <v>1</v>
      </c>
      <c r="S74" s="2">
        <f t="shared" ca="1" si="28"/>
        <v>-23</v>
      </c>
      <c r="T74" s="2" t="str">
        <f>IF(H74="","",VLOOKUP(H74,'Вода SKU'!$A$1:$B$150,2,0))</f>
        <v>-</v>
      </c>
      <c r="U74" s="2">
        <f t="shared" ca="1" si="29"/>
        <v>8.3333333333333339</v>
      </c>
      <c r="V74" s="2">
        <f t="shared" si="30"/>
        <v>8300</v>
      </c>
      <c r="W74" s="2">
        <f t="shared" ca="1" si="31"/>
        <v>960</v>
      </c>
      <c r="X74" s="2">
        <f t="shared" ca="1" si="32"/>
        <v>960</v>
      </c>
    </row>
    <row r="75" spans="1:24" ht="13.8" customHeight="1" x14ac:dyDescent="0.3">
      <c r="A75" s="10">
        <f t="shared" ca="1" si="22"/>
        <v>29</v>
      </c>
      <c r="B75" s="10" t="s">
        <v>231</v>
      </c>
      <c r="C75" s="10">
        <v>1100</v>
      </c>
      <c r="D75" s="10" t="s">
        <v>211</v>
      </c>
      <c r="E75" s="10" t="s">
        <v>212</v>
      </c>
      <c r="F75" s="10" t="s">
        <v>213</v>
      </c>
      <c r="G75" s="10" t="s">
        <v>214</v>
      </c>
      <c r="H75" s="10" t="s">
        <v>257</v>
      </c>
      <c r="I75" s="10">
        <v>1100</v>
      </c>
      <c r="J75" s="3" t="str">
        <f t="shared" ca="1" si="23"/>
        <v/>
      </c>
      <c r="K75" s="10">
        <v>1</v>
      </c>
      <c r="L75" s="10"/>
      <c r="M75" s="14"/>
      <c r="N75" s="2" t="str">
        <f t="shared" ca="1" si="24"/>
        <v/>
      </c>
      <c r="P75" s="2">
        <f t="shared" si="25"/>
        <v>1100</v>
      </c>
      <c r="Q75" s="2">
        <f t="shared" ca="1" si="33"/>
        <v>0</v>
      </c>
      <c r="R75" s="2">
        <f t="shared" si="27"/>
        <v>0</v>
      </c>
      <c r="S75" s="2">
        <f t="shared" ca="1" si="28"/>
        <v>-23</v>
      </c>
      <c r="T75" s="2" t="str">
        <f>IF(H75="","",VLOOKUP(H75,'Вода SKU'!$A$1:$B$150,2,0))</f>
        <v>3.2, Сакко</v>
      </c>
      <c r="U75" s="2">
        <f t="shared" ca="1" si="29"/>
        <v>7.2727272727272725</v>
      </c>
      <c r="V75" s="2">
        <f t="shared" si="30"/>
        <v>0</v>
      </c>
      <c r="W75" s="2">
        <f t="shared" ca="1" si="31"/>
        <v>0</v>
      </c>
      <c r="X75" s="2" t="str">
        <f t="shared" ca="1" si="32"/>
        <v/>
      </c>
    </row>
    <row r="76" spans="1:24" ht="13.8" customHeight="1" x14ac:dyDescent="0.3">
      <c r="A76" s="15" t="str">
        <f t="shared" ca="1" si="22"/>
        <v/>
      </c>
      <c r="B76" s="15" t="s">
        <v>222</v>
      </c>
      <c r="C76" s="15" t="s">
        <v>222</v>
      </c>
      <c r="D76" s="15" t="s">
        <v>222</v>
      </c>
      <c r="E76" s="15" t="s">
        <v>222</v>
      </c>
      <c r="F76" s="15" t="s">
        <v>222</v>
      </c>
      <c r="G76" s="15" t="s">
        <v>222</v>
      </c>
      <c r="H76" s="15" t="s">
        <v>222</v>
      </c>
      <c r="J76" s="3">
        <f t="shared" ca="1" si="23"/>
        <v>0</v>
      </c>
      <c r="M76" s="16">
        <v>8300</v>
      </c>
      <c r="N76" s="2">
        <f t="shared" ca="1" si="24"/>
        <v>1100</v>
      </c>
      <c r="O76" s="15" t="s">
        <v>222</v>
      </c>
      <c r="P76" s="2">
        <f t="shared" ca="1" si="25"/>
        <v>-1100</v>
      </c>
      <c r="Q76" s="2">
        <f t="shared" ca="1" si="33"/>
        <v>-23</v>
      </c>
      <c r="R76" s="2">
        <f t="shared" si="27"/>
        <v>1</v>
      </c>
      <c r="S76" s="2">
        <f t="shared" ca="1" si="28"/>
        <v>-23</v>
      </c>
      <c r="T76" s="2" t="str">
        <f>IF(H76="","",VLOOKUP(H76,'Вода SKU'!$A$1:$B$150,2,0))</f>
        <v>-</v>
      </c>
      <c r="U76" s="2">
        <f t="shared" ca="1" si="29"/>
        <v>7.2727272727272725</v>
      </c>
      <c r="V76" s="2">
        <f t="shared" si="30"/>
        <v>8300</v>
      </c>
      <c r="W76" s="2">
        <f t="shared" ca="1" si="31"/>
        <v>1100</v>
      </c>
      <c r="X76" s="2">
        <f t="shared" ca="1" si="32"/>
        <v>1100</v>
      </c>
    </row>
    <row r="77" spans="1:24" ht="13.8" customHeight="1" x14ac:dyDescent="0.3">
      <c r="A77" s="10">
        <f t="shared" ca="1" si="22"/>
        <v>30</v>
      </c>
      <c r="B77" s="10" t="s">
        <v>231</v>
      </c>
      <c r="C77" s="10">
        <v>1100</v>
      </c>
      <c r="D77" s="10" t="s">
        <v>211</v>
      </c>
      <c r="E77" s="10" t="s">
        <v>212</v>
      </c>
      <c r="F77" s="10" t="s">
        <v>213</v>
      </c>
      <c r="G77" s="10" t="s">
        <v>214</v>
      </c>
      <c r="H77" s="10" t="s">
        <v>257</v>
      </c>
      <c r="I77" s="10">
        <v>1100</v>
      </c>
      <c r="J77" s="3" t="str">
        <f t="shared" ca="1" si="23"/>
        <v/>
      </c>
      <c r="K77" s="10">
        <v>1</v>
      </c>
      <c r="L77" s="10"/>
      <c r="M77" s="14"/>
      <c r="N77" s="2" t="str">
        <f t="shared" ca="1" si="24"/>
        <v/>
      </c>
      <c r="P77" s="2">
        <f t="shared" si="25"/>
        <v>1100</v>
      </c>
      <c r="Q77" s="2">
        <f t="shared" ca="1" si="33"/>
        <v>0</v>
      </c>
      <c r="R77" s="2">
        <f t="shared" si="27"/>
        <v>0</v>
      </c>
      <c r="S77" s="2">
        <f t="shared" ca="1" si="28"/>
        <v>-23</v>
      </c>
      <c r="T77" s="2" t="str">
        <f>IF(H77="","",VLOOKUP(H77,'Вода SKU'!$A$1:$B$150,2,0))</f>
        <v>3.2, Сакко</v>
      </c>
      <c r="U77" s="2">
        <f t="shared" ca="1" si="29"/>
        <v>7.2727272727272725</v>
      </c>
      <c r="V77" s="2">
        <f t="shared" si="30"/>
        <v>0</v>
      </c>
      <c r="W77" s="2">
        <f t="shared" ca="1" si="31"/>
        <v>0</v>
      </c>
      <c r="X77" s="2" t="str">
        <f t="shared" ca="1" si="32"/>
        <v/>
      </c>
    </row>
    <row r="78" spans="1:24" ht="13.8" customHeight="1" x14ac:dyDescent="0.3">
      <c r="A78" s="15" t="str">
        <f t="shared" ca="1" si="22"/>
        <v/>
      </c>
      <c r="B78" s="15" t="s">
        <v>222</v>
      </c>
      <c r="C78" s="15" t="s">
        <v>222</v>
      </c>
      <c r="D78" s="15" t="s">
        <v>222</v>
      </c>
      <c r="E78" s="15" t="s">
        <v>222</v>
      </c>
      <c r="F78" s="15" t="s">
        <v>222</v>
      </c>
      <c r="G78" s="15" t="s">
        <v>222</v>
      </c>
      <c r="H78" s="15" t="s">
        <v>222</v>
      </c>
      <c r="J78" s="3">
        <f t="shared" ca="1" si="23"/>
        <v>0</v>
      </c>
      <c r="M78" s="16">
        <v>8300</v>
      </c>
      <c r="N78" s="2">
        <f t="shared" ca="1" si="24"/>
        <v>1100</v>
      </c>
      <c r="O78" s="15" t="s">
        <v>222</v>
      </c>
      <c r="P78" s="2">
        <f t="shared" ca="1" si="25"/>
        <v>-1100</v>
      </c>
      <c r="Q78" s="2">
        <f t="shared" ca="1" si="33"/>
        <v>-23</v>
      </c>
      <c r="R78" s="2">
        <f t="shared" si="27"/>
        <v>1</v>
      </c>
      <c r="S78" s="2">
        <f t="shared" ca="1" si="28"/>
        <v>-23</v>
      </c>
      <c r="T78" s="2" t="str">
        <f>IF(H78="","",VLOOKUP(H78,'Вода SKU'!$A$1:$B$150,2,0))</f>
        <v>-</v>
      </c>
      <c r="U78" s="2">
        <f t="shared" ca="1" si="29"/>
        <v>7.2727272727272725</v>
      </c>
      <c r="V78" s="2">
        <f t="shared" si="30"/>
        <v>8300</v>
      </c>
      <c r="W78" s="2">
        <f t="shared" ca="1" si="31"/>
        <v>1100</v>
      </c>
      <c r="X78" s="2">
        <f t="shared" ca="1" si="32"/>
        <v>1100</v>
      </c>
    </row>
    <row r="79" spans="1:24" ht="13.8" customHeight="1" x14ac:dyDescent="0.3">
      <c r="A79" s="10">
        <f t="shared" ca="1" si="22"/>
        <v>31</v>
      </c>
      <c r="B79" s="10" t="s">
        <v>231</v>
      </c>
      <c r="C79" s="10">
        <v>1100</v>
      </c>
      <c r="D79" s="10" t="s">
        <v>211</v>
      </c>
      <c r="E79" s="10" t="s">
        <v>212</v>
      </c>
      <c r="F79" s="10" t="s">
        <v>213</v>
      </c>
      <c r="G79" s="10" t="s">
        <v>214</v>
      </c>
      <c r="H79" s="10" t="s">
        <v>257</v>
      </c>
      <c r="I79" s="10">
        <v>1100</v>
      </c>
      <c r="J79" s="3" t="str">
        <f t="shared" ca="1" si="23"/>
        <v/>
      </c>
      <c r="K79" s="10">
        <v>1</v>
      </c>
      <c r="L79" s="10"/>
      <c r="M79" s="14"/>
      <c r="N79" s="2" t="str">
        <f t="shared" ca="1" si="24"/>
        <v/>
      </c>
      <c r="P79" s="2">
        <f t="shared" si="25"/>
        <v>1100</v>
      </c>
      <c r="Q79" s="2">
        <f t="shared" ca="1" si="33"/>
        <v>0</v>
      </c>
      <c r="R79" s="2">
        <f t="shared" si="27"/>
        <v>0</v>
      </c>
      <c r="S79" s="2">
        <f t="shared" ca="1" si="28"/>
        <v>-23</v>
      </c>
      <c r="T79" s="2" t="str">
        <f>IF(H79="","",VLOOKUP(H79,'Вода SKU'!$A$1:$B$150,2,0))</f>
        <v>3.2, Сакко</v>
      </c>
      <c r="U79" s="2">
        <f t="shared" ca="1" si="29"/>
        <v>7.2727272727272725</v>
      </c>
      <c r="V79" s="2">
        <f t="shared" si="30"/>
        <v>0</v>
      </c>
      <c r="W79" s="2">
        <f t="shared" ca="1" si="31"/>
        <v>0</v>
      </c>
      <c r="X79" s="2" t="str">
        <f t="shared" ca="1" si="32"/>
        <v/>
      </c>
    </row>
    <row r="80" spans="1:24" ht="13.8" customHeight="1" x14ac:dyDescent="0.3">
      <c r="A80" s="15" t="str">
        <f t="shared" ca="1" si="22"/>
        <v/>
      </c>
      <c r="B80" s="15" t="s">
        <v>222</v>
      </c>
      <c r="C80" s="15" t="s">
        <v>222</v>
      </c>
      <c r="D80" s="15" t="s">
        <v>222</v>
      </c>
      <c r="E80" s="15" t="s">
        <v>222</v>
      </c>
      <c r="F80" s="15" t="s">
        <v>222</v>
      </c>
      <c r="G80" s="15" t="s">
        <v>222</v>
      </c>
      <c r="H80" s="15" t="s">
        <v>222</v>
      </c>
      <c r="J80" s="3">
        <f t="shared" ca="1" si="23"/>
        <v>0</v>
      </c>
      <c r="M80" s="16">
        <v>8300</v>
      </c>
      <c r="N80" s="2">
        <f t="shared" ca="1" si="24"/>
        <v>1100</v>
      </c>
      <c r="O80" s="15" t="s">
        <v>222</v>
      </c>
      <c r="P80" s="2">
        <f t="shared" ca="1" si="25"/>
        <v>-1100</v>
      </c>
      <c r="Q80" s="2">
        <f t="shared" ca="1" si="33"/>
        <v>-23</v>
      </c>
      <c r="R80" s="2">
        <f t="shared" si="27"/>
        <v>1</v>
      </c>
      <c r="S80" s="2">
        <f t="shared" ca="1" si="28"/>
        <v>-23</v>
      </c>
      <c r="T80" s="2" t="str">
        <f>IF(H80="","",VLOOKUP(H80,'Вода SKU'!$A$1:$B$150,2,0))</f>
        <v>-</v>
      </c>
      <c r="U80" s="2">
        <f t="shared" ca="1" si="29"/>
        <v>7.2727272727272725</v>
      </c>
      <c r="V80" s="2">
        <f t="shared" si="30"/>
        <v>8300</v>
      </c>
      <c r="W80" s="2">
        <f t="shared" ca="1" si="31"/>
        <v>1100</v>
      </c>
      <c r="X80" s="2">
        <f t="shared" ca="1" si="32"/>
        <v>1100</v>
      </c>
    </row>
    <row r="81" spans="10:24" ht="13.8" customHeight="1" x14ac:dyDescent="0.3">
      <c r="J81" s="3" t="str">
        <f t="shared" ca="1" si="23"/>
        <v/>
      </c>
      <c r="M81" s="14"/>
      <c r="N81" s="2" t="str">
        <f t="shared" ca="1" si="24"/>
        <v/>
      </c>
      <c r="P81" s="2">
        <f t="shared" si="25"/>
        <v>0</v>
      </c>
      <c r="Q81" s="2">
        <f t="shared" ca="1" si="33"/>
        <v>0</v>
      </c>
      <c r="R81" s="2">
        <f t="shared" si="27"/>
        <v>0</v>
      </c>
      <c r="S81" s="2">
        <f t="shared" ca="1" si="28"/>
        <v>-23</v>
      </c>
      <c r="T81" s="2" t="str">
        <f>IF(H81="","",VLOOKUP(H81,'Вода SKU'!$A$1:$B$150,2,0))</f>
        <v/>
      </c>
      <c r="U81" s="2">
        <f t="shared" ca="1" si="29"/>
        <v>8</v>
      </c>
      <c r="V81" s="2">
        <f t="shared" si="30"/>
        <v>0</v>
      </c>
      <c r="W81" s="2">
        <f t="shared" ca="1" si="31"/>
        <v>0</v>
      </c>
      <c r="X81" s="2" t="str">
        <f t="shared" ca="1" si="32"/>
        <v/>
      </c>
    </row>
    <row r="82" spans="10:24" ht="13.8" customHeight="1" x14ac:dyDescent="0.3">
      <c r="J82" s="3" t="str">
        <f t="shared" ca="1" si="23"/>
        <v/>
      </c>
      <c r="M82" s="14"/>
      <c r="N82" s="2" t="str">
        <f t="shared" ca="1" si="24"/>
        <v/>
      </c>
      <c r="P82" s="2">
        <f t="shared" si="25"/>
        <v>0</v>
      </c>
      <c r="Q82" s="2">
        <f t="shared" ca="1" si="33"/>
        <v>0</v>
      </c>
      <c r="R82" s="2">
        <f t="shared" si="27"/>
        <v>0</v>
      </c>
      <c r="S82" s="2">
        <f t="shared" ca="1" si="28"/>
        <v>-23</v>
      </c>
      <c r="T82" s="2" t="str">
        <f>IF(H82="","",VLOOKUP(H82,'Вода SKU'!$A$1:$B$150,2,0))</f>
        <v/>
      </c>
      <c r="U82" s="2">
        <f t="shared" ca="1" si="29"/>
        <v>8</v>
      </c>
      <c r="V82" s="2">
        <f t="shared" si="30"/>
        <v>0</v>
      </c>
      <c r="W82" s="2">
        <f t="shared" ca="1" si="31"/>
        <v>0</v>
      </c>
      <c r="X82" s="2" t="str">
        <f t="shared" ca="1" si="32"/>
        <v/>
      </c>
    </row>
    <row r="83" spans="10:24" ht="13.8" customHeight="1" x14ac:dyDescent="0.3">
      <c r="J83" s="3" t="str">
        <f t="shared" ca="1" si="23"/>
        <v/>
      </c>
      <c r="M83" s="14"/>
      <c r="N83" s="2" t="str">
        <f t="shared" ca="1" si="24"/>
        <v/>
      </c>
      <c r="P83" s="2">
        <f t="shared" si="25"/>
        <v>0</v>
      </c>
      <c r="Q83" s="2">
        <f t="shared" ca="1" si="33"/>
        <v>0</v>
      </c>
      <c r="R83" s="2">
        <f t="shared" si="27"/>
        <v>0</v>
      </c>
      <c r="S83" s="2">
        <f t="shared" ca="1" si="28"/>
        <v>-23</v>
      </c>
      <c r="T83" s="2" t="str">
        <f>IF(H83="","",VLOOKUP(H83,'Вода SKU'!$A$1:$B$150,2,0))</f>
        <v/>
      </c>
      <c r="U83" s="2">
        <f t="shared" ca="1" si="29"/>
        <v>8</v>
      </c>
      <c r="V83" s="2">
        <f t="shared" si="30"/>
        <v>0</v>
      </c>
      <c r="W83" s="2">
        <f t="shared" ca="1" si="31"/>
        <v>0</v>
      </c>
      <c r="X83" s="2" t="str">
        <f t="shared" ca="1" si="32"/>
        <v/>
      </c>
    </row>
    <row r="84" spans="10:24" ht="13.8" customHeight="1" x14ac:dyDescent="0.3">
      <c r="J84" s="3" t="str">
        <f t="shared" ca="1" si="23"/>
        <v/>
      </c>
      <c r="M84" s="14"/>
      <c r="N84" s="2" t="str">
        <f t="shared" ca="1" si="24"/>
        <v/>
      </c>
      <c r="P84" s="2">
        <f t="shared" si="25"/>
        <v>0</v>
      </c>
      <c r="Q84" s="2">
        <f t="shared" ca="1" si="33"/>
        <v>0</v>
      </c>
      <c r="R84" s="2">
        <f t="shared" si="27"/>
        <v>0</v>
      </c>
      <c r="S84" s="2">
        <f t="shared" ca="1" si="28"/>
        <v>-23</v>
      </c>
      <c r="T84" s="2" t="str">
        <f>IF(H84="","",VLOOKUP(H84,'Вода SKU'!$A$1:$B$150,2,0))</f>
        <v/>
      </c>
      <c r="U84" s="2">
        <f t="shared" ca="1" si="29"/>
        <v>8</v>
      </c>
      <c r="V84" s="2">
        <f t="shared" si="30"/>
        <v>0</v>
      </c>
      <c r="W84" s="2">
        <f t="shared" ca="1" si="31"/>
        <v>0</v>
      </c>
      <c r="X84" s="2" t="str">
        <f t="shared" ca="1" si="32"/>
        <v/>
      </c>
    </row>
    <row r="85" spans="10:24" ht="13.8" customHeight="1" x14ac:dyDescent="0.3">
      <c r="J85" s="3" t="str">
        <f t="shared" ca="1" si="23"/>
        <v/>
      </c>
      <c r="M85" s="14"/>
      <c r="N85" s="2" t="str">
        <f t="shared" ca="1" si="24"/>
        <v/>
      </c>
      <c r="P85" s="2">
        <f t="shared" si="25"/>
        <v>0</v>
      </c>
      <c r="Q85" s="2">
        <f t="shared" ca="1" si="33"/>
        <v>0</v>
      </c>
      <c r="R85" s="2">
        <f t="shared" si="27"/>
        <v>0</v>
      </c>
      <c r="S85" s="2">
        <f t="shared" ca="1" si="28"/>
        <v>-23</v>
      </c>
      <c r="T85" s="2" t="str">
        <f>IF(H85="","",VLOOKUP(H85,'Вода SKU'!$A$1:$B$150,2,0))</f>
        <v/>
      </c>
      <c r="U85" s="2">
        <f t="shared" ca="1" si="29"/>
        <v>8</v>
      </c>
      <c r="V85" s="2">
        <f t="shared" si="30"/>
        <v>0</v>
      </c>
      <c r="W85" s="2">
        <f t="shared" ca="1" si="31"/>
        <v>0</v>
      </c>
      <c r="X85" s="2" t="str">
        <f t="shared" ca="1" si="32"/>
        <v/>
      </c>
    </row>
    <row r="86" spans="10:24" ht="13.8" customHeight="1" x14ac:dyDescent="0.3">
      <c r="J86" s="3" t="str">
        <f t="shared" ca="1" si="23"/>
        <v/>
      </c>
      <c r="M86" s="14"/>
      <c r="N86" s="2" t="str">
        <f t="shared" ca="1" si="24"/>
        <v/>
      </c>
      <c r="P86" s="2">
        <f t="shared" si="25"/>
        <v>0</v>
      </c>
      <c r="Q86" s="2">
        <f t="shared" ca="1" si="33"/>
        <v>0</v>
      </c>
      <c r="R86" s="2">
        <f t="shared" si="27"/>
        <v>0</v>
      </c>
      <c r="S86" s="2">
        <f t="shared" ca="1" si="28"/>
        <v>-23</v>
      </c>
      <c r="T86" s="2" t="str">
        <f>IF(H86="","",VLOOKUP(H86,'Вода SKU'!$A$1:$B$150,2,0))</f>
        <v/>
      </c>
      <c r="U86" s="2">
        <f t="shared" ca="1" si="29"/>
        <v>8</v>
      </c>
      <c r="V86" s="2">
        <f t="shared" si="30"/>
        <v>0</v>
      </c>
      <c r="W86" s="2">
        <f t="shared" ca="1" si="31"/>
        <v>0</v>
      </c>
      <c r="X86" s="2" t="str">
        <f t="shared" ca="1" si="32"/>
        <v/>
      </c>
    </row>
    <row r="87" spans="10:24" ht="13.8" customHeight="1" x14ac:dyDescent="0.3">
      <c r="J87" s="3" t="str">
        <f t="shared" ca="1" si="23"/>
        <v/>
      </c>
      <c r="M87" s="14"/>
      <c r="N87" s="2" t="str">
        <f t="shared" ca="1" si="24"/>
        <v/>
      </c>
      <c r="P87" s="2">
        <f t="shared" si="25"/>
        <v>0</v>
      </c>
      <c r="Q87" s="2">
        <f t="shared" ca="1" si="33"/>
        <v>0</v>
      </c>
      <c r="R87" s="2">
        <f t="shared" si="27"/>
        <v>0</v>
      </c>
      <c r="S87" s="2">
        <f t="shared" ca="1" si="28"/>
        <v>-23</v>
      </c>
      <c r="T87" s="2" t="str">
        <f>IF(H87="","",VLOOKUP(H87,'Вода SKU'!$A$1:$B$150,2,0))</f>
        <v/>
      </c>
      <c r="U87" s="2">
        <f t="shared" ca="1" si="29"/>
        <v>8</v>
      </c>
      <c r="V87" s="2">
        <f t="shared" si="30"/>
        <v>0</v>
      </c>
      <c r="W87" s="2">
        <f t="shared" ca="1" si="31"/>
        <v>0</v>
      </c>
      <c r="X87" s="2" t="str">
        <f t="shared" ca="1" si="32"/>
        <v/>
      </c>
    </row>
    <row r="88" spans="10:24" ht="13.8" customHeight="1" x14ac:dyDescent="0.3">
      <c r="J88" s="3" t="str">
        <f t="shared" ca="1" si="23"/>
        <v/>
      </c>
      <c r="M88" s="14"/>
      <c r="N88" s="2" t="str">
        <f t="shared" ca="1" si="24"/>
        <v/>
      </c>
      <c r="P88" s="2">
        <f t="shared" si="25"/>
        <v>0</v>
      </c>
      <c r="Q88" s="2">
        <f t="shared" ca="1" si="33"/>
        <v>0</v>
      </c>
      <c r="R88" s="2">
        <f t="shared" si="27"/>
        <v>0</v>
      </c>
      <c r="S88" s="2">
        <f t="shared" ca="1" si="28"/>
        <v>-23</v>
      </c>
      <c r="T88" s="2" t="str">
        <f>IF(H88="","",VLOOKUP(H88,'Вода SKU'!$A$1:$B$150,2,0))</f>
        <v/>
      </c>
      <c r="U88" s="2">
        <f t="shared" ca="1" si="29"/>
        <v>8</v>
      </c>
      <c r="V88" s="2">
        <f t="shared" si="30"/>
        <v>0</v>
      </c>
      <c r="W88" s="2">
        <f t="shared" ca="1" si="31"/>
        <v>0</v>
      </c>
      <c r="X88" s="2" t="str">
        <f t="shared" ca="1" si="32"/>
        <v/>
      </c>
    </row>
    <row r="89" spans="10:24" ht="13.8" customHeight="1" x14ac:dyDescent="0.3">
      <c r="J89" s="3" t="str">
        <f t="shared" ca="1" si="23"/>
        <v/>
      </c>
      <c r="M89" s="14"/>
      <c r="N89" s="2" t="str">
        <f t="shared" ca="1" si="24"/>
        <v/>
      </c>
      <c r="P89" s="2">
        <f t="shared" si="25"/>
        <v>0</v>
      </c>
      <c r="Q89" s="2">
        <f t="shared" ca="1" si="33"/>
        <v>0</v>
      </c>
      <c r="R89" s="2">
        <f t="shared" si="27"/>
        <v>0</v>
      </c>
      <c r="S89" s="2">
        <f t="shared" ca="1" si="28"/>
        <v>-23</v>
      </c>
      <c r="T89" s="2" t="str">
        <f>IF(H89="","",VLOOKUP(H89,'Вода SKU'!$A$1:$B$150,2,0))</f>
        <v/>
      </c>
      <c r="U89" s="2">
        <f t="shared" ca="1" si="29"/>
        <v>8</v>
      </c>
      <c r="V89" s="2">
        <f t="shared" si="30"/>
        <v>0</v>
      </c>
      <c r="W89" s="2">
        <f t="shared" ca="1" si="31"/>
        <v>0</v>
      </c>
      <c r="X89" s="2" t="str">
        <f t="shared" ca="1" si="32"/>
        <v/>
      </c>
    </row>
    <row r="90" spans="10:24" ht="13.8" customHeight="1" x14ac:dyDescent="0.3">
      <c r="J90" s="3" t="str">
        <f t="shared" ca="1" si="23"/>
        <v/>
      </c>
      <c r="M90" s="14"/>
      <c r="N90" s="2" t="str">
        <f t="shared" ca="1" si="24"/>
        <v/>
      </c>
      <c r="P90" s="2">
        <f t="shared" si="25"/>
        <v>0</v>
      </c>
      <c r="Q90" s="2">
        <f t="shared" ca="1" si="33"/>
        <v>0</v>
      </c>
      <c r="R90" s="2">
        <f t="shared" si="27"/>
        <v>0</v>
      </c>
      <c r="S90" s="2">
        <f t="shared" ca="1" si="28"/>
        <v>-23</v>
      </c>
      <c r="T90" s="2" t="str">
        <f>IF(H90="","",VLOOKUP(H90,'Вода SKU'!$A$1:$B$150,2,0))</f>
        <v/>
      </c>
      <c r="U90" s="2">
        <f t="shared" ca="1" si="29"/>
        <v>8</v>
      </c>
      <c r="V90" s="2">
        <f t="shared" si="30"/>
        <v>0</v>
      </c>
      <c r="W90" s="2">
        <f t="shared" ca="1" si="31"/>
        <v>0</v>
      </c>
      <c r="X90" s="2" t="str">
        <f t="shared" ca="1" si="32"/>
        <v/>
      </c>
    </row>
    <row r="91" spans="10:24" ht="13.8" customHeight="1" x14ac:dyDescent="0.3">
      <c r="J91" s="3" t="str">
        <f t="shared" ca="1" si="23"/>
        <v/>
      </c>
      <c r="M91" s="14"/>
      <c r="N91" s="2" t="str">
        <f t="shared" ca="1" si="24"/>
        <v/>
      </c>
      <c r="P91" s="2">
        <f t="shared" si="25"/>
        <v>0</v>
      </c>
      <c r="Q91" s="2">
        <f t="shared" ca="1" si="33"/>
        <v>0</v>
      </c>
      <c r="R91" s="2">
        <f t="shared" si="27"/>
        <v>0</v>
      </c>
      <c r="S91" s="2">
        <f t="shared" ca="1" si="28"/>
        <v>-23</v>
      </c>
      <c r="T91" s="2" t="str">
        <f>IF(H91="","",VLOOKUP(H91,'Вода SKU'!$A$1:$B$150,2,0))</f>
        <v/>
      </c>
      <c r="U91" s="2">
        <f t="shared" ca="1" si="29"/>
        <v>8</v>
      </c>
      <c r="V91" s="2">
        <f t="shared" si="30"/>
        <v>0</v>
      </c>
      <c r="W91" s="2">
        <f t="shared" ca="1" si="31"/>
        <v>0</v>
      </c>
      <c r="X91" s="2" t="str">
        <f t="shared" ca="1" si="32"/>
        <v/>
      </c>
    </row>
    <row r="92" spans="10:24" ht="13.8" customHeight="1" x14ac:dyDescent="0.3">
      <c r="J92" s="3" t="str">
        <f t="shared" ca="1" si="23"/>
        <v/>
      </c>
      <c r="M92" s="14"/>
      <c r="N92" s="2" t="str">
        <f t="shared" ca="1" si="24"/>
        <v/>
      </c>
      <c r="P92" s="2">
        <f t="shared" si="25"/>
        <v>0</v>
      </c>
      <c r="Q92" s="2">
        <f t="shared" ca="1" si="33"/>
        <v>0</v>
      </c>
      <c r="R92" s="2">
        <f t="shared" si="27"/>
        <v>0</v>
      </c>
      <c r="S92" s="2">
        <f t="shared" ca="1" si="28"/>
        <v>-23</v>
      </c>
      <c r="T92" s="2" t="str">
        <f>IF(H92="","",VLOOKUP(H92,'Вода SKU'!$A$1:$B$150,2,0))</f>
        <v/>
      </c>
      <c r="U92" s="2">
        <f t="shared" ca="1" si="29"/>
        <v>8</v>
      </c>
      <c r="V92" s="2">
        <f t="shared" si="30"/>
        <v>0</v>
      </c>
      <c r="W92" s="2">
        <f t="shared" ca="1" si="31"/>
        <v>0</v>
      </c>
      <c r="X92" s="2" t="str">
        <f t="shared" ca="1" si="32"/>
        <v/>
      </c>
    </row>
    <row r="93" spans="10:24" ht="13.8" customHeight="1" x14ac:dyDescent="0.3">
      <c r="J93" s="3" t="str">
        <f t="shared" ca="1" si="23"/>
        <v/>
      </c>
      <c r="M93" s="14"/>
      <c r="N93" s="2" t="str">
        <f t="shared" ca="1" si="24"/>
        <v/>
      </c>
      <c r="P93" s="2">
        <f t="shared" si="25"/>
        <v>0</v>
      </c>
      <c r="Q93" s="2">
        <f t="shared" ca="1" si="33"/>
        <v>0</v>
      </c>
      <c r="R93" s="2">
        <f t="shared" si="27"/>
        <v>0</v>
      </c>
      <c r="S93" s="2">
        <f t="shared" ca="1" si="28"/>
        <v>-23</v>
      </c>
      <c r="T93" s="2" t="str">
        <f>IF(H93="","",VLOOKUP(H93,'Вода SKU'!$A$1:$B$150,2,0))</f>
        <v/>
      </c>
      <c r="U93" s="2">
        <f t="shared" ca="1" si="29"/>
        <v>8</v>
      </c>
      <c r="V93" s="2">
        <f t="shared" si="30"/>
        <v>0</v>
      </c>
      <c r="W93" s="2">
        <f t="shared" ca="1" si="31"/>
        <v>0</v>
      </c>
      <c r="X93" s="2" t="str">
        <f t="shared" ca="1" si="32"/>
        <v/>
      </c>
    </row>
    <row r="94" spans="10:24" ht="13.8" customHeight="1" x14ac:dyDescent="0.3">
      <c r="J94" s="3" t="str">
        <f t="shared" ca="1" si="23"/>
        <v/>
      </c>
      <c r="M94" s="14"/>
      <c r="N94" s="2" t="str">
        <f t="shared" ca="1" si="24"/>
        <v/>
      </c>
      <c r="P94" s="2">
        <f t="shared" si="25"/>
        <v>0</v>
      </c>
      <c r="Q94" s="2">
        <f t="shared" ca="1" si="33"/>
        <v>0</v>
      </c>
      <c r="R94" s="2">
        <f t="shared" si="27"/>
        <v>0</v>
      </c>
      <c r="S94" s="2">
        <f t="shared" ca="1" si="28"/>
        <v>-23</v>
      </c>
      <c r="T94" s="2" t="str">
        <f>IF(H94="","",VLOOKUP(H94,'Вода SKU'!$A$1:$B$150,2,0))</f>
        <v/>
      </c>
      <c r="U94" s="2">
        <f t="shared" ca="1" si="29"/>
        <v>8</v>
      </c>
      <c r="V94" s="2">
        <f t="shared" si="30"/>
        <v>0</v>
      </c>
      <c r="W94" s="2">
        <f t="shared" ca="1" si="31"/>
        <v>0</v>
      </c>
      <c r="X94" s="2" t="str">
        <f t="shared" ca="1" si="32"/>
        <v/>
      </c>
    </row>
    <row r="95" spans="10:24" ht="13.8" customHeight="1" x14ac:dyDescent="0.3">
      <c r="J95" s="3" t="str">
        <f t="shared" ca="1" si="23"/>
        <v/>
      </c>
      <c r="M95" s="14"/>
      <c r="N95" s="2" t="str">
        <f t="shared" ca="1" si="24"/>
        <v/>
      </c>
      <c r="P95" s="2">
        <f t="shared" si="25"/>
        <v>0</v>
      </c>
      <c r="Q95" s="2">
        <f t="shared" ca="1" si="33"/>
        <v>0</v>
      </c>
      <c r="R95" s="2">
        <f t="shared" si="27"/>
        <v>0</v>
      </c>
      <c r="S95" s="2">
        <f t="shared" ca="1" si="28"/>
        <v>-23</v>
      </c>
      <c r="T95" s="2" t="str">
        <f>IF(H95="","",VLOOKUP(H95,'Вода SKU'!$A$1:$B$150,2,0))</f>
        <v/>
      </c>
      <c r="U95" s="2">
        <f t="shared" ca="1" si="29"/>
        <v>8</v>
      </c>
      <c r="V95" s="2">
        <f t="shared" si="30"/>
        <v>0</v>
      </c>
      <c r="W95" s="2">
        <f t="shared" ca="1" si="31"/>
        <v>0</v>
      </c>
      <c r="X95" s="2" t="str">
        <f t="shared" ca="1" si="32"/>
        <v/>
      </c>
    </row>
    <row r="96" spans="10:24" ht="13.8" customHeight="1" x14ac:dyDescent="0.3">
      <c r="J96" s="3" t="str">
        <f t="shared" ca="1" si="23"/>
        <v/>
      </c>
      <c r="M96" s="14"/>
      <c r="N96" s="2" t="str">
        <f t="shared" ca="1" si="24"/>
        <v/>
      </c>
      <c r="P96" s="2">
        <f t="shared" si="25"/>
        <v>0</v>
      </c>
      <c r="Q96" s="2">
        <f t="shared" ca="1" si="33"/>
        <v>0</v>
      </c>
      <c r="R96" s="2">
        <f t="shared" si="27"/>
        <v>0</v>
      </c>
      <c r="S96" s="2">
        <f t="shared" ca="1" si="28"/>
        <v>-23</v>
      </c>
      <c r="T96" s="2" t="str">
        <f>IF(H96="","",VLOOKUP(H96,'Вода SKU'!$A$1:$B$150,2,0))</f>
        <v/>
      </c>
      <c r="U96" s="2">
        <f t="shared" ca="1" si="29"/>
        <v>8</v>
      </c>
      <c r="V96" s="2">
        <f t="shared" si="30"/>
        <v>0</v>
      </c>
      <c r="W96" s="2">
        <f t="shared" ca="1" si="31"/>
        <v>0</v>
      </c>
      <c r="X96" s="2" t="str">
        <f t="shared" ca="1" si="32"/>
        <v/>
      </c>
    </row>
    <row r="97" spans="10:24" ht="13.8" customHeight="1" x14ac:dyDescent="0.3">
      <c r="J97" s="3" t="str">
        <f t="shared" ca="1" si="23"/>
        <v/>
      </c>
      <c r="M97" s="14"/>
      <c r="N97" s="2" t="str">
        <f t="shared" ca="1" si="24"/>
        <v/>
      </c>
      <c r="P97" s="2">
        <f t="shared" si="25"/>
        <v>0</v>
      </c>
      <c r="Q97" s="2">
        <f t="shared" ca="1" si="33"/>
        <v>0</v>
      </c>
      <c r="R97" s="2">
        <f t="shared" si="27"/>
        <v>0</v>
      </c>
      <c r="S97" s="2">
        <f t="shared" ca="1" si="28"/>
        <v>-23</v>
      </c>
      <c r="T97" s="2" t="str">
        <f>IF(H97="","",VLOOKUP(H97,'Вода SKU'!$A$1:$B$150,2,0))</f>
        <v/>
      </c>
      <c r="U97" s="2">
        <f t="shared" ca="1" si="29"/>
        <v>8</v>
      </c>
      <c r="V97" s="2">
        <f t="shared" si="30"/>
        <v>0</v>
      </c>
      <c r="W97" s="2">
        <f t="shared" ca="1" si="31"/>
        <v>0</v>
      </c>
      <c r="X97" s="2" t="str">
        <f t="shared" ca="1" si="32"/>
        <v/>
      </c>
    </row>
    <row r="98" spans="10:24" ht="13.8" customHeight="1" x14ac:dyDescent="0.3">
      <c r="J98" s="3" t="str">
        <f t="shared" ref="J98:J122" ca="1" si="34">IF(M98="", IF(O98="","",X98+(INDIRECT("S" &amp; ROW() - 1) - S98)),IF(O98="", "", INDIRECT("S" &amp; ROW() - 1) - S98))</f>
        <v/>
      </c>
      <c r="M98" s="14"/>
      <c r="N98" s="2" t="str">
        <f t="shared" ref="N98:N129" ca="1" si="35">IF(O98="", "", MAX(ROUND(-(INDIRECT("S" &amp; ROW() - 1) - S98)/INDIRECT("C" &amp; ROW() - 1), 0), 1) * INDIRECT("C" &amp; ROW() - 1))</f>
        <v/>
      </c>
      <c r="P98" s="2">
        <f t="shared" ref="P98:P129" si="36">IF(O98 = "-", -W98,I98)</f>
        <v>0</v>
      </c>
      <c r="Q98" s="2">
        <f t="shared" ca="1" si="33"/>
        <v>0</v>
      </c>
      <c r="R98" s="2">
        <f t="shared" ref="R98:R122" si="37">IF(O98="-",1,0)</f>
        <v>0</v>
      </c>
      <c r="S98" s="2">
        <f t="shared" ref="S98:S122" ca="1" si="38">IF(Q98 = 0, INDIRECT("S" &amp; ROW() - 1), Q98)</f>
        <v>-23</v>
      </c>
      <c r="T98" s="2" t="str">
        <f>IF(H98="","",VLOOKUP(H98,'Вода SKU'!$A$1:$B$150,2,0))</f>
        <v/>
      </c>
      <c r="U98" s="2">
        <f t="shared" ref="U98:U122" ca="1" si="39">IF(C98 = "", 8, IF(C98 = "-", 8000 / INDIRECT("C" &amp; ROW() - 1), 8000/C98))</f>
        <v>8</v>
      </c>
      <c r="V98" s="2">
        <f t="shared" ref="V98:V122" si="40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2">
        <f t="shared" ref="W98:W122" ca="1" si="41">IF(O98 = "-", INDIRECT("C" &amp; ROW() - 1), 0)</f>
        <v>0</v>
      </c>
      <c r="X98" s="2" t="str">
        <f t="shared" ref="X98:X122" ca="1" si="42">IF(O98="", "", MAX(ROUND(-(INDIRECT("S" &amp; ROW() - 1) - S98)/INDIRECT("C" &amp; ROW() - 1), 0), 1) * INDIRECT("C" &amp; ROW() - 1))</f>
        <v/>
      </c>
    </row>
    <row r="99" spans="10:24" ht="13.8" customHeight="1" x14ac:dyDescent="0.3">
      <c r="J99" s="3" t="str">
        <f t="shared" ca="1" si="34"/>
        <v/>
      </c>
      <c r="M99" s="14"/>
      <c r="N99" s="2" t="str">
        <f t="shared" ca="1" si="35"/>
        <v/>
      </c>
      <c r="P99" s="2">
        <f t="shared" si="36"/>
        <v>0</v>
      </c>
      <c r="Q99" s="2">
        <f t="shared" ca="1" si="33"/>
        <v>0</v>
      </c>
      <c r="R99" s="2">
        <f t="shared" si="37"/>
        <v>0</v>
      </c>
      <c r="S99" s="2">
        <f t="shared" ca="1" si="38"/>
        <v>-23</v>
      </c>
      <c r="T99" s="2" t="str">
        <f>IF(H99="","",VLOOKUP(H99,'Вода SKU'!$A$1:$B$150,2,0))</f>
        <v/>
      </c>
      <c r="U99" s="2">
        <f t="shared" ca="1" si="39"/>
        <v>8</v>
      </c>
      <c r="V99" s="2">
        <f t="shared" si="40"/>
        <v>0</v>
      </c>
      <c r="W99" s="2">
        <f t="shared" ca="1" si="41"/>
        <v>0</v>
      </c>
      <c r="X99" s="2" t="str">
        <f t="shared" ca="1" si="42"/>
        <v/>
      </c>
    </row>
    <row r="100" spans="10:24" ht="13.8" customHeight="1" x14ac:dyDescent="0.3">
      <c r="J100" s="3" t="str">
        <f t="shared" ca="1" si="34"/>
        <v/>
      </c>
      <c r="M100" s="14"/>
      <c r="N100" s="2" t="str">
        <f t="shared" ca="1" si="35"/>
        <v/>
      </c>
      <c r="P100" s="2">
        <f t="shared" si="36"/>
        <v>0</v>
      </c>
      <c r="Q100" s="2">
        <f t="shared" ref="Q100:Q122" ca="1" si="43">IF(O100 = "-", SUM(INDIRECT(ADDRESS(2,COLUMN(P100)) &amp; ":" &amp; ADDRESS(ROW(),COLUMN(P100)))), 0)</f>
        <v>0</v>
      </c>
      <c r="R100" s="2">
        <f t="shared" si="37"/>
        <v>0</v>
      </c>
      <c r="S100" s="2">
        <f t="shared" ca="1" si="38"/>
        <v>-23</v>
      </c>
      <c r="T100" s="2" t="str">
        <f>IF(H100="","",VLOOKUP(H100,'Вода SKU'!$A$1:$B$150,2,0))</f>
        <v/>
      </c>
      <c r="U100" s="2">
        <f t="shared" ca="1" si="39"/>
        <v>8</v>
      </c>
      <c r="V100" s="2">
        <f t="shared" si="40"/>
        <v>0</v>
      </c>
      <c r="W100" s="2">
        <f t="shared" ca="1" si="41"/>
        <v>0</v>
      </c>
      <c r="X100" s="2" t="str">
        <f t="shared" ca="1" si="42"/>
        <v/>
      </c>
    </row>
    <row r="101" spans="10:24" ht="13.8" customHeight="1" x14ac:dyDescent="0.3">
      <c r="J101" s="3" t="str">
        <f t="shared" ca="1" si="34"/>
        <v/>
      </c>
      <c r="M101" s="14"/>
      <c r="N101" s="2" t="str">
        <f t="shared" ca="1" si="35"/>
        <v/>
      </c>
      <c r="P101" s="2">
        <f t="shared" si="36"/>
        <v>0</v>
      </c>
      <c r="Q101" s="2">
        <f t="shared" ca="1" si="43"/>
        <v>0</v>
      </c>
      <c r="R101" s="2">
        <f t="shared" si="37"/>
        <v>0</v>
      </c>
      <c r="S101" s="2">
        <f t="shared" ca="1" si="38"/>
        <v>-23</v>
      </c>
      <c r="T101" s="2" t="str">
        <f>IF(H101="","",VLOOKUP(H101,'Вода SKU'!$A$1:$B$150,2,0))</f>
        <v/>
      </c>
      <c r="U101" s="2">
        <f t="shared" ca="1" si="39"/>
        <v>8</v>
      </c>
      <c r="V101" s="2">
        <f t="shared" si="40"/>
        <v>0</v>
      </c>
      <c r="W101" s="2">
        <f t="shared" ca="1" si="41"/>
        <v>0</v>
      </c>
      <c r="X101" s="2" t="str">
        <f t="shared" ca="1" si="42"/>
        <v/>
      </c>
    </row>
    <row r="102" spans="10:24" ht="13.8" customHeight="1" x14ac:dyDescent="0.3">
      <c r="J102" s="3" t="str">
        <f t="shared" ca="1" si="34"/>
        <v/>
      </c>
      <c r="M102" s="14"/>
      <c r="N102" s="2" t="str">
        <f t="shared" ca="1" si="35"/>
        <v/>
      </c>
      <c r="P102" s="2">
        <f t="shared" si="36"/>
        <v>0</v>
      </c>
      <c r="Q102" s="2">
        <f t="shared" ca="1" si="43"/>
        <v>0</v>
      </c>
      <c r="R102" s="2">
        <f t="shared" si="37"/>
        <v>0</v>
      </c>
      <c r="S102" s="2">
        <f t="shared" ca="1" si="38"/>
        <v>-23</v>
      </c>
      <c r="T102" s="2" t="str">
        <f>IF(H102="","",VLOOKUP(H102,'Вода SKU'!$A$1:$B$150,2,0))</f>
        <v/>
      </c>
      <c r="U102" s="2">
        <f t="shared" ca="1" si="39"/>
        <v>8</v>
      </c>
      <c r="V102" s="2">
        <f t="shared" si="40"/>
        <v>0</v>
      </c>
      <c r="W102" s="2">
        <f t="shared" ca="1" si="41"/>
        <v>0</v>
      </c>
      <c r="X102" s="2" t="str">
        <f t="shared" ca="1" si="42"/>
        <v/>
      </c>
    </row>
    <row r="103" spans="10:24" ht="13.8" customHeight="1" x14ac:dyDescent="0.3">
      <c r="J103" s="3" t="str">
        <f t="shared" ca="1" si="34"/>
        <v/>
      </c>
      <c r="M103" s="14"/>
      <c r="N103" s="2" t="str">
        <f t="shared" ca="1" si="35"/>
        <v/>
      </c>
      <c r="P103" s="2">
        <f t="shared" si="36"/>
        <v>0</v>
      </c>
      <c r="Q103" s="2">
        <f t="shared" ca="1" si="43"/>
        <v>0</v>
      </c>
      <c r="R103" s="2">
        <f t="shared" si="37"/>
        <v>0</v>
      </c>
      <c r="S103" s="2">
        <f t="shared" ca="1" si="38"/>
        <v>-23</v>
      </c>
      <c r="T103" s="2" t="str">
        <f>IF(H103="","",VLOOKUP(H103,'Вода SKU'!$A$1:$B$150,2,0))</f>
        <v/>
      </c>
      <c r="U103" s="2">
        <f t="shared" ca="1" si="39"/>
        <v>8</v>
      </c>
      <c r="V103" s="2">
        <f t="shared" si="40"/>
        <v>0</v>
      </c>
      <c r="W103" s="2">
        <f t="shared" ca="1" si="41"/>
        <v>0</v>
      </c>
      <c r="X103" s="2" t="str">
        <f t="shared" ca="1" si="42"/>
        <v/>
      </c>
    </row>
    <row r="104" spans="10:24" ht="13.8" customHeight="1" x14ac:dyDescent="0.3">
      <c r="J104" s="3" t="str">
        <f t="shared" ca="1" si="34"/>
        <v/>
      </c>
      <c r="M104" s="14"/>
      <c r="N104" s="2" t="str">
        <f t="shared" ca="1" si="35"/>
        <v/>
      </c>
      <c r="P104" s="2">
        <f t="shared" si="36"/>
        <v>0</v>
      </c>
      <c r="Q104" s="2">
        <f t="shared" ca="1" si="43"/>
        <v>0</v>
      </c>
      <c r="R104" s="2">
        <f t="shared" si="37"/>
        <v>0</v>
      </c>
      <c r="S104" s="2">
        <f t="shared" ca="1" si="38"/>
        <v>-23</v>
      </c>
      <c r="T104" s="2" t="str">
        <f>IF(H104="","",VLOOKUP(H104,'Вода SKU'!$A$1:$B$150,2,0))</f>
        <v/>
      </c>
      <c r="U104" s="2">
        <f t="shared" ca="1" si="39"/>
        <v>8</v>
      </c>
      <c r="V104" s="2">
        <f t="shared" si="40"/>
        <v>0</v>
      </c>
      <c r="W104" s="2">
        <f t="shared" ca="1" si="41"/>
        <v>0</v>
      </c>
      <c r="X104" s="2" t="str">
        <f t="shared" ca="1" si="42"/>
        <v/>
      </c>
    </row>
    <row r="105" spans="10:24" ht="13.8" customHeight="1" x14ac:dyDescent="0.3">
      <c r="J105" s="3" t="str">
        <f t="shared" ca="1" si="34"/>
        <v/>
      </c>
      <c r="M105" s="14"/>
      <c r="N105" s="2" t="str">
        <f t="shared" ca="1" si="35"/>
        <v/>
      </c>
      <c r="P105" s="2">
        <f t="shared" si="36"/>
        <v>0</v>
      </c>
      <c r="Q105" s="2">
        <f t="shared" ca="1" si="43"/>
        <v>0</v>
      </c>
      <c r="R105" s="2">
        <f t="shared" si="37"/>
        <v>0</v>
      </c>
      <c r="S105" s="2">
        <f t="shared" ca="1" si="38"/>
        <v>-23</v>
      </c>
      <c r="T105" s="2" t="str">
        <f>IF(H105="","",VLOOKUP(H105,'Вода SKU'!$A$1:$B$150,2,0))</f>
        <v/>
      </c>
      <c r="U105" s="2">
        <f t="shared" ca="1" si="39"/>
        <v>8</v>
      </c>
      <c r="V105" s="2">
        <f t="shared" si="40"/>
        <v>0</v>
      </c>
      <c r="W105" s="2">
        <f t="shared" ca="1" si="41"/>
        <v>0</v>
      </c>
      <c r="X105" s="2" t="str">
        <f t="shared" ca="1" si="42"/>
        <v/>
      </c>
    </row>
    <row r="106" spans="10:24" ht="13.8" customHeight="1" x14ac:dyDescent="0.3">
      <c r="J106" s="3" t="str">
        <f t="shared" ca="1" si="34"/>
        <v/>
      </c>
      <c r="M106" s="14"/>
      <c r="N106" s="2" t="str">
        <f t="shared" ca="1" si="35"/>
        <v/>
      </c>
      <c r="P106" s="2">
        <f t="shared" si="36"/>
        <v>0</v>
      </c>
      <c r="Q106" s="2">
        <f t="shared" ca="1" si="43"/>
        <v>0</v>
      </c>
      <c r="R106" s="2">
        <f t="shared" si="37"/>
        <v>0</v>
      </c>
      <c r="S106" s="2">
        <f t="shared" ca="1" si="38"/>
        <v>-23</v>
      </c>
      <c r="T106" s="2" t="str">
        <f>IF(H106="","",VLOOKUP(H106,'Вода SKU'!$A$1:$B$150,2,0))</f>
        <v/>
      </c>
      <c r="U106" s="2">
        <f t="shared" ca="1" si="39"/>
        <v>8</v>
      </c>
      <c r="V106" s="2">
        <f t="shared" si="40"/>
        <v>0</v>
      </c>
      <c r="W106" s="2">
        <f t="shared" ca="1" si="41"/>
        <v>0</v>
      </c>
      <c r="X106" s="2" t="str">
        <f t="shared" ca="1" si="42"/>
        <v/>
      </c>
    </row>
    <row r="107" spans="10:24" ht="13.8" customHeight="1" x14ac:dyDescent="0.3">
      <c r="J107" s="3" t="str">
        <f t="shared" ca="1" si="34"/>
        <v/>
      </c>
      <c r="M107" s="14"/>
      <c r="N107" s="2" t="str">
        <f t="shared" ca="1" si="35"/>
        <v/>
      </c>
      <c r="P107" s="2">
        <f t="shared" si="36"/>
        <v>0</v>
      </c>
      <c r="Q107" s="2">
        <f t="shared" ca="1" si="43"/>
        <v>0</v>
      </c>
      <c r="R107" s="2">
        <f t="shared" si="37"/>
        <v>0</v>
      </c>
      <c r="S107" s="2">
        <f t="shared" ca="1" si="38"/>
        <v>-23</v>
      </c>
      <c r="T107" s="2" t="str">
        <f>IF(H107="","",VLOOKUP(H107,'Вода SKU'!$A$1:$B$150,2,0))</f>
        <v/>
      </c>
      <c r="U107" s="2">
        <f t="shared" ca="1" si="39"/>
        <v>8</v>
      </c>
      <c r="V107" s="2">
        <f t="shared" si="40"/>
        <v>0</v>
      </c>
      <c r="W107" s="2">
        <f t="shared" ca="1" si="41"/>
        <v>0</v>
      </c>
      <c r="X107" s="2" t="str">
        <f t="shared" ca="1" si="42"/>
        <v/>
      </c>
    </row>
    <row r="108" spans="10:24" ht="13.8" customHeight="1" x14ac:dyDescent="0.3">
      <c r="J108" s="3" t="str">
        <f t="shared" ca="1" si="34"/>
        <v/>
      </c>
      <c r="M108" s="14"/>
      <c r="N108" s="2" t="str">
        <f t="shared" ca="1" si="35"/>
        <v/>
      </c>
      <c r="P108" s="2">
        <f t="shared" si="36"/>
        <v>0</v>
      </c>
      <c r="Q108" s="2">
        <f t="shared" ca="1" si="43"/>
        <v>0</v>
      </c>
      <c r="R108" s="2">
        <f t="shared" si="37"/>
        <v>0</v>
      </c>
      <c r="S108" s="2">
        <f t="shared" ca="1" si="38"/>
        <v>-23</v>
      </c>
      <c r="T108" s="2" t="str">
        <f>IF(H108="","",VLOOKUP(H108,'Вода SKU'!$A$1:$B$150,2,0))</f>
        <v/>
      </c>
      <c r="U108" s="2">
        <f t="shared" ca="1" si="39"/>
        <v>8</v>
      </c>
      <c r="V108" s="2">
        <f t="shared" si="40"/>
        <v>0</v>
      </c>
      <c r="W108" s="2">
        <f t="shared" ca="1" si="41"/>
        <v>0</v>
      </c>
      <c r="X108" s="2" t="str">
        <f t="shared" ca="1" si="42"/>
        <v/>
      </c>
    </row>
    <row r="109" spans="10:24" ht="13.8" customHeight="1" x14ac:dyDescent="0.3">
      <c r="J109" s="3" t="str">
        <f t="shared" ca="1" si="34"/>
        <v/>
      </c>
      <c r="M109" s="14"/>
      <c r="N109" s="2" t="str">
        <f t="shared" ca="1" si="35"/>
        <v/>
      </c>
      <c r="P109" s="2">
        <f t="shared" si="36"/>
        <v>0</v>
      </c>
      <c r="Q109" s="2">
        <f t="shared" ca="1" si="43"/>
        <v>0</v>
      </c>
      <c r="R109" s="2">
        <f t="shared" si="37"/>
        <v>0</v>
      </c>
      <c r="S109" s="2">
        <f t="shared" ca="1" si="38"/>
        <v>-23</v>
      </c>
      <c r="T109" s="2" t="str">
        <f>IF(H109="","",VLOOKUP(H109,'Вода SKU'!$A$1:$B$150,2,0))</f>
        <v/>
      </c>
      <c r="U109" s="2">
        <f t="shared" ca="1" si="39"/>
        <v>8</v>
      </c>
      <c r="V109" s="2">
        <f t="shared" si="40"/>
        <v>0</v>
      </c>
      <c r="W109" s="2">
        <f t="shared" ca="1" si="41"/>
        <v>0</v>
      </c>
      <c r="X109" s="2" t="str">
        <f t="shared" ca="1" si="42"/>
        <v/>
      </c>
    </row>
    <row r="110" spans="10:24" ht="13.8" customHeight="1" x14ac:dyDescent="0.3">
      <c r="J110" s="3" t="str">
        <f t="shared" ca="1" si="34"/>
        <v/>
      </c>
      <c r="M110" s="14"/>
      <c r="N110" s="2" t="str">
        <f t="shared" ca="1" si="35"/>
        <v/>
      </c>
      <c r="P110" s="2">
        <f t="shared" si="36"/>
        <v>0</v>
      </c>
      <c r="Q110" s="2">
        <f t="shared" ca="1" si="43"/>
        <v>0</v>
      </c>
      <c r="R110" s="2">
        <f t="shared" si="37"/>
        <v>0</v>
      </c>
      <c r="S110" s="2">
        <f t="shared" ca="1" si="38"/>
        <v>-23</v>
      </c>
      <c r="T110" s="2" t="str">
        <f>IF(H110="","",VLOOKUP(H110,'Вода SKU'!$A$1:$B$150,2,0))</f>
        <v/>
      </c>
      <c r="U110" s="2">
        <f t="shared" ca="1" si="39"/>
        <v>8</v>
      </c>
      <c r="V110" s="2">
        <f t="shared" si="40"/>
        <v>0</v>
      </c>
      <c r="W110" s="2">
        <f t="shared" ca="1" si="41"/>
        <v>0</v>
      </c>
      <c r="X110" s="2" t="str">
        <f t="shared" ca="1" si="42"/>
        <v/>
      </c>
    </row>
    <row r="111" spans="10:24" ht="13.8" customHeight="1" x14ac:dyDescent="0.3">
      <c r="J111" s="3" t="str">
        <f t="shared" ca="1" si="34"/>
        <v/>
      </c>
      <c r="M111" s="14"/>
      <c r="N111" s="2" t="str">
        <f t="shared" ca="1" si="35"/>
        <v/>
      </c>
      <c r="P111" s="2">
        <f t="shared" si="36"/>
        <v>0</v>
      </c>
      <c r="Q111" s="2">
        <f t="shared" ca="1" si="43"/>
        <v>0</v>
      </c>
      <c r="R111" s="2">
        <f t="shared" si="37"/>
        <v>0</v>
      </c>
      <c r="S111" s="2">
        <f t="shared" ca="1" si="38"/>
        <v>-23</v>
      </c>
      <c r="T111" s="2" t="str">
        <f>IF(H111="","",VLOOKUP(H111,'Вода SKU'!$A$1:$B$150,2,0))</f>
        <v/>
      </c>
      <c r="U111" s="2">
        <f t="shared" ca="1" si="39"/>
        <v>8</v>
      </c>
      <c r="V111" s="2">
        <f t="shared" si="40"/>
        <v>0</v>
      </c>
      <c r="W111" s="2">
        <f t="shared" ca="1" si="41"/>
        <v>0</v>
      </c>
      <c r="X111" s="2" t="str">
        <f t="shared" ca="1" si="42"/>
        <v/>
      </c>
    </row>
    <row r="112" spans="10:24" ht="13.8" customHeight="1" x14ac:dyDescent="0.3">
      <c r="J112" s="3" t="str">
        <f t="shared" ca="1" si="34"/>
        <v/>
      </c>
      <c r="M112" s="14"/>
      <c r="N112" s="2" t="str">
        <f t="shared" ca="1" si="35"/>
        <v/>
      </c>
      <c r="P112" s="2">
        <f t="shared" si="36"/>
        <v>0</v>
      </c>
      <c r="Q112" s="2">
        <f t="shared" ca="1" si="43"/>
        <v>0</v>
      </c>
      <c r="R112" s="2">
        <f t="shared" si="37"/>
        <v>0</v>
      </c>
      <c r="S112" s="2">
        <f t="shared" ca="1" si="38"/>
        <v>-23</v>
      </c>
      <c r="T112" s="2" t="str">
        <f>IF(H112="","",VLOOKUP(H112,'Вода SKU'!$A$1:$B$150,2,0))</f>
        <v/>
      </c>
      <c r="U112" s="2">
        <f t="shared" ca="1" si="39"/>
        <v>8</v>
      </c>
      <c r="V112" s="2">
        <f t="shared" si="40"/>
        <v>0</v>
      </c>
      <c r="W112" s="2">
        <f t="shared" ca="1" si="41"/>
        <v>0</v>
      </c>
      <c r="X112" s="2" t="str">
        <f t="shared" ca="1" si="42"/>
        <v/>
      </c>
    </row>
    <row r="113" spans="10:24" ht="13.8" customHeight="1" x14ac:dyDescent="0.3">
      <c r="J113" s="3" t="str">
        <f t="shared" ca="1" si="34"/>
        <v/>
      </c>
      <c r="M113" s="14"/>
      <c r="N113" s="2" t="str">
        <f t="shared" ca="1" si="35"/>
        <v/>
      </c>
      <c r="P113" s="2">
        <f t="shared" si="36"/>
        <v>0</v>
      </c>
      <c r="Q113" s="2">
        <f t="shared" ca="1" si="43"/>
        <v>0</v>
      </c>
      <c r="R113" s="2">
        <f t="shared" si="37"/>
        <v>0</v>
      </c>
      <c r="S113" s="2">
        <f t="shared" ca="1" si="38"/>
        <v>-23</v>
      </c>
      <c r="T113" s="2" t="str">
        <f>IF(H113="","",VLOOKUP(H113,'Вода SKU'!$A$1:$B$150,2,0))</f>
        <v/>
      </c>
      <c r="U113" s="2">
        <f t="shared" ca="1" si="39"/>
        <v>8</v>
      </c>
      <c r="V113" s="2">
        <f t="shared" si="40"/>
        <v>0</v>
      </c>
      <c r="W113" s="2">
        <f t="shared" ca="1" si="41"/>
        <v>0</v>
      </c>
      <c r="X113" s="2" t="str">
        <f t="shared" ca="1" si="42"/>
        <v/>
      </c>
    </row>
    <row r="114" spans="10:24" ht="13.8" customHeight="1" x14ac:dyDescent="0.3">
      <c r="J114" s="3" t="str">
        <f t="shared" ca="1" si="34"/>
        <v/>
      </c>
      <c r="M114" s="14"/>
      <c r="N114" s="2" t="str">
        <f t="shared" ca="1" si="35"/>
        <v/>
      </c>
      <c r="P114" s="2">
        <f t="shared" si="36"/>
        <v>0</v>
      </c>
      <c r="Q114" s="2">
        <f t="shared" ca="1" si="43"/>
        <v>0</v>
      </c>
      <c r="R114" s="2">
        <f t="shared" si="37"/>
        <v>0</v>
      </c>
      <c r="S114" s="2">
        <f t="shared" ca="1" si="38"/>
        <v>-23</v>
      </c>
      <c r="T114" s="2" t="str">
        <f>IF(H114="","",VLOOKUP(H114,'Вода SKU'!$A$1:$B$150,2,0))</f>
        <v/>
      </c>
      <c r="U114" s="2">
        <f t="shared" ca="1" si="39"/>
        <v>8</v>
      </c>
      <c r="V114" s="2">
        <f t="shared" si="40"/>
        <v>0</v>
      </c>
      <c r="W114" s="2">
        <f t="shared" ca="1" si="41"/>
        <v>0</v>
      </c>
      <c r="X114" s="2" t="str">
        <f t="shared" ca="1" si="42"/>
        <v/>
      </c>
    </row>
    <row r="115" spans="10:24" ht="13.8" customHeight="1" x14ac:dyDescent="0.3">
      <c r="J115" s="3" t="str">
        <f t="shared" ca="1" si="34"/>
        <v/>
      </c>
      <c r="M115" s="14"/>
      <c r="N115" s="2" t="str">
        <f t="shared" ca="1" si="35"/>
        <v/>
      </c>
      <c r="P115" s="2">
        <f t="shared" si="36"/>
        <v>0</v>
      </c>
      <c r="Q115" s="2">
        <f t="shared" ca="1" si="43"/>
        <v>0</v>
      </c>
      <c r="R115" s="2">
        <f t="shared" si="37"/>
        <v>0</v>
      </c>
      <c r="S115" s="2">
        <f t="shared" ca="1" si="38"/>
        <v>-23</v>
      </c>
      <c r="T115" s="2" t="str">
        <f>IF(H115="","",VLOOKUP(H115,'Вода SKU'!$A$1:$B$150,2,0))</f>
        <v/>
      </c>
      <c r="U115" s="2">
        <f t="shared" ca="1" si="39"/>
        <v>8</v>
      </c>
      <c r="V115" s="2">
        <f t="shared" si="40"/>
        <v>0</v>
      </c>
      <c r="W115" s="2">
        <f t="shared" ca="1" si="41"/>
        <v>0</v>
      </c>
      <c r="X115" s="2" t="str">
        <f t="shared" ca="1" si="42"/>
        <v/>
      </c>
    </row>
    <row r="116" spans="10:24" ht="13.8" customHeight="1" x14ac:dyDescent="0.3">
      <c r="J116" s="3" t="str">
        <f t="shared" ca="1" si="34"/>
        <v/>
      </c>
      <c r="M116" s="14"/>
      <c r="N116" s="2" t="str">
        <f t="shared" ca="1" si="35"/>
        <v/>
      </c>
      <c r="P116" s="2">
        <f t="shared" si="36"/>
        <v>0</v>
      </c>
      <c r="Q116" s="2">
        <f t="shared" ca="1" si="43"/>
        <v>0</v>
      </c>
      <c r="R116" s="2">
        <f t="shared" si="37"/>
        <v>0</v>
      </c>
      <c r="S116" s="2">
        <f t="shared" ca="1" si="38"/>
        <v>-23</v>
      </c>
      <c r="T116" s="2" t="str">
        <f>IF(H116="","",VLOOKUP(H116,'Вода SKU'!$A$1:$B$150,2,0))</f>
        <v/>
      </c>
      <c r="U116" s="2">
        <f t="shared" ca="1" si="39"/>
        <v>8</v>
      </c>
      <c r="V116" s="2">
        <f t="shared" si="40"/>
        <v>0</v>
      </c>
      <c r="W116" s="2">
        <f t="shared" ca="1" si="41"/>
        <v>0</v>
      </c>
      <c r="X116" s="2" t="str">
        <f t="shared" ca="1" si="42"/>
        <v/>
      </c>
    </row>
    <row r="117" spans="10:24" ht="13.8" customHeight="1" x14ac:dyDescent="0.3">
      <c r="J117" s="3" t="str">
        <f t="shared" ca="1" si="34"/>
        <v/>
      </c>
      <c r="M117" s="14"/>
      <c r="N117" s="2" t="str">
        <f t="shared" ca="1" si="35"/>
        <v/>
      </c>
      <c r="P117" s="2">
        <f t="shared" si="36"/>
        <v>0</v>
      </c>
      <c r="Q117" s="2">
        <f t="shared" ca="1" si="43"/>
        <v>0</v>
      </c>
      <c r="R117" s="2">
        <f t="shared" si="37"/>
        <v>0</v>
      </c>
      <c r="S117" s="2">
        <f t="shared" ca="1" si="38"/>
        <v>-23</v>
      </c>
      <c r="T117" s="2" t="str">
        <f>IF(H117="","",VLOOKUP(H117,'Вода SKU'!$A$1:$B$150,2,0))</f>
        <v/>
      </c>
      <c r="U117" s="2">
        <f t="shared" ca="1" si="39"/>
        <v>8</v>
      </c>
      <c r="V117" s="2">
        <f t="shared" si="40"/>
        <v>0</v>
      </c>
      <c r="W117" s="2">
        <f t="shared" ca="1" si="41"/>
        <v>0</v>
      </c>
      <c r="X117" s="2" t="str">
        <f t="shared" ca="1" si="42"/>
        <v/>
      </c>
    </row>
    <row r="118" spans="10:24" ht="13.8" customHeight="1" x14ac:dyDescent="0.3">
      <c r="J118" s="3" t="str">
        <f t="shared" ca="1" si="34"/>
        <v/>
      </c>
      <c r="M118" s="14"/>
      <c r="N118" s="2" t="str">
        <f t="shared" ca="1" si="35"/>
        <v/>
      </c>
      <c r="P118" s="2">
        <f t="shared" si="36"/>
        <v>0</v>
      </c>
      <c r="Q118" s="2">
        <f t="shared" ca="1" si="43"/>
        <v>0</v>
      </c>
      <c r="R118" s="2">
        <f t="shared" si="37"/>
        <v>0</v>
      </c>
      <c r="S118" s="2">
        <f t="shared" ca="1" si="38"/>
        <v>-23</v>
      </c>
      <c r="T118" s="2" t="str">
        <f>IF(H118="","",VLOOKUP(H118,'Вода SKU'!$A$1:$B$150,2,0))</f>
        <v/>
      </c>
      <c r="U118" s="2">
        <f t="shared" ca="1" si="39"/>
        <v>8</v>
      </c>
      <c r="V118" s="2">
        <f t="shared" si="40"/>
        <v>0</v>
      </c>
      <c r="W118" s="2">
        <f t="shared" ca="1" si="41"/>
        <v>0</v>
      </c>
      <c r="X118" s="2" t="str">
        <f t="shared" ca="1" si="42"/>
        <v/>
      </c>
    </row>
    <row r="119" spans="10:24" ht="13.8" customHeight="1" x14ac:dyDescent="0.3">
      <c r="J119" s="3" t="str">
        <f t="shared" ca="1" si="34"/>
        <v/>
      </c>
      <c r="M119" s="14"/>
      <c r="N119" s="2" t="str">
        <f t="shared" ca="1" si="35"/>
        <v/>
      </c>
      <c r="P119" s="2">
        <f t="shared" si="36"/>
        <v>0</v>
      </c>
      <c r="Q119" s="2">
        <f t="shared" ca="1" si="43"/>
        <v>0</v>
      </c>
      <c r="R119" s="2">
        <f t="shared" si="37"/>
        <v>0</v>
      </c>
      <c r="S119" s="2">
        <f t="shared" ca="1" si="38"/>
        <v>-23</v>
      </c>
      <c r="T119" s="2" t="str">
        <f>IF(H119="","",VLOOKUP(H119,'Вода SKU'!$A$1:$B$150,2,0))</f>
        <v/>
      </c>
      <c r="U119" s="2">
        <f t="shared" ca="1" si="39"/>
        <v>8</v>
      </c>
      <c r="V119" s="2">
        <f t="shared" si="40"/>
        <v>0</v>
      </c>
      <c r="W119" s="2">
        <f t="shared" ca="1" si="41"/>
        <v>0</v>
      </c>
      <c r="X119" s="2" t="str">
        <f t="shared" ca="1" si="42"/>
        <v/>
      </c>
    </row>
    <row r="120" spans="10:24" ht="13.8" customHeight="1" x14ac:dyDescent="0.3">
      <c r="J120" s="3" t="str">
        <f t="shared" ca="1" si="34"/>
        <v/>
      </c>
      <c r="M120" s="14"/>
      <c r="N120" s="2" t="str">
        <f t="shared" ca="1" si="35"/>
        <v/>
      </c>
      <c r="P120" s="2">
        <f t="shared" si="36"/>
        <v>0</v>
      </c>
      <c r="Q120" s="2">
        <f t="shared" ca="1" si="43"/>
        <v>0</v>
      </c>
      <c r="R120" s="2">
        <f t="shared" si="37"/>
        <v>0</v>
      </c>
      <c r="S120" s="2">
        <f t="shared" ca="1" si="38"/>
        <v>-23</v>
      </c>
      <c r="T120" s="2" t="str">
        <f>IF(H120="","",VLOOKUP(H120,'Вода SKU'!$A$1:$B$150,2,0))</f>
        <v/>
      </c>
      <c r="U120" s="2">
        <f t="shared" ca="1" si="39"/>
        <v>8</v>
      </c>
      <c r="V120" s="2">
        <f t="shared" si="40"/>
        <v>0</v>
      </c>
      <c r="W120" s="2">
        <f t="shared" ca="1" si="41"/>
        <v>0</v>
      </c>
      <c r="X120" s="2" t="str">
        <f t="shared" ca="1" si="42"/>
        <v/>
      </c>
    </row>
    <row r="121" spans="10:24" ht="13.8" customHeight="1" x14ac:dyDescent="0.3">
      <c r="J121" s="3" t="str">
        <f t="shared" ca="1" si="34"/>
        <v/>
      </c>
      <c r="M121" s="14"/>
      <c r="N121" s="2" t="str">
        <f t="shared" ca="1" si="35"/>
        <v/>
      </c>
      <c r="P121" s="2">
        <f t="shared" si="36"/>
        <v>0</v>
      </c>
      <c r="Q121" s="2">
        <f t="shared" ca="1" si="43"/>
        <v>0</v>
      </c>
      <c r="R121" s="2">
        <f t="shared" si="37"/>
        <v>0</v>
      </c>
      <c r="S121" s="2">
        <f t="shared" ca="1" si="38"/>
        <v>-23</v>
      </c>
      <c r="T121" s="2" t="str">
        <f>IF(H121="","",VLOOKUP(H121,'Вода SKU'!$A$1:$B$150,2,0))</f>
        <v/>
      </c>
      <c r="U121" s="2">
        <f t="shared" ca="1" si="39"/>
        <v>8</v>
      </c>
      <c r="V121" s="2">
        <f t="shared" si="40"/>
        <v>0</v>
      </c>
      <c r="W121" s="2">
        <f t="shared" ca="1" si="41"/>
        <v>0</v>
      </c>
      <c r="X121" s="2" t="str">
        <f t="shared" ca="1" si="42"/>
        <v/>
      </c>
    </row>
    <row r="122" spans="10:24" ht="13.8" customHeight="1" x14ac:dyDescent="0.3">
      <c r="J122" s="3" t="str">
        <f t="shared" ca="1" si="34"/>
        <v/>
      </c>
      <c r="M122" s="14"/>
      <c r="N122" s="2" t="str">
        <f t="shared" ca="1" si="35"/>
        <v/>
      </c>
      <c r="P122" s="2">
        <f t="shared" si="36"/>
        <v>0</v>
      </c>
      <c r="Q122" s="2">
        <f t="shared" ca="1" si="43"/>
        <v>0</v>
      </c>
      <c r="R122" s="2">
        <f t="shared" si="37"/>
        <v>0</v>
      </c>
      <c r="S122" s="2">
        <f t="shared" ca="1" si="38"/>
        <v>-23</v>
      </c>
      <c r="T122" s="2" t="str">
        <f>IF(H122="","",VLOOKUP(H122,'Вода SKU'!$A$1:$B$150,2,0))</f>
        <v/>
      </c>
      <c r="U122" s="2">
        <f t="shared" ca="1" si="39"/>
        <v>8</v>
      </c>
      <c r="V122" s="2">
        <f t="shared" si="40"/>
        <v>0</v>
      </c>
      <c r="W122" s="2">
        <f t="shared" ca="1" si="41"/>
        <v>0</v>
      </c>
      <c r="X122" s="2" t="str">
        <f t="shared" ca="1" si="42"/>
        <v/>
      </c>
    </row>
    <row r="123" spans="10:24" ht="13.8" customHeight="1" x14ac:dyDescent="0.3">
      <c r="N123" s="2" t="str">
        <f t="shared" ref="N123:N154" ca="1" si="44">IF(E123="", "", MAX(ROUND(-(INDIRECT("S" &amp; ROW() - 1) - I123)/INDIRECT("C" &amp; ROW() - 1), 0), 1) * INDIRECT("C" &amp; ROW() - 1))</f>
        <v/>
      </c>
    </row>
    <row r="124" spans="10:24" ht="13.8" customHeight="1" x14ac:dyDescent="0.3">
      <c r="N124" s="2" t="str">
        <f t="shared" ca="1" si="44"/>
        <v/>
      </c>
    </row>
    <row r="125" spans="10:24" ht="13.8" customHeight="1" x14ac:dyDescent="0.3">
      <c r="N125" s="2" t="str">
        <f t="shared" ca="1" si="44"/>
        <v/>
      </c>
    </row>
    <row r="126" spans="10:24" ht="13.8" customHeight="1" x14ac:dyDescent="0.3">
      <c r="N126" s="2" t="str">
        <f t="shared" ca="1" si="44"/>
        <v/>
      </c>
    </row>
    <row r="127" spans="10:24" ht="13.8" customHeight="1" x14ac:dyDescent="0.3">
      <c r="N127" s="2" t="str">
        <f t="shared" ca="1" si="44"/>
        <v/>
      </c>
    </row>
    <row r="128" spans="10:24" ht="13.8" customHeight="1" x14ac:dyDescent="0.3">
      <c r="N128" s="2" t="str">
        <f t="shared" ca="1" si="44"/>
        <v/>
      </c>
    </row>
    <row r="129" spans="14:14" ht="13.8" customHeight="1" x14ac:dyDescent="0.3">
      <c r="N129" s="2" t="str">
        <f t="shared" ca="1" si="44"/>
        <v/>
      </c>
    </row>
    <row r="130" spans="14:14" ht="13.8" customHeight="1" x14ac:dyDescent="0.3">
      <c r="N130" s="2" t="str">
        <f t="shared" ca="1" si="44"/>
        <v/>
      </c>
    </row>
    <row r="131" spans="14:14" ht="13.8" customHeight="1" x14ac:dyDescent="0.3">
      <c r="N131" s="2" t="str">
        <f t="shared" ca="1" si="44"/>
        <v/>
      </c>
    </row>
    <row r="132" spans="14:14" ht="13.8" customHeight="1" x14ac:dyDescent="0.3">
      <c r="N132" s="2" t="str">
        <f t="shared" ca="1" si="44"/>
        <v/>
      </c>
    </row>
    <row r="133" spans="14:14" ht="13.8" customHeight="1" x14ac:dyDescent="0.3">
      <c r="N133" s="2" t="str">
        <f t="shared" ca="1" si="44"/>
        <v/>
      </c>
    </row>
    <row r="134" spans="14:14" ht="13.8" customHeight="1" x14ac:dyDescent="0.3">
      <c r="N134" s="2" t="str">
        <f t="shared" ca="1" si="44"/>
        <v/>
      </c>
    </row>
    <row r="135" spans="14:14" ht="13.8" customHeight="1" x14ac:dyDescent="0.3">
      <c r="N135" s="2" t="str">
        <f t="shared" ca="1" si="44"/>
        <v/>
      </c>
    </row>
    <row r="136" spans="14:14" ht="13.8" customHeight="1" x14ac:dyDescent="0.3">
      <c r="N136" s="2" t="str">
        <f t="shared" ca="1" si="44"/>
        <v/>
      </c>
    </row>
    <row r="137" spans="14:14" ht="13.8" customHeight="1" x14ac:dyDescent="0.3">
      <c r="N137" s="2" t="str">
        <f t="shared" ca="1" si="44"/>
        <v/>
      </c>
    </row>
    <row r="138" spans="14:14" ht="13.8" customHeight="1" x14ac:dyDescent="0.3">
      <c r="N138" s="2" t="str">
        <f t="shared" ca="1" si="44"/>
        <v/>
      </c>
    </row>
    <row r="139" spans="14:14" ht="13.8" customHeight="1" x14ac:dyDescent="0.3">
      <c r="N139" s="2" t="str">
        <f t="shared" ca="1" si="44"/>
        <v/>
      </c>
    </row>
    <row r="140" spans="14:14" ht="13.8" customHeight="1" x14ac:dyDescent="0.3">
      <c r="N140" s="2" t="str">
        <f t="shared" ca="1" si="44"/>
        <v/>
      </c>
    </row>
    <row r="141" spans="14:14" ht="13.8" customHeight="1" x14ac:dyDescent="0.3">
      <c r="N141" s="2" t="str">
        <f t="shared" ca="1" si="44"/>
        <v/>
      </c>
    </row>
    <row r="142" spans="14:14" ht="13.8" customHeight="1" x14ac:dyDescent="0.3">
      <c r="N142" s="2" t="str">
        <f t="shared" ca="1" si="44"/>
        <v/>
      </c>
    </row>
    <row r="143" spans="14:14" ht="13.8" customHeight="1" x14ac:dyDescent="0.3">
      <c r="N143" s="2" t="str">
        <f t="shared" ca="1" si="44"/>
        <v/>
      </c>
    </row>
    <row r="144" spans="14:14" ht="13.8" customHeight="1" x14ac:dyDescent="0.3">
      <c r="N144" s="2" t="str">
        <f t="shared" ca="1" si="44"/>
        <v/>
      </c>
    </row>
    <row r="145" spans="14:14" ht="13.8" customHeight="1" x14ac:dyDescent="0.3">
      <c r="N145" s="2" t="str">
        <f t="shared" ca="1" si="44"/>
        <v/>
      </c>
    </row>
    <row r="146" spans="14:14" ht="13.8" customHeight="1" x14ac:dyDescent="0.3">
      <c r="N146" s="2" t="str">
        <f t="shared" ca="1" si="44"/>
        <v/>
      </c>
    </row>
    <row r="147" spans="14:14" ht="13.8" customHeight="1" x14ac:dyDescent="0.3">
      <c r="N147" s="2" t="str">
        <f t="shared" ca="1" si="44"/>
        <v/>
      </c>
    </row>
    <row r="148" spans="14:14" ht="13.8" customHeight="1" x14ac:dyDescent="0.3">
      <c r="N148" s="2" t="str">
        <f t="shared" ca="1" si="44"/>
        <v/>
      </c>
    </row>
    <row r="149" spans="14:14" ht="13.8" customHeight="1" x14ac:dyDescent="0.3">
      <c r="N149" s="2" t="str">
        <f t="shared" ca="1" si="44"/>
        <v/>
      </c>
    </row>
    <row r="150" spans="14:14" ht="13.8" customHeight="1" x14ac:dyDescent="0.3">
      <c r="N150" s="2" t="str">
        <f t="shared" ca="1" si="44"/>
        <v/>
      </c>
    </row>
    <row r="151" spans="14:14" ht="13.8" customHeight="1" x14ac:dyDescent="0.3">
      <c r="N151" s="2" t="str">
        <f t="shared" ca="1" si="44"/>
        <v/>
      </c>
    </row>
    <row r="152" spans="14:14" ht="13.8" customHeight="1" x14ac:dyDescent="0.3">
      <c r="N152" s="2" t="str">
        <f t="shared" ca="1" si="44"/>
        <v/>
      </c>
    </row>
    <row r="153" spans="14:14" ht="13.8" customHeight="1" x14ac:dyDescent="0.3">
      <c r="N153" s="2" t="str">
        <f t="shared" ca="1" si="44"/>
        <v/>
      </c>
    </row>
    <row r="154" spans="14:14" ht="13.8" customHeight="1" x14ac:dyDescent="0.3">
      <c r="N154" s="2" t="str">
        <f t="shared" ca="1" si="44"/>
        <v/>
      </c>
    </row>
    <row r="155" spans="14:14" ht="13.8" customHeight="1" x14ac:dyDescent="0.3">
      <c r="N155" s="2" t="str">
        <f t="shared" ref="N155:N186" ca="1" si="45">IF(E155="", "", MAX(ROUND(-(INDIRECT("S" &amp; ROW() - 1) - I155)/INDIRECT("C" &amp; ROW() - 1), 0), 1) * INDIRECT("C" &amp; ROW() - 1))</f>
        <v/>
      </c>
    </row>
    <row r="156" spans="14:14" ht="13.8" customHeight="1" x14ac:dyDescent="0.3">
      <c r="N156" s="2" t="str">
        <f t="shared" ca="1" si="45"/>
        <v/>
      </c>
    </row>
    <row r="157" spans="14:14" ht="13.8" customHeight="1" x14ac:dyDescent="0.3">
      <c r="N157" s="2" t="str">
        <f t="shared" ca="1" si="45"/>
        <v/>
      </c>
    </row>
    <row r="158" spans="14:14" ht="13.8" customHeight="1" x14ac:dyDescent="0.3">
      <c r="N158" s="2" t="str">
        <f t="shared" ca="1" si="45"/>
        <v/>
      </c>
    </row>
    <row r="159" spans="14:14" ht="13.8" customHeight="1" x14ac:dyDescent="0.3">
      <c r="N159" s="2" t="str">
        <f t="shared" ca="1" si="45"/>
        <v/>
      </c>
    </row>
    <row r="160" spans="14:14" ht="13.8" customHeight="1" x14ac:dyDescent="0.3">
      <c r="N160" s="2" t="str">
        <f t="shared" ca="1" si="45"/>
        <v/>
      </c>
    </row>
    <row r="161" spans="14:14" ht="13.8" customHeight="1" x14ac:dyDescent="0.3">
      <c r="N161" s="2" t="str">
        <f t="shared" ca="1" si="45"/>
        <v/>
      </c>
    </row>
    <row r="162" spans="14:14" ht="13.8" customHeight="1" x14ac:dyDescent="0.3">
      <c r="N162" s="2" t="str">
        <f t="shared" ca="1" si="45"/>
        <v/>
      </c>
    </row>
    <row r="163" spans="14:14" ht="13.8" customHeight="1" x14ac:dyDescent="0.3">
      <c r="N163" s="2" t="str">
        <f t="shared" ca="1" si="45"/>
        <v/>
      </c>
    </row>
    <row r="164" spans="14:14" ht="13.8" customHeight="1" x14ac:dyDescent="0.3">
      <c r="N164" s="2" t="str">
        <f t="shared" ca="1" si="45"/>
        <v/>
      </c>
    </row>
    <row r="165" spans="14:14" ht="13.8" customHeight="1" x14ac:dyDescent="0.3">
      <c r="N165" s="2" t="str">
        <f t="shared" ca="1" si="45"/>
        <v/>
      </c>
    </row>
    <row r="166" spans="14:14" ht="13.8" customHeight="1" x14ac:dyDescent="0.3">
      <c r="N166" s="2" t="str">
        <f t="shared" ca="1" si="45"/>
        <v/>
      </c>
    </row>
    <row r="167" spans="14:14" ht="13.8" customHeight="1" x14ac:dyDescent="0.3">
      <c r="N167" s="2" t="str">
        <f t="shared" ca="1" si="45"/>
        <v/>
      </c>
    </row>
    <row r="168" spans="14:14" ht="13.8" customHeight="1" x14ac:dyDescent="0.3">
      <c r="N168" s="2" t="str">
        <f t="shared" ca="1" si="45"/>
        <v/>
      </c>
    </row>
    <row r="169" spans="14:14" ht="13.8" customHeight="1" x14ac:dyDescent="0.3">
      <c r="N169" s="2" t="str">
        <f t="shared" ca="1" si="45"/>
        <v/>
      </c>
    </row>
    <row r="170" spans="14:14" ht="13.8" customHeight="1" x14ac:dyDescent="0.3">
      <c r="N170" s="2" t="str">
        <f t="shared" ca="1" si="45"/>
        <v/>
      </c>
    </row>
    <row r="171" spans="14:14" ht="13.8" customHeight="1" x14ac:dyDescent="0.3">
      <c r="N171" s="2" t="str">
        <f t="shared" ca="1" si="45"/>
        <v/>
      </c>
    </row>
    <row r="172" spans="14:14" ht="13.8" customHeight="1" x14ac:dyDescent="0.3">
      <c r="N172" s="2" t="str">
        <f t="shared" ca="1" si="45"/>
        <v/>
      </c>
    </row>
    <row r="173" spans="14:14" ht="13.8" customHeight="1" x14ac:dyDescent="0.3">
      <c r="N173" s="2" t="str">
        <f t="shared" ca="1" si="45"/>
        <v/>
      </c>
    </row>
    <row r="174" spans="14:14" ht="13.8" customHeight="1" x14ac:dyDescent="0.3">
      <c r="N174" s="2" t="str">
        <f t="shared" ca="1" si="45"/>
        <v/>
      </c>
    </row>
    <row r="175" spans="14:14" ht="13.8" customHeight="1" x14ac:dyDescent="0.3">
      <c r="N175" s="2" t="str">
        <f t="shared" ca="1" si="45"/>
        <v/>
      </c>
    </row>
    <row r="176" spans="14:14" ht="13.8" customHeight="1" x14ac:dyDescent="0.3">
      <c r="N176" s="2" t="str">
        <f t="shared" ca="1" si="45"/>
        <v/>
      </c>
    </row>
    <row r="177" spans="14:14" ht="13.8" customHeight="1" x14ac:dyDescent="0.3">
      <c r="N177" s="2" t="str">
        <f t="shared" ca="1" si="45"/>
        <v/>
      </c>
    </row>
    <row r="178" spans="14:14" ht="13.8" customHeight="1" x14ac:dyDescent="0.3">
      <c r="N178" s="2" t="str">
        <f t="shared" ca="1" si="45"/>
        <v/>
      </c>
    </row>
    <row r="179" spans="14:14" ht="13.8" customHeight="1" x14ac:dyDescent="0.3">
      <c r="N179" s="2" t="str">
        <f t="shared" ca="1" si="45"/>
        <v/>
      </c>
    </row>
    <row r="180" spans="14:14" ht="13.8" customHeight="1" x14ac:dyDescent="0.3">
      <c r="N180" s="2" t="str">
        <f t="shared" ca="1" si="45"/>
        <v/>
      </c>
    </row>
    <row r="181" spans="14:14" ht="13.8" customHeight="1" x14ac:dyDescent="0.3">
      <c r="N181" s="2" t="str">
        <f t="shared" ca="1" si="45"/>
        <v/>
      </c>
    </row>
    <row r="182" spans="14:14" ht="13.8" customHeight="1" x14ac:dyDescent="0.3">
      <c r="N182" s="2" t="str">
        <f t="shared" ca="1" si="45"/>
        <v/>
      </c>
    </row>
    <row r="183" spans="14:14" ht="13.8" customHeight="1" x14ac:dyDescent="0.3">
      <c r="N183" s="2" t="str">
        <f t="shared" ca="1" si="45"/>
        <v/>
      </c>
    </row>
    <row r="184" spans="14:14" ht="13.8" customHeight="1" x14ac:dyDescent="0.3">
      <c r="N184" s="2" t="str">
        <f t="shared" ca="1" si="45"/>
        <v/>
      </c>
    </row>
    <row r="185" spans="14:14" ht="13.8" customHeight="1" x14ac:dyDescent="0.3">
      <c r="N185" s="2" t="str">
        <f t="shared" ca="1" si="45"/>
        <v/>
      </c>
    </row>
    <row r="186" spans="14:14" ht="13.8" customHeight="1" x14ac:dyDescent="0.3">
      <c r="N186" s="2" t="str">
        <f t="shared" ca="1" si="45"/>
        <v/>
      </c>
    </row>
    <row r="187" spans="14:14" ht="13.8" customHeight="1" x14ac:dyDescent="0.3">
      <c r="N187" s="2" t="str">
        <f t="shared" ref="N187:N193" ca="1" si="46">IF(E187="", "", MAX(ROUND(-(INDIRECT("S" &amp; ROW() - 1) - I187)/INDIRECT("C" &amp; ROW() - 1), 0), 1) * INDIRECT("C" &amp; ROW() - 1))</f>
        <v/>
      </c>
    </row>
    <row r="188" spans="14:14" ht="13.8" customHeight="1" x14ac:dyDescent="0.3">
      <c r="N188" s="2" t="str">
        <f t="shared" ca="1" si="46"/>
        <v/>
      </c>
    </row>
    <row r="189" spans="14:14" ht="13.8" customHeight="1" x14ac:dyDescent="0.3">
      <c r="N189" s="2" t="str">
        <f t="shared" ca="1" si="46"/>
        <v/>
      </c>
    </row>
    <row r="190" spans="14:14" ht="13.8" customHeight="1" x14ac:dyDescent="0.3">
      <c r="N190" s="2" t="str">
        <f t="shared" ca="1" si="46"/>
        <v/>
      </c>
    </row>
    <row r="191" spans="14:14" ht="13.8" customHeight="1" x14ac:dyDescent="0.3">
      <c r="N191" s="2" t="str">
        <f t="shared" ca="1" si="46"/>
        <v/>
      </c>
    </row>
    <row r="192" spans="14:14" ht="13.8" customHeight="1" x14ac:dyDescent="0.3">
      <c r="N192" s="2" t="str">
        <f t="shared" ca="1" si="46"/>
        <v/>
      </c>
    </row>
    <row r="193" spans="14:14" ht="13.8" customHeight="1" x14ac:dyDescent="0.3">
      <c r="N193" s="2" t="str">
        <f t="shared" ca="1" si="46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75" zoomScaleNormal="75" workbookViewId="0">
      <selection activeCell="A2" sqref="A2"/>
    </sheetView>
  </sheetViews>
  <sheetFormatPr defaultColWidth="8.5546875" defaultRowHeight="14.4" x14ac:dyDescent="0.3"/>
  <sheetData>
    <row r="1" spans="1:1" ht="14.25" customHeight="1" x14ac:dyDescent="0.3">
      <c r="A1" s="2" t="s">
        <v>222</v>
      </c>
    </row>
    <row r="2" spans="1:1" ht="14.25" customHeight="1" x14ac:dyDescent="0.3">
      <c r="A2" s="2" t="s">
        <v>85</v>
      </c>
    </row>
    <row r="3" spans="1:1" ht="14.25" customHeight="1" x14ac:dyDescent="0.3">
      <c r="A3" s="2" t="s">
        <v>269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5" zoomScaleNormal="75" workbookViewId="0">
      <selection activeCell="A2" sqref="A2"/>
    </sheetView>
  </sheetViews>
  <sheetFormatPr defaultColWidth="8.554687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2"/>
  <sheetViews>
    <sheetView zoomScale="75" zoomScaleNormal="75" workbookViewId="0">
      <selection activeCell="F26" sqref="F26"/>
    </sheetView>
  </sheetViews>
  <sheetFormatPr defaultColWidth="8.5546875" defaultRowHeight="14.4" x14ac:dyDescent="0.3"/>
  <cols>
    <col min="1" max="1" width="43.6640625" style="2" customWidth="1"/>
  </cols>
  <sheetData>
    <row r="1" spans="1:2" x14ac:dyDescent="0.3">
      <c r="A1" s="15" t="s">
        <v>222</v>
      </c>
      <c r="B1" s="15" t="s">
        <v>222</v>
      </c>
    </row>
    <row r="2" spans="1:2" x14ac:dyDescent="0.3">
      <c r="A2" s="15" t="s">
        <v>270</v>
      </c>
      <c r="B2" s="15" t="s">
        <v>271</v>
      </c>
    </row>
    <row r="3" spans="1:2" x14ac:dyDescent="0.3">
      <c r="A3" s="15" t="s">
        <v>250</v>
      </c>
      <c r="B3" s="15" t="s">
        <v>252</v>
      </c>
    </row>
    <row r="4" spans="1:2" x14ac:dyDescent="0.3">
      <c r="A4" s="15" t="s">
        <v>272</v>
      </c>
      <c r="B4" s="15" t="s">
        <v>252</v>
      </c>
    </row>
    <row r="5" spans="1:2" x14ac:dyDescent="0.3">
      <c r="A5" s="15" t="s">
        <v>273</v>
      </c>
      <c r="B5" s="15" t="s">
        <v>252</v>
      </c>
    </row>
    <row r="6" spans="1:2" x14ac:dyDescent="0.3">
      <c r="A6" s="15" t="s">
        <v>274</v>
      </c>
      <c r="B6" s="15" t="s">
        <v>223</v>
      </c>
    </row>
    <row r="7" spans="1:2" x14ac:dyDescent="0.3">
      <c r="A7" s="15" t="s">
        <v>268</v>
      </c>
      <c r="B7" s="15" t="s">
        <v>223</v>
      </c>
    </row>
    <row r="8" spans="1:2" x14ac:dyDescent="0.3">
      <c r="A8" s="15" t="s">
        <v>275</v>
      </c>
      <c r="B8" s="15" t="s">
        <v>223</v>
      </c>
    </row>
    <row r="9" spans="1:2" x14ac:dyDescent="0.3">
      <c r="A9" s="15" t="s">
        <v>276</v>
      </c>
      <c r="B9" s="15" t="s">
        <v>223</v>
      </c>
    </row>
    <row r="10" spans="1:2" x14ac:dyDescent="0.3">
      <c r="A10" s="15" t="s">
        <v>277</v>
      </c>
      <c r="B10" s="15" t="s">
        <v>223</v>
      </c>
    </row>
    <row r="11" spans="1:2" x14ac:dyDescent="0.3">
      <c r="A11" s="15" t="s">
        <v>278</v>
      </c>
      <c r="B11" s="15" t="s">
        <v>279</v>
      </c>
    </row>
    <row r="12" spans="1:2" x14ac:dyDescent="0.3">
      <c r="A12" s="15" t="s">
        <v>280</v>
      </c>
      <c r="B12" s="15" t="s">
        <v>279</v>
      </c>
    </row>
    <row r="13" spans="1:2" x14ac:dyDescent="0.3">
      <c r="A13" s="15" t="s">
        <v>245</v>
      </c>
      <c r="B13" s="15" t="s">
        <v>242</v>
      </c>
    </row>
    <row r="14" spans="1:2" x14ac:dyDescent="0.3">
      <c r="A14" s="15" t="s">
        <v>281</v>
      </c>
      <c r="B14" s="15" t="s">
        <v>231</v>
      </c>
    </row>
    <row r="15" spans="1:2" x14ac:dyDescent="0.3">
      <c r="A15" s="15" t="s">
        <v>233</v>
      </c>
      <c r="B15" s="15" t="s">
        <v>231</v>
      </c>
    </row>
    <row r="16" spans="1:2" x14ac:dyDescent="0.3">
      <c r="A16" s="15" t="s">
        <v>232</v>
      </c>
      <c r="B16" s="15" t="s">
        <v>231</v>
      </c>
    </row>
    <row r="17" spans="1:2" x14ac:dyDescent="0.3">
      <c r="A17" s="15" t="s">
        <v>237</v>
      </c>
      <c r="B17" s="15" t="s">
        <v>231</v>
      </c>
    </row>
    <row r="18" spans="1:2" x14ac:dyDescent="0.3">
      <c r="A18" s="15" t="s">
        <v>241</v>
      </c>
      <c r="B18" s="15" t="s">
        <v>231</v>
      </c>
    </row>
    <row r="19" spans="1:2" x14ac:dyDescent="0.3">
      <c r="A19" s="15" t="s">
        <v>234</v>
      </c>
      <c r="B19" s="15" t="s">
        <v>231</v>
      </c>
    </row>
    <row r="20" spans="1:2" x14ac:dyDescent="0.3">
      <c r="A20" s="15" t="s">
        <v>221</v>
      </c>
      <c r="B20" s="15" t="s">
        <v>231</v>
      </c>
    </row>
    <row r="21" spans="1:2" x14ac:dyDescent="0.3">
      <c r="A21" s="15" t="s">
        <v>282</v>
      </c>
      <c r="B21" s="15" t="s">
        <v>231</v>
      </c>
    </row>
    <row r="22" spans="1:2" x14ac:dyDescent="0.3">
      <c r="A22" s="15" t="s">
        <v>246</v>
      </c>
      <c r="B22" s="15" t="s">
        <v>242</v>
      </c>
    </row>
    <row r="23" spans="1:2" x14ac:dyDescent="0.3">
      <c r="A23" s="15" t="s">
        <v>283</v>
      </c>
      <c r="B23" s="15" t="s">
        <v>242</v>
      </c>
    </row>
    <row r="24" spans="1:2" x14ac:dyDescent="0.3">
      <c r="A24" s="15" t="s">
        <v>284</v>
      </c>
      <c r="B24" s="15" t="s">
        <v>231</v>
      </c>
    </row>
    <row r="25" spans="1:2" x14ac:dyDescent="0.3">
      <c r="A25" s="15" t="s">
        <v>285</v>
      </c>
      <c r="B25" s="15" t="s">
        <v>231</v>
      </c>
    </row>
    <row r="26" spans="1:2" x14ac:dyDescent="0.3">
      <c r="A26" s="15" t="s">
        <v>286</v>
      </c>
      <c r="B26" s="15" t="s">
        <v>231</v>
      </c>
    </row>
    <row r="27" spans="1:2" x14ac:dyDescent="0.3">
      <c r="A27" s="15" t="s">
        <v>238</v>
      </c>
      <c r="B27" s="15" t="s">
        <v>231</v>
      </c>
    </row>
    <row r="28" spans="1:2" x14ac:dyDescent="0.3">
      <c r="A28" s="15" t="s">
        <v>287</v>
      </c>
      <c r="B28" s="15" t="s">
        <v>210</v>
      </c>
    </row>
    <row r="29" spans="1:2" x14ac:dyDescent="0.3">
      <c r="A29" s="15" t="s">
        <v>288</v>
      </c>
      <c r="B29" s="15" t="s">
        <v>210</v>
      </c>
    </row>
    <row r="30" spans="1:2" x14ac:dyDescent="0.3">
      <c r="A30" s="15" t="s">
        <v>219</v>
      </c>
      <c r="B30" s="15" t="s">
        <v>210</v>
      </c>
    </row>
    <row r="31" spans="1:2" x14ac:dyDescent="0.3">
      <c r="A31" s="15" t="s">
        <v>289</v>
      </c>
      <c r="B31" s="15" t="s">
        <v>231</v>
      </c>
    </row>
    <row r="32" spans="1:2" x14ac:dyDescent="0.3">
      <c r="A32" s="15" t="s">
        <v>253</v>
      </c>
      <c r="B32" s="15" t="s">
        <v>231</v>
      </c>
    </row>
    <row r="33" spans="1:2" x14ac:dyDescent="0.3">
      <c r="A33" s="15" t="s">
        <v>254</v>
      </c>
      <c r="B33" s="15" t="s">
        <v>231</v>
      </c>
    </row>
    <row r="34" spans="1:2" x14ac:dyDescent="0.3">
      <c r="A34" s="15" t="s">
        <v>257</v>
      </c>
      <c r="B34" s="15" t="s">
        <v>231</v>
      </c>
    </row>
    <row r="35" spans="1:2" x14ac:dyDescent="0.3">
      <c r="A35" s="15" t="s">
        <v>251</v>
      </c>
      <c r="B35" s="15" t="s">
        <v>231</v>
      </c>
    </row>
    <row r="36" spans="1:2" x14ac:dyDescent="0.3">
      <c r="A36" s="15" t="s">
        <v>256</v>
      </c>
      <c r="B36" s="15" t="s">
        <v>231</v>
      </c>
    </row>
    <row r="37" spans="1:2" x14ac:dyDescent="0.3">
      <c r="A37" s="15" t="s">
        <v>247</v>
      </c>
      <c r="B37" s="15" t="s">
        <v>242</v>
      </c>
    </row>
    <row r="38" spans="1:2" x14ac:dyDescent="0.3">
      <c r="A38" s="15" t="s">
        <v>290</v>
      </c>
      <c r="B38" s="15" t="s">
        <v>242</v>
      </c>
    </row>
    <row r="39" spans="1:2" x14ac:dyDescent="0.3">
      <c r="A39" s="15" t="s">
        <v>291</v>
      </c>
      <c r="B39" s="15" t="s">
        <v>231</v>
      </c>
    </row>
    <row r="40" spans="1:2" x14ac:dyDescent="0.3">
      <c r="A40" s="15" t="s">
        <v>292</v>
      </c>
      <c r="B40" s="15" t="s">
        <v>231</v>
      </c>
    </row>
    <row r="41" spans="1:2" x14ac:dyDescent="0.3">
      <c r="A41" s="15" t="s">
        <v>293</v>
      </c>
      <c r="B41" s="15" t="s">
        <v>231</v>
      </c>
    </row>
    <row r="42" spans="1:2" x14ac:dyDescent="0.3">
      <c r="A42" s="15" t="s">
        <v>255</v>
      </c>
      <c r="B42" s="15" t="s">
        <v>231</v>
      </c>
    </row>
    <row r="43" spans="1:2" x14ac:dyDescent="0.3">
      <c r="A43" s="15" t="s">
        <v>215</v>
      </c>
      <c r="B43" s="15" t="s">
        <v>210</v>
      </c>
    </row>
    <row r="44" spans="1:2" x14ac:dyDescent="0.3">
      <c r="A44" s="15" t="s">
        <v>294</v>
      </c>
      <c r="B44" s="15" t="s">
        <v>210</v>
      </c>
    </row>
    <row r="45" spans="1:2" x14ac:dyDescent="0.3">
      <c r="A45" s="15" t="s">
        <v>295</v>
      </c>
      <c r="B45" s="15" t="s">
        <v>252</v>
      </c>
    </row>
    <row r="46" spans="1:2" x14ac:dyDescent="0.3">
      <c r="A46" s="15" t="s">
        <v>296</v>
      </c>
      <c r="B46" s="15" t="s">
        <v>252</v>
      </c>
    </row>
    <row r="47" spans="1:2" x14ac:dyDescent="0.3">
      <c r="A47" s="15" t="s">
        <v>297</v>
      </c>
      <c r="B47" s="15" t="s">
        <v>252</v>
      </c>
    </row>
    <row r="48" spans="1:2" x14ac:dyDescent="0.3">
      <c r="A48" s="15" t="s">
        <v>298</v>
      </c>
      <c r="B48" s="15" t="s">
        <v>252</v>
      </c>
    </row>
    <row r="49" spans="1:2" x14ac:dyDescent="0.3">
      <c r="A49" s="15" t="s">
        <v>299</v>
      </c>
      <c r="B49" s="15" t="s">
        <v>252</v>
      </c>
    </row>
    <row r="50" spans="1:2" x14ac:dyDescent="0.3">
      <c r="A50" s="15" t="s">
        <v>300</v>
      </c>
      <c r="B50" s="15" t="s">
        <v>223</v>
      </c>
    </row>
    <row r="51" spans="1:2" x14ac:dyDescent="0.3">
      <c r="A51" s="15" t="s">
        <v>265</v>
      </c>
      <c r="B51" s="15" t="s">
        <v>223</v>
      </c>
    </row>
    <row r="52" spans="1:2" x14ac:dyDescent="0.3">
      <c r="A52" s="15" t="s">
        <v>301</v>
      </c>
      <c r="B52" s="15" t="s">
        <v>252</v>
      </c>
    </row>
    <row r="53" spans="1:2" x14ac:dyDescent="0.3">
      <c r="A53" s="15" t="s">
        <v>260</v>
      </c>
      <c r="B53" s="15" t="s">
        <v>223</v>
      </c>
    </row>
    <row r="54" spans="1:2" x14ac:dyDescent="0.3">
      <c r="A54" s="15" t="s">
        <v>230</v>
      </c>
      <c r="B54" s="15" t="s">
        <v>223</v>
      </c>
    </row>
    <row r="55" spans="1:2" x14ac:dyDescent="0.3">
      <c r="A55" s="15" t="s">
        <v>229</v>
      </c>
      <c r="B55" s="15" t="s">
        <v>223</v>
      </c>
    </row>
    <row r="56" spans="1:2" x14ac:dyDescent="0.3">
      <c r="A56" s="15" t="s">
        <v>302</v>
      </c>
      <c r="B56" s="15" t="s">
        <v>252</v>
      </c>
    </row>
    <row r="57" spans="1:2" x14ac:dyDescent="0.3">
      <c r="A57" s="15" t="s">
        <v>228</v>
      </c>
      <c r="B57" s="15" t="s">
        <v>223</v>
      </c>
    </row>
    <row r="58" spans="1:2" x14ac:dyDescent="0.3">
      <c r="A58" s="15" t="s">
        <v>303</v>
      </c>
      <c r="B58" s="15" t="s">
        <v>252</v>
      </c>
    </row>
    <row r="59" spans="1:2" x14ac:dyDescent="0.3">
      <c r="A59" s="15" t="s">
        <v>304</v>
      </c>
      <c r="B59" s="15" t="s">
        <v>252</v>
      </c>
    </row>
    <row r="60" spans="1:2" x14ac:dyDescent="0.3">
      <c r="A60" s="15" t="s">
        <v>305</v>
      </c>
      <c r="B60" s="15" t="s">
        <v>252</v>
      </c>
    </row>
    <row r="61" spans="1:2" x14ac:dyDescent="0.3">
      <c r="A61" s="15" t="s">
        <v>306</v>
      </c>
      <c r="B61" s="15" t="s">
        <v>279</v>
      </c>
    </row>
    <row r="62" spans="1:2" x14ac:dyDescent="0.3">
      <c r="A62" s="15" t="s">
        <v>307</v>
      </c>
      <c r="B62" s="15" t="s">
        <v>279</v>
      </c>
    </row>
    <row r="63" spans="1:2" x14ac:dyDescent="0.3">
      <c r="A63" s="15" t="s">
        <v>308</v>
      </c>
      <c r="B63" s="15" t="s">
        <v>279</v>
      </c>
    </row>
    <row r="64" spans="1:2" x14ac:dyDescent="0.3">
      <c r="A64" s="15" t="s">
        <v>309</v>
      </c>
      <c r="B64" s="15" t="s">
        <v>310</v>
      </c>
    </row>
    <row r="65" spans="1:2" x14ac:dyDescent="0.3">
      <c r="A65" s="15" t="s">
        <v>311</v>
      </c>
      <c r="B65" s="15" t="s">
        <v>310</v>
      </c>
    </row>
    <row r="66" spans="1:2" x14ac:dyDescent="0.3">
      <c r="A66" s="15" t="s">
        <v>312</v>
      </c>
      <c r="B66" s="15" t="s">
        <v>279</v>
      </c>
    </row>
    <row r="67" spans="1:2" x14ac:dyDescent="0.3">
      <c r="A67" s="15" t="s">
        <v>313</v>
      </c>
      <c r="B67" s="15" t="s">
        <v>279</v>
      </c>
    </row>
    <row r="68" spans="1:2" x14ac:dyDescent="0.3">
      <c r="A68" s="15" t="s">
        <v>314</v>
      </c>
      <c r="B68" s="15" t="s">
        <v>252</v>
      </c>
    </row>
    <row r="69" spans="1:2" x14ac:dyDescent="0.3">
      <c r="A69" s="15" t="s">
        <v>315</v>
      </c>
      <c r="B69" s="15" t="s">
        <v>252</v>
      </c>
    </row>
    <row r="70" spans="1:2" x14ac:dyDescent="0.3">
      <c r="A70" s="15" t="s">
        <v>316</v>
      </c>
      <c r="B70" s="15" t="s">
        <v>252</v>
      </c>
    </row>
    <row r="71" spans="1:2" x14ac:dyDescent="0.3">
      <c r="A71" s="15" t="s">
        <v>317</v>
      </c>
      <c r="B71" s="15" t="s">
        <v>252</v>
      </c>
    </row>
    <row r="72" spans="1:2" x14ac:dyDescent="0.3">
      <c r="A72" s="15" t="s">
        <v>318</v>
      </c>
      <c r="B72" s="15" t="s">
        <v>223</v>
      </c>
    </row>
    <row r="73" spans="1:2" x14ac:dyDescent="0.3">
      <c r="A73" s="15" t="s">
        <v>249</v>
      </c>
      <c r="B73" s="15" t="s">
        <v>223</v>
      </c>
    </row>
    <row r="74" spans="1:2" x14ac:dyDescent="0.3">
      <c r="A74" s="15" t="s">
        <v>261</v>
      </c>
      <c r="B74" s="15" t="s">
        <v>223</v>
      </c>
    </row>
    <row r="75" spans="1:2" x14ac:dyDescent="0.3">
      <c r="A75" s="15" t="s">
        <v>319</v>
      </c>
      <c r="B75" s="15" t="s">
        <v>223</v>
      </c>
    </row>
    <row r="76" spans="1:2" x14ac:dyDescent="0.3">
      <c r="A76" s="15" t="s">
        <v>320</v>
      </c>
      <c r="B76" s="15" t="s">
        <v>252</v>
      </c>
    </row>
    <row r="77" spans="1:2" x14ac:dyDescent="0.3">
      <c r="A77" s="15" t="s">
        <v>321</v>
      </c>
      <c r="B77" s="15" t="s">
        <v>279</v>
      </c>
    </row>
    <row r="78" spans="1:2" x14ac:dyDescent="0.3">
      <c r="A78" s="15" t="s">
        <v>322</v>
      </c>
      <c r="B78" s="15" t="s">
        <v>252</v>
      </c>
    </row>
    <row r="79" spans="1:2" x14ac:dyDescent="0.3">
      <c r="A79" s="15" t="s">
        <v>323</v>
      </c>
      <c r="B79" s="15" t="s">
        <v>252</v>
      </c>
    </row>
    <row r="80" spans="1:2" x14ac:dyDescent="0.3">
      <c r="A80" s="15" t="s">
        <v>240</v>
      </c>
      <c r="B80" s="15" t="s">
        <v>223</v>
      </c>
    </row>
    <row r="81" spans="1:2" x14ac:dyDescent="0.3">
      <c r="A81" s="15" t="s">
        <v>324</v>
      </c>
      <c r="B81" s="15" t="s">
        <v>223</v>
      </c>
    </row>
    <row r="82" spans="1:2" x14ac:dyDescent="0.3">
      <c r="A82" s="15" t="s">
        <v>325</v>
      </c>
      <c r="B82" s="15" t="s">
        <v>279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8" zoomScale="75" zoomScaleNormal="75" workbookViewId="0">
      <selection activeCell="A34" sqref="A34"/>
    </sheetView>
  </sheetViews>
  <sheetFormatPr defaultColWidth="8.5546875" defaultRowHeight="14.4" x14ac:dyDescent="0.3"/>
  <cols>
    <col min="1" max="1" width="43.6640625" style="2" customWidth="1"/>
  </cols>
  <sheetData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zoomScale="75" zoomScaleNormal="75" workbookViewId="0">
      <selection activeCell="A10" sqref="A10"/>
    </sheetView>
  </sheetViews>
  <sheetFormatPr defaultColWidth="8.5546875" defaultRowHeight="14.4" x14ac:dyDescent="0.3"/>
  <cols>
    <col min="1" max="1" width="69.77734375" style="2" customWidth="1"/>
  </cols>
  <sheetData>
    <row r="1" spans="1:1" x14ac:dyDescent="0.3">
      <c r="A1" s="19" t="s">
        <v>222</v>
      </c>
    </row>
    <row r="2" spans="1:1" x14ac:dyDescent="0.3">
      <c r="A2" s="15" t="s">
        <v>279</v>
      </c>
    </row>
    <row r="3" spans="1:1" x14ac:dyDescent="0.3">
      <c r="A3" s="15" t="s">
        <v>231</v>
      </c>
    </row>
    <row r="4" spans="1:1" x14ac:dyDescent="0.3">
      <c r="A4" s="15" t="s">
        <v>210</v>
      </c>
    </row>
    <row r="5" spans="1:1" x14ac:dyDescent="0.3">
      <c r="A5" s="15" t="s">
        <v>310</v>
      </c>
    </row>
    <row r="6" spans="1:1" x14ac:dyDescent="0.3">
      <c r="A6" s="15" t="s">
        <v>271</v>
      </c>
    </row>
    <row r="7" spans="1:1" x14ac:dyDescent="0.3">
      <c r="A7" s="15" t="s">
        <v>242</v>
      </c>
    </row>
    <row r="8" spans="1:1" x14ac:dyDescent="0.3">
      <c r="A8" s="15" t="s">
        <v>252</v>
      </c>
    </row>
    <row r="9" spans="1:1" x14ac:dyDescent="0.3">
      <c r="A9" s="15" t="s">
        <v>223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>
    <row r="1" spans="1:1" x14ac:dyDescent="0.3">
      <c r="A1" t="s">
        <v>326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62</cp:revision>
  <cp:lastPrinted>2024-06-08T10:57:02Z</cp:lastPrinted>
  <dcterms:created xsi:type="dcterms:W3CDTF">2020-12-13T08:44:49Z</dcterms:created>
  <dcterms:modified xsi:type="dcterms:W3CDTF">2024-06-08T10:57:37Z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