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senijkadaner/FileApps/coding_projects/umalat/app/data/static/samples/by_department/mascarpone/"/>
    </mc:Choice>
  </mc:AlternateContent>
  <xr:revisionPtr revIDLastSave="0" documentId="13_ncr:1_{BDC09882-412A-0946-BD9F-468AC1E6F9AC}" xr6:coauthVersionLast="47" xr6:coauthVersionMax="47" xr10:uidLastSave="{00000000-0000-0000-0000-000000000000}"/>
  <bookViews>
    <workbookView xWindow="0" yWindow="760" windowWidth="30240" windowHeight="18880" tabRatio="500" activeTab="2" xr2:uid="{00000000-000D-0000-FFFF-FFFF00000000}"/>
  </bookViews>
  <sheets>
    <sheet name="файл остатки" sheetId="1" r:id="rId1"/>
    <sheet name="планирование суточное" sheetId="2" r:id="rId2"/>
    <sheet name="План варок" sheetId="3" r:id="rId3"/>
    <sheet name="SKU Маскарпоне" sheetId="4" state="hidden" r:id="rId4"/>
    <sheet name="Заквасочники" sheetId="5" state="hidden" r:id="rId5"/>
    <sheet name="SKU заквасочник" sheetId="6" state="hidden" r:id="rId6"/>
  </sheets>
  <definedNames>
    <definedName name="Water_SKU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22" i="3" l="1"/>
  <c r="R22" i="3"/>
  <c r="M22" i="3"/>
  <c r="L22" i="3"/>
  <c r="I22" i="3"/>
  <c r="G22" i="3"/>
  <c r="E22" i="3"/>
  <c r="K22" i="3" s="1"/>
  <c r="C22" i="3"/>
  <c r="B22" i="3"/>
  <c r="S21" i="3"/>
  <c r="R21" i="3"/>
  <c r="M21" i="3"/>
  <c r="L21" i="3"/>
  <c r="I21" i="3"/>
  <c r="G21" i="3"/>
  <c r="E21" i="3"/>
  <c r="K21" i="3" s="1"/>
  <c r="C21" i="3"/>
  <c r="B21" i="3"/>
  <c r="R20" i="3"/>
  <c r="M20" i="3"/>
  <c r="E20" i="3"/>
  <c r="B20" i="3"/>
  <c r="A20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B338" i="3"/>
  <c r="C337" i="3"/>
  <c r="B337" i="3"/>
  <c r="C336" i="3"/>
  <c r="B336" i="3"/>
  <c r="C335" i="3"/>
  <c r="B335" i="3"/>
  <c r="C334" i="3"/>
  <c r="B334" i="3"/>
  <c r="C333" i="3"/>
  <c r="B333" i="3"/>
  <c r="C332" i="3"/>
  <c r="B332" i="3"/>
  <c r="C331" i="3"/>
  <c r="B331" i="3"/>
  <c r="C330" i="3"/>
  <c r="B330" i="3"/>
  <c r="I329" i="3"/>
  <c r="C329" i="3"/>
  <c r="B329" i="3"/>
  <c r="I328" i="3"/>
  <c r="C328" i="3"/>
  <c r="B328" i="3"/>
  <c r="I327" i="3"/>
  <c r="C327" i="3"/>
  <c r="B327" i="3"/>
  <c r="I326" i="3"/>
  <c r="C326" i="3"/>
  <c r="B326" i="3"/>
  <c r="I325" i="3"/>
  <c r="C325" i="3"/>
  <c r="B325" i="3"/>
  <c r="I324" i="3"/>
  <c r="C324" i="3"/>
  <c r="B324" i="3"/>
  <c r="I323" i="3"/>
  <c r="C323" i="3"/>
  <c r="B323" i="3"/>
  <c r="I322" i="3"/>
  <c r="C322" i="3"/>
  <c r="B322" i="3"/>
  <c r="I321" i="3"/>
  <c r="C321" i="3"/>
  <c r="B321" i="3"/>
  <c r="I320" i="3"/>
  <c r="C320" i="3"/>
  <c r="B320" i="3"/>
  <c r="I319" i="3"/>
  <c r="C319" i="3"/>
  <c r="B319" i="3"/>
  <c r="I318" i="3"/>
  <c r="C318" i="3"/>
  <c r="B318" i="3"/>
  <c r="I317" i="3"/>
  <c r="C317" i="3"/>
  <c r="B317" i="3"/>
  <c r="I316" i="3"/>
  <c r="C316" i="3"/>
  <c r="B316" i="3"/>
  <c r="I315" i="3"/>
  <c r="C315" i="3"/>
  <c r="B315" i="3"/>
  <c r="I314" i="3"/>
  <c r="C314" i="3"/>
  <c r="B314" i="3"/>
  <c r="I313" i="3"/>
  <c r="C313" i="3"/>
  <c r="B313" i="3"/>
  <c r="I312" i="3"/>
  <c r="C312" i="3"/>
  <c r="B312" i="3"/>
  <c r="I311" i="3"/>
  <c r="C311" i="3"/>
  <c r="B311" i="3"/>
  <c r="I310" i="3"/>
  <c r="C310" i="3"/>
  <c r="B310" i="3"/>
  <c r="I309" i="3"/>
  <c r="C309" i="3"/>
  <c r="B309" i="3"/>
  <c r="I308" i="3"/>
  <c r="C308" i="3"/>
  <c r="B308" i="3"/>
  <c r="I307" i="3"/>
  <c r="C307" i="3"/>
  <c r="B307" i="3"/>
  <c r="I306" i="3"/>
  <c r="C306" i="3"/>
  <c r="B306" i="3"/>
  <c r="I305" i="3"/>
  <c r="C305" i="3"/>
  <c r="B305" i="3"/>
  <c r="I304" i="3"/>
  <c r="C304" i="3"/>
  <c r="B304" i="3"/>
  <c r="I303" i="3"/>
  <c r="C303" i="3"/>
  <c r="B303" i="3"/>
  <c r="I302" i="3"/>
  <c r="C302" i="3"/>
  <c r="B302" i="3"/>
  <c r="I301" i="3"/>
  <c r="C301" i="3"/>
  <c r="B301" i="3"/>
  <c r="I300" i="3"/>
  <c r="C300" i="3"/>
  <c r="B300" i="3"/>
  <c r="I299" i="3"/>
  <c r="C299" i="3"/>
  <c r="B299" i="3"/>
  <c r="I298" i="3"/>
  <c r="C298" i="3"/>
  <c r="B298" i="3"/>
  <c r="I297" i="3"/>
  <c r="C297" i="3"/>
  <c r="B297" i="3"/>
  <c r="I296" i="3"/>
  <c r="C296" i="3"/>
  <c r="B296" i="3"/>
  <c r="I295" i="3"/>
  <c r="C295" i="3"/>
  <c r="B295" i="3"/>
  <c r="I294" i="3"/>
  <c r="C294" i="3"/>
  <c r="B294" i="3"/>
  <c r="I293" i="3"/>
  <c r="C293" i="3"/>
  <c r="B293" i="3"/>
  <c r="I292" i="3"/>
  <c r="C292" i="3"/>
  <c r="B292" i="3"/>
  <c r="I291" i="3"/>
  <c r="C291" i="3"/>
  <c r="B291" i="3"/>
  <c r="I290" i="3"/>
  <c r="C290" i="3"/>
  <c r="B290" i="3"/>
  <c r="I289" i="3"/>
  <c r="C289" i="3"/>
  <c r="B289" i="3"/>
  <c r="I288" i="3"/>
  <c r="C288" i="3"/>
  <c r="B288" i="3"/>
  <c r="I287" i="3"/>
  <c r="C287" i="3"/>
  <c r="B287" i="3"/>
  <c r="I286" i="3"/>
  <c r="C286" i="3"/>
  <c r="B286" i="3"/>
  <c r="I285" i="3"/>
  <c r="C285" i="3"/>
  <c r="B285" i="3"/>
  <c r="I284" i="3"/>
  <c r="C284" i="3"/>
  <c r="B284" i="3"/>
  <c r="I283" i="3"/>
  <c r="C283" i="3"/>
  <c r="B283" i="3"/>
  <c r="I282" i="3"/>
  <c r="C282" i="3"/>
  <c r="B282" i="3"/>
  <c r="I281" i="3"/>
  <c r="C281" i="3"/>
  <c r="B281" i="3"/>
  <c r="I280" i="3"/>
  <c r="C280" i="3"/>
  <c r="B280" i="3"/>
  <c r="I279" i="3"/>
  <c r="C279" i="3"/>
  <c r="B279" i="3"/>
  <c r="I278" i="3"/>
  <c r="C278" i="3"/>
  <c r="B278" i="3"/>
  <c r="I277" i="3"/>
  <c r="C277" i="3"/>
  <c r="B277" i="3"/>
  <c r="I276" i="3"/>
  <c r="C276" i="3"/>
  <c r="B276" i="3"/>
  <c r="I275" i="3"/>
  <c r="E275" i="3"/>
  <c r="C275" i="3"/>
  <c r="B275" i="3"/>
  <c r="I274" i="3"/>
  <c r="E274" i="3"/>
  <c r="C274" i="3"/>
  <c r="B274" i="3"/>
  <c r="I273" i="3"/>
  <c r="E273" i="3"/>
  <c r="C273" i="3"/>
  <c r="B273" i="3"/>
  <c r="I272" i="3"/>
  <c r="E272" i="3"/>
  <c r="C272" i="3"/>
  <c r="B272" i="3"/>
  <c r="I271" i="3"/>
  <c r="E271" i="3"/>
  <c r="C271" i="3"/>
  <c r="B271" i="3"/>
  <c r="I270" i="3"/>
  <c r="E270" i="3"/>
  <c r="C270" i="3"/>
  <c r="B270" i="3"/>
  <c r="I269" i="3"/>
  <c r="E269" i="3"/>
  <c r="C269" i="3"/>
  <c r="B269" i="3"/>
  <c r="I268" i="3"/>
  <c r="E268" i="3"/>
  <c r="C268" i="3"/>
  <c r="B268" i="3"/>
  <c r="I267" i="3"/>
  <c r="E267" i="3"/>
  <c r="C267" i="3"/>
  <c r="B267" i="3"/>
  <c r="I266" i="3"/>
  <c r="E266" i="3"/>
  <c r="C266" i="3"/>
  <c r="B266" i="3"/>
  <c r="I265" i="3"/>
  <c r="E265" i="3"/>
  <c r="C265" i="3"/>
  <c r="B265" i="3"/>
  <c r="I264" i="3"/>
  <c r="E264" i="3"/>
  <c r="C264" i="3"/>
  <c r="B264" i="3"/>
  <c r="I263" i="3"/>
  <c r="E263" i="3"/>
  <c r="C263" i="3"/>
  <c r="B263" i="3"/>
  <c r="I262" i="3"/>
  <c r="E262" i="3"/>
  <c r="C262" i="3"/>
  <c r="B262" i="3"/>
  <c r="I261" i="3"/>
  <c r="E261" i="3"/>
  <c r="C261" i="3"/>
  <c r="B261" i="3"/>
  <c r="I260" i="3"/>
  <c r="E260" i="3"/>
  <c r="C260" i="3"/>
  <c r="B260" i="3"/>
  <c r="I259" i="3"/>
  <c r="E259" i="3"/>
  <c r="C259" i="3"/>
  <c r="B259" i="3"/>
  <c r="I258" i="3"/>
  <c r="E258" i="3"/>
  <c r="C258" i="3"/>
  <c r="B258" i="3"/>
  <c r="I257" i="3"/>
  <c r="E257" i="3"/>
  <c r="C257" i="3"/>
  <c r="B257" i="3"/>
  <c r="I256" i="3"/>
  <c r="E256" i="3"/>
  <c r="C256" i="3"/>
  <c r="B256" i="3"/>
  <c r="I255" i="3"/>
  <c r="E255" i="3"/>
  <c r="C255" i="3"/>
  <c r="B255" i="3"/>
  <c r="I254" i="3"/>
  <c r="E254" i="3"/>
  <c r="C254" i="3"/>
  <c r="B254" i="3"/>
  <c r="I253" i="3"/>
  <c r="E253" i="3"/>
  <c r="C253" i="3"/>
  <c r="B253" i="3"/>
  <c r="I252" i="3"/>
  <c r="E252" i="3"/>
  <c r="C252" i="3"/>
  <c r="B252" i="3"/>
  <c r="I251" i="3"/>
  <c r="E251" i="3"/>
  <c r="C251" i="3"/>
  <c r="B251" i="3"/>
  <c r="I250" i="3"/>
  <c r="E250" i="3"/>
  <c r="C250" i="3"/>
  <c r="B250" i="3"/>
  <c r="I249" i="3"/>
  <c r="E249" i="3"/>
  <c r="C249" i="3"/>
  <c r="B249" i="3"/>
  <c r="I248" i="3"/>
  <c r="E248" i="3"/>
  <c r="C248" i="3"/>
  <c r="B248" i="3"/>
  <c r="I247" i="3"/>
  <c r="E247" i="3"/>
  <c r="C247" i="3"/>
  <c r="B247" i="3"/>
  <c r="I246" i="3"/>
  <c r="E246" i="3"/>
  <c r="C246" i="3"/>
  <c r="B246" i="3"/>
  <c r="I245" i="3"/>
  <c r="E245" i="3"/>
  <c r="C245" i="3"/>
  <c r="B245" i="3"/>
  <c r="I244" i="3"/>
  <c r="E244" i="3"/>
  <c r="C244" i="3"/>
  <c r="B244" i="3"/>
  <c r="I243" i="3"/>
  <c r="E243" i="3"/>
  <c r="C243" i="3"/>
  <c r="B243" i="3"/>
  <c r="I242" i="3"/>
  <c r="E242" i="3"/>
  <c r="C242" i="3"/>
  <c r="B242" i="3"/>
  <c r="I241" i="3"/>
  <c r="E241" i="3"/>
  <c r="C241" i="3"/>
  <c r="B241" i="3"/>
  <c r="I240" i="3"/>
  <c r="E240" i="3"/>
  <c r="C240" i="3"/>
  <c r="B240" i="3"/>
  <c r="I239" i="3"/>
  <c r="E239" i="3"/>
  <c r="C239" i="3"/>
  <c r="B239" i="3"/>
  <c r="I238" i="3"/>
  <c r="E238" i="3"/>
  <c r="C238" i="3"/>
  <c r="B238" i="3"/>
  <c r="I237" i="3"/>
  <c r="E237" i="3"/>
  <c r="C237" i="3"/>
  <c r="B237" i="3"/>
  <c r="I236" i="3"/>
  <c r="E236" i="3"/>
  <c r="C236" i="3"/>
  <c r="B236" i="3"/>
  <c r="I235" i="3"/>
  <c r="E235" i="3"/>
  <c r="C235" i="3"/>
  <c r="B235" i="3"/>
  <c r="I234" i="3"/>
  <c r="E234" i="3"/>
  <c r="C234" i="3"/>
  <c r="B234" i="3"/>
  <c r="I233" i="3"/>
  <c r="E233" i="3"/>
  <c r="C233" i="3"/>
  <c r="B233" i="3"/>
  <c r="S232" i="3"/>
  <c r="I232" i="3"/>
  <c r="E232" i="3"/>
  <c r="C232" i="3"/>
  <c r="B232" i="3"/>
  <c r="S231" i="3"/>
  <c r="I231" i="3"/>
  <c r="E231" i="3"/>
  <c r="C231" i="3"/>
  <c r="B231" i="3"/>
  <c r="S230" i="3"/>
  <c r="I230" i="3"/>
  <c r="E230" i="3"/>
  <c r="C230" i="3"/>
  <c r="B230" i="3"/>
  <c r="S229" i="3"/>
  <c r="I229" i="3"/>
  <c r="E229" i="3"/>
  <c r="C229" i="3"/>
  <c r="B229" i="3"/>
  <c r="S228" i="3"/>
  <c r="I228" i="3"/>
  <c r="E228" i="3"/>
  <c r="C228" i="3"/>
  <c r="B228" i="3"/>
  <c r="S227" i="3"/>
  <c r="I227" i="3"/>
  <c r="E227" i="3"/>
  <c r="C227" i="3"/>
  <c r="B227" i="3"/>
  <c r="S226" i="3"/>
  <c r="I226" i="3"/>
  <c r="E226" i="3"/>
  <c r="C226" i="3"/>
  <c r="B226" i="3"/>
  <c r="S225" i="3"/>
  <c r="I225" i="3"/>
  <c r="E225" i="3"/>
  <c r="C225" i="3"/>
  <c r="B225" i="3"/>
  <c r="S224" i="3"/>
  <c r="I224" i="3"/>
  <c r="E224" i="3"/>
  <c r="C224" i="3"/>
  <c r="B224" i="3"/>
  <c r="S223" i="3"/>
  <c r="I223" i="3"/>
  <c r="E223" i="3"/>
  <c r="C223" i="3"/>
  <c r="B223" i="3"/>
  <c r="S222" i="3"/>
  <c r="I222" i="3"/>
  <c r="E222" i="3"/>
  <c r="C222" i="3"/>
  <c r="B222" i="3"/>
  <c r="S221" i="3"/>
  <c r="I221" i="3"/>
  <c r="E221" i="3"/>
  <c r="C221" i="3"/>
  <c r="B221" i="3"/>
  <c r="S220" i="3"/>
  <c r="I220" i="3"/>
  <c r="E220" i="3"/>
  <c r="C220" i="3"/>
  <c r="B220" i="3"/>
  <c r="S219" i="3"/>
  <c r="I219" i="3"/>
  <c r="E219" i="3"/>
  <c r="C219" i="3"/>
  <c r="B219" i="3"/>
  <c r="S218" i="3"/>
  <c r="I218" i="3"/>
  <c r="E218" i="3"/>
  <c r="C218" i="3"/>
  <c r="B218" i="3"/>
  <c r="S217" i="3"/>
  <c r="I217" i="3"/>
  <c r="E217" i="3"/>
  <c r="C217" i="3"/>
  <c r="B217" i="3"/>
  <c r="S216" i="3"/>
  <c r="I216" i="3"/>
  <c r="E216" i="3"/>
  <c r="C216" i="3"/>
  <c r="B216" i="3"/>
  <c r="S215" i="3"/>
  <c r="I215" i="3"/>
  <c r="E215" i="3"/>
  <c r="C215" i="3"/>
  <c r="B215" i="3"/>
  <c r="S214" i="3"/>
  <c r="I214" i="3"/>
  <c r="E214" i="3"/>
  <c r="C214" i="3"/>
  <c r="B214" i="3"/>
  <c r="S213" i="3"/>
  <c r="I213" i="3"/>
  <c r="E213" i="3"/>
  <c r="C213" i="3"/>
  <c r="B213" i="3"/>
  <c r="S212" i="3"/>
  <c r="I212" i="3"/>
  <c r="E212" i="3"/>
  <c r="C212" i="3"/>
  <c r="B212" i="3"/>
  <c r="S211" i="3"/>
  <c r="I211" i="3"/>
  <c r="E211" i="3"/>
  <c r="C211" i="3"/>
  <c r="B211" i="3"/>
  <c r="S210" i="3"/>
  <c r="I210" i="3"/>
  <c r="E210" i="3"/>
  <c r="C210" i="3"/>
  <c r="B210" i="3"/>
  <c r="S209" i="3"/>
  <c r="I209" i="3"/>
  <c r="E209" i="3"/>
  <c r="C209" i="3"/>
  <c r="B209" i="3"/>
  <c r="S208" i="3"/>
  <c r="I208" i="3"/>
  <c r="E208" i="3"/>
  <c r="C208" i="3"/>
  <c r="B208" i="3"/>
  <c r="S207" i="3"/>
  <c r="I207" i="3"/>
  <c r="E207" i="3"/>
  <c r="C207" i="3"/>
  <c r="B207" i="3"/>
  <c r="S206" i="3"/>
  <c r="I206" i="3"/>
  <c r="E206" i="3"/>
  <c r="C206" i="3"/>
  <c r="B206" i="3"/>
  <c r="S205" i="3"/>
  <c r="I205" i="3"/>
  <c r="E205" i="3"/>
  <c r="C205" i="3"/>
  <c r="B205" i="3"/>
  <c r="S204" i="3"/>
  <c r="I204" i="3"/>
  <c r="E204" i="3"/>
  <c r="C204" i="3"/>
  <c r="B204" i="3"/>
  <c r="S203" i="3"/>
  <c r="I203" i="3"/>
  <c r="E203" i="3"/>
  <c r="C203" i="3"/>
  <c r="B203" i="3"/>
  <c r="S202" i="3"/>
  <c r="I202" i="3"/>
  <c r="E202" i="3"/>
  <c r="C202" i="3"/>
  <c r="B202" i="3"/>
  <c r="S201" i="3"/>
  <c r="I201" i="3"/>
  <c r="E201" i="3"/>
  <c r="C201" i="3"/>
  <c r="B201" i="3"/>
  <c r="S200" i="3"/>
  <c r="I200" i="3"/>
  <c r="G200" i="3"/>
  <c r="E200" i="3"/>
  <c r="C200" i="3"/>
  <c r="B200" i="3"/>
  <c r="S199" i="3"/>
  <c r="I199" i="3"/>
  <c r="G199" i="3"/>
  <c r="E199" i="3"/>
  <c r="C199" i="3"/>
  <c r="B199" i="3"/>
  <c r="S198" i="3"/>
  <c r="I198" i="3"/>
  <c r="G198" i="3"/>
  <c r="E198" i="3"/>
  <c r="C198" i="3"/>
  <c r="B198" i="3"/>
  <c r="S197" i="3"/>
  <c r="I197" i="3"/>
  <c r="G197" i="3"/>
  <c r="E197" i="3"/>
  <c r="C197" i="3"/>
  <c r="B197" i="3"/>
  <c r="S196" i="3"/>
  <c r="I196" i="3"/>
  <c r="G196" i="3"/>
  <c r="E196" i="3"/>
  <c r="C196" i="3"/>
  <c r="B196" i="3"/>
  <c r="S195" i="3"/>
  <c r="I195" i="3"/>
  <c r="G195" i="3"/>
  <c r="E195" i="3"/>
  <c r="C195" i="3"/>
  <c r="B195" i="3"/>
  <c r="S194" i="3"/>
  <c r="I194" i="3"/>
  <c r="G194" i="3"/>
  <c r="E194" i="3"/>
  <c r="C194" i="3"/>
  <c r="B194" i="3"/>
  <c r="S193" i="3"/>
  <c r="I193" i="3"/>
  <c r="G193" i="3"/>
  <c r="E193" i="3"/>
  <c r="C193" i="3"/>
  <c r="B193" i="3"/>
  <c r="S192" i="3"/>
  <c r="I192" i="3"/>
  <c r="G192" i="3"/>
  <c r="E192" i="3"/>
  <c r="C192" i="3"/>
  <c r="B192" i="3"/>
  <c r="S191" i="3"/>
  <c r="I191" i="3"/>
  <c r="G191" i="3"/>
  <c r="E191" i="3"/>
  <c r="C191" i="3"/>
  <c r="B191" i="3"/>
  <c r="S190" i="3"/>
  <c r="I190" i="3"/>
  <c r="G190" i="3"/>
  <c r="E190" i="3"/>
  <c r="C190" i="3"/>
  <c r="B190" i="3"/>
  <c r="S189" i="3"/>
  <c r="I189" i="3"/>
  <c r="G189" i="3"/>
  <c r="E189" i="3"/>
  <c r="C189" i="3"/>
  <c r="B189" i="3"/>
  <c r="S188" i="3"/>
  <c r="I188" i="3"/>
  <c r="G188" i="3"/>
  <c r="E188" i="3"/>
  <c r="C188" i="3"/>
  <c r="B188" i="3"/>
  <c r="S187" i="3"/>
  <c r="R187" i="3"/>
  <c r="I187" i="3"/>
  <c r="G187" i="3"/>
  <c r="E187" i="3"/>
  <c r="C187" i="3"/>
  <c r="B187" i="3"/>
  <c r="S186" i="3"/>
  <c r="R186" i="3"/>
  <c r="I186" i="3"/>
  <c r="G186" i="3"/>
  <c r="E186" i="3"/>
  <c r="C186" i="3"/>
  <c r="B186" i="3"/>
  <c r="S185" i="3"/>
  <c r="R185" i="3"/>
  <c r="I185" i="3"/>
  <c r="G185" i="3"/>
  <c r="E185" i="3"/>
  <c r="C185" i="3"/>
  <c r="B185" i="3"/>
  <c r="S184" i="3"/>
  <c r="R184" i="3"/>
  <c r="I184" i="3"/>
  <c r="G184" i="3"/>
  <c r="E184" i="3"/>
  <c r="C184" i="3"/>
  <c r="B184" i="3"/>
  <c r="S183" i="3"/>
  <c r="R183" i="3"/>
  <c r="I183" i="3"/>
  <c r="G183" i="3"/>
  <c r="E183" i="3"/>
  <c r="C183" i="3"/>
  <c r="B183" i="3"/>
  <c r="S182" i="3"/>
  <c r="R182" i="3"/>
  <c r="I182" i="3"/>
  <c r="G182" i="3"/>
  <c r="E182" i="3"/>
  <c r="C182" i="3"/>
  <c r="B182" i="3"/>
  <c r="S181" i="3"/>
  <c r="R181" i="3"/>
  <c r="I181" i="3"/>
  <c r="G181" i="3"/>
  <c r="E181" i="3"/>
  <c r="C181" i="3"/>
  <c r="B181" i="3"/>
  <c r="S180" i="3"/>
  <c r="R180" i="3"/>
  <c r="I180" i="3"/>
  <c r="G180" i="3"/>
  <c r="E180" i="3"/>
  <c r="C180" i="3"/>
  <c r="B180" i="3"/>
  <c r="S179" i="3"/>
  <c r="R179" i="3"/>
  <c r="I179" i="3"/>
  <c r="G179" i="3"/>
  <c r="E179" i="3"/>
  <c r="C179" i="3"/>
  <c r="B179" i="3"/>
  <c r="S178" i="3"/>
  <c r="R178" i="3"/>
  <c r="I178" i="3"/>
  <c r="G178" i="3"/>
  <c r="E178" i="3"/>
  <c r="C178" i="3"/>
  <c r="B178" i="3"/>
  <c r="S177" i="3"/>
  <c r="R177" i="3"/>
  <c r="I177" i="3"/>
  <c r="G177" i="3"/>
  <c r="E177" i="3"/>
  <c r="C177" i="3"/>
  <c r="B177" i="3"/>
  <c r="S176" i="3"/>
  <c r="R176" i="3"/>
  <c r="I176" i="3"/>
  <c r="G176" i="3"/>
  <c r="E176" i="3"/>
  <c r="C176" i="3"/>
  <c r="B176" i="3"/>
  <c r="S175" i="3"/>
  <c r="R175" i="3"/>
  <c r="I175" i="3"/>
  <c r="G175" i="3"/>
  <c r="E175" i="3"/>
  <c r="C175" i="3"/>
  <c r="B175" i="3"/>
  <c r="S174" i="3"/>
  <c r="R174" i="3"/>
  <c r="I174" i="3"/>
  <c r="G174" i="3"/>
  <c r="E174" i="3"/>
  <c r="C174" i="3"/>
  <c r="B174" i="3"/>
  <c r="S173" i="3"/>
  <c r="R173" i="3"/>
  <c r="I173" i="3"/>
  <c r="G173" i="3"/>
  <c r="E173" i="3"/>
  <c r="C173" i="3"/>
  <c r="B173" i="3"/>
  <c r="S172" i="3"/>
  <c r="R172" i="3"/>
  <c r="I172" i="3"/>
  <c r="G172" i="3"/>
  <c r="E172" i="3"/>
  <c r="C172" i="3"/>
  <c r="B172" i="3"/>
  <c r="S171" i="3"/>
  <c r="R171" i="3"/>
  <c r="I171" i="3"/>
  <c r="G171" i="3"/>
  <c r="E171" i="3"/>
  <c r="C171" i="3"/>
  <c r="B171" i="3"/>
  <c r="S170" i="3"/>
  <c r="R170" i="3"/>
  <c r="I170" i="3"/>
  <c r="G170" i="3"/>
  <c r="E170" i="3"/>
  <c r="C170" i="3"/>
  <c r="B170" i="3"/>
  <c r="S169" i="3"/>
  <c r="R169" i="3"/>
  <c r="I169" i="3"/>
  <c r="G169" i="3"/>
  <c r="E169" i="3"/>
  <c r="C169" i="3"/>
  <c r="B169" i="3"/>
  <c r="S168" i="3"/>
  <c r="R168" i="3"/>
  <c r="I168" i="3"/>
  <c r="H168" i="3"/>
  <c r="G168" i="3"/>
  <c r="E168" i="3"/>
  <c r="C168" i="3"/>
  <c r="B168" i="3"/>
  <c r="S167" i="3"/>
  <c r="R167" i="3"/>
  <c r="I167" i="3"/>
  <c r="H167" i="3"/>
  <c r="G167" i="3"/>
  <c r="E167" i="3"/>
  <c r="C167" i="3"/>
  <c r="B167" i="3"/>
  <c r="S166" i="3"/>
  <c r="R166" i="3"/>
  <c r="I166" i="3"/>
  <c r="H166" i="3"/>
  <c r="G166" i="3"/>
  <c r="E166" i="3"/>
  <c r="C166" i="3"/>
  <c r="B166" i="3"/>
  <c r="S165" i="3"/>
  <c r="R165" i="3"/>
  <c r="I165" i="3"/>
  <c r="H165" i="3"/>
  <c r="G165" i="3"/>
  <c r="E165" i="3"/>
  <c r="C165" i="3"/>
  <c r="B165" i="3"/>
  <c r="S164" i="3"/>
  <c r="R164" i="3"/>
  <c r="I164" i="3"/>
  <c r="H164" i="3"/>
  <c r="G164" i="3"/>
  <c r="E164" i="3"/>
  <c r="C164" i="3"/>
  <c r="B164" i="3"/>
  <c r="S163" i="3"/>
  <c r="R163" i="3"/>
  <c r="I163" i="3"/>
  <c r="H163" i="3"/>
  <c r="G163" i="3"/>
  <c r="E163" i="3"/>
  <c r="C163" i="3"/>
  <c r="B163" i="3"/>
  <c r="S162" i="3"/>
  <c r="R162" i="3"/>
  <c r="I162" i="3"/>
  <c r="H162" i="3"/>
  <c r="G162" i="3"/>
  <c r="E162" i="3"/>
  <c r="C162" i="3"/>
  <c r="B162" i="3"/>
  <c r="S161" i="3"/>
  <c r="R161" i="3"/>
  <c r="I161" i="3"/>
  <c r="H161" i="3"/>
  <c r="G161" i="3"/>
  <c r="E161" i="3"/>
  <c r="C161" i="3"/>
  <c r="B161" i="3"/>
  <c r="S160" i="3"/>
  <c r="R160" i="3"/>
  <c r="I160" i="3"/>
  <c r="H160" i="3"/>
  <c r="G160" i="3"/>
  <c r="E160" i="3"/>
  <c r="C160" i="3"/>
  <c r="B160" i="3"/>
  <c r="S159" i="3"/>
  <c r="R159" i="3"/>
  <c r="I159" i="3"/>
  <c r="H159" i="3"/>
  <c r="G159" i="3"/>
  <c r="E159" i="3"/>
  <c r="C159" i="3"/>
  <c r="B159" i="3"/>
  <c r="S158" i="3"/>
  <c r="R158" i="3"/>
  <c r="I158" i="3"/>
  <c r="H158" i="3"/>
  <c r="G158" i="3"/>
  <c r="E158" i="3"/>
  <c r="C158" i="3"/>
  <c r="B158" i="3"/>
  <c r="S157" i="3"/>
  <c r="R157" i="3"/>
  <c r="I157" i="3"/>
  <c r="H157" i="3"/>
  <c r="G157" i="3"/>
  <c r="E157" i="3"/>
  <c r="C157" i="3"/>
  <c r="B157" i="3"/>
  <c r="S156" i="3"/>
  <c r="R156" i="3"/>
  <c r="I156" i="3"/>
  <c r="H156" i="3"/>
  <c r="G156" i="3"/>
  <c r="E156" i="3"/>
  <c r="C156" i="3"/>
  <c r="B156" i="3"/>
  <c r="S155" i="3"/>
  <c r="R155" i="3"/>
  <c r="I155" i="3"/>
  <c r="H155" i="3"/>
  <c r="G155" i="3"/>
  <c r="E155" i="3"/>
  <c r="C155" i="3"/>
  <c r="B155" i="3"/>
  <c r="S154" i="3"/>
  <c r="R154" i="3"/>
  <c r="I154" i="3"/>
  <c r="H154" i="3"/>
  <c r="G154" i="3"/>
  <c r="E154" i="3"/>
  <c r="C154" i="3"/>
  <c r="B154" i="3"/>
  <c r="S153" i="3"/>
  <c r="R153" i="3"/>
  <c r="I153" i="3"/>
  <c r="H153" i="3"/>
  <c r="G153" i="3"/>
  <c r="E153" i="3"/>
  <c r="C153" i="3"/>
  <c r="B153" i="3"/>
  <c r="S152" i="3"/>
  <c r="R152" i="3"/>
  <c r="I152" i="3"/>
  <c r="H152" i="3"/>
  <c r="G152" i="3"/>
  <c r="E152" i="3"/>
  <c r="C152" i="3"/>
  <c r="B152" i="3"/>
  <c r="S151" i="3"/>
  <c r="R151" i="3"/>
  <c r="I151" i="3"/>
  <c r="H151" i="3"/>
  <c r="G151" i="3"/>
  <c r="E151" i="3"/>
  <c r="C151" i="3"/>
  <c r="B151" i="3"/>
  <c r="S150" i="3"/>
  <c r="R150" i="3"/>
  <c r="I150" i="3"/>
  <c r="H150" i="3"/>
  <c r="G150" i="3"/>
  <c r="E150" i="3"/>
  <c r="C150" i="3"/>
  <c r="B150" i="3"/>
  <c r="S149" i="3"/>
  <c r="R149" i="3"/>
  <c r="I149" i="3"/>
  <c r="H149" i="3"/>
  <c r="G149" i="3"/>
  <c r="E149" i="3"/>
  <c r="C149" i="3"/>
  <c r="B149" i="3"/>
  <c r="S148" i="3"/>
  <c r="R148" i="3"/>
  <c r="I148" i="3"/>
  <c r="H148" i="3"/>
  <c r="G148" i="3"/>
  <c r="E148" i="3"/>
  <c r="C148" i="3"/>
  <c r="B148" i="3"/>
  <c r="S147" i="3"/>
  <c r="R147" i="3"/>
  <c r="I147" i="3"/>
  <c r="H147" i="3"/>
  <c r="G147" i="3"/>
  <c r="E147" i="3"/>
  <c r="C147" i="3"/>
  <c r="B147" i="3"/>
  <c r="S146" i="3"/>
  <c r="R146" i="3"/>
  <c r="I146" i="3"/>
  <c r="H146" i="3"/>
  <c r="G146" i="3"/>
  <c r="E146" i="3"/>
  <c r="C146" i="3"/>
  <c r="B146" i="3"/>
  <c r="S145" i="3"/>
  <c r="R145" i="3"/>
  <c r="I145" i="3"/>
  <c r="H145" i="3"/>
  <c r="G145" i="3"/>
  <c r="E145" i="3"/>
  <c r="C145" i="3"/>
  <c r="B145" i="3"/>
  <c r="S144" i="3"/>
  <c r="R144" i="3"/>
  <c r="I144" i="3"/>
  <c r="H144" i="3"/>
  <c r="G144" i="3"/>
  <c r="E144" i="3"/>
  <c r="C144" i="3"/>
  <c r="B144" i="3"/>
  <c r="S143" i="3"/>
  <c r="R143" i="3"/>
  <c r="I143" i="3"/>
  <c r="H143" i="3"/>
  <c r="G143" i="3"/>
  <c r="E143" i="3"/>
  <c r="C143" i="3"/>
  <c r="B143" i="3"/>
  <c r="S142" i="3"/>
  <c r="R142" i="3"/>
  <c r="I142" i="3"/>
  <c r="H142" i="3"/>
  <c r="G142" i="3"/>
  <c r="E142" i="3"/>
  <c r="C142" i="3"/>
  <c r="B142" i="3"/>
  <c r="S141" i="3"/>
  <c r="R141" i="3"/>
  <c r="I141" i="3"/>
  <c r="H141" i="3"/>
  <c r="G141" i="3"/>
  <c r="E141" i="3"/>
  <c r="C141" i="3"/>
  <c r="B141" i="3"/>
  <c r="S140" i="3"/>
  <c r="R140" i="3"/>
  <c r="I140" i="3"/>
  <c r="H140" i="3"/>
  <c r="G140" i="3"/>
  <c r="E140" i="3"/>
  <c r="C140" i="3"/>
  <c r="B140" i="3"/>
  <c r="S139" i="3"/>
  <c r="R139" i="3"/>
  <c r="I139" i="3"/>
  <c r="H139" i="3"/>
  <c r="G139" i="3"/>
  <c r="E139" i="3"/>
  <c r="C139" i="3"/>
  <c r="B139" i="3"/>
  <c r="S138" i="3"/>
  <c r="R138" i="3"/>
  <c r="I138" i="3"/>
  <c r="H138" i="3"/>
  <c r="G138" i="3"/>
  <c r="E138" i="3"/>
  <c r="C138" i="3"/>
  <c r="B138" i="3"/>
  <c r="S137" i="3"/>
  <c r="R137" i="3"/>
  <c r="I137" i="3"/>
  <c r="H137" i="3"/>
  <c r="G137" i="3"/>
  <c r="E137" i="3"/>
  <c r="C137" i="3"/>
  <c r="B137" i="3"/>
  <c r="S136" i="3"/>
  <c r="R136" i="3"/>
  <c r="I136" i="3"/>
  <c r="H136" i="3"/>
  <c r="G136" i="3"/>
  <c r="E136" i="3"/>
  <c r="C136" i="3"/>
  <c r="B136" i="3"/>
  <c r="S135" i="3"/>
  <c r="R135" i="3"/>
  <c r="I135" i="3"/>
  <c r="H135" i="3"/>
  <c r="G135" i="3"/>
  <c r="E135" i="3"/>
  <c r="C135" i="3"/>
  <c r="B135" i="3"/>
  <c r="S134" i="3"/>
  <c r="R134" i="3"/>
  <c r="I134" i="3"/>
  <c r="H134" i="3"/>
  <c r="G134" i="3"/>
  <c r="E134" i="3"/>
  <c r="C134" i="3"/>
  <c r="B134" i="3"/>
  <c r="S133" i="3"/>
  <c r="R133" i="3"/>
  <c r="I133" i="3"/>
  <c r="H133" i="3"/>
  <c r="G133" i="3"/>
  <c r="E133" i="3"/>
  <c r="C133" i="3"/>
  <c r="B133" i="3"/>
  <c r="S132" i="3"/>
  <c r="R132" i="3"/>
  <c r="I132" i="3"/>
  <c r="H132" i="3"/>
  <c r="G132" i="3"/>
  <c r="E132" i="3"/>
  <c r="C132" i="3"/>
  <c r="B132" i="3"/>
  <c r="S131" i="3"/>
  <c r="R131" i="3"/>
  <c r="I131" i="3"/>
  <c r="H131" i="3"/>
  <c r="G131" i="3"/>
  <c r="E131" i="3"/>
  <c r="C131" i="3"/>
  <c r="B131" i="3"/>
  <c r="S130" i="3"/>
  <c r="R130" i="3"/>
  <c r="I130" i="3"/>
  <c r="H130" i="3"/>
  <c r="G130" i="3"/>
  <c r="E130" i="3"/>
  <c r="C130" i="3"/>
  <c r="B130" i="3"/>
  <c r="S129" i="3"/>
  <c r="R129" i="3"/>
  <c r="I129" i="3"/>
  <c r="H129" i="3"/>
  <c r="G129" i="3"/>
  <c r="E129" i="3"/>
  <c r="C129" i="3"/>
  <c r="B129" i="3"/>
  <c r="S128" i="3"/>
  <c r="R128" i="3"/>
  <c r="I128" i="3"/>
  <c r="H128" i="3"/>
  <c r="G128" i="3"/>
  <c r="E128" i="3"/>
  <c r="C128" i="3"/>
  <c r="B128" i="3"/>
  <c r="S127" i="3"/>
  <c r="R127" i="3"/>
  <c r="I127" i="3"/>
  <c r="H127" i="3"/>
  <c r="G127" i="3"/>
  <c r="E127" i="3"/>
  <c r="C127" i="3"/>
  <c r="B127" i="3"/>
  <c r="S126" i="3"/>
  <c r="R126" i="3"/>
  <c r="M126" i="3"/>
  <c r="L126" i="3"/>
  <c r="K126" i="3"/>
  <c r="I126" i="3"/>
  <c r="G126" i="3"/>
  <c r="E126" i="3"/>
  <c r="C126" i="3"/>
  <c r="B126" i="3"/>
  <c r="S125" i="3"/>
  <c r="R125" i="3"/>
  <c r="M125" i="3"/>
  <c r="L125" i="3"/>
  <c r="I125" i="3"/>
  <c r="G125" i="3"/>
  <c r="E125" i="3"/>
  <c r="K125" i="3" s="1"/>
  <c r="C125" i="3"/>
  <c r="B125" i="3"/>
  <c r="S124" i="3"/>
  <c r="R124" i="3"/>
  <c r="M124" i="3"/>
  <c r="L124" i="3"/>
  <c r="I124" i="3"/>
  <c r="G124" i="3"/>
  <c r="E124" i="3"/>
  <c r="K124" i="3" s="1"/>
  <c r="C124" i="3"/>
  <c r="B124" i="3"/>
  <c r="S123" i="3"/>
  <c r="R123" i="3"/>
  <c r="M123" i="3"/>
  <c r="L123" i="3"/>
  <c r="I123" i="3"/>
  <c r="G123" i="3"/>
  <c r="E123" i="3"/>
  <c r="K123" i="3" s="1"/>
  <c r="C123" i="3"/>
  <c r="B123" i="3"/>
  <c r="S122" i="3"/>
  <c r="R122" i="3"/>
  <c r="M122" i="3"/>
  <c r="L122" i="3"/>
  <c r="I122" i="3"/>
  <c r="G122" i="3"/>
  <c r="E122" i="3"/>
  <c r="K122" i="3" s="1"/>
  <c r="C122" i="3"/>
  <c r="B122" i="3"/>
  <c r="S121" i="3"/>
  <c r="R121" i="3"/>
  <c r="M121" i="3"/>
  <c r="L121" i="3"/>
  <c r="I121" i="3"/>
  <c r="G121" i="3"/>
  <c r="E121" i="3"/>
  <c r="K121" i="3" s="1"/>
  <c r="C121" i="3"/>
  <c r="B121" i="3"/>
  <c r="S120" i="3"/>
  <c r="R120" i="3"/>
  <c r="M120" i="3"/>
  <c r="L120" i="3"/>
  <c r="K120" i="3"/>
  <c r="I120" i="3"/>
  <c r="G120" i="3"/>
  <c r="E120" i="3"/>
  <c r="C120" i="3"/>
  <c r="B120" i="3"/>
  <c r="S119" i="3"/>
  <c r="R119" i="3"/>
  <c r="M119" i="3"/>
  <c r="L119" i="3"/>
  <c r="I119" i="3"/>
  <c r="G119" i="3"/>
  <c r="E119" i="3"/>
  <c r="K119" i="3" s="1"/>
  <c r="C119" i="3"/>
  <c r="B119" i="3"/>
  <c r="S118" i="3"/>
  <c r="R118" i="3"/>
  <c r="M118" i="3"/>
  <c r="L118" i="3"/>
  <c r="K118" i="3"/>
  <c r="I118" i="3"/>
  <c r="G118" i="3"/>
  <c r="E118" i="3"/>
  <c r="C118" i="3"/>
  <c r="B118" i="3"/>
  <c r="S117" i="3"/>
  <c r="R117" i="3"/>
  <c r="M117" i="3"/>
  <c r="L117" i="3"/>
  <c r="K117" i="3"/>
  <c r="I117" i="3"/>
  <c r="G117" i="3"/>
  <c r="E117" i="3"/>
  <c r="C117" i="3"/>
  <c r="B117" i="3"/>
  <c r="S116" i="3"/>
  <c r="R116" i="3"/>
  <c r="M116" i="3"/>
  <c r="L116" i="3"/>
  <c r="K116" i="3"/>
  <c r="I116" i="3"/>
  <c r="G116" i="3"/>
  <c r="E116" i="3"/>
  <c r="C116" i="3"/>
  <c r="B116" i="3"/>
  <c r="S115" i="3"/>
  <c r="R115" i="3"/>
  <c r="M115" i="3"/>
  <c r="L115" i="3"/>
  <c r="I115" i="3"/>
  <c r="G115" i="3"/>
  <c r="E115" i="3"/>
  <c r="K115" i="3" s="1"/>
  <c r="C115" i="3"/>
  <c r="B115" i="3"/>
  <c r="S114" i="3"/>
  <c r="R114" i="3"/>
  <c r="M114" i="3"/>
  <c r="L114" i="3"/>
  <c r="I114" i="3"/>
  <c r="G114" i="3"/>
  <c r="E114" i="3"/>
  <c r="K114" i="3" s="1"/>
  <c r="C114" i="3"/>
  <c r="B114" i="3"/>
  <c r="S113" i="3"/>
  <c r="R113" i="3"/>
  <c r="M113" i="3"/>
  <c r="L113" i="3"/>
  <c r="I113" i="3"/>
  <c r="G113" i="3"/>
  <c r="E113" i="3"/>
  <c r="K113" i="3" s="1"/>
  <c r="C113" i="3"/>
  <c r="B113" i="3"/>
  <c r="S112" i="3"/>
  <c r="R112" i="3"/>
  <c r="M112" i="3"/>
  <c r="L112" i="3"/>
  <c r="I112" i="3"/>
  <c r="G112" i="3"/>
  <c r="E112" i="3"/>
  <c r="K112" i="3" s="1"/>
  <c r="C112" i="3"/>
  <c r="B112" i="3"/>
  <c r="S111" i="3"/>
  <c r="R111" i="3"/>
  <c r="M111" i="3"/>
  <c r="L111" i="3"/>
  <c r="I111" i="3"/>
  <c r="G111" i="3"/>
  <c r="E111" i="3"/>
  <c r="K111" i="3" s="1"/>
  <c r="C111" i="3"/>
  <c r="B111" i="3"/>
  <c r="S110" i="3"/>
  <c r="R110" i="3"/>
  <c r="M110" i="3"/>
  <c r="L110" i="3"/>
  <c r="I110" i="3"/>
  <c r="G110" i="3"/>
  <c r="E110" i="3"/>
  <c r="K110" i="3" s="1"/>
  <c r="C110" i="3"/>
  <c r="B110" i="3"/>
  <c r="S109" i="3"/>
  <c r="R109" i="3"/>
  <c r="M109" i="3"/>
  <c r="L109" i="3"/>
  <c r="I109" i="3"/>
  <c r="G109" i="3"/>
  <c r="E109" i="3"/>
  <c r="K109" i="3" s="1"/>
  <c r="C109" i="3"/>
  <c r="B109" i="3"/>
  <c r="S108" i="3"/>
  <c r="R108" i="3"/>
  <c r="M108" i="3"/>
  <c r="L108" i="3"/>
  <c r="K108" i="3"/>
  <c r="I108" i="3"/>
  <c r="G108" i="3"/>
  <c r="E108" i="3"/>
  <c r="C108" i="3"/>
  <c r="B108" i="3"/>
  <c r="S107" i="3"/>
  <c r="R107" i="3"/>
  <c r="M107" i="3"/>
  <c r="L107" i="3"/>
  <c r="K107" i="3"/>
  <c r="I107" i="3"/>
  <c r="G107" i="3"/>
  <c r="E107" i="3"/>
  <c r="C107" i="3"/>
  <c r="B107" i="3"/>
  <c r="S106" i="3"/>
  <c r="R106" i="3"/>
  <c r="M106" i="3"/>
  <c r="L106" i="3"/>
  <c r="K106" i="3"/>
  <c r="I106" i="3"/>
  <c r="G106" i="3"/>
  <c r="E106" i="3"/>
  <c r="C106" i="3"/>
  <c r="B106" i="3"/>
  <c r="S105" i="3"/>
  <c r="R105" i="3"/>
  <c r="M105" i="3"/>
  <c r="L105" i="3"/>
  <c r="I105" i="3"/>
  <c r="G105" i="3"/>
  <c r="E105" i="3"/>
  <c r="K105" i="3" s="1"/>
  <c r="C105" i="3"/>
  <c r="B105" i="3"/>
  <c r="S104" i="3"/>
  <c r="R104" i="3"/>
  <c r="M104" i="3"/>
  <c r="L104" i="3"/>
  <c r="I104" i="3"/>
  <c r="G104" i="3"/>
  <c r="E104" i="3"/>
  <c r="K104" i="3" s="1"/>
  <c r="C104" i="3"/>
  <c r="B104" i="3"/>
  <c r="S103" i="3"/>
  <c r="R103" i="3"/>
  <c r="M103" i="3"/>
  <c r="L103" i="3"/>
  <c r="I103" i="3"/>
  <c r="G103" i="3"/>
  <c r="E103" i="3"/>
  <c r="K103" i="3" s="1"/>
  <c r="C103" i="3"/>
  <c r="B103" i="3"/>
  <c r="S102" i="3"/>
  <c r="R102" i="3"/>
  <c r="M102" i="3"/>
  <c r="L102" i="3"/>
  <c r="I102" i="3"/>
  <c r="G102" i="3"/>
  <c r="E102" i="3"/>
  <c r="K102" i="3" s="1"/>
  <c r="C102" i="3"/>
  <c r="B102" i="3"/>
  <c r="S101" i="3"/>
  <c r="R101" i="3"/>
  <c r="M101" i="3"/>
  <c r="L101" i="3"/>
  <c r="I101" i="3"/>
  <c r="G101" i="3"/>
  <c r="E101" i="3"/>
  <c r="K101" i="3" s="1"/>
  <c r="C101" i="3"/>
  <c r="B101" i="3"/>
  <c r="S100" i="3"/>
  <c r="R100" i="3"/>
  <c r="M100" i="3"/>
  <c r="L100" i="3"/>
  <c r="I100" i="3"/>
  <c r="G100" i="3"/>
  <c r="E100" i="3"/>
  <c r="K100" i="3" s="1"/>
  <c r="C100" i="3"/>
  <c r="B100" i="3"/>
  <c r="S99" i="3"/>
  <c r="R99" i="3"/>
  <c r="M99" i="3"/>
  <c r="L99" i="3"/>
  <c r="I99" i="3"/>
  <c r="G99" i="3"/>
  <c r="E99" i="3"/>
  <c r="K99" i="3" s="1"/>
  <c r="C99" i="3"/>
  <c r="B99" i="3"/>
  <c r="S98" i="3"/>
  <c r="R98" i="3"/>
  <c r="M98" i="3"/>
  <c r="L98" i="3"/>
  <c r="I98" i="3"/>
  <c r="G98" i="3"/>
  <c r="E98" i="3"/>
  <c r="K98" i="3" s="1"/>
  <c r="C98" i="3"/>
  <c r="B98" i="3"/>
  <c r="S97" i="3"/>
  <c r="R97" i="3"/>
  <c r="M97" i="3"/>
  <c r="L97" i="3"/>
  <c r="I97" i="3"/>
  <c r="G97" i="3"/>
  <c r="E97" i="3"/>
  <c r="K97" i="3" s="1"/>
  <c r="C97" i="3"/>
  <c r="B97" i="3"/>
  <c r="S96" i="3"/>
  <c r="R96" i="3"/>
  <c r="M96" i="3"/>
  <c r="L96" i="3"/>
  <c r="I96" i="3"/>
  <c r="G96" i="3"/>
  <c r="E96" i="3"/>
  <c r="K96" i="3" s="1"/>
  <c r="C96" i="3"/>
  <c r="B96" i="3"/>
  <c r="S95" i="3"/>
  <c r="R95" i="3"/>
  <c r="M95" i="3"/>
  <c r="L95" i="3"/>
  <c r="I95" i="3"/>
  <c r="G95" i="3"/>
  <c r="E95" i="3"/>
  <c r="K95" i="3" s="1"/>
  <c r="C95" i="3"/>
  <c r="B95" i="3"/>
  <c r="S94" i="3"/>
  <c r="R94" i="3"/>
  <c r="M94" i="3"/>
  <c r="L94" i="3"/>
  <c r="I94" i="3"/>
  <c r="G94" i="3"/>
  <c r="E94" i="3"/>
  <c r="K94" i="3" s="1"/>
  <c r="C94" i="3"/>
  <c r="B94" i="3"/>
  <c r="S93" i="3"/>
  <c r="R93" i="3"/>
  <c r="M93" i="3"/>
  <c r="L93" i="3"/>
  <c r="I93" i="3"/>
  <c r="G93" i="3"/>
  <c r="E93" i="3"/>
  <c r="K93" i="3" s="1"/>
  <c r="C93" i="3"/>
  <c r="B93" i="3"/>
  <c r="S92" i="3"/>
  <c r="R92" i="3"/>
  <c r="M92" i="3"/>
  <c r="L92" i="3"/>
  <c r="I92" i="3"/>
  <c r="G92" i="3"/>
  <c r="E92" i="3"/>
  <c r="K92" i="3" s="1"/>
  <c r="C92" i="3"/>
  <c r="B92" i="3"/>
  <c r="S91" i="3"/>
  <c r="R91" i="3"/>
  <c r="M91" i="3"/>
  <c r="L91" i="3"/>
  <c r="I91" i="3"/>
  <c r="G91" i="3"/>
  <c r="E91" i="3"/>
  <c r="K91" i="3" s="1"/>
  <c r="C91" i="3"/>
  <c r="B91" i="3"/>
  <c r="S90" i="3"/>
  <c r="R90" i="3"/>
  <c r="M90" i="3"/>
  <c r="L90" i="3"/>
  <c r="I90" i="3"/>
  <c r="G90" i="3"/>
  <c r="E90" i="3"/>
  <c r="K90" i="3" s="1"/>
  <c r="C90" i="3"/>
  <c r="B90" i="3"/>
  <c r="S89" i="3"/>
  <c r="R89" i="3"/>
  <c r="M89" i="3"/>
  <c r="L89" i="3"/>
  <c r="I89" i="3"/>
  <c r="G89" i="3"/>
  <c r="E89" i="3"/>
  <c r="K89" i="3" s="1"/>
  <c r="C89" i="3"/>
  <c r="B89" i="3"/>
  <c r="S88" i="3"/>
  <c r="R88" i="3"/>
  <c r="M88" i="3"/>
  <c r="L88" i="3"/>
  <c r="I88" i="3"/>
  <c r="G88" i="3"/>
  <c r="E88" i="3"/>
  <c r="K88" i="3" s="1"/>
  <c r="C88" i="3"/>
  <c r="B88" i="3"/>
  <c r="S87" i="3"/>
  <c r="R87" i="3"/>
  <c r="M87" i="3"/>
  <c r="L87" i="3"/>
  <c r="I87" i="3"/>
  <c r="G87" i="3"/>
  <c r="E87" i="3"/>
  <c r="K87" i="3" s="1"/>
  <c r="C87" i="3"/>
  <c r="B87" i="3"/>
  <c r="S86" i="3"/>
  <c r="R86" i="3"/>
  <c r="M86" i="3"/>
  <c r="L86" i="3"/>
  <c r="I86" i="3"/>
  <c r="G86" i="3"/>
  <c r="E86" i="3"/>
  <c r="K86" i="3" s="1"/>
  <c r="C86" i="3"/>
  <c r="B86" i="3"/>
  <c r="S85" i="3"/>
  <c r="R85" i="3"/>
  <c r="M85" i="3"/>
  <c r="L85" i="3"/>
  <c r="I85" i="3"/>
  <c r="G85" i="3"/>
  <c r="E85" i="3"/>
  <c r="K85" i="3" s="1"/>
  <c r="C85" i="3"/>
  <c r="B85" i="3"/>
  <c r="S84" i="3"/>
  <c r="R84" i="3"/>
  <c r="M84" i="3"/>
  <c r="L84" i="3"/>
  <c r="I84" i="3"/>
  <c r="G84" i="3"/>
  <c r="E84" i="3"/>
  <c r="K84" i="3" s="1"/>
  <c r="C84" i="3"/>
  <c r="B84" i="3"/>
  <c r="S83" i="3"/>
  <c r="R83" i="3"/>
  <c r="M83" i="3"/>
  <c r="L83" i="3"/>
  <c r="I83" i="3"/>
  <c r="G83" i="3"/>
  <c r="E83" i="3"/>
  <c r="K83" i="3" s="1"/>
  <c r="C83" i="3"/>
  <c r="B83" i="3"/>
  <c r="S82" i="3"/>
  <c r="R82" i="3"/>
  <c r="M82" i="3"/>
  <c r="L82" i="3"/>
  <c r="I82" i="3"/>
  <c r="G82" i="3"/>
  <c r="E82" i="3"/>
  <c r="K82" i="3" s="1"/>
  <c r="C82" i="3"/>
  <c r="B82" i="3"/>
  <c r="S81" i="3"/>
  <c r="R81" i="3"/>
  <c r="M81" i="3"/>
  <c r="L81" i="3"/>
  <c r="I81" i="3"/>
  <c r="G81" i="3"/>
  <c r="E81" i="3"/>
  <c r="K81" i="3" s="1"/>
  <c r="C81" i="3"/>
  <c r="B81" i="3"/>
  <c r="S80" i="3"/>
  <c r="R80" i="3"/>
  <c r="M80" i="3"/>
  <c r="L80" i="3"/>
  <c r="I80" i="3"/>
  <c r="G80" i="3"/>
  <c r="E80" i="3"/>
  <c r="K80" i="3" s="1"/>
  <c r="C80" i="3"/>
  <c r="B80" i="3"/>
  <c r="S79" i="3"/>
  <c r="R79" i="3"/>
  <c r="M79" i="3"/>
  <c r="L79" i="3"/>
  <c r="I79" i="3"/>
  <c r="G79" i="3"/>
  <c r="E79" i="3"/>
  <c r="K79" i="3" s="1"/>
  <c r="C79" i="3"/>
  <c r="B79" i="3"/>
  <c r="S78" i="3"/>
  <c r="R78" i="3"/>
  <c r="M78" i="3"/>
  <c r="L78" i="3"/>
  <c r="I78" i="3"/>
  <c r="G78" i="3"/>
  <c r="E78" i="3"/>
  <c r="K78" i="3" s="1"/>
  <c r="C78" i="3"/>
  <c r="B78" i="3"/>
  <c r="S77" i="3"/>
  <c r="R77" i="3"/>
  <c r="M77" i="3"/>
  <c r="L77" i="3"/>
  <c r="I77" i="3"/>
  <c r="G77" i="3"/>
  <c r="E77" i="3"/>
  <c r="K77" i="3" s="1"/>
  <c r="C77" i="3"/>
  <c r="B77" i="3"/>
  <c r="S76" i="3"/>
  <c r="R76" i="3"/>
  <c r="M76" i="3"/>
  <c r="L76" i="3"/>
  <c r="I76" i="3"/>
  <c r="G76" i="3"/>
  <c r="E76" i="3"/>
  <c r="K76" i="3" s="1"/>
  <c r="C76" i="3"/>
  <c r="B76" i="3"/>
  <c r="S75" i="3"/>
  <c r="R75" i="3"/>
  <c r="M75" i="3"/>
  <c r="L75" i="3"/>
  <c r="I75" i="3"/>
  <c r="G75" i="3"/>
  <c r="E75" i="3"/>
  <c r="K75" i="3" s="1"/>
  <c r="C75" i="3"/>
  <c r="B75" i="3"/>
  <c r="S74" i="3"/>
  <c r="R74" i="3"/>
  <c r="M74" i="3"/>
  <c r="L74" i="3"/>
  <c r="I74" i="3"/>
  <c r="G74" i="3"/>
  <c r="E74" i="3"/>
  <c r="K74" i="3" s="1"/>
  <c r="C74" i="3"/>
  <c r="B74" i="3"/>
  <c r="S73" i="3"/>
  <c r="R73" i="3"/>
  <c r="M73" i="3"/>
  <c r="L73" i="3"/>
  <c r="I73" i="3"/>
  <c r="G73" i="3"/>
  <c r="E73" i="3"/>
  <c r="K73" i="3" s="1"/>
  <c r="C73" i="3"/>
  <c r="B73" i="3"/>
  <c r="S72" i="3"/>
  <c r="R72" i="3"/>
  <c r="M72" i="3"/>
  <c r="L72" i="3"/>
  <c r="I72" i="3"/>
  <c r="G72" i="3"/>
  <c r="E72" i="3"/>
  <c r="K72" i="3" s="1"/>
  <c r="C72" i="3"/>
  <c r="B72" i="3"/>
  <c r="S71" i="3"/>
  <c r="R71" i="3"/>
  <c r="M71" i="3"/>
  <c r="L71" i="3"/>
  <c r="I71" i="3"/>
  <c r="G71" i="3"/>
  <c r="E71" i="3"/>
  <c r="K71" i="3" s="1"/>
  <c r="C71" i="3"/>
  <c r="B71" i="3"/>
  <c r="S70" i="3"/>
  <c r="R70" i="3"/>
  <c r="M70" i="3"/>
  <c r="L70" i="3"/>
  <c r="I70" i="3"/>
  <c r="G70" i="3"/>
  <c r="E70" i="3"/>
  <c r="K70" i="3" s="1"/>
  <c r="C70" i="3"/>
  <c r="B70" i="3"/>
  <c r="S69" i="3"/>
  <c r="R69" i="3"/>
  <c r="M69" i="3"/>
  <c r="L69" i="3"/>
  <c r="I69" i="3"/>
  <c r="G69" i="3"/>
  <c r="E69" i="3"/>
  <c r="K69" i="3" s="1"/>
  <c r="C69" i="3"/>
  <c r="B69" i="3"/>
  <c r="S68" i="3"/>
  <c r="R68" i="3"/>
  <c r="M68" i="3"/>
  <c r="L68" i="3"/>
  <c r="I68" i="3"/>
  <c r="G68" i="3"/>
  <c r="E68" i="3"/>
  <c r="K68" i="3" s="1"/>
  <c r="C68" i="3"/>
  <c r="B68" i="3"/>
  <c r="S67" i="3"/>
  <c r="R67" i="3"/>
  <c r="M67" i="3"/>
  <c r="L67" i="3"/>
  <c r="K67" i="3"/>
  <c r="I67" i="3"/>
  <c r="G67" i="3"/>
  <c r="E67" i="3"/>
  <c r="C67" i="3"/>
  <c r="B67" i="3"/>
  <c r="S66" i="3"/>
  <c r="R66" i="3"/>
  <c r="M66" i="3"/>
  <c r="L66" i="3"/>
  <c r="K66" i="3"/>
  <c r="I66" i="3"/>
  <c r="G66" i="3"/>
  <c r="E66" i="3"/>
  <c r="C66" i="3"/>
  <c r="B66" i="3"/>
  <c r="S65" i="3"/>
  <c r="R65" i="3"/>
  <c r="M65" i="3"/>
  <c r="L65" i="3"/>
  <c r="I65" i="3"/>
  <c r="G65" i="3"/>
  <c r="E65" i="3"/>
  <c r="K65" i="3" s="1"/>
  <c r="C65" i="3"/>
  <c r="B65" i="3"/>
  <c r="S64" i="3"/>
  <c r="R64" i="3"/>
  <c r="M64" i="3"/>
  <c r="L64" i="3"/>
  <c r="I64" i="3"/>
  <c r="G64" i="3"/>
  <c r="E64" i="3"/>
  <c r="K64" i="3" s="1"/>
  <c r="C64" i="3"/>
  <c r="B64" i="3"/>
  <c r="S63" i="3"/>
  <c r="R63" i="3"/>
  <c r="M63" i="3"/>
  <c r="L63" i="3"/>
  <c r="I63" i="3"/>
  <c r="G63" i="3"/>
  <c r="E63" i="3"/>
  <c r="K63" i="3" s="1"/>
  <c r="C63" i="3"/>
  <c r="B63" i="3"/>
  <c r="S62" i="3"/>
  <c r="R62" i="3"/>
  <c r="M62" i="3"/>
  <c r="L62" i="3"/>
  <c r="I62" i="3"/>
  <c r="G62" i="3"/>
  <c r="E62" i="3"/>
  <c r="K62" i="3" s="1"/>
  <c r="C62" i="3"/>
  <c r="B62" i="3"/>
  <c r="S61" i="3"/>
  <c r="R61" i="3"/>
  <c r="M61" i="3"/>
  <c r="L61" i="3"/>
  <c r="I61" i="3"/>
  <c r="G61" i="3"/>
  <c r="E61" i="3"/>
  <c r="K61" i="3" s="1"/>
  <c r="C61" i="3"/>
  <c r="B61" i="3"/>
  <c r="S60" i="3"/>
  <c r="R60" i="3"/>
  <c r="M60" i="3"/>
  <c r="L60" i="3"/>
  <c r="I60" i="3"/>
  <c r="G60" i="3"/>
  <c r="E60" i="3"/>
  <c r="K60" i="3" s="1"/>
  <c r="C60" i="3"/>
  <c r="B60" i="3"/>
  <c r="S59" i="3"/>
  <c r="R59" i="3"/>
  <c r="M59" i="3"/>
  <c r="L59" i="3"/>
  <c r="I59" i="3"/>
  <c r="G59" i="3"/>
  <c r="E59" i="3"/>
  <c r="K59" i="3" s="1"/>
  <c r="C59" i="3"/>
  <c r="B59" i="3"/>
  <c r="S58" i="3"/>
  <c r="R58" i="3"/>
  <c r="M58" i="3"/>
  <c r="L58" i="3"/>
  <c r="I58" i="3"/>
  <c r="G58" i="3"/>
  <c r="E58" i="3"/>
  <c r="K58" i="3" s="1"/>
  <c r="C58" i="3"/>
  <c r="B58" i="3"/>
  <c r="S57" i="3"/>
  <c r="R57" i="3"/>
  <c r="M57" i="3"/>
  <c r="L57" i="3"/>
  <c r="I57" i="3"/>
  <c r="G57" i="3"/>
  <c r="E57" i="3"/>
  <c r="K57" i="3" s="1"/>
  <c r="C57" i="3"/>
  <c r="B57" i="3"/>
  <c r="S56" i="3"/>
  <c r="R56" i="3"/>
  <c r="M56" i="3"/>
  <c r="L56" i="3"/>
  <c r="I56" i="3"/>
  <c r="G56" i="3"/>
  <c r="E56" i="3"/>
  <c r="K56" i="3" s="1"/>
  <c r="C56" i="3"/>
  <c r="B56" i="3"/>
  <c r="S55" i="3"/>
  <c r="R55" i="3"/>
  <c r="M55" i="3"/>
  <c r="L55" i="3"/>
  <c r="I55" i="3"/>
  <c r="G55" i="3"/>
  <c r="E55" i="3"/>
  <c r="K55" i="3" s="1"/>
  <c r="C55" i="3"/>
  <c r="B55" i="3"/>
  <c r="S54" i="3"/>
  <c r="R54" i="3"/>
  <c r="M54" i="3"/>
  <c r="L54" i="3"/>
  <c r="I54" i="3"/>
  <c r="G54" i="3"/>
  <c r="E54" i="3"/>
  <c r="K54" i="3" s="1"/>
  <c r="C54" i="3"/>
  <c r="B54" i="3"/>
  <c r="S53" i="3"/>
  <c r="R53" i="3"/>
  <c r="M53" i="3"/>
  <c r="L53" i="3"/>
  <c r="I53" i="3"/>
  <c r="G53" i="3"/>
  <c r="E53" i="3"/>
  <c r="K53" i="3" s="1"/>
  <c r="C53" i="3"/>
  <c r="B53" i="3"/>
  <c r="S52" i="3"/>
  <c r="R52" i="3"/>
  <c r="M52" i="3"/>
  <c r="L52" i="3"/>
  <c r="I52" i="3"/>
  <c r="G52" i="3"/>
  <c r="E52" i="3"/>
  <c r="K52" i="3" s="1"/>
  <c r="C52" i="3"/>
  <c r="B52" i="3"/>
  <c r="S51" i="3"/>
  <c r="R51" i="3"/>
  <c r="M51" i="3"/>
  <c r="L51" i="3"/>
  <c r="I51" i="3"/>
  <c r="G51" i="3"/>
  <c r="E51" i="3"/>
  <c r="K51" i="3" s="1"/>
  <c r="C51" i="3"/>
  <c r="B51" i="3"/>
  <c r="S50" i="3"/>
  <c r="R50" i="3"/>
  <c r="M50" i="3"/>
  <c r="L50" i="3"/>
  <c r="I50" i="3"/>
  <c r="G50" i="3"/>
  <c r="E50" i="3"/>
  <c r="K50" i="3" s="1"/>
  <c r="C50" i="3"/>
  <c r="B50" i="3"/>
  <c r="S49" i="3"/>
  <c r="R49" i="3"/>
  <c r="M49" i="3"/>
  <c r="L49" i="3"/>
  <c r="I49" i="3"/>
  <c r="G49" i="3"/>
  <c r="E49" i="3"/>
  <c r="K49" i="3" s="1"/>
  <c r="C49" i="3"/>
  <c r="B49" i="3"/>
  <c r="S48" i="3"/>
  <c r="R48" i="3"/>
  <c r="M48" i="3"/>
  <c r="L48" i="3"/>
  <c r="K48" i="3"/>
  <c r="I48" i="3"/>
  <c r="G48" i="3"/>
  <c r="E48" i="3"/>
  <c r="C48" i="3"/>
  <c r="B48" i="3"/>
  <c r="S47" i="3"/>
  <c r="R47" i="3"/>
  <c r="M47" i="3"/>
  <c r="L47" i="3"/>
  <c r="K47" i="3"/>
  <c r="I47" i="3"/>
  <c r="G47" i="3"/>
  <c r="E47" i="3"/>
  <c r="C47" i="3"/>
  <c r="B47" i="3"/>
  <c r="S46" i="3"/>
  <c r="R46" i="3"/>
  <c r="M46" i="3"/>
  <c r="L46" i="3"/>
  <c r="K46" i="3"/>
  <c r="I46" i="3"/>
  <c r="G46" i="3"/>
  <c r="E46" i="3"/>
  <c r="C46" i="3"/>
  <c r="B46" i="3"/>
  <c r="S45" i="3"/>
  <c r="R45" i="3"/>
  <c r="M45" i="3"/>
  <c r="L45" i="3"/>
  <c r="I45" i="3"/>
  <c r="G45" i="3"/>
  <c r="E45" i="3"/>
  <c r="K45" i="3" s="1"/>
  <c r="C45" i="3"/>
  <c r="B45" i="3"/>
  <c r="S44" i="3"/>
  <c r="R44" i="3"/>
  <c r="M44" i="3"/>
  <c r="L44" i="3"/>
  <c r="I44" i="3"/>
  <c r="G44" i="3"/>
  <c r="E44" i="3"/>
  <c r="K44" i="3" s="1"/>
  <c r="C44" i="3"/>
  <c r="B44" i="3"/>
  <c r="S43" i="3"/>
  <c r="R43" i="3"/>
  <c r="M43" i="3"/>
  <c r="L43" i="3"/>
  <c r="I43" i="3"/>
  <c r="G43" i="3"/>
  <c r="E43" i="3"/>
  <c r="K43" i="3" s="1"/>
  <c r="C43" i="3"/>
  <c r="B43" i="3"/>
  <c r="S42" i="3"/>
  <c r="R42" i="3"/>
  <c r="M42" i="3"/>
  <c r="L42" i="3"/>
  <c r="I42" i="3"/>
  <c r="G42" i="3"/>
  <c r="E42" i="3"/>
  <c r="K42" i="3" s="1"/>
  <c r="C42" i="3"/>
  <c r="B42" i="3"/>
  <c r="S41" i="3"/>
  <c r="R41" i="3"/>
  <c r="M41" i="3"/>
  <c r="L41" i="3"/>
  <c r="I41" i="3"/>
  <c r="G41" i="3"/>
  <c r="E41" i="3"/>
  <c r="K41" i="3" s="1"/>
  <c r="C41" i="3"/>
  <c r="B41" i="3"/>
  <c r="S40" i="3"/>
  <c r="R40" i="3"/>
  <c r="M40" i="3"/>
  <c r="L40" i="3"/>
  <c r="I40" i="3"/>
  <c r="G40" i="3"/>
  <c r="E40" i="3"/>
  <c r="K40" i="3" s="1"/>
  <c r="C40" i="3"/>
  <c r="B40" i="3"/>
  <c r="S39" i="3"/>
  <c r="R39" i="3"/>
  <c r="M39" i="3"/>
  <c r="L39" i="3"/>
  <c r="I39" i="3"/>
  <c r="G39" i="3"/>
  <c r="E39" i="3"/>
  <c r="K39" i="3" s="1"/>
  <c r="C39" i="3"/>
  <c r="B39" i="3"/>
  <c r="S38" i="3"/>
  <c r="R38" i="3"/>
  <c r="M38" i="3"/>
  <c r="L38" i="3"/>
  <c r="I38" i="3"/>
  <c r="G38" i="3"/>
  <c r="E38" i="3"/>
  <c r="K38" i="3" s="1"/>
  <c r="C38" i="3"/>
  <c r="B38" i="3"/>
  <c r="S37" i="3"/>
  <c r="R37" i="3"/>
  <c r="M37" i="3"/>
  <c r="L37" i="3"/>
  <c r="I37" i="3"/>
  <c r="G37" i="3"/>
  <c r="E37" i="3"/>
  <c r="K37" i="3" s="1"/>
  <c r="C37" i="3"/>
  <c r="B37" i="3"/>
  <c r="S36" i="3"/>
  <c r="R36" i="3"/>
  <c r="M36" i="3"/>
  <c r="L36" i="3"/>
  <c r="I36" i="3"/>
  <c r="G36" i="3"/>
  <c r="E36" i="3"/>
  <c r="K36" i="3" s="1"/>
  <c r="C36" i="3"/>
  <c r="B36" i="3"/>
  <c r="S35" i="3"/>
  <c r="R35" i="3"/>
  <c r="M35" i="3"/>
  <c r="L35" i="3"/>
  <c r="I35" i="3"/>
  <c r="G35" i="3"/>
  <c r="E35" i="3"/>
  <c r="K35" i="3" s="1"/>
  <c r="C35" i="3"/>
  <c r="B35" i="3"/>
  <c r="S34" i="3"/>
  <c r="R34" i="3"/>
  <c r="M34" i="3"/>
  <c r="L34" i="3"/>
  <c r="I34" i="3"/>
  <c r="G34" i="3"/>
  <c r="E34" i="3"/>
  <c r="K34" i="3" s="1"/>
  <c r="C34" i="3"/>
  <c r="B34" i="3"/>
  <c r="S33" i="3"/>
  <c r="R33" i="3"/>
  <c r="M33" i="3"/>
  <c r="L33" i="3"/>
  <c r="I33" i="3"/>
  <c r="G33" i="3"/>
  <c r="E33" i="3"/>
  <c r="K33" i="3" s="1"/>
  <c r="C33" i="3"/>
  <c r="B33" i="3"/>
  <c r="S32" i="3"/>
  <c r="R32" i="3"/>
  <c r="M32" i="3"/>
  <c r="L32" i="3"/>
  <c r="I32" i="3"/>
  <c r="G32" i="3"/>
  <c r="E32" i="3"/>
  <c r="K32" i="3" s="1"/>
  <c r="C32" i="3"/>
  <c r="B32" i="3"/>
  <c r="R31" i="3"/>
  <c r="M31" i="3"/>
  <c r="E31" i="3"/>
  <c r="B31" i="3"/>
  <c r="A31" i="3"/>
  <c r="S30" i="3"/>
  <c r="R30" i="3"/>
  <c r="M30" i="3"/>
  <c r="L30" i="3"/>
  <c r="I30" i="3"/>
  <c r="G30" i="3"/>
  <c r="E30" i="3"/>
  <c r="K30" i="3" s="1"/>
  <c r="C30" i="3"/>
  <c r="B30" i="3"/>
  <c r="R29" i="3"/>
  <c r="M29" i="3"/>
  <c r="E29" i="3"/>
  <c r="B29" i="3"/>
  <c r="A29" i="3"/>
  <c r="S28" i="3"/>
  <c r="R28" i="3"/>
  <c r="M28" i="3"/>
  <c r="L28" i="3"/>
  <c r="K28" i="3"/>
  <c r="I28" i="3"/>
  <c r="G28" i="3"/>
  <c r="E28" i="3"/>
  <c r="C28" i="3"/>
  <c r="B28" i="3"/>
  <c r="R27" i="3"/>
  <c r="M27" i="3"/>
  <c r="E27" i="3"/>
  <c r="B27" i="3"/>
  <c r="A27" i="3"/>
  <c r="S26" i="3"/>
  <c r="R26" i="3"/>
  <c r="M26" i="3"/>
  <c r="L26" i="3"/>
  <c r="I26" i="3"/>
  <c r="G26" i="3"/>
  <c r="E26" i="3"/>
  <c r="K26" i="3" s="1"/>
  <c r="C26" i="3"/>
  <c r="B26" i="3"/>
  <c r="R25" i="3"/>
  <c r="M25" i="3"/>
  <c r="E25" i="3"/>
  <c r="B25" i="3"/>
  <c r="A25" i="3"/>
  <c r="S24" i="3"/>
  <c r="R24" i="3"/>
  <c r="M24" i="3"/>
  <c r="L24" i="3"/>
  <c r="K24" i="3"/>
  <c r="I24" i="3"/>
  <c r="G24" i="3"/>
  <c r="E24" i="3"/>
  <c r="C24" i="3"/>
  <c r="B24" i="3"/>
  <c r="R23" i="3"/>
  <c r="M23" i="3"/>
  <c r="E23" i="3"/>
  <c r="B23" i="3"/>
  <c r="A23" i="3"/>
  <c r="S19" i="3"/>
  <c r="R19" i="3"/>
  <c r="M19" i="3"/>
  <c r="L19" i="3"/>
  <c r="I19" i="3"/>
  <c r="G19" i="3"/>
  <c r="E19" i="3"/>
  <c r="K19" i="3" s="1"/>
  <c r="C19" i="3"/>
  <c r="B19" i="3"/>
  <c r="S18" i="3"/>
  <c r="R18" i="3"/>
  <c r="M18" i="3"/>
  <c r="L18" i="3"/>
  <c r="I18" i="3"/>
  <c r="G18" i="3"/>
  <c r="E18" i="3"/>
  <c r="K18" i="3" s="1"/>
  <c r="C18" i="3"/>
  <c r="B18" i="3"/>
  <c r="R17" i="3"/>
  <c r="M17" i="3"/>
  <c r="E17" i="3"/>
  <c r="B17" i="3"/>
  <c r="A17" i="3"/>
  <c r="S16" i="3"/>
  <c r="R16" i="3"/>
  <c r="M16" i="3"/>
  <c r="L16" i="3"/>
  <c r="I16" i="3"/>
  <c r="G16" i="3"/>
  <c r="E16" i="3"/>
  <c r="K16" i="3" s="1"/>
  <c r="C16" i="3"/>
  <c r="B16" i="3"/>
  <c r="R15" i="3"/>
  <c r="M15" i="3"/>
  <c r="E15" i="3"/>
  <c r="B15" i="3"/>
  <c r="A15" i="3"/>
  <c r="S14" i="3"/>
  <c r="R14" i="3"/>
  <c r="M14" i="3"/>
  <c r="L14" i="3"/>
  <c r="K14" i="3"/>
  <c r="I14" i="3"/>
  <c r="G14" i="3"/>
  <c r="E14" i="3"/>
  <c r="C14" i="3"/>
  <c r="B14" i="3"/>
  <c r="R13" i="3"/>
  <c r="M13" i="3"/>
  <c r="E13" i="3"/>
  <c r="B13" i="3"/>
  <c r="A13" i="3"/>
  <c r="S12" i="3"/>
  <c r="R12" i="3"/>
  <c r="M12" i="3"/>
  <c r="L12" i="3"/>
  <c r="I12" i="3"/>
  <c r="G12" i="3"/>
  <c r="E12" i="3"/>
  <c r="K12" i="3" s="1"/>
  <c r="C12" i="3"/>
  <c r="B12" i="3"/>
  <c r="R11" i="3"/>
  <c r="M11" i="3"/>
  <c r="E11" i="3"/>
  <c r="B11" i="3"/>
  <c r="A11" i="3"/>
  <c r="S10" i="3"/>
  <c r="R10" i="3"/>
  <c r="M10" i="3"/>
  <c r="L10" i="3"/>
  <c r="I10" i="3"/>
  <c r="G10" i="3"/>
  <c r="E10" i="3"/>
  <c r="K10" i="3" s="1"/>
  <c r="C10" i="3"/>
  <c r="B10" i="3"/>
  <c r="R9" i="3"/>
  <c r="M9" i="3"/>
  <c r="E9" i="3"/>
  <c r="B9" i="3"/>
  <c r="A9" i="3"/>
  <c r="S8" i="3"/>
  <c r="R8" i="3"/>
  <c r="M8" i="3"/>
  <c r="L8" i="3"/>
  <c r="I8" i="3"/>
  <c r="G8" i="3"/>
  <c r="E8" i="3"/>
  <c r="K8" i="3" s="1"/>
  <c r="C8" i="3"/>
  <c r="B8" i="3"/>
  <c r="R7" i="3"/>
  <c r="M7" i="3"/>
  <c r="E7" i="3"/>
  <c r="B7" i="3"/>
  <c r="A7" i="3"/>
  <c r="S6" i="3"/>
  <c r="R6" i="3"/>
  <c r="M6" i="3"/>
  <c r="L6" i="3"/>
  <c r="K6" i="3"/>
  <c r="I6" i="3"/>
  <c r="G6" i="3"/>
  <c r="E6" i="3"/>
  <c r="C6" i="3"/>
  <c r="B6" i="3"/>
  <c r="R5" i="3"/>
  <c r="M5" i="3"/>
  <c r="E5" i="3"/>
  <c r="B5" i="3"/>
  <c r="A5" i="3"/>
  <c r="S4" i="3"/>
  <c r="R4" i="3"/>
  <c r="M4" i="3"/>
  <c r="L4" i="3"/>
  <c r="I4" i="3"/>
  <c r="G4" i="3"/>
  <c r="E4" i="3"/>
  <c r="K4" i="3" s="1"/>
  <c r="C4" i="3"/>
  <c r="B4" i="3"/>
  <c r="S3" i="3"/>
  <c r="R3" i="3"/>
  <c r="M3" i="3"/>
  <c r="L3" i="3"/>
  <c r="I3" i="3"/>
  <c r="G3" i="3"/>
  <c r="E3" i="3"/>
  <c r="K3" i="3" s="1"/>
  <c r="C3" i="3"/>
  <c r="B3" i="3"/>
  <c r="F84" i="2"/>
  <c r="E84" i="2"/>
  <c r="H84" i="2" s="1"/>
  <c r="L84" i="2" s="1"/>
  <c r="M84" i="2" s="1"/>
  <c r="F81" i="2"/>
  <c r="E81" i="2"/>
  <c r="H81" i="2" s="1"/>
  <c r="L81" i="2" s="1"/>
  <c r="M81" i="2" s="1"/>
  <c r="F78" i="2"/>
  <c r="E78" i="2"/>
  <c r="H78" i="2" s="1"/>
  <c r="L78" i="2" s="1"/>
  <c r="M78" i="2" s="1"/>
  <c r="H75" i="2"/>
  <c r="F75" i="2"/>
  <c r="E75" i="2"/>
  <c r="H74" i="2"/>
  <c r="L74" i="2" s="1"/>
  <c r="M74" i="2" s="1"/>
  <c r="F74" i="2"/>
  <c r="E74" i="2"/>
  <c r="F71" i="2"/>
  <c r="E71" i="2"/>
  <c r="H71" i="2" s="1"/>
  <c r="L71" i="2" s="1"/>
  <c r="M71" i="2" s="1"/>
  <c r="F68" i="2"/>
  <c r="E68" i="2"/>
  <c r="H68" i="2" s="1"/>
  <c r="H67" i="2"/>
  <c r="L67" i="2" s="1"/>
  <c r="M67" i="2" s="1"/>
  <c r="F67" i="2"/>
  <c r="E67" i="2"/>
  <c r="H64" i="2"/>
  <c r="F64" i="2"/>
  <c r="E64" i="2"/>
  <c r="F63" i="2"/>
  <c r="E63" i="2"/>
  <c r="H63" i="2" s="1"/>
  <c r="L63" i="2" s="1"/>
  <c r="M63" i="2" s="1"/>
  <c r="H60" i="2"/>
  <c r="L60" i="2" s="1"/>
  <c r="M60" i="2" s="1"/>
  <c r="F60" i="2"/>
  <c r="E60" i="2"/>
  <c r="H57" i="2"/>
  <c r="F57" i="2"/>
  <c r="E57" i="2"/>
  <c r="F56" i="2"/>
  <c r="E56" i="2"/>
  <c r="H56" i="2" s="1"/>
  <c r="L56" i="2" s="1"/>
  <c r="M56" i="2" s="1"/>
  <c r="H53" i="2"/>
  <c r="L53" i="2" s="1"/>
  <c r="M53" i="2" s="1"/>
  <c r="F53" i="2"/>
  <c r="E53" i="2"/>
  <c r="F50" i="2"/>
  <c r="E50" i="2"/>
  <c r="H50" i="2" s="1"/>
  <c r="F49" i="2"/>
  <c r="E49" i="2"/>
  <c r="H49" i="2" s="1"/>
  <c r="H48" i="2"/>
  <c r="F48" i="2"/>
  <c r="E48" i="2"/>
  <c r="H45" i="2"/>
  <c r="F45" i="2"/>
  <c r="E45" i="2"/>
  <c r="H44" i="2"/>
  <c r="F44" i="2"/>
  <c r="E44" i="2"/>
  <c r="F43" i="2"/>
  <c r="E43" i="2"/>
  <c r="H43" i="2" s="1"/>
  <c r="F42" i="2"/>
  <c r="E42" i="2"/>
  <c r="H42" i="2" s="1"/>
  <c r="L42" i="2" s="1"/>
  <c r="M42" i="2" s="1"/>
  <c r="F39" i="2"/>
  <c r="E39" i="2"/>
  <c r="H39" i="2" s="1"/>
  <c r="L39" i="2" s="1"/>
  <c r="M39" i="2" s="1"/>
  <c r="F36" i="2"/>
  <c r="E36" i="2"/>
  <c r="H36" i="2" s="1"/>
  <c r="L36" i="2" s="1"/>
  <c r="M36" i="2" s="1"/>
  <c r="F33" i="2"/>
  <c r="E33" i="2"/>
  <c r="H33" i="2" s="1"/>
  <c r="L33" i="2" s="1"/>
  <c r="M33" i="2" s="1"/>
  <c r="F30" i="2"/>
  <c r="E30" i="2"/>
  <c r="H30" i="2" s="1"/>
  <c r="L30" i="2" s="1"/>
  <c r="M30" i="2" s="1"/>
  <c r="F27" i="2"/>
  <c r="E27" i="2"/>
  <c r="H27" i="2" s="1"/>
  <c r="F26" i="2"/>
  <c r="E26" i="2"/>
  <c r="H26" i="2" s="1"/>
  <c r="L26" i="2" s="1"/>
  <c r="M26" i="2" s="1"/>
  <c r="H23" i="2"/>
  <c r="F23" i="2"/>
  <c r="E23" i="2"/>
  <c r="F22" i="2"/>
  <c r="E22" i="2"/>
  <c r="H22" i="2" s="1"/>
  <c r="F21" i="2"/>
  <c r="E21" i="2"/>
  <c r="H21" i="2" s="1"/>
  <c r="L21" i="2" s="1"/>
  <c r="M21" i="2" s="1"/>
  <c r="H18" i="2"/>
  <c r="F18" i="2"/>
  <c r="E18" i="2"/>
  <c r="H17" i="2"/>
  <c r="L17" i="2" s="1"/>
  <c r="M17" i="2" s="1"/>
  <c r="F17" i="2"/>
  <c r="E17" i="2"/>
  <c r="F14" i="2"/>
  <c r="E14" i="2"/>
  <c r="H14" i="2" s="1"/>
  <c r="F13" i="2"/>
  <c r="E13" i="2"/>
  <c r="H13" i="2" s="1"/>
  <c r="L13" i="2" s="1"/>
  <c r="M13" i="2" s="1"/>
  <c r="F10" i="2"/>
  <c r="E10" i="2"/>
  <c r="H10" i="2" s="1"/>
  <c r="F9" i="2"/>
  <c r="E9" i="2"/>
  <c r="H9" i="2" s="1"/>
  <c r="L9" i="2" s="1"/>
  <c r="M9" i="2" s="1"/>
  <c r="H6" i="2"/>
  <c r="F6" i="2"/>
  <c r="E6" i="2"/>
  <c r="F5" i="2"/>
  <c r="E5" i="2"/>
  <c r="H5" i="2" s="1"/>
  <c r="H4" i="2"/>
  <c r="F4" i="2"/>
  <c r="E4" i="2"/>
  <c r="F3" i="2"/>
  <c r="E3" i="2"/>
  <c r="H3" i="2" s="1"/>
  <c r="F2" i="2"/>
  <c r="E2" i="2"/>
  <c r="H2" i="2" s="1"/>
  <c r="L2" i="2" s="1"/>
  <c r="M2" i="2" s="1"/>
  <c r="I20" i="3"/>
  <c r="A22" i="3"/>
  <c r="A21" i="3"/>
  <c r="S20" i="3"/>
  <c r="K20" i="3"/>
  <c r="K27" i="3"/>
  <c r="A24" i="3"/>
  <c r="K11" i="3"/>
  <c r="A8" i="3"/>
  <c r="I5" i="3"/>
  <c r="A30" i="3"/>
  <c r="I27" i="3"/>
  <c r="S23" i="3"/>
  <c r="K17" i="3"/>
  <c r="A14" i="3"/>
  <c r="I11" i="3"/>
  <c r="S7" i="3"/>
  <c r="S29" i="3"/>
  <c r="I17" i="3"/>
  <c r="S13" i="3"/>
  <c r="K25" i="3"/>
  <c r="A19" i="3"/>
  <c r="K9" i="3"/>
  <c r="A6" i="3"/>
  <c r="K31" i="3"/>
  <c r="A28" i="3"/>
  <c r="I25" i="3"/>
  <c r="K15" i="3"/>
  <c r="A12" i="3"/>
  <c r="I9" i="3"/>
  <c r="S5" i="3"/>
  <c r="I31" i="3"/>
  <c r="S27" i="3"/>
  <c r="A18" i="3"/>
  <c r="I15" i="3"/>
  <c r="S11" i="3"/>
  <c r="K23" i="3"/>
  <c r="S17" i="3"/>
  <c r="K7" i="3"/>
  <c r="A4" i="3"/>
  <c r="K29" i="3"/>
  <c r="A26" i="3"/>
  <c r="I23" i="3"/>
  <c r="K13" i="3"/>
  <c r="A10" i="3"/>
  <c r="I7" i="3"/>
  <c r="I29" i="3"/>
  <c r="S25" i="3"/>
  <c r="A16" i="3"/>
  <c r="I13" i="3"/>
  <c r="S9" i="3"/>
  <c r="A3" i="3"/>
  <c r="S31" i="3"/>
  <c r="S15" i="3"/>
  <c r="K5" i="3"/>
  <c r="L20" i="3" s="1"/>
  <c r="N3" i="3"/>
  <c r="N4" i="3"/>
  <c r="L11" i="3"/>
  <c r="L27" i="3"/>
  <c r="L5" i="3"/>
  <c r="L13" i="3"/>
  <c r="L29" i="3"/>
  <c r="L7" i="3"/>
  <c r="L23" i="3"/>
  <c r="L15" i="3"/>
  <c r="L31" i="3"/>
  <c r="L9" i="3"/>
  <c r="L25" i="3"/>
  <c r="L17" i="3"/>
  <c r="L48" i="2" l="1"/>
  <c r="M48" i="2" s="1"/>
  <c r="N5" i="3"/>
  <c r="G5" i="3"/>
  <c r="N6" i="3"/>
  <c r="N7" i="3"/>
  <c r="N8" i="3" s="1"/>
  <c r="G7" i="3"/>
  <c r="N9" i="3"/>
  <c r="N10" i="3" s="1"/>
  <c r="G9" i="3"/>
  <c r="N11" i="3"/>
  <c r="N12" i="3" s="1"/>
  <c r="G11" i="3"/>
  <c r="N13" i="3"/>
  <c r="N14" i="3" s="1"/>
  <c r="G13" i="3"/>
  <c r="N15" i="3"/>
  <c r="N16" i="3" s="1"/>
  <c r="G15" i="3"/>
  <c r="N17" i="3"/>
  <c r="N18" i="3" s="1"/>
  <c r="N19" i="3" s="1"/>
  <c r="G17" i="3"/>
  <c r="N20" i="3"/>
  <c r="N21" i="3" s="1"/>
  <c r="N22" i="3" s="1"/>
  <c r="G20" i="3"/>
  <c r="N23" i="3"/>
  <c r="G23" i="3"/>
  <c r="N24" i="3"/>
  <c r="N25" i="3"/>
  <c r="G25" i="3"/>
  <c r="N26" i="3"/>
  <c r="N27" i="3"/>
  <c r="G27" i="3"/>
  <c r="N28" i="3"/>
  <c r="N29" i="3"/>
  <c r="G29" i="3"/>
  <c r="N30" i="3"/>
  <c r="N31" i="3"/>
  <c r="G31" i="3"/>
  <c r="N32" i="3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N87" i="3" s="1"/>
  <c r="N88" i="3" s="1"/>
  <c r="N89" i="3" s="1"/>
  <c r="N90" i="3" s="1"/>
  <c r="N91" i="3" s="1"/>
  <c r="N92" i="3" s="1"/>
  <c r="N93" i="3" s="1"/>
  <c r="N94" i="3" s="1"/>
  <c r="N95" i="3" s="1"/>
  <c r="N96" i="3" s="1"/>
  <c r="N97" i="3" s="1"/>
  <c r="N98" i="3" s="1"/>
  <c r="N99" i="3" s="1"/>
  <c r="N100" i="3" s="1"/>
  <c r="N101" i="3" s="1"/>
  <c r="N102" i="3" s="1"/>
  <c r="N103" i="3" s="1"/>
  <c r="N104" i="3" s="1"/>
  <c r="N105" i="3" s="1"/>
  <c r="N106" i="3" s="1"/>
  <c r="N107" i="3" s="1"/>
  <c r="N108" i="3" s="1"/>
  <c r="N109" i="3" s="1"/>
  <c r="N110" i="3" s="1"/>
  <c r="N111" i="3" s="1"/>
  <c r="N112" i="3" s="1"/>
  <c r="N113" i="3" s="1"/>
  <c r="N114" i="3" s="1"/>
  <c r="N115" i="3" s="1"/>
  <c r="N116" i="3" s="1"/>
  <c r="N117" i="3" s="1"/>
  <c r="N118" i="3" s="1"/>
  <c r="N119" i="3" s="1"/>
  <c r="N120" i="3" s="1"/>
  <c r="N121" i="3" s="1"/>
  <c r="N122" i="3" s="1"/>
  <c r="N123" i="3" s="1"/>
  <c r="N124" i="3" s="1"/>
  <c r="N125" i="3" s="1"/>
  <c r="N126" i="3" s="1"/>
</calcChain>
</file>

<file path=xl/sharedStrings.xml><?xml version="1.0" encoding="utf-8"?>
<sst xmlns="http://schemas.openxmlformats.org/spreadsheetml/2006/main" count="686" uniqueCount="431">
  <si>
    <t>Дата выработки продукции:</t>
  </si>
  <si>
    <t>Кавказский "Умалат", 45%, 0,37 кг, т/ф</t>
  </si>
  <si>
    <t>Кавказский "Красная птица", 45%, 0,37 кг, в/у</t>
  </si>
  <si>
    <t>Кавказский "Глобус", 45%, 0,37 кг, т/ф (8 шт)</t>
  </si>
  <si>
    <t>Кавказский "Умалат", 45%, 0,28 кг, в/у</t>
  </si>
  <si>
    <t>Кавказский "ВкусВилл", 45%, 0,28 кг, в/у</t>
  </si>
  <si>
    <t>Кавказский "Умалат", 45%, 0,25 кг, в/у</t>
  </si>
  <si>
    <t>Кавказский "Умалат", 45%, 0,35 кг, в/у</t>
  </si>
  <si>
    <t>Сулугуни "Умалат", 45%, 0,28 кг, т/ф, (8 шт)</t>
  </si>
  <si>
    <t>Сулугуни без лактозы "ВкусВилл", 45%, 0,2 кг, т/ф</t>
  </si>
  <si>
    <t>Сулугуни "Зеленая линия", 45%, 0,28 кг, т/ф</t>
  </si>
  <si>
    <t>Сулугуни "Умалат", 45%, 0,2 кг, т/ф, (9 шт)</t>
  </si>
  <si>
    <t>Сулугуни "ВкусВилл", 45%, 0,28 кг, т/ф</t>
  </si>
  <si>
    <t>Сулугуни "Умалат" (для хачапури), 45%, 0,12 кг, ф/п</t>
  </si>
  <si>
    <t>Сулугуни "Умалат", 45%, 1,2  кг, т/ф</t>
  </si>
  <si>
    <t>Сулугуни "Foodfest", 45%, 0,37 кг, т/ф</t>
  </si>
  <si>
    <t>Сулугуни палочки "Красная птица", 45%, 0,12 кг, т/ф</t>
  </si>
  <si>
    <t>Сулугуни палочки "ВкусВилл", 45%, 0,12 кг, т/ф</t>
  </si>
  <si>
    <t>Сулугуни палочки "Умалат", 45%, 0,12 кг, т/ф</t>
  </si>
  <si>
    <t>Сулугуни палочки без лактозы "Умалат", 45%, 0,12 кг, т/ф</t>
  </si>
  <si>
    <t>Сулугуни палочки "Умалат", 45%, 3,5 кг, п/л</t>
  </si>
  <si>
    <t>Моцарелла в воде Чильеджина "Aventino", 45%, 0,1/0,18 кг, ф/п</t>
  </si>
  <si>
    <t>Моцарелла в воде Чильеджина без лактозы "Красная птица", 45%, 0,125/0,225 кг, ф/п</t>
  </si>
  <si>
    <t>Моцарелла в воде Чильеджина "Каждый день", 45%, 0,1/0,18 кг, ф/п</t>
  </si>
  <si>
    <t>Моцарелла в воде Чильеджина "Metro Chef" 45%, 0,125/0,225 кг, ф/п</t>
  </si>
  <si>
    <t>Моцарелла в воде Чильеджина "Pretto", 45%, 0,1/0,18 кг, ф/п, (8 шт)</t>
  </si>
  <si>
    <t>Моцарелла в воде Чильеджина "Unagrande", 50%, 0,125/0,225 кг, ф/п, (8 шт)</t>
  </si>
  <si>
    <t>Моцарелла в воде Чильеджина "Orecchio Oro", 45%, 0,1/0,18 кг, ф/п</t>
  </si>
  <si>
    <t>Моцарелла в воде Чильеджина "Pretto", 45%, 1/1,6 кг, ф/п</t>
  </si>
  <si>
    <t>Моцарелла в воде Чильеджина "Turatti", 45%, 0,1/0,18 кг, ф/п</t>
  </si>
  <si>
    <t>Моцарелла в воде Чильеджина "Unagrande", 45%, 0,125/0,225 кг, ф/п</t>
  </si>
  <si>
    <t>ОАЭ_Моцарелла в воде Чильеджина без лактозы "Unagrande", 45%, 0,125/0,225 кг, ф/п</t>
  </si>
  <si>
    <t>Моцарелла в воде Чильеджина без лактозы "Unagrande", 45%, 0,125/0,225 кг, ф/п (6 шт)</t>
  </si>
  <si>
    <t>Моцарелла в воде Чильеджина "Красная птица", 45%, 0,125/0,225 кг, ф/п</t>
  </si>
  <si>
    <t>Моцарелла в воде Чильеджина "Ваш выбор", 45%, 0,1/0,18 кг, ф/п</t>
  </si>
  <si>
    <t xml:space="preserve">Моцарелла в воде Чильеджина «SPAR», 45%, 0,1/0,18 кг, ф/п  </t>
  </si>
  <si>
    <t>Моцарелла в воде Фиор Ди Латте "Aventino", 45%, 0,1/0,18 кг, ф/п</t>
  </si>
  <si>
    <t>Моцарелла в воде Фиор Ди Латте без лактозы "Красная птица", 45%, 0,125/0,225 кг, ф/п</t>
  </si>
  <si>
    <t>Моцарелла в воде Фиор Ди Латте "Каждый день", 45%, 0,1/0,18 кг, ф/п</t>
  </si>
  <si>
    <t>Моцарелла в воде Фиор Ди Латте "Metro Chef" 45%, 0,125/0,225 кг, ф/п</t>
  </si>
  <si>
    <t>Моцарелла в воде Фиор Ди Латте "Pretto", 45%, 1/1,6 кг, ф/п</t>
  </si>
  <si>
    <t>Моцарелла в воде Фиор Ди Латте "Pretto", 45%, 0,1/0,18 кг, ф/п, (8 шт)</t>
  </si>
  <si>
    <t>Моцарелла в воде Фиор Ди Латте "Pretto", 45%, 0,125/0,225 кг, ф/п, (8 шт)</t>
  </si>
  <si>
    <t>Моцарелла в воде Фиор Ди Латте "Unagrande", 50%, 0,125/0,225 кг, ф/п, (8 шт)</t>
  </si>
  <si>
    <t>Моцарелла в воде Фиор Ди Латте без лактозы "ВкусВилл", 45%, 0,125/0,225 кг, ф/п (8 шт)</t>
  </si>
  <si>
    <t>Моцарелла в воде Фиор Ди Латте "Orecchio Oro", 45%, 0,1/0,18 кг, ф/п</t>
  </si>
  <si>
    <t>Моцарелла в воде Фиор Ди Латте "Turatti", 45%, 0,125/0,225 кг, ф/п</t>
  </si>
  <si>
    <t>Моцарелла в воде Фиор Ди Латте "Unagrande", 45%, 0,125/0,225 кг, ф/п</t>
  </si>
  <si>
    <t>ОАЭ_Моцарелла в воде Фиор Ди Латте без лактозы "Unagrande", 45%, 0,125/0,225 кг, ф/п</t>
  </si>
  <si>
    <t>Моцарелла в воде Фиор Ди Латте без лактозы “Unagrande", 45%, 0,125/0,225 кг, ф/п (6 шт)</t>
  </si>
  <si>
    <t>Моцарелла в воде Фиор Ди Латте "Красная птица", 45%, 0,125/0,225 кг, ф/п</t>
  </si>
  <si>
    <t>Моцарелла в воде Фиор Ди Латте "Ваш выбор", 45%, 0,1/0,18 кг, ф/п</t>
  </si>
  <si>
    <t>Моцарелла в воде Фиор Ди Латте «SPAR», 45%, 0,1/0,18 кг, ф/п</t>
  </si>
  <si>
    <t>Моцарелла в воде Грандиоза "Unagrande", 45%, 0,2/0,36 кг, ф/п</t>
  </si>
  <si>
    <t>Рикотта "Aventino", 45%, 0,2 кг, п/с</t>
  </si>
  <si>
    <t>Рикотта "Metro Chef" 45%, 0,5 кг, пл/с</t>
  </si>
  <si>
    <t>Рикотта "ВкусВилл", 45%, 0,2 кг, пл/с</t>
  </si>
  <si>
    <t>Рикотта "Unagrande", 50%, 0,5 кг, пл/с</t>
  </si>
  <si>
    <t>Рикотта "Фермерская коллекция", 45%, 0,2 кг, пл/с</t>
  </si>
  <si>
    <t>Рикотта "SPAR", 25%, 0,2 кг, пл/с</t>
  </si>
  <si>
    <t>Рикотта "Красная птица", 25%, 0,25 кг, пл/с</t>
  </si>
  <si>
    <t>Сыр мягкий Рикотта массовой долей жира в сухом веществе 25%</t>
  </si>
  <si>
    <t>Рикотта "Unagrande", 50%, 0,2 кг, пл/с</t>
  </si>
  <si>
    <t>Рикотта "Pretto", 45%, 0,5 кг, пл/с</t>
  </si>
  <si>
    <t>Рикотта "Pretto", 45%, 0,2 кг, пл/с</t>
  </si>
  <si>
    <t>Рикотта «МАРКЕТ», 45%, 0,2 кг, п/с</t>
  </si>
  <si>
    <t>Рикотта с ванилью "Красная птица", 30%, 0,2 кг, пл/с</t>
  </si>
  <si>
    <t>Рикотта с ванилью "Бонджорно", 30%, 0,2 кг, пл/с</t>
  </si>
  <si>
    <t>Рикотта шоколадно-ореховая "Красная птица", 35%, 0,2 кг, пл/с</t>
  </si>
  <si>
    <t>Рикотта шоколадно-ореховая "Бонджорно", 35%, 0,2 кг, пл/с</t>
  </si>
  <si>
    <t>Рикотта с шоколадом "Бонджорно", 30%, 0,2 кг, пл/с</t>
  </si>
  <si>
    <t>Рикотта с шоколадом «МАРКЕТ», 30%, 0,2 кг, п/с</t>
  </si>
  <si>
    <t>Сыр мягкий Рикотта массовой долей жира в сухом веществе 30%, 1,4 кг, в/у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</si>
  <si>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</si>
  <si>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</si>
  <si>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</si>
  <si>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"Unagrande", 82,5%, 2 кг, к/к</t>
  </si>
  <si>
    <t>Масло сладко-сливочное Традиционное 84%, 2 кг, кор (3 вложения)</t>
  </si>
  <si>
    <t>Масло сладко-сливочное Крестьянское "Масло-Масло", 72,5%, 0,5 кг, к/к</t>
  </si>
  <si>
    <t>Масло сладко-сливочное Крестьянское "Unagrande", 72,5%, 10 кг, к/к</t>
  </si>
  <si>
    <t>Масло сладко-сливочное Традиционное "Unagrande", 82,5%, 10 кг, к/к</t>
  </si>
  <si>
    <t>Масло сладко-сливочное Традиционное "Unagrande", 84%, 2 кг, к/к  (пласт 10)</t>
  </si>
  <si>
    <t>Масло сладко-сливочное Традиционное "Unagrande", 82,5%, 2 кг, к/к  (пласт 10)</t>
  </si>
  <si>
    <t>ОАЭ_Масло сладко-сливочное без лактозы "Unagrande", 72,5%, 0,5 кг, к/к</t>
  </si>
  <si>
    <t>Масло сливочное "Умалат", 72,5%  0,5 кг, к/к</t>
  </si>
  <si>
    <t>Масло сливочное "Умалат", 72,5%, 2 кг, к/к</t>
  </si>
  <si>
    <t>Моцарелла "Unagrande", 45%, 1,2 кг, т/ф</t>
  </si>
  <si>
    <t>Моцарелла для пиццы "Красная птица", 45%, 0,28 кг, т/ф</t>
  </si>
  <si>
    <t>Моцарелла для пиццы "Metro Chef" 45%, 0,37 кг, т/ф</t>
  </si>
  <si>
    <t>Моцарелла для пиццы "Metro Chef" 45%, 1,2 кг, т/ф</t>
  </si>
  <si>
    <t>Моцарелла "Unagrande", 45%, 3 кг, пл/л</t>
  </si>
  <si>
    <t>Моцарелла для сэндвичей "Unagrande", 45%, 0,28 кг, т/ф, (8 шт)</t>
  </si>
  <si>
    <t>Моцарелла "Pretto" (для бутербродов), 45%, 0,2 кг, т/ф, (9 шт)</t>
  </si>
  <si>
    <t>Моцарелла "Pretto", 45%, 1,2 кг, т/ф (8 шт)</t>
  </si>
  <si>
    <t>Моцарелла "Pretto", 45%, 0,15 кг, ф/п (кубики)</t>
  </si>
  <si>
    <t>Моцарелла "Unagrande", 45%, 0,5 кг, ф/п (кубики)</t>
  </si>
  <si>
    <t>ОАЭ_Моцарелла для сэндвичей без лактозы "Unagrande", 45%, 0,28 кг, т/ф</t>
  </si>
  <si>
    <t>ОАЭ_Моцарелла без лактозы "Unagrande", 45%, 0,15 (кубики)</t>
  </si>
  <si>
    <t>Моцарелла для бутербродов «Вкусвилл», 45%, 0,2 кг т/ф</t>
  </si>
  <si>
    <t>Моцарелла без лактозы для сэндвичей "Unagrande", 45%, 0,28 кг, т/ф (6 шт)</t>
  </si>
  <si>
    <t>Моцарелла для пиццы "SORIMA" 45%, 1,2 кг, т/ф</t>
  </si>
  <si>
    <t>Моцарелла для пиццы "Unagrande", 45%, 0,46 кг, в/у</t>
  </si>
  <si>
    <t>Моцарелла "Pretto", 45%, 0,37 кг, т/ф</t>
  </si>
  <si>
    <t>Моцарелла для пиццы "Aventino", 45%, 0,2 кг, т/ф</t>
  </si>
  <si>
    <t>Моцарелла без лактозы «Вкусвилл», 45%, 0,1 кг, ф/п (кубики)</t>
  </si>
  <si>
    <t>Моцарелла палочки "Красная птица", 45%, 0,12 кг, т/ф</t>
  </si>
  <si>
    <t>Моцарелла палочки "Unagrande", 45%, 0,12 кг, т/ф</t>
  </si>
  <si>
    <t>Моцарелла палочки "ВкусВилл", 45%, 0,12 кг, т/ф</t>
  </si>
  <si>
    <t>Моцарелла палочки "Бонджорно", 45%, 0,12 кг, т/ф</t>
  </si>
  <si>
    <t>Моцарелла палочки 7,5 гр Эсперсен, 45%, 3,6 кг, пл/л</t>
  </si>
  <si>
    <t>ОАЭ_Моцарелла палочки без лактозы "Unagrande", 45%, 0,12 кг, т/ф</t>
  </si>
  <si>
    <t>Моцарелла палочки без лактозы «Вкусвилл», 45%, 0,12 кг, т/ф</t>
  </si>
  <si>
    <t>Моцарелла палочки 15 гр Эсперсен 45%, 3,5 кг, пл/л</t>
  </si>
  <si>
    <t>Маскарпоне с шоколадом "Красная птица", 50%, 0,2 кг, пл/с</t>
  </si>
  <si>
    <t>Маскарпоне с шоколадом "Бонджорно", 50%, 0,14 кг, пл/с</t>
  </si>
  <si>
    <t>Маскарпоне с шоколадом "Бонджорно", 50%, 0,5 кг, пл/с</t>
  </si>
  <si>
    <t>Маскарпоне "Зеленая Линия", 80%, 0,25 кг, пл/с</t>
  </si>
  <si>
    <t>Маскарпоне без лактозы "Unagrande", 80%, 0,25 кг, пл/с</t>
  </si>
  <si>
    <t>Маскарпоне "ВкусВилл", 80%, 0,25 кг, пл/с (6 шт)</t>
  </si>
  <si>
    <t>Маскарпоне "Красная птица", 80%,  0,25 кг, пл/с, (6 шт)</t>
  </si>
  <si>
    <t>Маскарпоне "Unаgrande", 80%, 0,5 кг, пл/с</t>
  </si>
  <si>
    <t>ОАЭ_Маскарпоне без лактозы "Unagrande", 80%, 0,25 кг, пл/с</t>
  </si>
  <si>
    <t>Маскарпоне "Pretto", 80%, 2,5 кг, пл/в</t>
  </si>
  <si>
    <t>Маскарпоне "Unagrande", 80%, 0,25 кг, пл/с</t>
  </si>
  <si>
    <t>Маскарпоне "Pretto", 80%, 0,25 кг, пл/с</t>
  </si>
  <si>
    <t>Маскарпоне "Pretto", 80%, 0,5 кг, пл/с</t>
  </si>
  <si>
    <t>Кремчиз "Красная птица", 75%, 0,2 кг, пл/с</t>
  </si>
  <si>
    <t>Кремчиз "Unagrande", 70%, 0,2 кг, пл/с</t>
  </si>
  <si>
    <t>Кремчиз без лактозы "Unagrande", 70%, 0,14 кг, пл/с</t>
  </si>
  <si>
    <t>Кремчиз "Зеленая линия", 70%, 0,14 кг, пл/с</t>
  </si>
  <si>
    <t>Кремчиз "Фермерская коллекция", 70%, 0,2 кг, пл/с</t>
  </si>
  <si>
    <t>Кремчиз "Unagrande", 70%, 0,5 кг, пл/с</t>
  </si>
  <si>
    <t>Кремчиз "Pretto", 70%, 0,2 кг, пл/с</t>
  </si>
  <si>
    <t>Кремчиз "ВкусВилл", 70%, 0,2 кг, пл/с</t>
  </si>
  <si>
    <t>ОАЭ_Кремчиз без лактозы "Unagrande", 70%, 0,14 кг, пл/с</t>
  </si>
  <si>
    <t>Кремчиз с травами "Pretto", 70%, 0,14 кг, пл/с</t>
  </si>
  <si>
    <t>Кремчиз с паприкой "Pretto", 70%, 0,14 кг, пл/с</t>
  </si>
  <si>
    <t>Кремчиз с томатами "Pretto", 70%, 0,14 кг, пл/с</t>
  </si>
  <si>
    <t>Кремчиз с огурцом "Pretto", 70%, 0,14 кг, пл/с</t>
  </si>
  <si>
    <t>Кремчиз с огурцом «Вкусвилл», 70%, 0,14 кг, пл/с</t>
  </si>
  <si>
    <t>Кремчиз с травами «Зеленая линия», 70%, 0,14 кг, пл/с</t>
  </si>
  <si>
    <t>Кремчиз с паприкой «Зеленая линия», 70%, 0,14 кг, пл/с</t>
  </si>
  <si>
    <t>Сливки "Красная птица", 38%, 0,25 л, пл/с</t>
  </si>
  <si>
    <t>Сливки Panna Fresca "Unagrande", 38%, 0,25 кг, пл/с</t>
  </si>
  <si>
    <t>Сливки Panna da Montare "Unagrande", 35,1%, 0,5 кг, пл/с</t>
  </si>
  <si>
    <t>Сливки «Вкусвилл», 38%, 0,25 кг, пл/с</t>
  </si>
  <si>
    <t>Сливки Panna Fresca "Unagrande", 38%, 0,5 л, пл/с</t>
  </si>
  <si>
    <t>Творожный "Pretto", 65%, 0,2 кг, пл/с</t>
  </si>
  <si>
    <t>Творожный "Pretto", 55%, 0,5 кг, пл/с</t>
  </si>
  <si>
    <t>Творожный "Pretto", 65%, 2,5 кг, пл/в</t>
  </si>
  <si>
    <t>Творожный "Pretto", 55%, 2,5 кг, пл/в</t>
  </si>
  <si>
    <t>Творожный сливочный «LiebenDorf», 70%, 0,14 кг, п/с</t>
  </si>
  <si>
    <t xml:space="preserve">Творожный с зеленью «LiebenDorf», 70%, 0,14 кг, п/с  </t>
  </si>
  <si>
    <t>Робиола "Unagrande", 65%, 0,14 кг, пл/с</t>
  </si>
  <si>
    <t>Качокавалло "Unagrande", 45%, 0,26 кг, в/у, (8 шт)</t>
  </si>
  <si>
    <t>Четук "Умалат", 45%, 0,37 кг, в/у</t>
  </si>
  <si>
    <t>Домашний «Фермерская коллекция», 45%, 0,37 кг, в/у</t>
  </si>
  <si>
    <t>Брынза классическая "Умалат", 45%, 0,2 кг, т/ф</t>
  </si>
  <si>
    <t>Брынза болгарская "Велика Брънза", 45%, 0,2 кг, т/ф</t>
  </si>
  <si>
    <t>Брынза болгарская "Вкусвилл", 45%, 0,2 кг, т/ф</t>
  </si>
  <si>
    <t>Брынза классическая "Умалат", 45%, 1,4 кг, в/у (брус)</t>
  </si>
  <si>
    <t>Чанах "Умалат", 45%, 0,2 кг, т/ф</t>
  </si>
  <si>
    <t xml:space="preserve">Брынза классическая «Вкусвилл», 45%, 0,2 кг, т/ф  </t>
  </si>
  <si>
    <t xml:space="preserve">ОБРАЗЦЫ Рикотта МАНГО-МАРАКУЙЯ </t>
  </si>
  <si>
    <t>ОБРАЗЦЫ Рикотта КОКОС</t>
  </si>
  <si>
    <t>ОБРАЗЦЫ Рикотта МИНДАЛЬ</t>
  </si>
  <si>
    <t>Халуми для жарки «kλαssikós», 45%, 0,3 кг, к/к</t>
  </si>
  <si>
    <t>Код номенклатуры в 1C</t>
  </si>
  <si>
    <t>Н0000084595</t>
  </si>
  <si>
    <t>Н0000096641</t>
  </si>
  <si>
    <t>Н0000098293</t>
  </si>
  <si>
    <t>00-00006396</t>
  </si>
  <si>
    <t>00-00006405</t>
  </si>
  <si>
    <t>00-00008742</t>
  </si>
  <si>
    <t>00-00008743</t>
  </si>
  <si>
    <t>Н0000081879</t>
  </si>
  <si>
    <t>Н0000096814</t>
  </si>
  <si>
    <t>Н0000097655</t>
  </si>
  <si>
    <t>Н0000094741</t>
  </si>
  <si>
    <t>Н0000095992</t>
  </si>
  <si>
    <t>Н0000090330</t>
  </si>
  <si>
    <t>Н0000098463</t>
  </si>
  <si>
    <t>00-00008525</t>
  </si>
  <si>
    <t>Н0000096639</t>
  </si>
  <si>
    <t>Н0000099331</t>
  </si>
  <si>
    <t>Н0000093444</t>
  </si>
  <si>
    <t>00-00008879</t>
  </si>
  <si>
    <t>00-00008988</t>
  </si>
  <si>
    <t>Н0000096233</t>
  </si>
  <si>
    <t>Н0000096636</t>
  </si>
  <si>
    <t>Н0000096805</t>
  </si>
  <si>
    <t>Н0000097277</t>
  </si>
  <si>
    <t>Н0000094727</t>
  </si>
  <si>
    <t>Н0000094737</t>
  </si>
  <si>
    <t>Н0000095985</t>
  </si>
  <si>
    <t>Н0000098465</t>
  </si>
  <si>
    <t>00-00007188</t>
  </si>
  <si>
    <t>00-00008507</t>
  </si>
  <si>
    <t>00-00008816</t>
  </si>
  <si>
    <t>00-00009215</t>
  </si>
  <si>
    <t>Н0000090380</t>
  </si>
  <si>
    <t xml:space="preserve">327192013  </t>
  </si>
  <si>
    <t>00-00009632</t>
  </si>
  <si>
    <t>Н0000096234</t>
  </si>
  <si>
    <t>Н0000096635</t>
  </si>
  <si>
    <t>Н0000096804</t>
  </si>
  <si>
    <t>Н0000097275</t>
  </si>
  <si>
    <t>Н0000098464</t>
  </si>
  <si>
    <t>Н0000094728</t>
  </si>
  <si>
    <t>Н0000094729</t>
  </si>
  <si>
    <t>Н0000094736</t>
  </si>
  <si>
    <t>Н0000095415</t>
  </si>
  <si>
    <t>Н0000095981</t>
  </si>
  <si>
    <t>00-00007161</t>
  </si>
  <si>
    <t>00-00008508</t>
  </si>
  <si>
    <t>00-00008815</t>
  </si>
  <si>
    <t>00-00009216</t>
  </si>
  <si>
    <t>Н0000090381</t>
  </si>
  <si>
    <t xml:space="preserve">327193010  </t>
  </si>
  <si>
    <t>00-00009633</t>
  </si>
  <si>
    <t>00-00008479</t>
  </si>
  <si>
    <t>Н0000096235</t>
  </si>
  <si>
    <t>Н0000097279</t>
  </si>
  <si>
    <t>Н0000098694</t>
  </si>
  <si>
    <t>Н0000094029</t>
  </si>
  <si>
    <t>Н0000095392</t>
  </si>
  <si>
    <t>Н0000098818</t>
  </si>
  <si>
    <t>Н0000098819</t>
  </si>
  <si>
    <t>00-00006857</t>
  </si>
  <si>
    <t>00-00007992</t>
  </si>
  <si>
    <t>Н0000086888</t>
  </si>
  <si>
    <t>Н0000088471</t>
  </si>
  <si>
    <t>00-00010060</t>
  </si>
  <si>
    <t>Н0000096627</t>
  </si>
  <si>
    <t>Н0000095930</t>
  </si>
  <si>
    <t>Н0000096629</t>
  </si>
  <si>
    <t>Н0000095932</t>
  </si>
  <si>
    <t>Н0000095931</t>
  </si>
  <si>
    <t>00-00010061</t>
  </si>
  <si>
    <t>00-00010187</t>
  </si>
  <si>
    <t>Н0000096291</t>
  </si>
  <si>
    <t>Н0000096292</t>
  </si>
  <si>
    <t>Н0000096293</t>
  </si>
  <si>
    <t>Н0000098199</t>
  </si>
  <si>
    <t>Н0000093768</t>
  </si>
  <si>
    <t>00-00007583</t>
  </si>
  <si>
    <t>00-00008312</t>
  </si>
  <si>
    <t>00-00008313</t>
  </si>
  <si>
    <t>00-00008556</t>
  </si>
  <si>
    <t>00-00008559</t>
  </si>
  <si>
    <t>00-00008817</t>
  </si>
  <si>
    <t>Н0000079144</t>
  </si>
  <si>
    <t>Н0000084378</t>
  </si>
  <si>
    <t>Н0000096418</t>
  </si>
  <si>
    <t>Н0000096640</t>
  </si>
  <si>
    <t>Н0000097278</t>
  </si>
  <si>
    <t>Н0000097280</t>
  </si>
  <si>
    <t>Н0000094274</t>
  </si>
  <si>
    <t>Н0000094726</t>
  </si>
  <si>
    <t>Н0000094735</t>
  </si>
  <si>
    <t>Н0000095251</t>
  </si>
  <si>
    <t>00-00006397</t>
  </si>
  <si>
    <t>00-00008454</t>
  </si>
  <si>
    <t>00-00008810</t>
  </si>
  <si>
    <t>00-00008814</t>
  </si>
  <si>
    <t>00-00008894</t>
  </si>
  <si>
    <t>00-00009217</t>
  </si>
  <si>
    <t>00-00009233</t>
  </si>
  <si>
    <t>Н0000079372</t>
  </si>
  <si>
    <t>00-00009887</t>
  </si>
  <si>
    <t>00-00010112</t>
  </si>
  <si>
    <t>00-00010673</t>
  </si>
  <si>
    <t>Н0000096638</t>
  </si>
  <si>
    <t>Н0000093998</t>
  </si>
  <si>
    <t>Н0000094497</t>
  </si>
  <si>
    <t>Н0000095934</t>
  </si>
  <si>
    <t>Н0000098311</t>
  </si>
  <si>
    <t>00-00008811</t>
  </si>
  <si>
    <t>00-00010669</t>
  </si>
  <si>
    <t>Н0000098310</t>
  </si>
  <si>
    <t>Н0000096631</t>
  </si>
  <si>
    <t>00-00006404</t>
  </si>
  <si>
    <t>00-00009436</t>
  </si>
  <si>
    <t>Н0000098195</t>
  </si>
  <si>
    <t>Н0000098398</t>
  </si>
  <si>
    <t>Н0000094363</t>
  </si>
  <si>
    <t>Н0000095118</t>
  </si>
  <si>
    <t>Н0000085587</t>
  </si>
  <si>
    <t>00-00008813</t>
  </si>
  <si>
    <t>00-00009384</t>
  </si>
  <si>
    <t>Н0000079142</t>
  </si>
  <si>
    <t>Н0000083955</t>
  </si>
  <si>
    <t>Н0000083957</t>
  </si>
  <si>
    <t>Н0000096632</t>
  </si>
  <si>
    <t>Н0000097944</t>
  </si>
  <si>
    <t>Н0000098397</t>
  </si>
  <si>
    <t>Н0000098466</t>
  </si>
  <si>
    <t>Н0000098695</t>
  </si>
  <si>
    <t>Н0000085588</t>
  </si>
  <si>
    <t>Н0000097946</t>
  </si>
  <si>
    <t>Н0000098693</t>
  </si>
  <si>
    <t>00-00008812</t>
  </si>
  <si>
    <t>Н0000098198</t>
  </si>
  <si>
    <t>Н0000098196</t>
  </si>
  <si>
    <t>Н0000098197</t>
  </si>
  <si>
    <t>00-00006403</t>
  </si>
  <si>
    <t>00-00008892</t>
  </si>
  <si>
    <t>00-00009304</t>
  </si>
  <si>
    <t>00-00009306</t>
  </si>
  <si>
    <t>Н0000096634</t>
  </si>
  <si>
    <t>Н0000097529</t>
  </si>
  <si>
    <t>00-00007502</t>
  </si>
  <si>
    <t>00-00008893</t>
  </si>
  <si>
    <t>Н0000090708</t>
  </si>
  <si>
    <t>Н0000097368</t>
  </si>
  <si>
    <t>00-00007125</t>
  </si>
  <si>
    <t>00-00009325</t>
  </si>
  <si>
    <t>00-00009383</t>
  </si>
  <si>
    <t>00-00010058</t>
  </si>
  <si>
    <t>00-00010059</t>
  </si>
  <si>
    <t>Н0000097945</t>
  </si>
  <si>
    <t>Н0000094740</t>
  </si>
  <si>
    <t>Н0000088717</t>
  </si>
  <si>
    <t>00-00009020</t>
  </si>
  <si>
    <t>00-00007070</t>
  </si>
  <si>
    <t>00-00008028</t>
  </si>
  <si>
    <t>00-00009530</t>
  </si>
  <si>
    <t>00-00009643</t>
  </si>
  <si>
    <t>00-00010095</t>
  </si>
  <si>
    <t>00-00009486</t>
  </si>
  <si>
    <t>00-00010207</t>
  </si>
  <si>
    <t>00-00010208</t>
  </si>
  <si>
    <t>00-00010209</t>
  </si>
  <si>
    <t>00-00010245</t>
  </si>
  <si>
    <t>Фактические остатки на складах - Заявлено, кг:</t>
  </si>
  <si>
    <t>Нормативные остатки, кг</t>
  </si>
  <si>
    <t>Заявлено всего, кг:</t>
  </si>
  <si>
    <t>Тип варки</t>
  </si>
  <si>
    <t>Форм фактор</t>
  </si>
  <si>
    <t>Бренд</t>
  </si>
  <si>
    <t>Номенклатура</t>
  </si>
  <si>
    <t>Факт.остатки, заявка</t>
  </si>
  <si>
    <t>Нормативные остатки</t>
  </si>
  <si>
    <t>Неучтенные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</si>
  <si>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</si>
  <si>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</si>
  <si>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</si>
  <si>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</si>
  <si>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</si>
  <si>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</si>
  <si>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 xml:space="preserve">80, </t>
  </si>
  <si>
    <t>Маскарпоне</t>
  </si>
  <si>
    <t>Глобус</t>
  </si>
  <si>
    <t>[181, 173, 171, 168, 169]</t>
  </si>
  <si>
    <t>ВкусВилл</t>
  </si>
  <si>
    <t>Красная птица</t>
  </si>
  <si>
    <t>Unagrande</t>
  </si>
  <si>
    <t>Pretto</t>
  </si>
  <si>
    <t>Unаgrande</t>
  </si>
  <si>
    <t>[175, 170]</t>
  </si>
  <si>
    <t>50, Шоколад</t>
  </si>
  <si>
    <t>[172, 182]</t>
  </si>
  <si>
    <t>Бонджорно</t>
  </si>
  <si>
    <t xml:space="preserve">38, </t>
  </si>
  <si>
    <t>Сливки</t>
  </si>
  <si>
    <t>[183, 177]</t>
  </si>
  <si>
    <t>[178, 179, 185]</t>
  </si>
  <si>
    <t>Вкусвилл</t>
  </si>
  <si>
    <t>[180, 184]</t>
  </si>
  <si>
    <t>[186]</t>
  </si>
  <si>
    <t>[187]</t>
  </si>
  <si>
    <t xml:space="preserve">70, </t>
  </si>
  <si>
    <t>Кремчиз</t>
  </si>
  <si>
    <t>[188]</t>
  </si>
  <si>
    <t xml:space="preserve">75, </t>
  </si>
  <si>
    <t>[189]</t>
  </si>
  <si>
    <t>[197, 205, 196, 206]</t>
  </si>
  <si>
    <t>Фермерская коллекция</t>
  </si>
  <si>
    <t xml:space="preserve">65, </t>
  </si>
  <si>
    <t>Творожный</t>
  </si>
  <si>
    <t>[203, 210, 214]</t>
  </si>
  <si>
    <t>Робиола</t>
  </si>
  <si>
    <t>[198]</t>
  </si>
  <si>
    <t>70, Паприка</t>
  </si>
  <si>
    <t>[199, 216]</t>
  </si>
  <si>
    <t>Зеленая линия</t>
  </si>
  <si>
    <t>70, Томаты</t>
  </si>
  <si>
    <t>[200]</t>
  </si>
  <si>
    <t>70, Травы</t>
  </si>
  <si>
    <t>[201, 215]</t>
  </si>
  <si>
    <t>[202, 211]</t>
  </si>
  <si>
    <t>[204]</t>
  </si>
  <si>
    <t>70, Огурец</t>
  </si>
  <si>
    <t>[209, 212]</t>
  </si>
  <si>
    <t>[217]</t>
  </si>
  <si>
    <t>LiebenDorf</t>
  </si>
  <si>
    <t>[218]</t>
  </si>
  <si>
    <t>65, Зелень</t>
  </si>
  <si>
    <t>[219]</t>
  </si>
  <si>
    <t>Номер группы варок</t>
  </si>
  <si>
    <t>Выход с одной варки, кг</t>
  </si>
  <si>
    <t>SKU</t>
  </si>
  <si>
    <t>КГ на выходе</t>
  </si>
  <si>
    <t>КГ Использовано</t>
  </si>
  <si>
    <t>Остатки</t>
  </si>
  <si>
    <t>Вес на выходе одной варки</t>
  </si>
  <si>
    <t>Разделитель</t>
  </si>
  <si>
    <t>Остатки cumsum</t>
  </si>
  <si>
    <t>Разделитель int</t>
  </si>
  <si>
    <t>-</t>
  </si>
  <si>
    <t>Кремчиз "Pretto", 70%, 2,5 кг, пл/в</t>
  </si>
  <si>
    <t>Кремчиз "Unagrande", 70%, 0,18 кг, пл/с</t>
  </si>
  <si>
    <t>Кремчиз "ВкусВилл", 70%, 0,18 кг, пл/с (6шт)</t>
  </si>
  <si>
    <t>Кремчиз "Фермерская коллекция", 75%, 0,2 кг, пл/с</t>
  </si>
  <si>
    <t>Кремчиз с паприкой "ВкусВилл", 70%, 0,14 кг, пл/с</t>
  </si>
  <si>
    <t>Маскарпоне "Глобус", 80%, 0,25 кг, пл/с</t>
  </si>
  <si>
    <t>Маскарпоне с шоколадом "Бонджорно", 50%, 0,2 кг, пл/с</t>
  </si>
  <si>
    <t>Робиола "Unagrande", 65%, 0,18 кг, пл/с</t>
  </si>
  <si>
    <t>Робиола "Избёнка", 65%, 0,18 кг, пл/с (6 шт)</t>
  </si>
  <si>
    <t>Творожный "Pretto", 65%, 0,18 кг, пл/с</t>
  </si>
  <si>
    <t>Творожный "Фермерская коллекция", 65%,0,18 кг,пл/с</t>
  </si>
  <si>
    <t>Крем чиз</t>
  </si>
  <si>
    <t>1-2</t>
  </si>
  <si>
    <t>3-4</t>
  </si>
  <si>
    <t>1</t>
  </si>
  <si>
    <t>2</t>
  </si>
  <si>
    <t>3</t>
  </si>
  <si>
    <t>4</t>
  </si>
  <si>
    <t>5</t>
  </si>
  <si>
    <t>6</t>
  </si>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</sst>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rgb="FF000000"/>
      <name val="Calibri"/>
      <charset val="1"/>
    </font>
    <font>
      <b/>
      <sz val="11"/>
      <name val="Cambria"/>
      <charset val="1"/>
    </font>
    <font>
      <sz val="8"/>
      <color rgb="FF000000"/>
      <name val="Calibri"/>
      <charset val="1"/>
    </font>
    <font>
      <sz val="8"/>
      <name val="Cambria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name val="Calibri"/>
      <charset val="1"/>
    </font>
    <font>
      <sz val="7"/>
      <color rgb="FF000000"/>
      <name val="Calibri"/>
      <family val="2"/>
      <charset val="1"/>
    </font>
    <font>
      <sz val="8"/>
      <color rgb="FF000000"/>
      <name val="Cambria"/>
      <family val="1"/>
      <charset val="1"/>
    </font>
  </fonts>
  <fills count="9">
    <fill>
      <patternFill patternType="none"/>
    </fill>
    <fill>
      <patternFill patternType="gray125"/>
    </fill>
    <fill>
      <patternFill patternType="solid">
        <fgColor rgb="FFD9DDDC"/>
        <bgColor rgb="FFE5DFEC"/>
      </patternFill>
    </fill>
    <fill>
      <patternFill patternType="solid">
        <fgColor rgb="FFE5B7B6"/>
        <bgColor rgb="FFCBC0D9"/>
      </patternFill>
    </fill>
    <fill>
      <patternFill patternType="solid">
        <fgColor rgb="FFF1DADA"/>
        <bgColor rgb="FFE5DFEC"/>
      </patternFill>
    </fill>
    <fill>
      <patternFill patternType="solid">
        <fgColor rgb="FFDAE5F1"/>
        <bgColor rgb="FFE5DFEC"/>
      </patternFill>
    </fill>
    <fill>
      <patternFill patternType="solid">
        <fgColor rgb="FFCBC0D9"/>
        <bgColor rgb="FFE5B7B6"/>
      </patternFill>
    </fill>
    <fill>
      <patternFill patternType="solid">
        <fgColor rgb="FFE5DFEC"/>
        <bgColor rgb="FFDAE5F1"/>
      </patternFill>
    </fill>
    <fill>
      <patternFill patternType="solid">
        <fgColor rgb="FFFFFFFF"/>
        <bgColor rgb="FFEBF1D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9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2" fontId="0" fillId="0" borderId="0" xfId="0" applyNumberFormat="1" applyAlignment="1"/>
    <xf numFmtId="164" fontId="0" fillId="0" borderId="0" xfId="0" applyNumberFormat="1" applyAlignment="1"/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/>
    <xf numFmtId="0" fontId="3" fillId="2" borderId="1" xfId="0" applyFont="1" applyFill="1" applyBorder="1"/>
    <xf numFmtId="0" fontId="2" fillId="0" borderId="0" xfId="0" applyFont="1" applyAlignment="1"/>
    <xf numFmtId="0" fontId="3" fillId="4" borderId="1" xfId="0" applyFont="1" applyFill="1" applyBorder="1"/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/>
    <xf numFmtId="0" fontId="3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/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3" fillId="4" borderId="0" xfId="0" applyFont="1" applyFill="1"/>
    <xf numFmtId="0" fontId="10" fillId="4" borderId="0" xfId="0" applyFont="1" applyFill="1" applyAlignment="1">
      <alignment horizontal="left"/>
    </xf>
    <xf numFmtId="0" fontId="10" fillId="4" borderId="0" xfId="0" applyFont="1" applyFill="1" applyAlignment="1">
      <alignment horizontal="left"/>
    </xf>
    <xf numFmtId="0" fontId="3" fillId="4" borderId="0" xfId="0" applyFont="1" applyFill="1"/>
    <xf numFmtId="1" fontId="10" fillId="4" borderId="0" xfId="0" applyNumberFormat="1" applyFont="1" applyFill="1" applyAlignment="1">
      <alignment horizontal="left"/>
    </xf>
    <xf numFmtId="1" fontId="3" fillId="4" borderId="0" xfId="0" applyNumberFormat="1" applyFont="1" applyFill="1" applyAlignment="1">
      <alignment horizontal="left"/>
    </xf>
    <xf numFmtId="1" fontId="4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3" fillId="0" borderId="0" xfId="0" applyFont="1"/>
    <xf numFmtId="0" fontId="10" fillId="8" borderId="0" xfId="0" applyFont="1" applyFill="1" applyAlignment="1">
      <alignment horizontal="left"/>
    </xf>
    <xf numFmtId="0" fontId="3" fillId="8" borderId="0" xfId="0" applyFont="1" applyFill="1" applyAlignment="1">
      <alignment horizontal="left"/>
    </xf>
    <xf numFmtId="1" fontId="10" fillId="8" borderId="0" xfId="0" applyNumberFormat="1" applyFont="1" applyFill="1" applyAlignment="1">
      <alignment horizontal="left"/>
    </xf>
    <xf numFmtId="0" fontId="3" fillId="3" borderId="0" xfId="0" applyFont="1" applyFill="1"/>
    <xf numFmtId="0" fontId="10" fillId="3" borderId="0" xfId="0" applyFont="1" applyFill="1" applyAlignment="1">
      <alignment horizontal="left"/>
    </xf>
    <xf numFmtId="0" fontId="10" fillId="3" borderId="0" xfId="0" applyFont="1" applyFill="1" applyAlignment="1">
      <alignment horizontal="left"/>
    </xf>
    <xf numFmtId="0" fontId="3" fillId="3" borderId="0" xfId="0" applyFont="1" applyFill="1"/>
    <xf numFmtId="1" fontId="10" fillId="3" borderId="0" xfId="0" applyNumberFormat="1" applyFont="1" applyFill="1" applyAlignment="1">
      <alignment horizontal="left"/>
    </xf>
    <xf numFmtId="1" fontId="3" fillId="3" borderId="0" xfId="0" applyNumberFormat="1" applyFont="1" applyFill="1" applyAlignment="1">
      <alignment horizontal="left"/>
    </xf>
    <xf numFmtId="0" fontId="3" fillId="5" borderId="0" xfId="0" applyFont="1" applyFill="1"/>
    <xf numFmtId="0" fontId="10" fillId="5" borderId="0" xfId="0" applyFont="1" applyFill="1" applyAlignment="1">
      <alignment horizontal="left"/>
    </xf>
    <xf numFmtId="0" fontId="10" fillId="5" borderId="0" xfId="0" applyFont="1" applyFill="1" applyAlignment="1">
      <alignment horizontal="left"/>
    </xf>
    <xf numFmtId="0" fontId="3" fillId="5" borderId="0" xfId="0" applyFont="1" applyFill="1"/>
    <xf numFmtId="1" fontId="10" fillId="5" borderId="0" xfId="0" applyNumberFormat="1" applyFont="1" applyFill="1" applyAlignment="1">
      <alignment horizontal="left"/>
    </xf>
    <xf numFmtId="1" fontId="3" fillId="5" borderId="0" xfId="0" applyNumberFormat="1" applyFont="1" applyFill="1" applyAlignment="1">
      <alignment horizontal="left"/>
    </xf>
    <xf numFmtId="1" fontId="10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1" fontId="0" fillId="0" borderId="0" xfId="0" applyNumberFormat="1" applyAlignment="1"/>
    <xf numFmtId="1" fontId="4" fillId="0" borderId="0" xfId="0" applyNumberFormat="1" applyFont="1" applyAlignment="1"/>
    <xf numFmtId="0" fontId="10" fillId="0" borderId="0" xfId="0" applyFont="1" applyAlignment="1">
      <alignment horizontal="right"/>
    </xf>
    <xf numFmtId="0" fontId="10" fillId="0" borderId="0" xfId="0" applyFont="1" applyAlignment="1"/>
    <xf numFmtId="49" fontId="3" fillId="0" borderId="0" xfId="0" applyNumberFormat="1" applyFont="1" applyAlignment="1"/>
    <xf numFmtId="49" fontId="0" fillId="0" borderId="0" xfId="0" applyNumberFormat="1" applyAlignment="1"/>
  </cellXfs>
  <cellStyles count="1">
    <cellStyle name="Normal" xfId="0" builtinId="0"/>
  </cellStyles>
  <dxfs count="83"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BC0D9"/>
      <rgbColor rgb="FF808080"/>
      <rgbColor rgb="FF9999FF"/>
      <rgbColor rgb="FF993366"/>
      <rgbColor rgb="FFEBF1DE"/>
      <rgbColor rgb="FFDAE5F1"/>
      <rgbColor rgb="FF660066"/>
      <rgbColor rgb="FFFF8080"/>
      <rgbColor rgb="FF0066CC"/>
      <rgbColor rgb="FFD9DD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5DFEC"/>
      <rgbColor rgb="FFE0EFD4"/>
      <rgbColor rgb="FFF1DADA"/>
      <rgbColor rgb="FF99CCFF"/>
      <rgbColor rgb="FFF7A19A"/>
      <rgbColor rgb="FFCC99FF"/>
      <rgbColor rgb="FFE5B7B6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K9"/>
  <sheetViews>
    <sheetView zoomScale="90" zoomScaleNormal="90" workbookViewId="0">
      <selection activeCell="L24" sqref="L24"/>
    </sheetView>
  </sheetViews>
  <sheetFormatPr baseColWidth="10" defaultColWidth="9.1640625" defaultRowHeight="15" x14ac:dyDescent="0.2"/>
  <sheetData>
    <row r="1" spans="1:167" x14ac:dyDescent="0.2">
      <c r="B1" s="10">
        <v>0</v>
      </c>
      <c r="C1" s="10">
        <v>1</v>
      </c>
      <c r="D1" s="10">
        <v>2</v>
      </c>
      <c r="E1" s="10">
        <v>3</v>
      </c>
      <c r="F1" s="10">
        <v>4</v>
      </c>
      <c r="G1" s="10">
        <v>5</v>
      </c>
      <c r="H1" s="10">
        <v>6</v>
      </c>
      <c r="I1" s="10">
        <v>7</v>
      </c>
      <c r="J1" s="10">
        <v>8</v>
      </c>
      <c r="K1" s="10">
        <v>9</v>
      </c>
      <c r="L1" s="10">
        <v>10</v>
      </c>
      <c r="M1" s="10">
        <v>11</v>
      </c>
      <c r="N1" s="10">
        <v>12</v>
      </c>
      <c r="O1" s="10">
        <v>13</v>
      </c>
      <c r="P1" s="10">
        <v>14</v>
      </c>
      <c r="Q1" s="10">
        <v>15</v>
      </c>
      <c r="R1" s="10">
        <v>16</v>
      </c>
      <c r="S1" s="10">
        <v>17</v>
      </c>
      <c r="T1" s="10">
        <v>18</v>
      </c>
      <c r="U1" s="10">
        <v>19</v>
      </c>
      <c r="V1" s="10">
        <v>20</v>
      </c>
      <c r="W1" s="10">
        <v>21</v>
      </c>
      <c r="X1" s="10">
        <v>22</v>
      </c>
      <c r="Y1" s="10">
        <v>23</v>
      </c>
      <c r="Z1" s="10">
        <v>24</v>
      </c>
      <c r="AA1" s="10">
        <v>25</v>
      </c>
      <c r="AB1" s="10">
        <v>26</v>
      </c>
      <c r="AC1" s="10">
        <v>27</v>
      </c>
      <c r="AD1" s="10">
        <v>28</v>
      </c>
      <c r="AE1" s="10">
        <v>29</v>
      </c>
      <c r="AF1" s="10">
        <v>30</v>
      </c>
      <c r="AG1" s="10">
        <v>31</v>
      </c>
      <c r="AH1" s="10">
        <v>32</v>
      </c>
      <c r="AI1" s="10">
        <v>33</v>
      </c>
      <c r="AJ1" s="10">
        <v>34</v>
      </c>
      <c r="AK1" s="10">
        <v>35</v>
      </c>
      <c r="AL1" s="10">
        <v>36</v>
      </c>
      <c r="AM1" s="10">
        <v>37</v>
      </c>
      <c r="AN1" s="10">
        <v>38</v>
      </c>
      <c r="AO1" s="10">
        <v>39</v>
      </c>
      <c r="AP1" s="10">
        <v>40</v>
      </c>
      <c r="AQ1" s="10">
        <v>41</v>
      </c>
      <c r="AR1" s="10">
        <v>42</v>
      </c>
      <c r="AS1" s="10">
        <v>43</v>
      </c>
      <c r="AT1" s="10">
        <v>44</v>
      </c>
      <c r="AU1" s="10">
        <v>45</v>
      </c>
      <c r="AV1" s="10">
        <v>46</v>
      </c>
      <c r="AW1" s="10">
        <v>47</v>
      </c>
      <c r="AX1" s="10">
        <v>48</v>
      </c>
      <c r="AY1" s="10">
        <v>49</v>
      </c>
      <c r="AZ1" s="10">
        <v>50</v>
      </c>
      <c r="BA1" s="10">
        <v>51</v>
      </c>
      <c r="BB1" s="10">
        <v>52</v>
      </c>
      <c r="BC1" s="10">
        <v>53</v>
      </c>
      <c r="BD1" s="10">
        <v>54</v>
      </c>
      <c r="BE1" s="10">
        <v>55</v>
      </c>
      <c r="BF1" s="10">
        <v>56</v>
      </c>
      <c r="BG1" s="10">
        <v>57</v>
      </c>
      <c r="BH1" s="10">
        <v>58</v>
      </c>
      <c r="BI1" s="10">
        <v>59</v>
      </c>
      <c r="BJ1" s="10">
        <v>60</v>
      </c>
      <c r="BK1" s="10">
        <v>61</v>
      </c>
      <c r="BL1" s="10">
        <v>62</v>
      </c>
      <c r="BM1" s="10">
        <v>63</v>
      </c>
      <c r="BN1" s="10">
        <v>64</v>
      </c>
      <c r="BO1" s="10">
        <v>65</v>
      </c>
      <c r="BP1" s="10">
        <v>66</v>
      </c>
      <c r="BQ1" s="10">
        <v>67</v>
      </c>
      <c r="BR1" s="10">
        <v>68</v>
      </c>
      <c r="BS1" s="10">
        <v>69</v>
      </c>
      <c r="BT1" s="10">
        <v>70</v>
      </c>
      <c r="BU1" s="10">
        <v>71</v>
      </c>
      <c r="BV1" s="10">
        <v>72</v>
      </c>
      <c r="BW1" s="10">
        <v>73</v>
      </c>
      <c r="BX1" s="10">
        <v>74</v>
      </c>
      <c r="BY1" s="10">
        <v>75</v>
      </c>
      <c r="BZ1" s="10">
        <v>76</v>
      </c>
      <c r="CA1" s="10">
        <v>77</v>
      </c>
      <c r="CB1" s="10">
        <v>78</v>
      </c>
      <c r="CC1" s="10">
        <v>79</v>
      </c>
      <c r="CD1" s="10">
        <v>80</v>
      </c>
      <c r="CE1" s="10">
        <v>81</v>
      </c>
      <c r="CF1" s="10">
        <v>82</v>
      </c>
      <c r="CG1" s="10">
        <v>83</v>
      </c>
      <c r="CH1" s="10">
        <v>84</v>
      </c>
      <c r="CI1" s="10">
        <v>85</v>
      </c>
      <c r="CJ1" s="10">
        <v>86</v>
      </c>
      <c r="CK1" s="10">
        <v>87</v>
      </c>
      <c r="CL1" s="10">
        <v>88</v>
      </c>
      <c r="CM1" s="10">
        <v>89</v>
      </c>
      <c r="CN1" s="10">
        <v>90</v>
      </c>
      <c r="CO1" s="10">
        <v>91</v>
      </c>
      <c r="CP1" s="10">
        <v>92</v>
      </c>
      <c r="CQ1" s="10">
        <v>93</v>
      </c>
      <c r="CR1" s="10">
        <v>94</v>
      </c>
      <c r="CS1" s="10">
        <v>95</v>
      </c>
      <c r="CT1" s="10">
        <v>96</v>
      </c>
      <c r="CU1" s="10">
        <v>97</v>
      </c>
      <c r="CV1" s="10">
        <v>98</v>
      </c>
      <c r="CW1" s="10">
        <v>99</v>
      </c>
      <c r="CX1" s="10">
        <v>100</v>
      </c>
      <c r="CY1" s="10">
        <v>101</v>
      </c>
      <c r="CZ1" s="10">
        <v>102</v>
      </c>
      <c r="DA1" s="10">
        <v>103</v>
      </c>
      <c r="DB1" s="10">
        <v>104</v>
      </c>
      <c r="DC1" s="10">
        <v>105</v>
      </c>
      <c r="DD1" s="10">
        <v>106</v>
      </c>
      <c r="DE1" s="10">
        <v>107</v>
      </c>
      <c r="DF1" s="10">
        <v>108</v>
      </c>
      <c r="DG1" s="10">
        <v>109</v>
      </c>
      <c r="DH1" s="10">
        <v>110</v>
      </c>
      <c r="DI1" s="10">
        <v>111</v>
      </c>
      <c r="DJ1" s="10">
        <v>112</v>
      </c>
      <c r="DK1" s="10">
        <v>113</v>
      </c>
      <c r="DL1" s="10">
        <v>114</v>
      </c>
      <c r="DM1" s="10">
        <v>115</v>
      </c>
      <c r="DN1" s="10">
        <v>116</v>
      </c>
      <c r="DO1" s="10">
        <v>117</v>
      </c>
      <c r="DP1" s="10">
        <v>118</v>
      </c>
      <c r="DQ1" s="10">
        <v>119</v>
      </c>
      <c r="DR1" s="10">
        <v>120</v>
      </c>
      <c r="DS1" s="10">
        <v>121</v>
      </c>
      <c r="DT1" s="10">
        <v>122</v>
      </c>
      <c r="DU1" s="10">
        <v>123</v>
      </c>
      <c r="DV1" s="10">
        <v>124</v>
      </c>
      <c r="DW1" s="10">
        <v>125</v>
      </c>
      <c r="DX1" s="10">
        <v>126</v>
      </c>
      <c r="DY1" s="10">
        <v>127</v>
      </c>
      <c r="DZ1" s="10">
        <v>128</v>
      </c>
      <c r="EA1" s="10">
        <v>129</v>
      </c>
      <c r="EB1" s="10">
        <v>130</v>
      </c>
      <c r="EC1" s="10">
        <v>131</v>
      </c>
      <c r="ED1" s="10">
        <v>132</v>
      </c>
      <c r="EE1" s="10">
        <v>133</v>
      </c>
      <c r="EF1" s="10">
        <v>134</v>
      </c>
      <c r="EG1" s="10">
        <v>135</v>
      </c>
      <c r="EH1" s="10">
        <v>136</v>
      </c>
      <c r="EI1" s="10">
        <v>137</v>
      </c>
      <c r="EJ1" s="10">
        <v>138</v>
      </c>
      <c r="EK1" s="10">
        <v>139</v>
      </c>
      <c r="EL1" s="10">
        <v>140</v>
      </c>
      <c r="EM1" s="10">
        <v>141</v>
      </c>
      <c r="EN1" s="10">
        <v>142</v>
      </c>
      <c r="EO1" s="10">
        <v>143</v>
      </c>
      <c r="EP1" s="10">
        <v>144</v>
      </c>
      <c r="EQ1" s="10">
        <v>145</v>
      </c>
      <c r="ER1" s="10">
        <v>146</v>
      </c>
      <c r="ES1" s="10">
        <v>147</v>
      </c>
      <c r="ET1" s="10">
        <v>148</v>
      </c>
      <c r="EU1" s="10">
        <v>149</v>
      </c>
      <c r="EV1" s="10">
        <v>150</v>
      </c>
      <c r="EW1" s="10">
        <v>151</v>
      </c>
      <c r="EX1" s="10">
        <v>152</v>
      </c>
      <c r="EY1" s="10">
        <v>153</v>
      </c>
      <c r="EZ1" s="10">
        <v>154</v>
      </c>
      <c r="FA1" s="10">
        <v>155</v>
      </c>
      <c r="FB1" s="10">
        <v>156</v>
      </c>
      <c r="FC1" s="10">
        <v>157</v>
      </c>
      <c r="FD1" s="10">
        <v>158</v>
      </c>
      <c r="FE1" s="10">
        <v>159</v>
      </c>
      <c r="FF1" s="10">
        <v>160</v>
      </c>
      <c r="FG1" s="10">
        <v>161</v>
      </c>
      <c r="FH1" s="10">
        <v>162</v>
      </c>
      <c r="FI1" s="10">
        <v>163</v>
      </c>
      <c r="FJ1" s="10">
        <v>164</v>
      </c>
      <c r="FK1" s="10">
        <v>165</v>
      </c>
    </row>
    <row r="2" spans="1:167" x14ac:dyDescent="0.2">
      <c r="A2" s="10">
        <v>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</row>
    <row r="3" spans="1:167" x14ac:dyDescent="0.2">
      <c r="A3" s="10">
        <v>1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</row>
    <row r="4" spans="1:167" x14ac:dyDescent="0.2">
      <c r="A4" s="10">
        <v>2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</row>
    <row r="5" spans="1:167" x14ac:dyDescent="0.2">
      <c r="A5" s="10" t="s">
        <v>0</v>
      </c>
      <c r="B5" s="11" t="s">
        <v>1</v>
      </c>
      <c r="C5" s="11" t="s">
        <v>2</v>
      </c>
      <c r="D5" s="11" t="s">
        <v>3</v>
      </c>
      <c r="E5" s="11" t="s">
        <v>4</v>
      </c>
      <c r="F5" s="11" t="s">
        <v>5</v>
      </c>
      <c r="G5" s="11" t="s">
        <v>6</v>
      </c>
      <c r="H5" s="11" t="s">
        <v>7</v>
      </c>
      <c r="I5" s="11" t="s">
        <v>8</v>
      </c>
      <c r="J5" s="11" t="s">
        <v>9</v>
      </c>
      <c r="K5" s="11" t="s">
        <v>10</v>
      </c>
      <c r="L5" s="11" t="s">
        <v>11</v>
      </c>
      <c r="M5" s="11" t="s">
        <v>12</v>
      </c>
      <c r="N5" s="11" t="s">
        <v>13</v>
      </c>
      <c r="O5" s="11" t="s">
        <v>14</v>
      </c>
      <c r="P5" s="11" t="s">
        <v>15</v>
      </c>
      <c r="Q5" s="11" t="s">
        <v>16</v>
      </c>
      <c r="R5" s="11" t="s">
        <v>17</v>
      </c>
      <c r="S5" s="11" t="s">
        <v>18</v>
      </c>
      <c r="T5" s="11" t="s">
        <v>19</v>
      </c>
      <c r="U5" s="11" t="s">
        <v>20</v>
      </c>
      <c r="V5" s="11" t="s">
        <v>21</v>
      </c>
      <c r="W5" s="11" t="s">
        <v>22</v>
      </c>
      <c r="X5" s="11" t="s">
        <v>23</v>
      </c>
      <c r="Y5" s="11" t="s">
        <v>24</v>
      </c>
      <c r="Z5" s="11" t="s">
        <v>25</v>
      </c>
      <c r="AA5" s="11" t="s">
        <v>26</v>
      </c>
      <c r="AB5" s="11" t="s">
        <v>27</v>
      </c>
      <c r="AC5" s="11" t="s">
        <v>28</v>
      </c>
      <c r="AD5" s="11" t="s">
        <v>29</v>
      </c>
      <c r="AE5" s="11" t="s">
        <v>30</v>
      </c>
      <c r="AF5" s="11" t="s">
        <v>31</v>
      </c>
      <c r="AG5" s="11" t="s">
        <v>32</v>
      </c>
      <c r="AH5" s="11" t="s">
        <v>33</v>
      </c>
      <c r="AI5" s="11" t="s">
        <v>34</v>
      </c>
      <c r="AJ5" s="11" t="s">
        <v>35</v>
      </c>
      <c r="AK5" s="11" t="s">
        <v>36</v>
      </c>
      <c r="AL5" s="11" t="s">
        <v>37</v>
      </c>
      <c r="AM5" s="11" t="s">
        <v>38</v>
      </c>
      <c r="AN5" s="11" t="s">
        <v>39</v>
      </c>
      <c r="AO5" s="11" t="s">
        <v>40</v>
      </c>
      <c r="AP5" s="11" t="s">
        <v>41</v>
      </c>
      <c r="AQ5" s="11" t="s">
        <v>42</v>
      </c>
      <c r="AR5" s="11" t="s">
        <v>43</v>
      </c>
      <c r="AS5" s="11" t="s">
        <v>44</v>
      </c>
      <c r="AT5" s="11" t="s">
        <v>45</v>
      </c>
      <c r="AU5" s="11" t="s">
        <v>46</v>
      </c>
      <c r="AV5" s="11" t="s">
        <v>47</v>
      </c>
      <c r="AW5" s="11" t="s">
        <v>48</v>
      </c>
      <c r="AX5" s="11" t="s">
        <v>49</v>
      </c>
      <c r="AY5" s="11" t="s">
        <v>50</v>
      </c>
      <c r="AZ5" s="11" t="s">
        <v>51</v>
      </c>
      <c r="BA5" s="11" t="s">
        <v>52</v>
      </c>
      <c r="BB5" s="11" t="s">
        <v>53</v>
      </c>
      <c r="BC5" s="11" t="s">
        <v>54</v>
      </c>
      <c r="BD5" s="11" t="s">
        <v>55</v>
      </c>
      <c r="BE5" s="11" t="s">
        <v>56</v>
      </c>
      <c r="BF5" s="11" t="s">
        <v>57</v>
      </c>
      <c r="BG5" s="11" t="s">
        <v>58</v>
      </c>
      <c r="BH5" s="11" t="s">
        <v>59</v>
      </c>
      <c r="BI5" s="11" t="s">
        <v>60</v>
      </c>
      <c r="BJ5" s="11" t="s">
        <v>61</v>
      </c>
      <c r="BK5" s="11" t="s">
        <v>62</v>
      </c>
      <c r="BL5" s="11" t="s">
        <v>63</v>
      </c>
      <c r="BM5" s="11" t="s">
        <v>64</v>
      </c>
      <c r="BN5" s="11" t="s">
        <v>65</v>
      </c>
      <c r="BO5" s="11" t="s">
        <v>66</v>
      </c>
      <c r="BP5" s="11" t="s">
        <v>67</v>
      </c>
      <c r="BQ5" s="11" t="s">
        <v>68</v>
      </c>
      <c r="BR5" s="11" t="s">
        <v>69</v>
      </c>
      <c r="BS5" s="11" t="s">
        <v>70</v>
      </c>
      <c r="BT5" s="11" t="s">
        <v>71</v>
      </c>
      <c r="BU5" s="11" t="s">
        <v>72</v>
      </c>
      <c r="BV5" s="11" t="s">
        <v>73</v>
      </c>
      <c r="BW5" s="11" t="s">
        <v>74</v>
      </c>
      <c r="BX5" s="11" t="s">
        <v>75</v>
      </c>
      <c r="BY5" s="11" t="s">
        <v>76</v>
      </c>
      <c r="BZ5" s="11" t="s">
        <v>77</v>
      </c>
      <c r="CA5" s="11" t="s">
        <v>78</v>
      </c>
      <c r="CB5" s="11" t="s">
        <v>79</v>
      </c>
      <c r="CC5" s="11" t="s">
        <v>80</v>
      </c>
      <c r="CD5" s="11" t="s">
        <v>81</v>
      </c>
      <c r="CE5" s="11" t="s">
        <v>82</v>
      </c>
      <c r="CF5" s="11" t="s">
        <v>83</v>
      </c>
      <c r="CG5" s="11" t="s">
        <v>84</v>
      </c>
      <c r="CH5" s="11" t="s">
        <v>85</v>
      </c>
      <c r="CI5" s="11" t="s">
        <v>86</v>
      </c>
      <c r="CJ5" s="11" t="s">
        <v>87</v>
      </c>
      <c r="CK5" s="11" t="s">
        <v>88</v>
      </c>
      <c r="CL5" s="11" t="s">
        <v>89</v>
      </c>
      <c r="CM5" s="11" t="s">
        <v>90</v>
      </c>
      <c r="CN5" s="11" t="s">
        <v>91</v>
      </c>
      <c r="CO5" s="11" t="s">
        <v>92</v>
      </c>
      <c r="CP5" s="11" t="s">
        <v>93</v>
      </c>
      <c r="CQ5" s="11" t="s">
        <v>94</v>
      </c>
      <c r="CR5" s="11" t="s">
        <v>95</v>
      </c>
      <c r="CS5" s="11" t="s">
        <v>96</v>
      </c>
      <c r="CT5" s="11" t="s">
        <v>97</v>
      </c>
      <c r="CU5" s="11" t="s">
        <v>98</v>
      </c>
      <c r="CV5" s="11" t="s">
        <v>99</v>
      </c>
      <c r="CW5" s="11" t="s">
        <v>100</v>
      </c>
      <c r="CX5" s="11" t="s">
        <v>101</v>
      </c>
      <c r="CY5" s="11" t="s">
        <v>102</v>
      </c>
      <c r="CZ5" s="11" t="s">
        <v>103</v>
      </c>
      <c r="DA5" s="11" t="s">
        <v>104</v>
      </c>
      <c r="DB5" s="11" t="s">
        <v>105</v>
      </c>
      <c r="DC5" s="11" t="s">
        <v>106</v>
      </c>
      <c r="DD5" s="11" t="s">
        <v>107</v>
      </c>
      <c r="DE5" s="11" t="s">
        <v>108</v>
      </c>
      <c r="DF5" s="11" t="s">
        <v>109</v>
      </c>
      <c r="DG5" s="11" t="s">
        <v>110</v>
      </c>
      <c r="DH5" s="11" t="s">
        <v>111</v>
      </c>
      <c r="DI5" s="11" t="s">
        <v>112</v>
      </c>
      <c r="DJ5" s="11" t="s">
        <v>113</v>
      </c>
      <c r="DK5" s="11" t="s">
        <v>114</v>
      </c>
      <c r="DL5" s="11" t="s">
        <v>115</v>
      </c>
      <c r="DM5" s="11" t="s">
        <v>116</v>
      </c>
      <c r="DN5" s="11" t="s">
        <v>117</v>
      </c>
      <c r="DO5" s="11" t="s">
        <v>118</v>
      </c>
      <c r="DP5" s="11" t="s">
        <v>119</v>
      </c>
      <c r="DQ5" s="11" t="s">
        <v>120</v>
      </c>
      <c r="DR5" s="11" t="s">
        <v>121</v>
      </c>
      <c r="DS5" s="11" t="s">
        <v>122</v>
      </c>
      <c r="DT5" s="11" t="s">
        <v>123</v>
      </c>
      <c r="DU5" s="11" t="s">
        <v>124</v>
      </c>
      <c r="DV5" s="11" t="s">
        <v>125</v>
      </c>
      <c r="DW5" s="11" t="s">
        <v>126</v>
      </c>
      <c r="DX5" s="11" t="s">
        <v>127</v>
      </c>
      <c r="DY5" s="11" t="s">
        <v>128</v>
      </c>
      <c r="DZ5" s="11" t="s">
        <v>129</v>
      </c>
      <c r="EA5" s="11" t="s">
        <v>130</v>
      </c>
      <c r="EB5" s="11" t="s">
        <v>131</v>
      </c>
      <c r="EC5" s="11" t="s">
        <v>132</v>
      </c>
      <c r="ED5" s="11" t="s">
        <v>133</v>
      </c>
      <c r="EE5" s="11" t="s">
        <v>134</v>
      </c>
      <c r="EF5" s="11" t="s">
        <v>135</v>
      </c>
      <c r="EG5" s="11" t="s">
        <v>136</v>
      </c>
      <c r="EH5" s="11" t="s">
        <v>137</v>
      </c>
      <c r="EI5" s="11" t="s">
        <v>138</v>
      </c>
      <c r="EJ5" s="11" t="s">
        <v>139</v>
      </c>
      <c r="EK5" s="11" t="s">
        <v>140</v>
      </c>
      <c r="EL5" s="11" t="s">
        <v>141</v>
      </c>
      <c r="EM5" s="11" t="s">
        <v>142</v>
      </c>
      <c r="EN5" s="11" t="s">
        <v>143</v>
      </c>
      <c r="EO5" s="11" t="s">
        <v>144</v>
      </c>
      <c r="EP5" s="11" t="s">
        <v>145</v>
      </c>
      <c r="EQ5" s="11" t="s">
        <v>146</v>
      </c>
      <c r="ER5" s="11" t="s">
        <v>147</v>
      </c>
      <c r="ES5" s="11" t="s">
        <v>148</v>
      </c>
      <c r="ET5" s="11" t="s">
        <v>149</v>
      </c>
      <c r="EU5" s="11" t="s">
        <v>150</v>
      </c>
      <c r="EV5" s="11" t="s">
        <v>151</v>
      </c>
      <c r="EW5" s="11" t="s">
        <v>152</v>
      </c>
      <c r="EX5" s="11" t="s">
        <v>153</v>
      </c>
      <c r="EY5" s="11" t="s">
        <v>154</v>
      </c>
      <c r="EZ5" s="11" t="s">
        <v>155</v>
      </c>
      <c r="FA5" s="11" t="s">
        <v>156</v>
      </c>
      <c r="FB5" s="11" t="s">
        <v>157</v>
      </c>
      <c r="FC5" s="11" t="s">
        <v>158</v>
      </c>
      <c r="FD5" s="11" t="s">
        <v>159</v>
      </c>
      <c r="FE5" s="11" t="s">
        <v>160</v>
      </c>
      <c r="FF5" s="11" t="s">
        <v>161</v>
      </c>
      <c r="FG5" s="11" t="s">
        <v>162</v>
      </c>
      <c r="FH5" s="11" t="s">
        <v>163</v>
      </c>
      <c r="FI5" s="11" t="s">
        <v>164</v>
      </c>
      <c r="FJ5" s="11" t="s">
        <v>165</v>
      </c>
      <c r="FK5" s="11" t="s">
        <v>166</v>
      </c>
    </row>
    <row r="6" spans="1:167" x14ac:dyDescent="0.2">
      <c r="A6" s="10" t="s">
        <v>167</v>
      </c>
      <c r="B6" s="11" t="s">
        <v>168</v>
      </c>
      <c r="C6" s="11" t="s">
        <v>169</v>
      </c>
      <c r="D6" s="11" t="s">
        <v>170</v>
      </c>
      <c r="E6" s="11" t="s">
        <v>171</v>
      </c>
      <c r="F6" s="11" t="s">
        <v>172</v>
      </c>
      <c r="G6" s="11" t="s">
        <v>173</v>
      </c>
      <c r="H6" s="11" t="s">
        <v>174</v>
      </c>
      <c r="I6" s="11" t="s">
        <v>175</v>
      </c>
      <c r="J6" s="11" t="s">
        <v>176</v>
      </c>
      <c r="K6" s="11" t="s">
        <v>177</v>
      </c>
      <c r="L6" s="11" t="s">
        <v>178</v>
      </c>
      <c r="M6" s="11" t="s">
        <v>179</v>
      </c>
      <c r="N6" s="11" t="s">
        <v>180</v>
      </c>
      <c r="O6" s="11" t="s">
        <v>181</v>
      </c>
      <c r="P6" s="11" t="s">
        <v>182</v>
      </c>
      <c r="Q6" s="11" t="s">
        <v>183</v>
      </c>
      <c r="R6" s="11" t="s">
        <v>184</v>
      </c>
      <c r="S6" s="11" t="s">
        <v>185</v>
      </c>
      <c r="T6" s="11" t="s">
        <v>186</v>
      </c>
      <c r="U6" s="11" t="s">
        <v>187</v>
      </c>
      <c r="V6" s="11" t="s">
        <v>188</v>
      </c>
      <c r="W6" s="11" t="s">
        <v>189</v>
      </c>
      <c r="X6" s="11" t="s">
        <v>190</v>
      </c>
      <c r="Y6" s="11" t="s">
        <v>191</v>
      </c>
      <c r="Z6" s="11" t="s">
        <v>192</v>
      </c>
      <c r="AA6" s="11" t="s">
        <v>193</v>
      </c>
      <c r="AB6" s="11" t="s">
        <v>194</v>
      </c>
      <c r="AC6" s="11" t="s">
        <v>195</v>
      </c>
      <c r="AD6" s="11" t="s">
        <v>196</v>
      </c>
      <c r="AE6" s="11" t="s">
        <v>197</v>
      </c>
      <c r="AF6" s="11" t="s">
        <v>198</v>
      </c>
      <c r="AG6" s="11" t="s">
        <v>199</v>
      </c>
      <c r="AH6" s="11" t="s">
        <v>200</v>
      </c>
      <c r="AI6" s="11" t="s">
        <v>201</v>
      </c>
      <c r="AJ6" s="11" t="s">
        <v>202</v>
      </c>
      <c r="AK6" s="11" t="s">
        <v>203</v>
      </c>
      <c r="AL6" s="11" t="s">
        <v>204</v>
      </c>
      <c r="AM6" s="11" t="s">
        <v>205</v>
      </c>
      <c r="AN6" s="11" t="s">
        <v>206</v>
      </c>
      <c r="AO6" s="11" t="s">
        <v>207</v>
      </c>
      <c r="AP6" s="11" t="s">
        <v>208</v>
      </c>
      <c r="AQ6" s="11" t="s">
        <v>209</v>
      </c>
      <c r="AR6" s="11" t="s">
        <v>210</v>
      </c>
      <c r="AS6" s="11" t="s">
        <v>211</v>
      </c>
      <c r="AT6" s="11" t="s">
        <v>212</v>
      </c>
      <c r="AU6" s="11" t="s">
        <v>213</v>
      </c>
      <c r="AV6" s="11" t="s">
        <v>214</v>
      </c>
      <c r="AW6" s="11" t="s">
        <v>215</v>
      </c>
      <c r="AX6" s="11" t="s">
        <v>216</v>
      </c>
      <c r="AY6" s="11" t="s">
        <v>217</v>
      </c>
      <c r="AZ6" s="11" t="s">
        <v>218</v>
      </c>
      <c r="BA6" s="11" t="s">
        <v>219</v>
      </c>
      <c r="BB6" s="11" t="s">
        <v>220</v>
      </c>
      <c r="BC6" s="11" t="s">
        <v>221</v>
      </c>
      <c r="BD6" s="11" t="s">
        <v>222</v>
      </c>
      <c r="BE6" s="11" t="s">
        <v>223</v>
      </c>
      <c r="BF6" s="11" t="s">
        <v>224</v>
      </c>
      <c r="BG6" s="11" t="s">
        <v>225</v>
      </c>
      <c r="BH6" s="11" t="s">
        <v>226</v>
      </c>
      <c r="BI6" s="11" t="s">
        <v>227</v>
      </c>
      <c r="BJ6" s="11" t="s">
        <v>228</v>
      </c>
      <c r="BK6" s="11" t="s">
        <v>229</v>
      </c>
      <c r="BL6" s="11" t="s">
        <v>230</v>
      </c>
      <c r="BM6" s="11" t="s">
        <v>231</v>
      </c>
      <c r="BN6" s="11" t="s">
        <v>232</v>
      </c>
      <c r="BO6" s="11" t="s">
        <v>233</v>
      </c>
      <c r="BP6" s="11" t="s">
        <v>234</v>
      </c>
      <c r="BQ6" s="11" t="s">
        <v>235</v>
      </c>
      <c r="BR6" s="11" t="s">
        <v>236</v>
      </c>
      <c r="BS6" s="11" t="s">
        <v>237</v>
      </c>
      <c r="BT6" s="11" t="s">
        <v>238</v>
      </c>
      <c r="BU6" s="11" t="s">
        <v>239</v>
      </c>
      <c r="BV6" s="11" t="s">
        <v>240</v>
      </c>
      <c r="BW6" s="11" t="s">
        <v>241</v>
      </c>
      <c r="BX6" s="11" t="s">
        <v>242</v>
      </c>
      <c r="BY6" s="11" t="s">
        <v>243</v>
      </c>
      <c r="BZ6" s="11" t="s">
        <v>244</v>
      </c>
      <c r="CA6" s="11" t="s">
        <v>245</v>
      </c>
      <c r="CB6" s="11" t="s">
        <v>246</v>
      </c>
      <c r="CC6" s="11" t="s">
        <v>247</v>
      </c>
      <c r="CD6" s="11" t="s">
        <v>248</v>
      </c>
      <c r="CE6" s="11" t="s">
        <v>249</v>
      </c>
      <c r="CF6" s="11" t="s">
        <v>250</v>
      </c>
      <c r="CG6" s="11" t="s">
        <v>251</v>
      </c>
      <c r="CH6" s="11" t="s">
        <v>252</v>
      </c>
      <c r="CI6" s="11" t="s">
        <v>253</v>
      </c>
      <c r="CJ6" s="11" t="s">
        <v>254</v>
      </c>
      <c r="CK6" s="11" t="s">
        <v>255</v>
      </c>
      <c r="CL6" s="11" t="s">
        <v>256</v>
      </c>
      <c r="CM6" s="11" t="s">
        <v>257</v>
      </c>
      <c r="CN6" s="11" t="s">
        <v>258</v>
      </c>
      <c r="CO6" s="11" t="s">
        <v>259</v>
      </c>
      <c r="CP6" s="11" t="s">
        <v>260</v>
      </c>
      <c r="CQ6" s="11" t="s">
        <v>261</v>
      </c>
      <c r="CR6" s="11" t="s">
        <v>262</v>
      </c>
      <c r="CS6" s="11" t="s">
        <v>263</v>
      </c>
      <c r="CT6" s="11" t="s">
        <v>264</v>
      </c>
      <c r="CU6" s="11" t="s">
        <v>265</v>
      </c>
      <c r="CV6" s="11" t="s">
        <v>266</v>
      </c>
      <c r="CW6" s="11" t="s">
        <v>267</v>
      </c>
      <c r="CX6" s="11" t="s">
        <v>268</v>
      </c>
      <c r="CY6" s="11" t="s">
        <v>269</v>
      </c>
      <c r="CZ6" s="11" t="s">
        <v>270</v>
      </c>
      <c r="DA6" s="11" t="s">
        <v>271</v>
      </c>
      <c r="DB6" s="11" t="s">
        <v>272</v>
      </c>
      <c r="DC6" s="11" t="s">
        <v>273</v>
      </c>
      <c r="DD6" s="11" t="s">
        <v>274</v>
      </c>
      <c r="DE6" s="11" t="s">
        <v>275</v>
      </c>
      <c r="DF6" s="11" t="s">
        <v>276</v>
      </c>
      <c r="DG6" s="11" t="s">
        <v>277</v>
      </c>
      <c r="DH6" s="11" t="s">
        <v>278</v>
      </c>
      <c r="DI6" s="11" t="s">
        <v>279</v>
      </c>
      <c r="DJ6" s="11" t="s">
        <v>280</v>
      </c>
      <c r="DK6" s="11" t="s">
        <v>281</v>
      </c>
      <c r="DL6" s="11" t="s">
        <v>282</v>
      </c>
      <c r="DM6" s="11" t="s">
        <v>283</v>
      </c>
      <c r="DN6" s="11" t="s">
        <v>284</v>
      </c>
      <c r="DO6" s="11" t="s">
        <v>285</v>
      </c>
      <c r="DP6" s="11" t="s">
        <v>286</v>
      </c>
      <c r="DQ6" s="11" t="s">
        <v>287</v>
      </c>
      <c r="DR6" s="11" t="s">
        <v>288</v>
      </c>
      <c r="DS6" s="11" t="s">
        <v>289</v>
      </c>
      <c r="DT6" s="11" t="s">
        <v>290</v>
      </c>
      <c r="DU6" s="11" t="s">
        <v>291</v>
      </c>
      <c r="DV6" s="11" t="s">
        <v>292</v>
      </c>
      <c r="DW6" s="11" t="s">
        <v>293</v>
      </c>
      <c r="DX6" s="11" t="s">
        <v>294</v>
      </c>
      <c r="DY6" s="11" t="s">
        <v>295</v>
      </c>
      <c r="DZ6" s="11" t="s">
        <v>296</v>
      </c>
      <c r="EA6" s="11" t="s">
        <v>297</v>
      </c>
      <c r="EB6" s="11" t="s">
        <v>298</v>
      </c>
      <c r="EC6" s="11" t="s">
        <v>299</v>
      </c>
      <c r="ED6" s="11" t="s">
        <v>300</v>
      </c>
      <c r="EE6" s="11" t="s">
        <v>301</v>
      </c>
      <c r="EF6" s="11" t="s">
        <v>302</v>
      </c>
      <c r="EG6" s="11" t="s">
        <v>303</v>
      </c>
      <c r="EH6" s="11" t="s">
        <v>304</v>
      </c>
      <c r="EI6" s="11" t="s">
        <v>305</v>
      </c>
      <c r="EJ6" s="11" t="s">
        <v>306</v>
      </c>
      <c r="EK6" s="11" t="s">
        <v>307</v>
      </c>
      <c r="EL6" s="11" t="s">
        <v>308</v>
      </c>
      <c r="EM6" s="11" t="s">
        <v>309</v>
      </c>
      <c r="EN6" s="11" t="s">
        <v>310</v>
      </c>
      <c r="EO6" s="11" t="s">
        <v>311</v>
      </c>
      <c r="EP6" s="11" t="s">
        <v>312</v>
      </c>
      <c r="EQ6" s="11" t="s">
        <v>313</v>
      </c>
      <c r="ER6" s="11" t="s">
        <v>314</v>
      </c>
      <c r="ES6" s="11" t="s">
        <v>315</v>
      </c>
      <c r="ET6" s="11" t="s">
        <v>316</v>
      </c>
      <c r="EU6" s="11" t="s">
        <v>317</v>
      </c>
      <c r="EV6" s="11" t="s">
        <v>318</v>
      </c>
      <c r="EW6" s="11" t="s">
        <v>319</v>
      </c>
      <c r="EX6" s="11" t="s">
        <v>320</v>
      </c>
      <c r="EY6" s="11" t="s">
        <v>321</v>
      </c>
      <c r="EZ6" s="11" t="s">
        <v>322</v>
      </c>
      <c r="FA6" s="11" t="s">
        <v>323</v>
      </c>
      <c r="FB6" s="11" t="s">
        <v>324</v>
      </c>
      <c r="FC6" s="11" t="s">
        <v>325</v>
      </c>
      <c r="FD6" s="11" t="s">
        <v>326</v>
      </c>
      <c r="FE6" s="11" t="s">
        <v>327</v>
      </c>
      <c r="FF6" s="11" t="s">
        <v>328</v>
      </c>
      <c r="FG6" s="11" t="s">
        <v>329</v>
      </c>
      <c r="FH6" s="11" t="s">
        <v>330</v>
      </c>
      <c r="FI6" s="11" t="s">
        <v>331</v>
      </c>
      <c r="FJ6" s="11" t="s">
        <v>332</v>
      </c>
      <c r="FK6" s="11" t="s">
        <v>333</v>
      </c>
    </row>
    <row r="7" spans="1:167" x14ac:dyDescent="0.2">
      <c r="A7" s="10" t="s">
        <v>334</v>
      </c>
      <c r="B7" s="11">
        <v>388</v>
      </c>
      <c r="C7" s="11">
        <v>-45</v>
      </c>
      <c r="D7" s="11">
        <v>-3</v>
      </c>
      <c r="E7" s="11">
        <v>-368</v>
      </c>
      <c r="F7" s="11">
        <v>0</v>
      </c>
      <c r="G7" s="11">
        <v>12</v>
      </c>
      <c r="H7" s="11">
        <v>42</v>
      </c>
      <c r="I7" s="11">
        <v>-3553</v>
      </c>
      <c r="J7" s="11">
        <v>0</v>
      </c>
      <c r="K7" s="11">
        <v>2</v>
      </c>
      <c r="L7" s="11">
        <v>-184</v>
      </c>
      <c r="M7" s="11">
        <v>2</v>
      </c>
      <c r="N7" s="11">
        <v>-458</v>
      </c>
      <c r="O7" s="11">
        <v>-19</v>
      </c>
      <c r="P7" s="11">
        <v>-2207</v>
      </c>
      <c r="Q7" s="11">
        <v>-19</v>
      </c>
      <c r="R7" s="11">
        <v>2</v>
      </c>
      <c r="S7" s="11">
        <v>-817</v>
      </c>
      <c r="T7" s="11">
        <v>0</v>
      </c>
      <c r="U7" s="11">
        <v>0</v>
      </c>
      <c r="V7" s="11">
        <v>-350</v>
      </c>
      <c r="W7" s="11">
        <v>-18</v>
      </c>
      <c r="X7" s="11">
        <v>-108</v>
      </c>
      <c r="Y7" s="11">
        <v>6</v>
      </c>
      <c r="Z7" s="11">
        <v>-2799</v>
      </c>
      <c r="AA7" s="11">
        <v>3</v>
      </c>
      <c r="AB7" s="11">
        <v>-229</v>
      </c>
      <c r="AC7" s="11">
        <v>-536</v>
      </c>
      <c r="AD7" s="11">
        <v>-610</v>
      </c>
      <c r="AE7" s="11">
        <v>-977</v>
      </c>
      <c r="AF7" s="11">
        <v>0</v>
      </c>
      <c r="AG7" s="11">
        <v>-272</v>
      </c>
      <c r="AH7" s="11">
        <v>-21</v>
      </c>
      <c r="AI7" s="11">
        <v>-128</v>
      </c>
      <c r="AJ7" s="11">
        <v>-2</v>
      </c>
      <c r="AK7" s="11">
        <v>-53</v>
      </c>
      <c r="AL7" s="11">
        <v>-13</v>
      </c>
      <c r="AM7" s="11">
        <v>-65</v>
      </c>
      <c r="AN7" s="11">
        <v>0</v>
      </c>
      <c r="AO7" s="11">
        <v>-194</v>
      </c>
      <c r="AP7" s="11">
        <v>-517</v>
      </c>
      <c r="AQ7" s="11">
        <v>-800</v>
      </c>
      <c r="AR7" s="11">
        <v>-39</v>
      </c>
      <c r="AS7" s="11">
        <v>0</v>
      </c>
      <c r="AT7" s="11">
        <v>-224</v>
      </c>
      <c r="AU7" s="11">
        <v>-1532</v>
      </c>
      <c r="AV7" s="11">
        <v>-741</v>
      </c>
      <c r="AW7" s="11">
        <v>0</v>
      </c>
      <c r="AX7" s="11">
        <v>-253</v>
      </c>
      <c r="AY7" s="11">
        <v>-3</v>
      </c>
      <c r="AZ7" s="11">
        <v>-25</v>
      </c>
      <c r="BA7" s="11">
        <v>-6</v>
      </c>
      <c r="BB7" s="11">
        <v>-138</v>
      </c>
      <c r="BC7" s="11">
        <v>-70</v>
      </c>
      <c r="BD7" s="11">
        <v>27</v>
      </c>
      <c r="BE7" s="11">
        <v>50</v>
      </c>
      <c r="BF7" s="11">
        <v>429</v>
      </c>
      <c r="BG7" s="11">
        <v>-134</v>
      </c>
      <c r="BH7" s="11">
        <v>127</v>
      </c>
      <c r="BI7" s="11">
        <v>147</v>
      </c>
      <c r="BJ7" s="11">
        <v>7182</v>
      </c>
      <c r="BK7" s="11">
        <v>455</v>
      </c>
      <c r="BL7" s="11">
        <v>35343</v>
      </c>
      <c r="BM7" s="11">
        <v>26682</v>
      </c>
      <c r="BN7" s="11">
        <v>73</v>
      </c>
      <c r="BO7" s="11">
        <v>14</v>
      </c>
      <c r="BP7" s="11">
        <v>61</v>
      </c>
      <c r="BQ7" s="11">
        <v>26</v>
      </c>
      <c r="BR7" s="11">
        <v>58</v>
      </c>
      <c r="BS7" s="11">
        <v>-250</v>
      </c>
      <c r="BT7" s="11">
        <v>19</v>
      </c>
      <c r="BU7" s="11">
        <v>0</v>
      </c>
      <c r="BV7" s="11">
        <v>105</v>
      </c>
      <c r="BW7" s="11">
        <v>129</v>
      </c>
      <c r="BX7" s="11">
        <v>81</v>
      </c>
      <c r="BY7" s="11">
        <v>876</v>
      </c>
      <c r="BZ7" s="11">
        <v>150</v>
      </c>
      <c r="CA7" s="11">
        <v>138</v>
      </c>
      <c r="CB7" s="11">
        <v>150</v>
      </c>
      <c r="CC7" s="11">
        <v>100</v>
      </c>
      <c r="CD7" s="11">
        <v>0</v>
      </c>
      <c r="CE7" s="11">
        <v>10</v>
      </c>
      <c r="CF7" s="11">
        <v>0</v>
      </c>
      <c r="CG7" s="11">
        <v>786</v>
      </c>
      <c r="CH7" s="11">
        <v>996</v>
      </c>
      <c r="CI7" s="11">
        <v>-567</v>
      </c>
      <c r="CJ7" s="11">
        <v>-121</v>
      </c>
      <c r="CK7" s="11">
        <v>0</v>
      </c>
      <c r="CL7" s="11">
        <v>19</v>
      </c>
      <c r="CM7" s="11">
        <v>-324</v>
      </c>
      <c r="CN7" s="11">
        <v>-831</v>
      </c>
      <c r="CO7" s="11">
        <v>-1971</v>
      </c>
      <c r="CP7" s="11">
        <v>-2324</v>
      </c>
      <c r="CQ7" s="11">
        <v>-424</v>
      </c>
      <c r="CR7" s="11">
        <v>42</v>
      </c>
      <c r="CS7" s="11">
        <v>0</v>
      </c>
      <c r="CT7" s="11">
        <v>0</v>
      </c>
      <c r="CU7" s="11">
        <v>2</v>
      </c>
      <c r="CV7" s="11">
        <v>-544</v>
      </c>
      <c r="CW7" s="11">
        <v>0</v>
      </c>
      <c r="CX7" s="11">
        <v>-457</v>
      </c>
      <c r="CY7" s="11">
        <v>-43</v>
      </c>
      <c r="CZ7" s="11">
        <v>-49</v>
      </c>
      <c r="DA7" s="11">
        <v>0</v>
      </c>
      <c r="DB7" s="11">
        <v>-24</v>
      </c>
      <c r="DC7" s="11">
        <v>-2569</v>
      </c>
      <c r="DD7" s="11">
        <v>1</v>
      </c>
      <c r="DE7" s="11">
        <v>106</v>
      </c>
      <c r="DF7" s="11">
        <v>0</v>
      </c>
      <c r="DG7" s="11">
        <v>0</v>
      </c>
      <c r="DH7" s="11">
        <v>0</v>
      </c>
      <c r="DI7" s="11">
        <v>0</v>
      </c>
      <c r="DJ7" s="11">
        <v>124</v>
      </c>
      <c r="DK7" s="11">
        <v>208</v>
      </c>
      <c r="DL7" s="11">
        <v>0</v>
      </c>
      <c r="DM7" s="11">
        <v>26</v>
      </c>
      <c r="DN7" s="11">
        <v>51</v>
      </c>
      <c r="DO7" s="11">
        <v>35</v>
      </c>
      <c r="DP7" s="11">
        <v>158</v>
      </c>
      <c r="DQ7" s="11">
        <v>237</v>
      </c>
      <c r="DR7" s="11">
        <v>0</v>
      </c>
      <c r="DS7" s="11">
        <v>0</v>
      </c>
      <c r="DT7" s="11">
        <v>-311</v>
      </c>
      <c r="DU7" s="11">
        <v>1868</v>
      </c>
      <c r="DV7" s="11">
        <v>-1815</v>
      </c>
      <c r="DW7" s="11">
        <v>7</v>
      </c>
      <c r="DX7" s="11">
        <v>428</v>
      </c>
      <c r="DY7" s="11">
        <v>543</v>
      </c>
      <c r="DZ7" s="11">
        <v>133</v>
      </c>
      <c r="EA7" s="11">
        <v>-187</v>
      </c>
      <c r="EB7" s="11">
        <v>1179</v>
      </c>
      <c r="EC7" s="11">
        <v>-45</v>
      </c>
      <c r="ED7" s="11">
        <v>101</v>
      </c>
      <c r="EE7" s="11">
        <v>0</v>
      </c>
      <c r="EF7" s="11">
        <v>384</v>
      </c>
      <c r="EG7" s="11">
        <v>262</v>
      </c>
      <c r="EH7" s="11">
        <v>142</v>
      </c>
      <c r="EI7" s="11">
        <v>132</v>
      </c>
      <c r="EJ7" s="11">
        <v>396</v>
      </c>
      <c r="EK7" s="11">
        <v>298</v>
      </c>
      <c r="EL7" s="11">
        <v>29</v>
      </c>
      <c r="EM7" s="11">
        <v>-14</v>
      </c>
      <c r="EN7" s="11">
        <v>50</v>
      </c>
      <c r="EO7" s="11">
        <v>-69</v>
      </c>
      <c r="EP7" s="11">
        <v>79</v>
      </c>
      <c r="EQ7" s="11">
        <v>-9</v>
      </c>
      <c r="ER7" s="11">
        <v>93</v>
      </c>
      <c r="ES7" s="11">
        <v>15</v>
      </c>
      <c r="ET7" s="11">
        <v>0</v>
      </c>
      <c r="EU7" s="11">
        <v>0</v>
      </c>
      <c r="EV7" s="11">
        <v>-1335</v>
      </c>
      <c r="EW7" s="11">
        <v>-1142</v>
      </c>
      <c r="EX7" s="11">
        <v>277</v>
      </c>
      <c r="EY7" s="11">
        <v>-110</v>
      </c>
      <c r="EZ7" s="11">
        <v>-211</v>
      </c>
      <c r="FA7" s="11">
        <v>-444</v>
      </c>
      <c r="FB7" s="11">
        <v>43</v>
      </c>
      <c r="FC7" s="11">
        <v>101</v>
      </c>
      <c r="FD7" s="11">
        <v>4</v>
      </c>
      <c r="FE7" s="11">
        <v>0</v>
      </c>
      <c r="FF7" s="11">
        <v>-11</v>
      </c>
      <c r="FG7" s="11">
        <v>4</v>
      </c>
      <c r="FH7" s="11">
        <v>0</v>
      </c>
      <c r="FI7" s="11">
        <v>0</v>
      </c>
      <c r="FJ7" s="11">
        <v>0</v>
      </c>
      <c r="FK7" s="11">
        <v>65</v>
      </c>
    </row>
    <row r="8" spans="1:167" x14ac:dyDescent="0.2">
      <c r="A8" s="10" t="s">
        <v>335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0</v>
      </c>
      <c r="AS8" s="11">
        <v>0</v>
      </c>
      <c r="AT8" s="11">
        <v>0</v>
      </c>
      <c r="AU8" s="11">
        <v>0</v>
      </c>
      <c r="AV8" s="11">
        <v>0</v>
      </c>
      <c r="AW8" s="11">
        <v>0</v>
      </c>
      <c r="AX8" s="11">
        <v>0</v>
      </c>
      <c r="AY8" s="11">
        <v>0</v>
      </c>
      <c r="AZ8" s="11">
        <v>0</v>
      </c>
      <c r="BA8" s="11">
        <v>0</v>
      </c>
      <c r="BB8" s="11">
        <v>0</v>
      </c>
      <c r="BC8" s="11">
        <v>0</v>
      </c>
      <c r="BD8" s="11">
        <v>0</v>
      </c>
      <c r="BE8" s="11">
        <v>0</v>
      </c>
      <c r="BF8" s="11">
        <v>0</v>
      </c>
      <c r="BG8" s="11">
        <v>0</v>
      </c>
      <c r="BH8" s="11">
        <v>0</v>
      </c>
      <c r="BI8" s="11">
        <v>0</v>
      </c>
      <c r="BJ8" s="11">
        <v>0</v>
      </c>
      <c r="BK8" s="11">
        <v>0</v>
      </c>
      <c r="BL8" s="11">
        <v>0</v>
      </c>
      <c r="BM8" s="11">
        <v>0</v>
      </c>
      <c r="BN8" s="11">
        <v>0</v>
      </c>
      <c r="BO8" s="11">
        <v>0</v>
      </c>
      <c r="BP8" s="11">
        <v>0</v>
      </c>
      <c r="BQ8" s="11">
        <v>0</v>
      </c>
      <c r="BR8" s="11">
        <v>0</v>
      </c>
      <c r="BS8" s="11">
        <v>0</v>
      </c>
      <c r="BT8" s="11">
        <v>0</v>
      </c>
      <c r="BU8" s="11">
        <v>0</v>
      </c>
      <c r="BV8" s="11">
        <v>0</v>
      </c>
      <c r="BW8" s="11">
        <v>0</v>
      </c>
      <c r="BX8" s="11">
        <v>0</v>
      </c>
      <c r="BY8" s="11">
        <v>0</v>
      </c>
      <c r="BZ8" s="11">
        <v>0</v>
      </c>
      <c r="CA8" s="11">
        <v>0</v>
      </c>
      <c r="CB8" s="11">
        <v>0</v>
      </c>
      <c r="CC8" s="11">
        <v>0</v>
      </c>
      <c r="CD8" s="11">
        <v>0</v>
      </c>
      <c r="CE8" s="11">
        <v>0</v>
      </c>
      <c r="CF8" s="11">
        <v>0</v>
      </c>
      <c r="CG8" s="11">
        <v>0</v>
      </c>
      <c r="CH8" s="11">
        <v>0</v>
      </c>
      <c r="CI8" s="11">
        <v>0</v>
      </c>
      <c r="CJ8" s="11">
        <v>0</v>
      </c>
      <c r="CK8" s="11">
        <v>0</v>
      </c>
      <c r="CL8" s="11">
        <v>0</v>
      </c>
      <c r="CM8" s="11">
        <v>0</v>
      </c>
      <c r="CN8" s="11">
        <v>0</v>
      </c>
      <c r="CO8" s="11">
        <v>0</v>
      </c>
      <c r="CP8" s="11">
        <v>0</v>
      </c>
      <c r="CQ8" s="11">
        <v>0</v>
      </c>
      <c r="CR8" s="11">
        <v>0</v>
      </c>
      <c r="CS8" s="11">
        <v>0</v>
      </c>
      <c r="CT8" s="11">
        <v>0</v>
      </c>
      <c r="CU8" s="11">
        <v>0</v>
      </c>
      <c r="CV8" s="11">
        <v>0</v>
      </c>
      <c r="CW8" s="11">
        <v>0</v>
      </c>
      <c r="CX8" s="11">
        <v>0</v>
      </c>
      <c r="CY8" s="11">
        <v>0</v>
      </c>
      <c r="CZ8" s="11">
        <v>0</v>
      </c>
      <c r="DA8" s="11">
        <v>0</v>
      </c>
      <c r="DB8" s="11">
        <v>0</v>
      </c>
      <c r="DC8" s="11">
        <v>0</v>
      </c>
      <c r="DD8" s="11">
        <v>0</v>
      </c>
      <c r="DE8" s="11">
        <v>0</v>
      </c>
      <c r="DF8" s="11">
        <v>0</v>
      </c>
      <c r="DG8" s="11">
        <v>0</v>
      </c>
      <c r="DH8" s="11">
        <v>0</v>
      </c>
      <c r="DI8" s="11">
        <v>0</v>
      </c>
      <c r="DJ8" s="11">
        <v>0</v>
      </c>
      <c r="DK8" s="11">
        <v>0</v>
      </c>
      <c r="DL8" s="11">
        <v>0</v>
      </c>
      <c r="DM8" s="11">
        <v>0</v>
      </c>
      <c r="DN8" s="11">
        <v>0</v>
      </c>
      <c r="DO8" s="11">
        <v>0</v>
      </c>
      <c r="DP8" s="11">
        <v>0</v>
      </c>
      <c r="DQ8" s="11">
        <v>0</v>
      </c>
      <c r="DR8" s="11">
        <v>0</v>
      </c>
      <c r="DS8" s="11">
        <v>0</v>
      </c>
      <c r="DT8" s="11">
        <v>0</v>
      </c>
      <c r="DU8" s="11">
        <v>0</v>
      </c>
      <c r="DV8" s="11">
        <v>0</v>
      </c>
      <c r="DW8" s="11">
        <v>0</v>
      </c>
      <c r="DX8" s="11">
        <v>0</v>
      </c>
      <c r="DY8" s="11">
        <v>0</v>
      </c>
      <c r="DZ8" s="11">
        <v>0</v>
      </c>
      <c r="EA8" s="11">
        <v>0</v>
      </c>
      <c r="EB8" s="11">
        <v>0</v>
      </c>
      <c r="EC8" s="11">
        <v>0</v>
      </c>
      <c r="ED8" s="11">
        <v>0</v>
      </c>
      <c r="EE8" s="11">
        <v>0</v>
      </c>
      <c r="EF8" s="11">
        <v>0</v>
      </c>
      <c r="EG8" s="11">
        <v>0</v>
      </c>
      <c r="EH8" s="11">
        <v>0</v>
      </c>
      <c r="EI8" s="11">
        <v>0</v>
      </c>
      <c r="EJ8" s="11">
        <v>0</v>
      </c>
      <c r="EK8" s="11">
        <v>0</v>
      </c>
      <c r="EL8" s="11">
        <v>0</v>
      </c>
      <c r="EM8" s="11">
        <v>0</v>
      </c>
      <c r="EN8" s="11">
        <v>0</v>
      </c>
      <c r="EO8" s="11">
        <v>0</v>
      </c>
      <c r="EP8" s="11">
        <v>0</v>
      </c>
      <c r="EQ8" s="11">
        <v>0</v>
      </c>
      <c r="ER8" s="11">
        <v>0</v>
      </c>
      <c r="ES8" s="11">
        <v>0</v>
      </c>
      <c r="ET8" s="11">
        <v>0</v>
      </c>
      <c r="EU8" s="11">
        <v>0</v>
      </c>
      <c r="EV8" s="11">
        <v>0</v>
      </c>
      <c r="EW8" s="11">
        <v>0</v>
      </c>
      <c r="EX8" s="11">
        <v>0</v>
      </c>
      <c r="EY8" s="11">
        <v>0</v>
      </c>
      <c r="EZ8" s="11">
        <v>0</v>
      </c>
      <c r="FA8" s="11">
        <v>0</v>
      </c>
      <c r="FB8" s="11">
        <v>0</v>
      </c>
      <c r="FC8" s="11">
        <v>0</v>
      </c>
      <c r="FD8" s="11">
        <v>0</v>
      </c>
      <c r="FE8" s="11">
        <v>0</v>
      </c>
      <c r="FF8" s="11">
        <v>0</v>
      </c>
      <c r="FG8" s="11">
        <v>0</v>
      </c>
      <c r="FH8" s="11">
        <v>0</v>
      </c>
      <c r="FI8" s="11">
        <v>0</v>
      </c>
      <c r="FJ8" s="11">
        <v>0</v>
      </c>
      <c r="FK8" s="11">
        <v>0</v>
      </c>
    </row>
    <row r="9" spans="1:167" x14ac:dyDescent="0.2">
      <c r="A9" s="10" t="s">
        <v>336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0</v>
      </c>
      <c r="AR9" s="11">
        <v>0</v>
      </c>
      <c r="AS9" s="11">
        <v>0</v>
      </c>
      <c r="AT9" s="11">
        <v>0</v>
      </c>
      <c r="AU9" s="11">
        <v>0</v>
      </c>
      <c r="AV9" s="11">
        <v>0</v>
      </c>
      <c r="AW9" s="11">
        <v>0</v>
      </c>
      <c r="AX9" s="11">
        <v>0</v>
      </c>
      <c r="AY9" s="11">
        <v>0</v>
      </c>
      <c r="AZ9" s="11">
        <v>0</v>
      </c>
      <c r="BA9" s="11">
        <v>0</v>
      </c>
      <c r="BB9" s="11">
        <v>0</v>
      </c>
      <c r="BC9" s="11">
        <v>0</v>
      </c>
      <c r="BD9" s="11">
        <v>0</v>
      </c>
      <c r="BE9" s="11">
        <v>0</v>
      </c>
      <c r="BF9" s="11">
        <v>0</v>
      </c>
      <c r="BG9" s="11">
        <v>0</v>
      </c>
      <c r="BH9" s="11">
        <v>0</v>
      </c>
      <c r="BI9" s="11">
        <v>0</v>
      </c>
      <c r="BJ9" s="11">
        <v>0</v>
      </c>
      <c r="BK9" s="11">
        <v>0</v>
      </c>
      <c r="BL9" s="11">
        <v>0</v>
      </c>
      <c r="BM9" s="11">
        <v>0</v>
      </c>
      <c r="BN9" s="11">
        <v>0</v>
      </c>
      <c r="BO9" s="11">
        <v>0</v>
      </c>
      <c r="BP9" s="11">
        <v>0</v>
      </c>
      <c r="BQ9" s="11">
        <v>0</v>
      </c>
      <c r="BR9" s="11">
        <v>0</v>
      </c>
      <c r="BS9" s="11">
        <v>0</v>
      </c>
      <c r="BT9" s="11">
        <v>0</v>
      </c>
      <c r="BU9" s="11">
        <v>0</v>
      </c>
      <c r="BV9" s="11">
        <v>0</v>
      </c>
      <c r="BW9" s="11">
        <v>0</v>
      </c>
      <c r="BX9" s="11">
        <v>0</v>
      </c>
      <c r="BY9" s="11">
        <v>0</v>
      </c>
      <c r="BZ9" s="11">
        <v>0</v>
      </c>
      <c r="CA9" s="11">
        <v>0</v>
      </c>
      <c r="CB9" s="11">
        <v>0</v>
      </c>
      <c r="CC9" s="11">
        <v>0</v>
      </c>
      <c r="CD9" s="11">
        <v>0</v>
      </c>
      <c r="CE9" s="11">
        <v>0</v>
      </c>
      <c r="CF9" s="11">
        <v>0</v>
      </c>
      <c r="CG9" s="11">
        <v>0</v>
      </c>
      <c r="CH9" s="11">
        <v>0</v>
      </c>
      <c r="CI9" s="11">
        <v>0</v>
      </c>
      <c r="CJ9" s="11">
        <v>0</v>
      </c>
      <c r="CK9" s="11">
        <v>0</v>
      </c>
      <c r="CL9" s="11">
        <v>0</v>
      </c>
      <c r="CM9" s="11">
        <v>0</v>
      </c>
      <c r="CN9" s="11">
        <v>0</v>
      </c>
      <c r="CO9" s="11">
        <v>0</v>
      </c>
      <c r="CP9" s="11">
        <v>0</v>
      </c>
      <c r="CQ9" s="11">
        <v>0</v>
      </c>
      <c r="CR9" s="11">
        <v>0</v>
      </c>
      <c r="CS9" s="11">
        <v>0</v>
      </c>
      <c r="CT9" s="11">
        <v>0</v>
      </c>
      <c r="CU9" s="11">
        <v>0</v>
      </c>
      <c r="CV9" s="11">
        <v>0</v>
      </c>
      <c r="CW9" s="11">
        <v>0</v>
      </c>
      <c r="CX9" s="11">
        <v>0</v>
      </c>
      <c r="CY9" s="11">
        <v>0</v>
      </c>
      <c r="CZ9" s="11">
        <v>0</v>
      </c>
      <c r="DA9" s="11">
        <v>0</v>
      </c>
      <c r="DB9" s="11">
        <v>0</v>
      </c>
      <c r="DC9" s="11">
        <v>0</v>
      </c>
      <c r="DD9" s="11">
        <v>0</v>
      </c>
      <c r="DE9" s="11">
        <v>0</v>
      </c>
      <c r="DF9" s="11">
        <v>0</v>
      </c>
      <c r="DG9" s="11">
        <v>0</v>
      </c>
      <c r="DH9" s="11">
        <v>0</v>
      </c>
      <c r="DI9" s="11">
        <v>0</v>
      </c>
      <c r="DJ9" s="11">
        <v>0</v>
      </c>
      <c r="DK9" s="11">
        <v>0</v>
      </c>
      <c r="DL9" s="11">
        <v>0</v>
      </c>
      <c r="DM9" s="11">
        <v>0</v>
      </c>
      <c r="DN9" s="11">
        <v>0</v>
      </c>
      <c r="DO9" s="11">
        <v>0</v>
      </c>
      <c r="DP9" s="11">
        <v>0</v>
      </c>
      <c r="DQ9" s="11">
        <v>0</v>
      </c>
      <c r="DR9" s="11">
        <v>0</v>
      </c>
      <c r="DS9" s="11">
        <v>0</v>
      </c>
      <c r="DT9" s="11">
        <v>0</v>
      </c>
      <c r="DU9" s="11">
        <v>0</v>
      </c>
      <c r="DV9" s="11">
        <v>0</v>
      </c>
      <c r="DW9" s="11">
        <v>0</v>
      </c>
      <c r="DX9" s="11">
        <v>0</v>
      </c>
      <c r="DY9" s="11">
        <v>0</v>
      </c>
      <c r="DZ9" s="11">
        <v>0</v>
      </c>
      <c r="EA9" s="11">
        <v>0</v>
      </c>
      <c r="EB9" s="11">
        <v>0</v>
      </c>
      <c r="EC9" s="11">
        <v>0</v>
      </c>
      <c r="ED9" s="11">
        <v>0</v>
      </c>
      <c r="EE9" s="11">
        <v>0</v>
      </c>
      <c r="EF9" s="11">
        <v>0</v>
      </c>
      <c r="EG9" s="11">
        <v>0</v>
      </c>
      <c r="EH9" s="11">
        <v>0</v>
      </c>
      <c r="EI9" s="11">
        <v>0</v>
      </c>
      <c r="EJ9" s="11">
        <v>0</v>
      </c>
      <c r="EK9" s="11">
        <v>0</v>
      </c>
      <c r="EL9" s="11">
        <v>0</v>
      </c>
      <c r="EM9" s="11">
        <v>0</v>
      </c>
      <c r="EN9" s="11">
        <v>0</v>
      </c>
      <c r="EO9" s="11">
        <v>0</v>
      </c>
      <c r="EP9" s="11">
        <v>0</v>
      </c>
      <c r="EQ9" s="11">
        <v>0</v>
      </c>
      <c r="ER9" s="11">
        <v>0</v>
      </c>
      <c r="ES9" s="11">
        <v>0</v>
      </c>
      <c r="ET9" s="11">
        <v>0</v>
      </c>
      <c r="EU9" s="11">
        <v>0</v>
      </c>
      <c r="EV9" s="11">
        <v>0</v>
      </c>
      <c r="EW9" s="11">
        <v>0</v>
      </c>
      <c r="EX9" s="11">
        <v>0</v>
      </c>
      <c r="EY9" s="11">
        <v>0</v>
      </c>
      <c r="EZ9" s="11">
        <v>0</v>
      </c>
      <c r="FA9" s="11">
        <v>0</v>
      </c>
      <c r="FB9" s="11">
        <v>0</v>
      </c>
      <c r="FC9" s="11">
        <v>0</v>
      </c>
      <c r="FD9" s="11">
        <v>0</v>
      </c>
      <c r="FE9" s="11">
        <v>0</v>
      </c>
      <c r="FF9" s="11">
        <v>0</v>
      </c>
      <c r="FG9" s="11">
        <v>0</v>
      </c>
      <c r="FH9" s="11">
        <v>0</v>
      </c>
      <c r="FI9" s="11">
        <v>0</v>
      </c>
      <c r="FJ9" s="11">
        <v>0</v>
      </c>
      <c r="FK9" s="11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84"/>
  <sheetViews>
    <sheetView zoomScale="90" zoomScaleNormal="90" workbookViewId="0">
      <pane ySplit="1" topLeftCell="A2" activePane="bottomLeft" state="frozen"/>
      <selection pane="bottomLeft" activeCell="G1" sqref="G1"/>
    </sheetView>
  </sheetViews>
  <sheetFormatPr baseColWidth="10" defaultColWidth="9.1640625" defaultRowHeight="15" x14ac:dyDescent="0.2"/>
  <cols>
    <col min="1" max="1" width="13.1640625" style="11" customWidth="1"/>
    <col min="2" max="2" width="11.33203125" style="11" customWidth="1"/>
    <col min="4" max="4" width="62.1640625" style="11" customWidth="1"/>
    <col min="5" max="5" width="10.33203125" style="11" customWidth="1"/>
    <col min="6" max="8" width="10.33203125" style="12" customWidth="1"/>
    <col min="9" max="9" width="10.33203125" style="11" customWidth="1"/>
    <col min="10" max="10" width="18.1640625" style="11" customWidth="1"/>
    <col min="12" max="12" width="9.1640625" style="12"/>
    <col min="13" max="13" width="9.1640625" style="13"/>
    <col min="18" max="23" width="9.1640625" style="11" hidden="1"/>
  </cols>
  <sheetData>
    <row r="1" spans="1:19" s="17" customFormat="1" ht="30" customHeight="1" x14ac:dyDescent="0.2">
      <c r="A1" s="14" t="s">
        <v>337</v>
      </c>
      <c r="B1" s="14" t="s">
        <v>338</v>
      </c>
      <c r="C1" s="14" t="s">
        <v>339</v>
      </c>
      <c r="D1" s="14" t="s">
        <v>340</v>
      </c>
      <c r="E1" s="14" t="s">
        <v>341</v>
      </c>
      <c r="F1" s="15" t="s">
        <v>342</v>
      </c>
      <c r="G1" s="15" t="s">
        <v>343</v>
      </c>
      <c r="H1" s="15" t="s">
        <v>344</v>
      </c>
      <c r="I1" s="14" t="s">
        <v>345</v>
      </c>
      <c r="J1" s="14"/>
      <c r="K1" s="14" t="s">
        <v>346</v>
      </c>
      <c r="L1" s="15" t="s">
        <v>347</v>
      </c>
      <c r="M1" s="16" t="s">
        <v>348</v>
      </c>
      <c r="N1" s="14" t="s">
        <v>349</v>
      </c>
      <c r="P1" s="18" t="s">
        <v>334</v>
      </c>
    </row>
    <row r="2" spans="1:19" ht="13.5" customHeight="1" x14ac:dyDescent="0.2">
      <c r="A2" s="9" t="s">
        <v>350</v>
      </c>
      <c r="B2" s="8" t="s">
        <v>351</v>
      </c>
      <c r="C2" s="21" t="s">
        <v>352</v>
      </c>
      <c r="D2" s="21" t="s">
        <v>116</v>
      </c>
      <c r="E2" s="21">
        <f>IFERROR(INDEX('файл остатки'!$A$5:$FG$265,MATCH($P$1,'файл остатки'!$A$5:$A$228,0),MATCH(D2,'файл остатки'!$A$5:$FG$5,0)), 0)</f>
        <v>26</v>
      </c>
      <c r="F2" s="21">
        <f>IFERROR(INDEX('файл остатки'!$A$5:$FG$265,MATCH($P$2,'файл остатки'!$A$5:$A$228,0),MATCH(D2,'файл остатки'!$A$5:$FG$5,0)), 0)</f>
        <v>0</v>
      </c>
      <c r="G2" s="21">
        <v>0</v>
      </c>
      <c r="H2" s="21">
        <f>MIN(E2 - G2, 0)</f>
        <v>0</v>
      </c>
      <c r="I2" s="21">
        <v>0</v>
      </c>
      <c r="K2" s="22">
        <v>600</v>
      </c>
      <c r="L2" s="22">
        <f>-(H2 + H3 + H4 + H5 + H6) / K2</f>
        <v>0.51833333333333331</v>
      </c>
      <c r="M2" s="22">
        <f>ROUND(L2, 0)</f>
        <v>1</v>
      </c>
      <c r="P2" s="23" t="s">
        <v>335</v>
      </c>
      <c r="R2" s="22" t="s">
        <v>353</v>
      </c>
      <c r="S2" s="22">
        <v>37</v>
      </c>
    </row>
    <row r="3" spans="1:19" x14ac:dyDescent="0.2">
      <c r="A3" s="9"/>
      <c r="B3" s="9"/>
      <c r="C3" s="21" t="s">
        <v>354</v>
      </c>
      <c r="D3" s="21" t="s">
        <v>118</v>
      </c>
      <c r="E3" s="21">
        <f>IFERROR(INDEX('файл остатки'!$A$5:$FG$265,MATCH($P$1,'файл остатки'!$A$5:$A$228,0),MATCH(D3,'файл остатки'!$A$5:$FG$5,0)), 0)</f>
        <v>35</v>
      </c>
      <c r="F3" s="21">
        <f>IFERROR(INDEX('файл остатки'!$A$5:$FG$265,MATCH($P$2,'файл остатки'!$A$5:$A$228,0),MATCH(D3,'файл остатки'!$A$5:$FG$5,0)), 0)</f>
        <v>0</v>
      </c>
      <c r="G3" s="21">
        <v>0</v>
      </c>
      <c r="H3" s="21">
        <f>MIN(E3 - G3, 0)</f>
        <v>0</v>
      </c>
      <c r="I3" s="21">
        <v>0</v>
      </c>
    </row>
    <row r="4" spans="1:19" x14ac:dyDescent="0.2">
      <c r="A4" s="9"/>
      <c r="B4" s="9"/>
      <c r="C4" s="21" t="s">
        <v>355</v>
      </c>
      <c r="D4" s="21" t="s">
        <v>119</v>
      </c>
      <c r="E4" s="21">
        <f>IFERROR(INDEX('файл остатки'!$A$5:$FG$265,MATCH($P$1,'файл остатки'!$A$5:$A$228,0),MATCH(D4,'файл остатки'!$A$5:$FG$5,0)), 0)</f>
        <v>158</v>
      </c>
      <c r="F4" s="21">
        <f>IFERROR(INDEX('файл остатки'!$A$5:$FG$265,MATCH($P$2,'файл остатки'!$A$5:$A$228,0),MATCH(D4,'файл остатки'!$A$5:$FG$5,0)), 0)</f>
        <v>0</v>
      </c>
      <c r="G4" s="21">
        <v>0</v>
      </c>
      <c r="H4" s="21">
        <f>MIN(E4 - G4, 0)</f>
        <v>0</v>
      </c>
      <c r="I4" s="21">
        <v>0</v>
      </c>
    </row>
    <row r="5" spans="1:19" x14ac:dyDescent="0.2">
      <c r="A5" s="9"/>
      <c r="B5" s="9"/>
      <c r="C5" s="21" t="s">
        <v>356</v>
      </c>
      <c r="D5" s="21" t="s">
        <v>123</v>
      </c>
      <c r="E5" s="21">
        <f>IFERROR(INDEX('файл остатки'!$A$5:$FG$265,MATCH($P$1,'файл остатки'!$A$5:$A$228,0),MATCH(D5,'файл остатки'!$A$5:$FG$5,0)), 0)</f>
        <v>-311</v>
      </c>
      <c r="F5" s="21">
        <f>IFERROR(INDEX('файл остатки'!$A$5:$FG$265,MATCH($P$2,'файл остатки'!$A$5:$A$228,0),MATCH(D5,'файл остатки'!$A$5:$FG$5,0)), 0)</f>
        <v>0</v>
      </c>
      <c r="G5" s="21">
        <v>0</v>
      </c>
      <c r="H5" s="21">
        <f>MIN(E5 - G5, 0)</f>
        <v>-311</v>
      </c>
      <c r="I5" s="21">
        <v>0</v>
      </c>
    </row>
    <row r="6" spans="1:19" x14ac:dyDescent="0.2">
      <c r="A6" s="9"/>
      <c r="B6" s="9"/>
      <c r="C6" s="21" t="s">
        <v>357</v>
      </c>
      <c r="D6" s="21" t="s">
        <v>124</v>
      </c>
      <c r="E6" s="21">
        <f>IFERROR(INDEX('файл остатки'!$A$5:$FG$265,MATCH($P$1,'файл остатки'!$A$5:$A$228,0),MATCH(D6,'файл остатки'!$A$5:$FG$5,0)), 0)</f>
        <v>1868</v>
      </c>
      <c r="F6" s="21">
        <f>IFERROR(INDEX('файл остатки'!$A$5:$FG$265,MATCH($P$2,'файл остатки'!$A$5:$A$228,0),MATCH(D6,'файл остатки'!$A$5:$FG$5,0)), 0)</f>
        <v>0</v>
      </c>
      <c r="G6" s="21">
        <v>0</v>
      </c>
      <c r="H6" s="21">
        <f>MIN(E6 - G6, 0)</f>
        <v>0</v>
      </c>
      <c r="I6" s="21">
        <v>0</v>
      </c>
    </row>
    <row r="9" spans="1:19" ht="13.5" customHeight="1" x14ac:dyDescent="0.2">
      <c r="A9" s="9" t="s">
        <v>350</v>
      </c>
      <c r="B9" s="8" t="s">
        <v>351</v>
      </c>
      <c r="C9" s="21" t="s">
        <v>358</v>
      </c>
      <c r="D9" s="21" t="s">
        <v>120</v>
      </c>
      <c r="E9" s="21">
        <f>IFERROR(INDEX('файл остатки'!$A$5:$FG$265,MATCH($P$1,'файл остатки'!$A$5:$A$228,0),MATCH(D9,'файл остатки'!$A$5:$FG$5,0)), 0)</f>
        <v>237</v>
      </c>
      <c r="F9" s="21">
        <f>IFERROR(INDEX('файл остатки'!$A$5:$FG$265,MATCH($P$2,'файл остатки'!$A$5:$A$228,0),MATCH(D9,'файл остатки'!$A$5:$FG$5,0)), 0)</f>
        <v>0</v>
      </c>
      <c r="G9" s="21">
        <v>0</v>
      </c>
      <c r="H9" s="21">
        <f>MIN(E9 - G9, 0)</f>
        <v>0</v>
      </c>
      <c r="I9" s="21">
        <v>0</v>
      </c>
      <c r="K9" s="22">
        <v>600</v>
      </c>
      <c r="L9" s="22">
        <f>-(H9 + H10) / K9</f>
        <v>3.0249999999999999</v>
      </c>
      <c r="M9" s="22">
        <f>ROUND(L9, 0)</f>
        <v>3</v>
      </c>
      <c r="R9" s="22" t="s">
        <v>359</v>
      </c>
      <c r="S9" s="22">
        <v>38</v>
      </c>
    </row>
    <row r="10" spans="1:19" x14ac:dyDescent="0.2">
      <c r="A10" s="9"/>
      <c r="B10" s="9"/>
      <c r="C10" s="21" t="s">
        <v>357</v>
      </c>
      <c r="D10" s="21" t="s">
        <v>125</v>
      </c>
      <c r="E10" s="21">
        <f>IFERROR(INDEX('файл остатки'!$A$5:$FG$265,MATCH($P$1,'файл остатки'!$A$5:$A$228,0),MATCH(D10,'файл остатки'!$A$5:$FG$5,0)), 0)</f>
        <v>-1815</v>
      </c>
      <c r="F10" s="21">
        <f>IFERROR(INDEX('файл остатки'!$A$5:$FG$265,MATCH($P$2,'файл остатки'!$A$5:$A$228,0),MATCH(D10,'файл остатки'!$A$5:$FG$5,0)), 0)</f>
        <v>0</v>
      </c>
      <c r="G10" s="21">
        <v>0</v>
      </c>
      <c r="H10" s="21">
        <f>MIN(E10 - G10, 0)</f>
        <v>-1815</v>
      </c>
      <c r="I10" s="21">
        <v>0</v>
      </c>
    </row>
    <row r="13" spans="1:19" ht="13.5" customHeight="1" x14ac:dyDescent="0.2">
      <c r="A13" s="9" t="s">
        <v>360</v>
      </c>
      <c r="B13" s="8" t="s">
        <v>351</v>
      </c>
      <c r="C13" s="21" t="s">
        <v>355</v>
      </c>
      <c r="D13" s="21" t="s">
        <v>113</v>
      </c>
      <c r="E13" s="21">
        <f>IFERROR(INDEX('файл остатки'!$A$5:$FG$265,MATCH($P$1,'файл остатки'!$A$5:$A$228,0),MATCH(D13,'файл остатки'!$A$5:$FG$5,0)), 0)</f>
        <v>124</v>
      </c>
      <c r="F13" s="21">
        <f>IFERROR(INDEX('файл остатки'!$A$5:$FG$265,MATCH($P$2,'файл остатки'!$A$5:$A$228,0),MATCH(D13,'файл остатки'!$A$5:$FG$5,0)), 0)</f>
        <v>0</v>
      </c>
      <c r="G13" s="21">
        <v>0</v>
      </c>
      <c r="H13" s="21">
        <f>MIN(E13 - G13, 0)</f>
        <v>0</v>
      </c>
      <c r="I13" s="21">
        <v>0</v>
      </c>
      <c r="K13" s="22">
        <v>600</v>
      </c>
      <c r="L13" s="22">
        <f>-(H13 + H14) / K13</f>
        <v>0</v>
      </c>
      <c r="M13" s="22">
        <f>ROUND(L13, 0)</f>
        <v>0</v>
      </c>
      <c r="R13" s="22" t="s">
        <v>361</v>
      </c>
      <c r="S13" s="22">
        <v>39</v>
      </c>
    </row>
    <row r="14" spans="1:19" x14ac:dyDescent="0.2">
      <c r="A14" s="9"/>
      <c r="B14" s="9"/>
      <c r="C14" s="21" t="s">
        <v>362</v>
      </c>
      <c r="D14" s="21" t="s">
        <v>114</v>
      </c>
      <c r="E14" s="21">
        <f>IFERROR(INDEX('файл остатки'!$A$5:$FG$265,MATCH($P$1,'файл остатки'!$A$5:$A$228,0),MATCH(D14,'файл остатки'!$A$5:$FG$5,0)), 0)</f>
        <v>208</v>
      </c>
      <c r="F14" s="21">
        <f>IFERROR(INDEX('файл остатки'!$A$5:$FG$265,MATCH($P$2,'файл остатки'!$A$5:$A$228,0),MATCH(D14,'файл остатки'!$A$5:$FG$5,0)), 0)</f>
        <v>0</v>
      </c>
      <c r="G14" s="21">
        <v>0</v>
      </c>
      <c r="H14" s="21">
        <f>MIN(E14 - G14, 0)</f>
        <v>0</v>
      </c>
      <c r="I14" s="21">
        <v>0</v>
      </c>
    </row>
    <row r="17" spans="1:19" ht="13.5" customHeight="1" x14ac:dyDescent="0.2">
      <c r="A17" s="9" t="s">
        <v>363</v>
      </c>
      <c r="B17" s="7" t="s">
        <v>364</v>
      </c>
      <c r="C17" s="24" t="s">
        <v>358</v>
      </c>
      <c r="D17" s="24" t="s">
        <v>144</v>
      </c>
      <c r="E17" s="24">
        <f>IFERROR(INDEX('файл остатки'!$A$5:$FG$265,MATCH($P$1,'файл остатки'!$A$5:$A$228,0),MATCH(D17,'файл остатки'!$A$5:$FG$5,0)), 0)</f>
        <v>-69</v>
      </c>
      <c r="F17" s="24">
        <f>IFERROR(INDEX('файл остатки'!$A$5:$FG$265,MATCH($P$2,'файл остатки'!$A$5:$A$228,0),MATCH(D17,'файл остатки'!$A$5:$FG$5,0)), 0)</f>
        <v>0</v>
      </c>
      <c r="G17" s="24">
        <v>0</v>
      </c>
      <c r="H17" s="24">
        <f>MIN(E17 - G17, 0)</f>
        <v>-69</v>
      </c>
      <c r="I17" s="24">
        <v>0</v>
      </c>
      <c r="K17" s="22">
        <v>300</v>
      </c>
      <c r="L17" s="22">
        <f>-(H17 + H18) / K17</f>
        <v>0.26</v>
      </c>
      <c r="M17" s="22">
        <f>ROUND(L17, 0)</f>
        <v>0</v>
      </c>
      <c r="R17" s="22" t="s">
        <v>365</v>
      </c>
      <c r="S17" s="22">
        <v>40</v>
      </c>
    </row>
    <row r="18" spans="1:19" x14ac:dyDescent="0.2">
      <c r="A18" s="9"/>
      <c r="B18" s="9"/>
      <c r="C18" s="24" t="s">
        <v>358</v>
      </c>
      <c r="D18" s="24" t="s">
        <v>146</v>
      </c>
      <c r="E18" s="24">
        <f>IFERROR(INDEX('файл остатки'!$A$5:$FG$265,MATCH($P$1,'файл остатки'!$A$5:$A$228,0),MATCH(D18,'файл остатки'!$A$5:$FG$5,0)), 0)</f>
        <v>-9</v>
      </c>
      <c r="F18" s="24">
        <f>IFERROR(INDEX('файл остатки'!$A$5:$FG$265,MATCH($P$2,'файл остатки'!$A$5:$A$228,0),MATCH(D18,'файл остатки'!$A$5:$FG$5,0)), 0)</f>
        <v>0</v>
      </c>
      <c r="G18" s="24">
        <v>0</v>
      </c>
      <c r="H18" s="24">
        <f>MIN(E18 - G18, 0)</f>
        <v>-9</v>
      </c>
      <c r="I18" s="24">
        <v>0</v>
      </c>
    </row>
    <row r="21" spans="1:19" ht="13.5" customHeight="1" x14ac:dyDescent="0.2">
      <c r="A21" s="9" t="s">
        <v>363</v>
      </c>
      <c r="B21" s="7" t="s">
        <v>364</v>
      </c>
      <c r="C21" s="24" t="s">
        <v>355</v>
      </c>
      <c r="D21" s="24" t="s">
        <v>142</v>
      </c>
      <c r="E21" s="24">
        <f>IFERROR(INDEX('файл остатки'!$A$5:$FG$265,MATCH($P$1,'файл остатки'!$A$5:$A$228,0),MATCH(D21,'файл остатки'!$A$5:$FG$5,0)), 0)</f>
        <v>-14</v>
      </c>
      <c r="F21" s="24">
        <f>IFERROR(INDEX('файл остатки'!$A$5:$FG$265,MATCH($P$2,'файл остатки'!$A$5:$A$228,0),MATCH(D21,'файл остатки'!$A$5:$FG$5,0)), 0)</f>
        <v>0</v>
      </c>
      <c r="G21" s="24">
        <v>0</v>
      </c>
      <c r="H21" s="24">
        <f>MIN(E21 - G21, 0)</f>
        <v>-14</v>
      </c>
      <c r="I21" s="24">
        <v>0</v>
      </c>
      <c r="K21" s="22">
        <v>300</v>
      </c>
      <c r="L21" s="22">
        <f>-(H21 + H22 + H23) / K21</f>
        <v>4.6666666666666669E-2</v>
      </c>
      <c r="M21" s="22">
        <f>ROUND(L21, 0)</f>
        <v>0</v>
      </c>
      <c r="R21" s="22" t="s">
        <v>366</v>
      </c>
      <c r="S21" s="22">
        <v>41</v>
      </c>
    </row>
    <row r="22" spans="1:19" x14ac:dyDescent="0.2">
      <c r="A22" s="9"/>
      <c r="B22" s="9"/>
      <c r="C22" s="24" t="s">
        <v>358</v>
      </c>
      <c r="D22" s="24" t="s">
        <v>143</v>
      </c>
      <c r="E22" s="24">
        <f>IFERROR(INDEX('файл остатки'!$A$5:$FG$265,MATCH($P$1,'файл остатки'!$A$5:$A$228,0),MATCH(D22,'файл остатки'!$A$5:$FG$5,0)), 0)</f>
        <v>50</v>
      </c>
      <c r="F22" s="24">
        <f>IFERROR(INDEX('файл остатки'!$A$5:$FG$265,MATCH($P$2,'файл остатки'!$A$5:$A$228,0),MATCH(D22,'файл остатки'!$A$5:$FG$5,0)), 0)</f>
        <v>0</v>
      </c>
      <c r="G22" s="24">
        <v>0</v>
      </c>
      <c r="H22" s="24">
        <f>MIN(E22 - G22, 0)</f>
        <v>0</v>
      </c>
      <c r="I22" s="24">
        <v>0</v>
      </c>
    </row>
    <row r="23" spans="1:19" x14ac:dyDescent="0.2">
      <c r="A23" s="9"/>
      <c r="B23" s="9"/>
      <c r="C23" s="24" t="s">
        <v>367</v>
      </c>
      <c r="D23" s="24" t="s">
        <v>145</v>
      </c>
      <c r="E23" s="24">
        <f>IFERROR(INDEX('файл остатки'!$A$5:$FG$265,MATCH($P$1,'файл остатки'!$A$5:$A$228,0),MATCH(D23,'файл остатки'!$A$5:$FG$5,0)), 0)</f>
        <v>79</v>
      </c>
      <c r="F23" s="24">
        <f>IFERROR(INDEX('файл остатки'!$A$5:$FG$265,MATCH($P$2,'файл остатки'!$A$5:$A$228,0),MATCH(D23,'файл остатки'!$A$5:$FG$5,0)), 0)</f>
        <v>0</v>
      </c>
      <c r="G23" s="24">
        <v>0</v>
      </c>
      <c r="H23" s="24">
        <f>MIN(E23 - G23, 0)</f>
        <v>0</v>
      </c>
      <c r="I23" s="24">
        <v>0</v>
      </c>
    </row>
    <row r="26" spans="1:19" ht="13.5" customHeight="1" x14ac:dyDescent="0.2">
      <c r="A26" s="9" t="s">
        <v>350</v>
      </c>
      <c r="B26" s="8" t="s">
        <v>351</v>
      </c>
      <c r="C26" s="21" t="s">
        <v>356</v>
      </c>
      <c r="D26" s="21" t="s">
        <v>117</v>
      </c>
      <c r="E26" s="21">
        <f>IFERROR(INDEX('файл остатки'!$A$5:$FG$265,MATCH($P$1,'файл остатки'!$A$5:$A$228,0),MATCH(D26,'файл остатки'!$A$5:$FG$5,0)), 0)</f>
        <v>51</v>
      </c>
      <c r="F26" s="21">
        <f>IFERROR(INDEX('файл остатки'!$A$5:$FG$265,MATCH($P$2,'файл остатки'!$A$5:$A$228,0),MATCH(D26,'файл остатки'!$A$5:$FG$5,0)), 0)</f>
        <v>0</v>
      </c>
      <c r="G26" s="21">
        <v>0</v>
      </c>
      <c r="H26" s="21">
        <f>MIN(E26 - G26, 0)</f>
        <v>0</v>
      </c>
      <c r="I26" s="21">
        <v>0</v>
      </c>
      <c r="K26" s="22">
        <v>600</v>
      </c>
      <c r="L26" s="22">
        <f>-(H26 + H27) / K26</f>
        <v>0</v>
      </c>
      <c r="M26" s="22">
        <f>ROUND(L26, 0)</f>
        <v>0</v>
      </c>
      <c r="R26" s="22" t="s">
        <v>368</v>
      </c>
      <c r="S26" s="22">
        <v>42</v>
      </c>
    </row>
    <row r="27" spans="1:19" x14ac:dyDescent="0.2">
      <c r="A27" s="9"/>
      <c r="B27" s="9"/>
      <c r="C27" s="21" t="s">
        <v>356</v>
      </c>
      <c r="D27" s="21" t="s">
        <v>121</v>
      </c>
      <c r="E27" s="21">
        <f>IFERROR(INDEX('файл остатки'!$A$5:$FG$265,MATCH($P$1,'файл остатки'!$A$5:$A$228,0),MATCH(D27,'файл остатки'!$A$5:$FG$5,0)), 0)</f>
        <v>0</v>
      </c>
      <c r="F27" s="21">
        <f>IFERROR(INDEX('файл остатки'!$A$5:$FG$265,MATCH($P$2,'файл остатки'!$A$5:$A$228,0),MATCH(D27,'файл остатки'!$A$5:$FG$5,0)), 0)</f>
        <v>0</v>
      </c>
      <c r="G27" s="21">
        <v>0</v>
      </c>
      <c r="H27" s="21">
        <f>MIN(E27 - G27, 0)</f>
        <v>0</v>
      </c>
      <c r="I27" s="21">
        <v>0</v>
      </c>
    </row>
    <row r="30" spans="1:19" x14ac:dyDescent="0.2">
      <c r="A30" s="19" t="s">
        <v>360</v>
      </c>
      <c r="B30" s="20" t="s">
        <v>351</v>
      </c>
      <c r="C30" s="21" t="s">
        <v>362</v>
      </c>
      <c r="D30" s="21" t="s">
        <v>115</v>
      </c>
      <c r="E30" s="21">
        <f>IFERROR(INDEX('файл остатки'!$A$5:$FG$265,MATCH($P$1,'файл остатки'!$A$5:$A$228,0),MATCH(D30,'файл остатки'!$A$5:$FG$5,0)), 0)</f>
        <v>0</v>
      </c>
      <c r="F30" s="21">
        <f>IFERROR(INDEX('файл остатки'!$A$5:$FG$265,MATCH($P$2,'файл остатки'!$A$5:$A$228,0),MATCH(D30,'файл остатки'!$A$5:$FG$5,0)), 0)</f>
        <v>0</v>
      </c>
      <c r="G30" s="21">
        <v>0</v>
      </c>
      <c r="H30" s="21">
        <f>MIN(E30 - G30, 0)</f>
        <v>0</v>
      </c>
      <c r="I30" s="21">
        <v>0</v>
      </c>
      <c r="K30" s="22">
        <v>600</v>
      </c>
      <c r="L30" s="22">
        <f>-(H30) / K30</f>
        <v>0</v>
      </c>
      <c r="M30" s="22">
        <f>ROUND(L30, 0)</f>
        <v>0</v>
      </c>
      <c r="R30" s="22" t="s">
        <v>369</v>
      </c>
      <c r="S30" s="22">
        <v>43</v>
      </c>
    </row>
    <row r="33" spans="1:19" x14ac:dyDescent="0.2">
      <c r="A33" s="19" t="s">
        <v>350</v>
      </c>
      <c r="B33" s="20" t="s">
        <v>351</v>
      </c>
      <c r="C33" s="21" t="s">
        <v>357</v>
      </c>
      <c r="D33" s="21" t="s">
        <v>122</v>
      </c>
      <c r="E33" s="21">
        <f>IFERROR(INDEX('файл остатки'!$A$5:$FG$265,MATCH($P$1,'файл остатки'!$A$5:$A$228,0),MATCH(D33,'файл остатки'!$A$5:$FG$5,0)), 0)</f>
        <v>0</v>
      </c>
      <c r="F33" s="21">
        <f>IFERROR(INDEX('файл остатки'!$A$5:$FG$265,MATCH($P$2,'файл остатки'!$A$5:$A$228,0),MATCH(D33,'файл остатки'!$A$5:$FG$5,0)), 0)</f>
        <v>0</v>
      </c>
      <c r="G33" s="21">
        <v>0</v>
      </c>
      <c r="H33" s="21">
        <f>MIN(E33 - G33, 0)</f>
        <v>0</v>
      </c>
      <c r="I33" s="21">
        <v>0</v>
      </c>
      <c r="K33" s="22">
        <v>600</v>
      </c>
      <c r="L33" s="22">
        <f>-(H33) / K33</f>
        <v>0</v>
      </c>
      <c r="M33" s="22">
        <f>ROUND(L33, 0)</f>
        <v>0</v>
      </c>
      <c r="R33" s="22" t="s">
        <v>370</v>
      </c>
      <c r="S33" s="22">
        <v>44</v>
      </c>
    </row>
    <row r="36" spans="1:19" x14ac:dyDescent="0.2">
      <c r="A36" s="19" t="s">
        <v>371</v>
      </c>
      <c r="B36" s="25" t="s">
        <v>372</v>
      </c>
      <c r="C36" s="26" t="s">
        <v>356</v>
      </c>
      <c r="D36" s="26" t="s">
        <v>131</v>
      </c>
      <c r="E36" s="26">
        <f>IFERROR(INDEX('файл остатки'!$A$5:$FG$265,MATCH($P$1,'файл остатки'!$A$5:$A$228,0),MATCH(D36,'файл остатки'!$A$5:$FG$5,0)), 0)</f>
        <v>1179</v>
      </c>
      <c r="F36" s="26">
        <f>IFERROR(INDEX('файл остатки'!$A$5:$FG$265,MATCH($P$2,'файл остатки'!$A$5:$A$228,0),MATCH(D36,'файл остатки'!$A$5:$FG$5,0)), 0)</f>
        <v>0</v>
      </c>
      <c r="G36" s="26">
        <v>0</v>
      </c>
      <c r="H36" s="26">
        <f>MIN(E36 - G36, 0)</f>
        <v>0</v>
      </c>
      <c r="I36" s="26">
        <v>0</v>
      </c>
      <c r="K36" s="22">
        <v>370</v>
      </c>
      <c r="L36" s="22">
        <f>-(H36) / K36</f>
        <v>0</v>
      </c>
      <c r="M36" s="22">
        <f>ROUND(L36, 0)</f>
        <v>0</v>
      </c>
      <c r="R36" s="22" t="s">
        <v>373</v>
      </c>
      <c r="S36" s="22">
        <v>45</v>
      </c>
    </row>
    <row r="39" spans="1:19" x14ac:dyDescent="0.2">
      <c r="A39" s="19" t="s">
        <v>374</v>
      </c>
      <c r="B39" s="25" t="s">
        <v>372</v>
      </c>
      <c r="C39" s="26" t="s">
        <v>355</v>
      </c>
      <c r="D39" s="26" t="s">
        <v>126</v>
      </c>
      <c r="E39" s="26">
        <f>IFERROR(INDEX('файл остатки'!$A$5:$FG$265,MATCH($P$1,'файл остатки'!$A$5:$A$228,0),MATCH(D39,'файл остатки'!$A$5:$FG$5,0)), 0)</f>
        <v>7</v>
      </c>
      <c r="F39" s="26">
        <f>IFERROR(INDEX('файл остатки'!$A$5:$FG$265,MATCH($P$2,'файл остатки'!$A$5:$A$228,0),MATCH(D39,'файл остатки'!$A$5:$FG$5,0)), 0)</f>
        <v>0</v>
      </c>
      <c r="G39" s="26">
        <v>0</v>
      </c>
      <c r="H39" s="26">
        <f>MIN(E39 - G39, 0)</f>
        <v>0</v>
      </c>
      <c r="I39" s="26">
        <v>0</v>
      </c>
      <c r="K39" s="22">
        <v>370</v>
      </c>
      <c r="L39" s="22">
        <f>-(H39) / K39</f>
        <v>0</v>
      </c>
      <c r="M39" s="22">
        <f>ROUND(L39, 0)</f>
        <v>0</v>
      </c>
      <c r="R39" s="22" t="s">
        <v>375</v>
      </c>
      <c r="S39" s="22">
        <v>46</v>
      </c>
    </row>
    <row r="42" spans="1:19" ht="13.5" customHeight="1" x14ac:dyDescent="0.2">
      <c r="A42" s="9" t="s">
        <v>371</v>
      </c>
      <c r="B42" s="6" t="s">
        <v>372</v>
      </c>
      <c r="C42" s="26" t="s">
        <v>356</v>
      </c>
      <c r="D42" s="26" t="s">
        <v>127</v>
      </c>
      <c r="E42" s="26">
        <f>IFERROR(INDEX('файл остатки'!$A$5:$FG$265,MATCH($P$1,'файл остатки'!$A$5:$A$228,0),MATCH(D42,'файл остатки'!$A$5:$FG$5,0)), 0)</f>
        <v>428</v>
      </c>
      <c r="F42" s="26">
        <f>IFERROR(INDEX('файл остатки'!$A$5:$FG$265,MATCH($P$2,'файл остатки'!$A$5:$A$228,0),MATCH(D42,'файл остатки'!$A$5:$FG$5,0)), 0)</f>
        <v>0</v>
      </c>
      <c r="G42" s="26">
        <v>0</v>
      </c>
      <c r="H42" s="26">
        <f>MIN(E42 - G42, 0)</f>
        <v>0</v>
      </c>
      <c r="I42" s="26">
        <v>0</v>
      </c>
      <c r="K42" s="22">
        <v>370</v>
      </c>
      <c r="L42" s="22">
        <f>-(H42 + H43 + H44 + H45) / K42</f>
        <v>0.62702702702702706</v>
      </c>
      <c r="M42" s="22">
        <f>ROUND(L42, 0)</f>
        <v>1</v>
      </c>
      <c r="R42" s="22" t="s">
        <v>376</v>
      </c>
      <c r="S42" s="22">
        <v>47</v>
      </c>
    </row>
    <row r="43" spans="1:19" x14ac:dyDescent="0.2">
      <c r="A43" s="9"/>
      <c r="B43" s="9"/>
      <c r="C43" s="26" t="s">
        <v>377</v>
      </c>
      <c r="D43" s="26" t="s">
        <v>130</v>
      </c>
      <c r="E43" s="26">
        <f>IFERROR(INDEX('файл остатки'!$A$5:$FG$265,MATCH($P$1,'файл остатки'!$A$5:$A$228,0),MATCH(D43,'файл остатки'!$A$5:$FG$5,0)), 0)</f>
        <v>-187</v>
      </c>
      <c r="F43" s="26">
        <f>IFERROR(INDEX('файл остатки'!$A$5:$FG$265,MATCH($P$2,'файл остатки'!$A$5:$A$228,0),MATCH(D43,'файл остатки'!$A$5:$FG$5,0)), 0)</f>
        <v>0</v>
      </c>
      <c r="G43" s="26">
        <v>0</v>
      </c>
      <c r="H43" s="26">
        <f>MIN(E43 - G43, 0)</f>
        <v>-187</v>
      </c>
      <c r="I43" s="26">
        <v>0</v>
      </c>
    </row>
    <row r="44" spans="1:19" x14ac:dyDescent="0.2">
      <c r="A44" s="9"/>
      <c r="B44" s="9"/>
      <c r="C44" s="26" t="s">
        <v>357</v>
      </c>
      <c r="D44" s="26" t="s">
        <v>132</v>
      </c>
      <c r="E44" s="26">
        <f>IFERROR(INDEX('файл остатки'!$A$5:$FG$265,MATCH($P$1,'файл остатки'!$A$5:$A$228,0),MATCH(D44,'файл остатки'!$A$5:$FG$5,0)), 0)</f>
        <v>-45</v>
      </c>
      <c r="F44" s="26">
        <f>IFERROR(INDEX('файл остатки'!$A$5:$FG$265,MATCH($P$2,'файл остатки'!$A$5:$A$228,0),MATCH(D44,'файл остатки'!$A$5:$FG$5,0)), 0)</f>
        <v>0</v>
      </c>
      <c r="G44" s="26">
        <v>0</v>
      </c>
      <c r="H44" s="26">
        <f>MIN(E44 - G44, 0)</f>
        <v>-45</v>
      </c>
      <c r="I44" s="26">
        <v>0</v>
      </c>
    </row>
    <row r="45" spans="1:19" x14ac:dyDescent="0.2">
      <c r="A45" s="9"/>
      <c r="B45" s="9"/>
      <c r="C45" s="26" t="s">
        <v>354</v>
      </c>
      <c r="D45" s="26" t="s">
        <v>133</v>
      </c>
      <c r="E45" s="26">
        <f>IFERROR(INDEX('файл остатки'!$A$5:$FG$265,MATCH($P$1,'файл остатки'!$A$5:$A$228,0),MATCH(D45,'файл остатки'!$A$5:$FG$5,0)), 0)</f>
        <v>101</v>
      </c>
      <c r="F45" s="26">
        <f>IFERROR(INDEX('файл остатки'!$A$5:$FG$265,MATCH($P$2,'файл остатки'!$A$5:$A$228,0),MATCH(D45,'файл остатки'!$A$5:$FG$5,0)), 0)</f>
        <v>0</v>
      </c>
      <c r="G45" s="26">
        <v>0</v>
      </c>
      <c r="H45" s="26">
        <f>MIN(E45 - G45, 0)</f>
        <v>0</v>
      </c>
      <c r="I45" s="26">
        <v>0</v>
      </c>
    </row>
    <row r="48" spans="1:19" ht="13.5" customHeight="1" x14ac:dyDescent="0.2">
      <c r="A48" s="9" t="s">
        <v>378</v>
      </c>
      <c r="B48" s="5" t="s">
        <v>379</v>
      </c>
      <c r="C48" s="28" t="s">
        <v>357</v>
      </c>
      <c r="D48" s="28" t="s">
        <v>147</v>
      </c>
      <c r="E48" s="28">
        <f>IFERROR(INDEX('файл остатки'!$A$5:$FG$265,MATCH($P$1,'файл остатки'!$A$5:$A$228,0),MATCH(D48,'файл остатки'!$A$5:$FG$5,0)), 0)</f>
        <v>93</v>
      </c>
      <c r="F48" s="28">
        <f>IFERROR(INDEX('файл остатки'!$A$5:$FG$265,MATCH($P$2,'файл остатки'!$A$5:$A$228,0),MATCH(D48,'файл остатки'!$A$5:$FG$5,0)), 0)</f>
        <v>0</v>
      </c>
      <c r="G48" s="28">
        <v>0</v>
      </c>
      <c r="H48" s="28">
        <f>MIN(E48 - G48, 0)</f>
        <v>0</v>
      </c>
      <c r="I48" s="28">
        <v>0</v>
      </c>
      <c r="K48" s="22">
        <v>370</v>
      </c>
      <c r="L48" s="22">
        <f>-(H48 + H49 + H50) / K48</f>
        <v>0</v>
      </c>
      <c r="M48" s="22">
        <f>ROUND(L48, 0)</f>
        <v>0</v>
      </c>
      <c r="R48" s="22" t="s">
        <v>380</v>
      </c>
      <c r="S48" s="22">
        <v>48</v>
      </c>
    </row>
    <row r="49" spans="1:19" x14ac:dyDescent="0.2">
      <c r="A49" s="9"/>
      <c r="B49" s="9"/>
      <c r="C49" s="28" t="s">
        <v>357</v>
      </c>
      <c r="D49" s="28" t="s">
        <v>148</v>
      </c>
      <c r="E49" s="28">
        <f>IFERROR(INDEX('файл остатки'!$A$5:$FG$265,MATCH($P$1,'файл остатки'!$A$5:$A$228,0),MATCH(D49,'файл остатки'!$A$5:$FG$5,0)), 0)</f>
        <v>15</v>
      </c>
      <c r="F49" s="28">
        <f>IFERROR(INDEX('файл остатки'!$A$5:$FG$265,MATCH($P$2,'файл остатки'!$A$5:$A$228,0),MATCH(D49,'файл остатки'!$A$5:$FG$5,0)), 0)</f>
        <v>0</v>
      </c>
      <c r="G49" s="28">
        <v>0</v>
      </c>
      <c r="H49" s="28">
        <f>MIN(E49 - G49, 0)</f>
        <v>0</v>
      </c>
      <c r="I49" s="28">
        <v>0</v>
      </c>
    </row>
    <row r="50" spans="1:19" x14ac:dyDescent="0.2">
      <c r="A50" s="9"/>
      <c r="B50" s="9"/>
      <c r="C50" s="28" t="s">
        <v>357</v>
      </c>
      <c r="D50" s="28" t="s">
        <v>149</v>
      </c>
      <c r="E50" s="28">
        <f>IFERROR(INDEX('файл остатки'!$A$5:$FG$265,MATCH($P$1,'файл остатки'!$A$5:$A$228,0),MATCH(D50,'файл остатки'!$A$5:$FG$5,0)), 0)</f>
        <v>0</v>
      </c>
      <c r="F50" s="28">
        <f>IFERROR(INDEX('файл остатки'!$A$5:$FG$265,MATCH($P$2,'файл остатки'!$A$5:$A$228,0),MATCH(D50,'файл остатки'!$A$5:$FG$5,0)), 0)</f>
        <v>0</v>
      </c>
      <c r="G50" s="28">
        <v>0</v>
      </c>
      <c r="H50" s="28">
        <f>MIN(E50 - G50, 0)</f>
        <v>0</v>
      </c>
      <c r="I50" s="28">
        <v>0</v>
      </c>
    </row>
    <row r="53" spans="1:19" x14ac:dyDescent="0.2">
      <c r="A53" s="19" t="s">
        <v>378</v>
      </c>
      <c r="B53" s="29" t="s">
        <v>381</v>
      </c>
      <c r="C53" s="30" t="s">
        <v>356</v>
      </c>
      <c r="D53" s="30" t="s">
        <v>153</v>
      </c>
      <c r="E53" s="30">
        <f>IFERROR(INDEX('файл остатки'!$A$5:$FG$265,MATCH($P$1,'файл остатки'!$A$5:$A$228,0),MATCH(D53,'файл остатки'!$A$5:$FG$5,0)), 0)</f>
        <v>277</v>
      </c>
      <c r="F53" s="30">
        <f>IFERROR(INDEX('файл остатки'!$A$5:$FG$265,MATCH($P$2,'файл остатки'!$A$5:$A$228,0),MATCH(D53,'файл остатки'!$A$5:$FG$5,0)), 0)</f>
        <v>0</v>
      </c>
      <c r="G53" s="30">
        <v>0</v>
      </c>
      <c r="H53" s="30">
        <f>MIN(E53 - G53, 0)</f>
        <v>0</v>
      </c>
      <c r="I53" s="30">
        <v>0</v>
      </c>
      <c r="K53" s="22">
        <v>370</v>
      </c>
      <c r="L53" s="22">
        <f>-(H53) / K53</f>
        <v>0</v>
      </c>
      <c r="M53" s="22">
        <f>ROUND(L53, 0)</f>
        <v>0</v>
      </c>
      <c r="R53" s="22" t="s">
        <v>382</v>
      </c>
      <c r="S53" s="22">
        <v>50</v>
      </c>
    </row>
    <row r="56" spans="1:19" ht="13.5" customHeight="1" x14ac:dyDescent="0.2">
      <c r="A56" s="9" t="s">
        <v>383</v>
      </c>
      <c r="B56" s="6" t="s">
        <v>372</v>
      </c>
      <c r="C56" s="26" t="s">
        <v>357</v>
      </c>
      <c r="D56" s="26" t="s">
        <v>136</v>
      </c>
      <c r="E56" s="26">
        <f>IFERROR(INDEX('файл остатки'!$A$5:$FG$265,MATCH($P$1,'файл остатки'!$A$5:$A$228,0),MATCH(D56,'файл остатки'!$A$5:$FG$5,0)), 0)</f>
        <v>262</v>
      </c>
      <c r="F56" s="26">
        <f>IFERROR(INDEX('файл остатки'!$A$5:$FG$265,MATCH($P$2,'файл остатки'!$A$5:$A$228,0),MATCH(D56,'файл остатки'!$A$5:$FG$5,0)), 0)</f>
        <v>0</v>
      </c>
      <c r="G56" s="26">
        <v>0</v>
      </c>
      <c r="H56" s="26">
        <f>MIN(E56 - G56, 0)</f>
        <v>0</v>
      </c>
      <c r="I56" s="26">
        <v>0</v>
      </c>
      <c r="K56" s="22">
        <v>370</v>
      </c>
      <c r="L56" s="22">
        <f>-(H56 + H57) / K56</f>
        <v>0</v>
      </c>
      <c r="M56" s="22">
        <f>ROUND(L56, 0)</f>
        <v>0</v>
      </c>
      <c r="R56" s="22" t="s">
        <v>384</v>
      </c>
      <c r="S56" s="22">
        <v>51</v>
      </c>
    </row>
    <row r="57" spans="1:19" x14ac:dyDescent="0.2">
      <c r="A57" s="9"/>
      <c r="B57" s="9"/>
      <c r="C57" s="26" t="s">
        <v>385</v>
      </c>
      <c r="D57" s="26" t="s">
        <v>141</v>
      </c>
      <c r="E57" s="26">
        <f>IFERROR(INDEX('файл остатки'!$A$5:$FG$265,MATCH($P$1,'файл остатки'!$A$5:$A$228,0),MATCH(D57,'файл остатки'!$A$5:$FG$5,0)), 0)</f>
        <v>29</v>
      </c>
      <c r="F57" s="26">
        <f>IFERROR(INDEX('файл остатки'!$A$5:$FG$265,MATCH($P$2,'файл остатки'!$A$5:$A$228,0),MATCH(D57,'файл остатки'!$A$5:$FG$5,0)), 0)</f>
        <v>0</v>
      </c>
      <c r="G57" s="26">
        <v>0</v>
      </c>
      <c r="H57" s="26">
        <f>MIN(E57 - G57, 0)</f>
        <v>0</v>
      </c>
      <c r="I57" s="26">
        <v>0</v>
      </c>
    </row>
    <row r="60" spans="1:19" x14ac:dyDescent="0.2">
      <c r="A60" s="19" t="s">
        <v>386</v>
      </c>
      <c r="B60" s="25" t="s">
        <v>372</v>
      </c>
      <c r="C60" s="26" t="s">
        <v>357</v>
      </c>
      <c r="D60" s="26" t="s">
        <v>137</v>
      </c>
      <c r="E60" s="26">
        <f>IFERROR(INDEX('файл остатки'!$A$5:$FG$265,MATCH($P$1,'файл остатки'!$A$5:$A$228,0),MATCH(D60,'файл остатки'!$A$5:$FG$5,0)), 0)</f>
        <v>142</v>
      </c>
      <c r="F60" s="26">
        <f>IFERROR(INDEX('файл остатки'!$A$5:$FG$265,MATCH($P$2,'файл остатки'!$A$5:$A$228,0),MATCH(D60,'файл остатки'!$A$5:$FG$5,0)), 0)</f>
        <v>0</v>
      </c>
      <c r="G60" s="26">
        <v>0</v>
      </c>
      <c r="H60" s="26">
        <f>MIN(E60 - G60, 0)</f>
        <v>0</v>
      </c>
      <c r="I60" s="26">
        <v>0</v>
      </c>
      <c r="K60" s="22">
        <v>370</v>
      </c>
      <c r="L60" s="22">
        <f>-(H60) / K60</f>
        <v>0</v>
      </c>
      <c r="M60" s="22">
        <f>ROUND(L60, 0)</f>
        <v>0</v>
      </c>
      <c r="R60" s="22" t="s">
        <v>387</v>
      </c>
      <c r="S60" s="22">
        <v>52</v>
      </c>
    </row>
    <row r="63" spans="1:19" ht="13.5" customHeight="1" x14ac:dyDescent="0.2">
      <c r="A63" s="9" t="s">
        <v>388</v>
      </c>
      <c r="B63" s="6" t="s">
        <v>372</v>
      </c>
      <c r="C63" s="26" t="s">
        <v>357</v>
      </c>
      <c r="D63" s="26" t="s">
        <v>135</v>
      </c>
      <c r="E63" s="26">
        <f>IFERROR(INDEX('файл остатки'!$A$5:$FG$265,MATCH($P$1,'файл остатки'!$A$5:$A$228,0),MATCH(D63,'файл остатки'!$A$5:$FG$5,0)), 0)</f>
        <v>384</v>
      </c>
      <c r="F63" s="26">
        <f>IFERROR(INDEX('файл остатки'!$A$5:$FG$265,MATCH($P$2,'файл остатки'!$A$5:$A$228,0),MATCH(D63,'файл остатки'!$A$5:$FG$5,0)), 0)</f>
        <v>0</v>
      </c>
      <c r="G63" s="26">
        <v>0</v>
      </c>
      <c r="H63" s="26">
        <f>MIN(E63 - G63, 0)</f>
        <v>0</v>
      </c>
      <c r="I63" s="26">
        <v>0</v>
      </c>
      <c r="K63" s="22">
        <v>370</v>
      </c>
      <c r="L63" s="22">
        <f>-(H63 + H64) / K63</f>
        <v>0</v>
      </c>
      <c r="M63" s="22">
        <f>ROUND(L63, 0)</f>
        <v>0</v>
      </c>
      <c r="R63" s="22" t="s">
        <v>389</v>
      </c>
      <c r="S63" s="22">
        <v>53</v>
      </c>
    </row>
    <row r="64" spans="1:19" x14ac:dyDescent="0.2">
      <c r="A64" s="9"/>
      <c r="B64" s="9"/>
      <c r="C64" s="26" t="s">
        <v>385</v>
      </c>
      <c r="D64" s="26" t="s">
        <v>140</v>
      </c>
      <c r="E64" s="26">
        <f>IFERROR(INDEX('файл остатки'!$A$5:$FG$265,MATCH($P$1,'файл остатки'!$A$5:$A$228,0),MATCH(D64,'файл остатки'!$A$5:$FG$5,0)), 0)</f>
        <v>298</v>
      </c>
      <c r="F64" s="26">
        <f>IFERROR(INDEX('файл остатки'!$A$5:$FG$265,MATCH($P$2,'файл остатки'!$A$5:$A$228,0),MATCH(D64,'файл остатки'!$A$5:$FG$5,0)), 0)</f>
        <v>0</v>
      </c>
      <c r="G64" s="26">
        <v>0</v>
      </c>
      <c r="H64" s="26">
        <f>MIN(E64 - G64, 0)</f>
        <v>0</v>
      </c>
      <c r="I64" s="26">
        <v>0</v>
      </c>
    </row>
    <row r="67" spans="1:19" ht="13.5" customHeight="1" x14ac:dyDescent="0.2">
      <c r="A67" s="9" t="s">
        <v>371</v>
      </c>
      <c r="B67" s="6" t="s">
        <v>372</v>
      </c>
      <c r="C67" s="26" t="s">
        <v>356</v>
      </c>
      <c r="D67" s="26" t="s">
        <v>128</v>
      </c>
      <c r="E67" s="26">
        <f>IFERROR(INDEX('файл остатки'!$A$5:$FG$265,MATCH($P$1,'файл остатки'!$A$5:$A$228,0),MATCH(D67,'файл остатки'!$A$5:$FG$5,0)), 0)</f>
        <v>543</v>
      </c>
      <c r="F67" s="26">
        <f>IFERROR(INDEX('файл остатки'!$A$5:$FG$265,MATCH($P$2,'файл остатки'!$A$5:$A$228,0),MATCH(D67,'файл остатки'!$A$5:$FG$5,0)), 0)</f>
        <v>0</v>
      </c>
      <c r="G67" s="26">
        <v>0</v>
      </c>
      <c r="H67" s="26">
        <f>MIN(E67 - G67, 0)</f>
        <v>0</v>
      </c>
      <c r="I67" s="26">
        <v>0</v>
      </c>
      <c r="K67" s="22">
        <v>370</v>
      </c>
      <c r="L67" s="22">
        <f>-(H67 + H68) / K67</f>
        <v>0</v>
      </c>
      <c r="M67" s="22">
        <f>ROUND(L67, 0)</f>
        <v>0</v>
      </c>
      <c r="R67" s="22" t="s">
        <v>390</v>
      </c>
      <c r="S67" s="22">
        <v>54</v>
      </c>
    </row>
    <row r="68" spans="1:19" x14ac:dyDescent="0.2">
      <c r="A68" s="9"/>
      <c r="B68" s="9"/>
      <c r="C68" s="26" t="s">
        <v>356</v>
      </c>
      <c r="D68" s="26" t="s">
        <v>134</v>
      </c>
      <c r="E68" s="26">
        <f>IFERROR(INDEX('файл остатки'!$A$5:$FG$265,MATCH($P$1,'файл остатки'!$A$5:$A$228,0),MATCH(D68,'файл остатки'!$A$5:$FG$5,0)), 0)</f>
        <v>0</v>
      </c>
      <c r="F68" s="26">
        <f>IFERROR(INDEX('файл остатки'!$A$5:$FG$265,MATCH($P$2,'файл остатки'!$A$5:$A$228,0),MATCH(D68,'файл остатки'!$A$5:$FG$5,0)), 0)</f>
        <v>0</v>
      </c>
      <c r="G68" s="26">
        <v>0</v>
      </c>
      <c r="H68" s="26">
        <f>MIN(E68 - G68, 0)</f>
        <v>0</v>
      </c>
      <c r="I68" s="26">
        <v>0</v>
      </c>
    </row>
    <row r="71" spans="1:19" x14ac:dyDescent="0.2">
      <c r="A71" s="19" t="s">
        <v>371</v>
      </c>
      <c r="B71" s="25" t="s">
        <v>372</v>
      </c>
      <c r="C71" s="26" t="s">
        <v>356</v>
      </c>
      <c r="D71" s="26" t="s">
        <v>129</v>
      </c>
      <c r="E71" s="26">
        <f>IFERROR(INDEX('файл остатки'!$A$5:$FG$265,MATCH($P$1,'файл остатки'!$A$5:$A$228,0),MATCH(D71,'файл остатки'!$A$5:$FG$5,0)), 0)</f>
        <v>133</v>
      </c>
      <c r="F71" s="26">
        <f>IFERROR(INDEX('файл остатки'!$A$5:$FG$265,MATCH($P$2,'файл остатки'!$A$5:$A$228,0),MATCH(D71,'файл остатки'!$A$5:$FG$5,0)), 0)</f>
        <v>0</v>
      </c>
      <c r="G71" s="26">
        <v>0</v>
      </c>
      <c r="H71" s="26">
        <f>MIN(E71 - G71, 0)</f>
        <v>0</v>
      </c>
      <c r="I71" s="26">
        <v>0</v>
      </c>
      <c r="K71" s="22">
        <v>370</v>
      </c>
      <c r="L71" s="22">
        <f>-(H71) / K71</f>
        <v>0</v>
      </c>
      <c r="M71" s="22">
        <f>ROUND(L71, 0)</f>
        <v>0</v>
      </c>
      <c r="R71" s="22" t="s">
        <v>391</v>
      </c>
      <c r="S71" s="22">
        <v>55</v>
      </c>
    </row>
    <row r="74" spans="1:19" ht="13.5" customHeight="1" x14ac:dyDescent="0.2">
      <c r="A74" s="9" t="s">
        <v>392</v>
      </c>
      <c r="B74" s="6" t="s">
        <v>372</v>
      </c>
      <c r="C74" s="26" t="s">
        <v>354</v>
      </c>
      <c r="D74" s="26" t="s">
        <v>138</v>
      </c>
      <c r="E74" s="26">
        <f>IFERROR(INDEX('файл остатки'!$A$5:$FG$265,MATCH($P$1,'файл остатки'!$A$5:$A$228,0),MATCH(D74,'файл остатки'!$A$5:$FG$5,0)), 0)</f>
        <v>132</v>
      </c>
      <c r="F74" s="26">
        <f>IFERROR(INDEX('файл остатки'!$A$5:$FG$265,MATCH($P$2,'файл остатки'!$A$5:$A$228,0),MATCH(D74,'файл остатки'!$A$5:$FG$5,0)), 0)</f>
        <v>0</v>
      </c>
      <c r="G74" s="26">
        <v>0</v>
      </c>
      <c r="H74" s="26">
        <f>MIN(E74 - G74, 0)</f>
        <v>0</v>
      </c>
      <c r="I74" s="26">
        <v>0</v>
      </c>
      <c r="K74" s="22">
        <v>370</v>
      </c>
      <c r="L74" s="22">
        <f>-(H74 + H75) / K74</f>
        <v>0</v>
      </c>
      <c r="M74" s="22">
        <f>ROUND(L74, 0)</f>
        <v>0</v>
      </c>
      <c r="R74" s="22" t="s">
        <v>393</v>
      </c>
      <c r="S74" s="22">
        <v>56</v>
      </c>
    </row>
    <row r="75" spans="1:19" x14ac:dyDescent="0.2">
      <c r="A75" s="9"/>
      <c r="B75" s="9"/>
      <c r="C75" s="26" t="s">
        <v>354</v>
      </c>
      <c r="D75" s="26" t="s">
        <v>139</v>
      </c>
      <c r="E75" s="26">
        <f>IFERROR(INDEX('файл остатки'!$A$5:$FG$265,MATCH($P$1,'файл остатки'!$A$5:$A$228,0),MATCH(D75,'файл остатки'!$A$5:$FG$5,0)), 0)</f>
        <v>396</v>
      </c>
      <c r="F75" s="26">
        <f>IFERROR(INDEX('файл остатки'!$A$5:$FG$265,MATCH($P$2,'файл остатки'!$A$5:$A$228,0),MATCH(D75,'файл остатки'!$A$5:$FG$5,0)), 0)</f>
        <v>0</v>
      </c>
      <c r="G75" s="26">
        <v>0</v>
      </c>
      <c r="H75" s="26">
        <f>MIN(E75 - G75, 0)</f>
        <v>0</v>
      </c>
      <c r="I75" s="26">
        <v>0</v>
      </c>
    </row>
    <row r="78" spans="1:19" x14ac:dyDescent="0.2">
      <c r="A78" s="19" t="s">
        <v>378</v>
      </c>
      <c r="B78" s="27" t="s">
        <v>379</v>
      </c>
      <c r="C78" s="28" t="s">
        <v>357</v>
      </c>
      <c r="D78" s="28" t="s">
        <v>150</v>
      </c>
      <c r="E78" s="28">
        <f>IFERROR(INDEX('файл остатки'!$A$5:$FG$265,MATCH($P$1,'файл остатки'!$A$5:$A$228,0),MATCH(D78,'файл остатки'!$A$5:$FG$5,0)), 0)</f>
        <v>0</v>
      </c>
      <c r="F78" s="28">
        <f>IFERROR(INDEX('файл остатки'!$A$5:$FG$265,MATCH($P$2,'файл остатки'!$A$5:$A$228,0),MATCH(D78,'файл остатки'!$A$5:$FG$5,0)), 0)</f>
        <v>0</v>
      </c>
      <c r="G78" s="28">
        <v>0</v>
      </c>
      <c r="H78" s="28">
        <f>MIN(E78 - G78, 0)</f>
        <v>0</v>
      </c>
      <c r="I78" s="28">
        <v>0</v>
      </c>
      <c r="K78" s="22">
        <v>370</v>
      </c>
      <c r="L78" s="22">
        <f>-(H78) / K78</f>
        <v>0</v>
      </c>
      <c r="M78" s="22">
        <f>ROUND(L78, 0)</f>
        <v>0</v>
      </c>
      <c r="R78" s="22" t="s">
        <v>394</v>
      </c>
      <c r="S78" s="22">
        <v>57</v>
      </c>
    </row>
    <row r="81" spans="1:19" x14ac:dyDescent="0.2">
      <c r="A81" s="19" t="s">
        <v>378</v>
      </c>
      <c r="B81" s="25" t="s">
        <v>372</v>
      </c>
      <c r="C81" s="26" t="s">
        <v>395</v>
      </c>
      <c r="D81" s="26" t="s">
        <v>151</v>
      </c>
      <c r="E81" s="26">
        <f>IFERROR(INDEX('файл остатки'!$A$5:$FG$265,MATCH($P$1,'файл остатки'!$A$5:$A$228,0),MATCH(D81,'файл остатки'!$A$5:$FG$5,0)), 0)</f>
        <v>-1335</v>
      </c>
      <c r="F81" s="26">
        <f>IFERROR(INDEX('файл остатки'!$A$5:$FG$265,MATCH($P$2,'файл остатки'!$A$5:$A$228,0),MATCH(D81,'файл остатки'!$A$5:$FG$5,0)), 0)</f>
        <v>0</v>
      </c>
      <c r="G81" s="26">
        <v>0</v>
      </c>
      <c r="H81" s="26">
        <f>MIN(E81 - G81, 0)</f>
        <v>-1335</v>
      </c>
      <c r="I81" s="26">
        <v>0</v>
      </c>
      <c r="K81" s="22">
        <v>370</v>
      </c>
      <c r="L81" s="22">
        <f>-(H81) / K81</f>
        <v>3.6081081081081079</v>
      </c>
      <c r="M81" s="22">
        <f>ROUND(L81, 0)</f>
        <v>4</v>
      </c>
      <c r="R81" s="22" t="s">
        <v>396</v>
      </c>
      <c r="S81" s="22">
        <v>58</v>
      </c>
    </row>
    <row r="84" spans="1:19" x14ac:dyDescent="0.2">
      <c r="A84" s="19" t="s">
        <v>397</v>
      </c>
      <c r="B84" s="27" t="s">
        <v>379</v>
      </c>
      <c r="C84" s="28" t="s">
        <v>395</v>
      </c>
      <c r="D84" s="28" t="s">
        <v>152</v>
      </c>
      <c r="E84" s="28">
        <f>IFERROR(INDEX('файл остатки'!$A$5:$FG$265,MATCH($P$1,'файл остатки'!$A$5:$A$228,0),MATCH(D84,'файл остатки'!$A$5:$FG$5,0)), 0)</f>
        <v>-1142</v>
      </c>
      <c r="F84" s="28">
        <f>IFERROR(INDEX('файл остатки'!$A$5:$FG$265,MATCH($P$2,'файл остатки'!$A$5:$A$228,0),MATCH(D84,'файл остатки'!$A$5:$FG$5,0)), 0)</f>
        <v>0</v>
      </c>
      <c r="G84" s="28">
        <v>0</v>
      </c>
      <c r="H84" s="28">
        <f>MIN(E84 - G84, 0)</f>
        <v>-1142</v>
      </c>
      <c r="I84" s="28">
        <v>0</v>
      </c>
      <c r="K84" s="22">
        <v>370</v>
      </c>
      <c r="L84" s="22">
        <f>-(H84) / K84</f>
        <v>3.0864864864864865</v>
      </c>
      <c r="M84" s="22">
        <f>ROUND(L84, 0)</f>
        <v>3</v>
      </c>
      <c r="R84" s="22" t="s">
        <v>398</v>
      </c>
      <c r="S84" s="22">
        <v>59</v>
      </c>
    </row>
  </sheetData>
  <mergeCells count="24">
    <mergeCell ref="A63:A64"/>
    <mergeCell ref="B63:B64"/>
    <mergeCell ref="A67:A68"/>
    <mergeCell ref="B67:B68"/>
    <mergeCell ref="A74:A75"/>
    <mergeCell ref="B74:B75"/>
    <mergeCell ref="A42:A45"/>
    <mergeCell ref="B42:B45"/>
    <mergeCell ref="A48:A50"/>
    <mergeCell ref="B48:B50"/>
    <mergeCell ref="A56:A57"/>
    <mergeCell ref="B56:B57"/>
    <mergeCell ref="A17:A18"/>
    <mergeCell ref="B17:B18"/>
    <mergeCell ref="A21:A23"/>
    <mergeCell ref="B21:B23"/>
    <mergeCell ref="A26:A27"/>
    <mergeCell ref="B26:B27"/>
    <mergeCell ref="A2:A6"/>
    <mergeCell ref="B2:B6"/>
    <mergeCell ref="A9:A10"/>
    <mergeCell ref="B9:B10"/>
    <mergeCell ref="A13:A14"/>
    <mergeCell ref="B13:B14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413"/>
  <sheetViews>
    <sheetView tabSelected="1" zoomScale="113" zoomScaleNormal="100" workbookViewId="0">
      <selection activeCell="G7" sqref="G7"/>
    </sheetView>
  </sheetViews>
  <sheetFormatPr baseColWidth="10" defaultColWidth="9.1640625" defaultRowHeight="15" x14ac:dyDescent="0.2"/>
  <cols>
    <col min="1" max="1" width="8.5" style="11" customWidth="1"/>
    <col min="2" max="3" width="15" style="11" customWidth="1"/>
    <col min="4" max="4" width="43.1640625" style="11" customWidth="1"/>
    <col min="5" max="5" width="7.83203125" style="11" customWidth="1"/>
    <col min="6" max="7" width="7.1640625" style="11" customWidth="1"/>
    <col min="8" max="8" width="8.33203125" style="31" hidden="1" customWidth="1"/>
    <col min="9" max="9" width="6.83203125" style="31" hidden="1" customWidth="1"/>
    <col min="10" max="10" width="3" style="11" hidden="1" customWidth="1"/>
    <col min="11" max="11" width="5" style="11" hidden="1" customWidth="1"/>
    <col min="12" max="12" width="4" style="11" hidden="1" customWidth="1"/>
    <col min="13" max="13" width="3.83203125" style="11" hidden="1" customWidth="1"/>
    <col min="14" max="14" width="8.33203125" style="11" hidden="1" customWidth="1"/>
    <col min="15" max="16" width="8.5" style="11" hidden="1" customWidth="1"/>
    <col min="17" max="18" width="5.83203125" style="11" hidden="1" customWidth="1"/>
    <col min="19" max="19" width="5.1640625" style="11" hidden="1" customWidth="1"/>
  </cols>
  <sheetData>
    <row r="1" spans="1:1024" ht="13.5" customHeight="1" x14ac:dyDescent="0.2">
      <c r="A1" s="4" t="s">
        <v>399</v>
      </c>
      <c r="B1" s="3" t="s">
        <v>337</v>
      </c>
      <c r="C1" s="3" t="s">
        <v>400</v>
      </c>
      <c r="D1" s="3" t="s">
        <v>401</v>
      </c>
      <c r="E1" s="3" t="s">
        <v>402</v>
      </c>
      <c r="F1" s="3" t="s">
        <v>403</v>
      </c>
      <c r="G1" s="3" t="s">
        <v>404</v>
      </c>
      <c r="H1" s="2"/>
      <c r="I1" s="2" t="s">
        <v>405</v>
      </c>
      <c r="J1" s="32"/>
      <c r="L1" s="32"/>
      <c r="M1" s="32"/>
      <c r="N1" s="32"/>
      <c r="Q1" s="1"/>
      <c r="R1" s="1"/>
      <c r="S1" s="1"/>
    </row>
    <row r="2" spans="1:1024" ht="30.75" customHeight="1" x14ac:dyDescent="0.2">
      <c r="A2" s="4"/>
      <c r="B2" s="4"/>
      <c r="C2" s="3"/>
      <c r="D2" s="3"/>
      <c r="E2" s="3"/>
      <c r="F2" s="3"/>
      <c r="G2" s="3"/>
      <c r="H2" s="2"/>
      <c r="I2" s="2"/>
      <c r="J2" s="32" t="s">
        <v>406</v>
      </c>
      <c r="L2" s="32" t="s">
        <v>407</v>
      </c>
      <c r="M2" s="32" t="s">
        <v>408</v>
      </c>
      <c r="N2" s="32">
        <v>0</v>
      </c>
      <c r="Q2" s="1"/>
      <c r="R2" s="1"/>
      <c r="S2" s="1"/>
    </row>
    <row r="3" spans="1:1024" s="41" customFormat="1" ht="13.5" customHeight="1" x14ac:dyDescent="0.2">
      <c r="A3" s="33">
        <f t="shared" ref="A3:A31" ca="1" si="0">IF(J3="-", "", 1 + SUM(INDIRECT(ADDRESS(2,COLUMN(M3)) &amp; ":" &amp; ADDRESS(ROW(),COLUMN(M3)))))</f>
        <v>1</v>
      </c>
      <c r="B3" s="34" t="str">
        <f>IF(D3="","",VLOOKUP(D3, 'SKU Маскарпоне'!$A$1:$B$150, 2, 0))</f>
        <v xml:space="preserve">38, </v>
      </c>
      <c r="C3" s="35">
        <f>IF(D3="","",VLOOKUP(D3, 'SKU Маскарпоне'!$A$1:$D$150, 4, 0))</f>
        <v>300</v>
      </c>
      <c r="D3" s="36" t="s">
        <v>144</v>
      </c>
      <c r="E3" s="37">
        <f>IF(D3="-", "-", IF(D3="", "", INT(F3*VLOOKUP(D3, 'SKU Маскарпоне'!$A$1:$C$150, 3, 0))))</f>
        <v>69</v>
      </c>
      <c r="F3" s="38">
        <v>69</v>
      </c>
      <c r="G3" s="39" t="str">
        <f t="shared" ref="G3:G37" ca="1" si="1">IF(J3="","",(INDIRECT("N" &amp; ROW() - 1) - N3))</f>
        <v/>
      </c>
      <c r="H3" s="40"/>
      <c r="I3" s="40" t="str">
        <f t="shared" ref="I3:I69" ca="1" si="2">IF(J3 = "-", INDIRECT("C" &amp; ROW() - 1),"")</f>
        <v/>
      </c>
      <c r="K3" s="42">
        <f t="shared" ref="K3:K37" ca="1" si="3">IF(J3 = "-", -INDIRECT("C" &amp; ROW() - 1),E3)</f>
        <v>69</v>
      </c>
      <c r="L3" s="41">
        <f t="shared" ref="L3:L37" ca="1" si="4">IF(J3 = "-", SUM(INDIRECT(ADDRESS(2,COLUMN(K3)) &amp; ":" &amp; ADDRESS(ROW(),COLUMN(K3)))), 0)</f>
        <v>0</v>
      </c>
      <c r="M3" s="41">
        <f t="shared" ref="M3:M37" si="5">IF(J3="-",1,0)</f>
        <v>0</v>
      </c>
      <c r="N3" s="41">
        <f t="shared" ref="N3:N37" ca="1" si="6">IF(L3 = 0, INDIRECT("N" &amp; ROW() - 1), L3)</f>
        <v>0</v>
      </c>
      <c r="R3" s="40" t="str">
        <f t="shared" ref="R3:R37" ca="1" si="7">IF(Q3 = "", "", Q3 / INDIRECT("D" &amp; ROW() - 1) )</f>
        <v/>
      </c>
      <c r="S3" s="40" t="str">
        <f t="shared" ref="S3:S69" ca="1" si="8">IF(J3="-",IF(ISNUMBER(SEARCH(",", INDIRECT("B" &amp; ROW() - 1) )),1,""), "")</f>
        <v/>
      </c>
      <c r="AMJ3" s="11"/>
    </row>
    <row r="4" spans="1:1024" s="41" customFormat="1" ht="13.5" customHeight="1" x14ac:dyDescent="0.2">
      <c r="A4" s="33">
        <f t="shared" ca="1" si="0"/>
        <v>1</v>
      </c>
      <c r="B4" s="34" t="str">
        <f>IF(D4="","",VLOOKUP(D4, 'SKU Маскарпоне'!$A$1:$B$150, 2, 0))</f>
        <v xml:space="preserve">38, </v>
      </c>
      <c r="C4" s="35">
        <f>IF(D4="","",VLOOKUP(D4, 'SKU Маскарпоне'!$A$1:$D$150, 4, 0))</f>
        <v>300</v>
      </c>
      <c r="D4" s="36" t="s">
        <v>143</v>
      </c>
      <c r="E4" s="37">
        <f>IF(D4="-", "-", IF(D4="", "", INT(F4*VLOOKUP(D4, 'SKU Маскарпоне'!$A$1:$C$150, 3, 0))))</f>
        <v>231</v>
      </c>
      <c r="F4" s="38">
        <v>231</v>
      </c>
      <c r="G4" s="39" t="str">
        <f t="shared" ca="1" si="1"/>
        <v/>
      </c>
      <c r="H4" s="40"/>
      <c r="I4" s="40" t="str">
        <f t="shared" ca="1" si="2"/>
        <v/>
      </c>
      <c r="K4" s="42">
        <f t="shared" ca="1" si="3"/>
        <v>231</v>
      </c>
      <c r="L4" s="41">
        <f t="shared" ca="1" si="4"/>
        <v>0</v>
      </c>
      <c r="M4" s="41">
        <f t="shared" si="5"/>
        <v>0</v>
      </c>
      <c r="N4" s="41">
        <f t="shared" ca="1" si="6"/>
        <v>0</v>
      </c>
      <c r="R4" s="40" t="str">
        <f t="shared" ca="1" si="7"/>
        <v/>
      </c>
      <c r="S4" s="40" t="str">
        <f t="shared" ca="1" si="8"/>
        <v/>
      </c>
      <c r="AMJ4" s="11"/>
    </row>
    <row r="5" spans="1:1024" s="41" customFormat="1" ht="13.5" customHeight="1" x14ac:dyDescent="0.2">
      <c r="A5" s="43" t="str">
        <f t="shared" ca="1" si="0"/>
        <v/>
      </c>
      <c r="B5" s="44" t="str">
        <f>IF(D5="","",VLOOKUP(D5, 'SKU Маскарпоне'!$A$1:$B$150, 2, 0))</f>
        <v>-</v>
      </c>
      <c r="C5" s="45" t="s">
        <v>409</v>
      </c>
      <c r="D5" s="43" t="s">
        <v>409</v>
      </c>
      <c r="E5" s="46" t="str">
        <f>IF(D5="-", "-", IF(D5="", "", INT(F5*VLOOKUP(D5, 'SKU Маскарпоне'!$A$1:$C$150, 3, 0))))</f>
        <v>-</v>
      </c>
      <c r="F5" s="42"/>
      <c r="G5" s="39">
        <f t="shared" ca="1" si="1"/>
        <v>0</v>
      </c>
      <c r="H5" s="40"/>
      <c r="I5" s="40">
        <f t="shared" ca="1" si="2"/>
        <v>300</v>
      </c>
      <c r="J5" s="43" t="s">
        <v>409</v>
      </c>
      <c r="K5" s="42">
        <f t="shared" ca="1" si="3"/>
        <v>-300</v>
      </c>
      <c r="L5" s="41">
        <f t="shared" ca="1" si="4"/>
        <v>0</v>
      </c>
      <c r="M5" s="41">
        <f t="shared" si="5"/>
        <v>1</v>
      </c>
      <c r="N5" s="41">
        <f t="shared" ca="1" si="6"/>
        <v>0</v>
      </c>
      <c r="R5" s="40" t="str">
        <f t="shared" ca="1" si="7"/>
        <v/>
      </c>
      <c r="S5" s="40">
        <f t="shared" ca="1" si="8"/>
        <v>1</v>
      </c>
      <c r="AMJ5" s="11"/>
    </row>
    <row r="6" spans="1:1024" s="41" customFormat="1" ht="13.5" customHeight="1" x14ac:dyDescent="0.2">
      <c r="A6" s="33">
        <f t="shared" ca="1" si="0"/>
        <v>2</v>
      </c>
      <c r="B6" s="34" t="str">
        <f>IF(D6="","",VLOOKUP(D6, 'SKU Маскарпоне'!$A$1:$B$150, 2, 0))</f>
        <v xml:space="preserve">38, </v>
      </c>
      <c r="C6" s="35">
        <f>IF(D6="","",VLOOKUP(D6, 'SKU Маскарпоне'!$A$1:$D$150, 4, 0))</f>
        <v>300</v>
      </c>
      <c r="D6" s="36" t="s">
        <v>142</v>
      </c>
      <c r="E6" s="37">
        <f>IF(D6="-", "-", IF(D6="", "", INT(F6*VLOOKUP(D6, 'SKU Маскарпоне'!$A$1:$C$150, 3, 0))))</f>
        <v>300</v>
      </c>
      <c r="F6" s="38">
        <v>300</v>
      </c>
      <c r="G6" s="39" t="str">
        <f t="shared" ca="1" si="1"/>
        <v/>
      </c>
      <c r="H6" s="40"/>
      <c r="I6" s="40" t="str">
        <f t="shared" ca="1" si="2"/>
        <v/>
      </c>
      <c r="K6" s="42">
        <f t="shared" ca="1" si="3"/>
        <v>300</v>
      </c>
      <c r="L6" s="41">
        <f t="shared" ca="1" si="4"/>
        <v>0</v>
      </c>
      <c r="M6" s="41">
        <f t="shared" si="5"/>
        <v>0</v>
      </c>
      <c r="N6" s="41">
        <f t="shared" ca="1" si="6"/>
        <v>0</v>
      </c>
      <c r="R6" s="40" t="str">
        <f t="shared" ca="1" si="7"/>
        <v/>
      </c>
      <c r="S6" s="40" t="str">
        <f t="shared" ca="1" si="8"/>
        <v/>
      </c>
      <c r="AMJ6" s="11"/>
    </row>
    <row r="7" spans="1:1024" s="41" customFormat="1" ht="13.5" customHeight="1" x14ac:dyDescent="0.2">
      <c r="A7" s="43" t="str">
        <f t="shared" ca="1" si="0"/>
        <v/>
      </c>
      <c r="B7" s="44" t="str">
        <f>IF(D7="","",VLOOKUP(D7, 'SKU Маскарпоне'!$A$1:$B$150, 2, 0))</f>
        <v>-</v>
      </c>
      <c r="C7" s="45" t="s">
        <v>409</v>
      </c>
      <c r="D7" s="43" t="s">
        <v>409</v>
      </c>
      <c r="E7" s="46" t="str">
        <f>IF(D7="-", "-", IF(D7="", "", INT(F7*VLOOKUP(D7, 'SKU Маскарпоне'!$A$1:$C$150, 3, 0))))</f>
        <v>-</v>
      </c>
      <c r="F7" s="42"/>
      <c r="G7" s="39">
        <f t="shared" ca="1" si="1"/>
        <v>0</v>
      </c>
      <c r="H7" s="40"/>
      <c r="I7" s="40">
        <f t="shared" ca="1" si="2"/>
        <v>300</v>
      </c>
      <c r="J7" s="43" t="s">
        <v>409</v>
      </c>
      <c r="K7" s="42">
        <f t="shared" ca="1" si="3"/>
        <v>-300</v>
      </c>
      <c r="L7" s="41">
        <f t="shared" ca="1" si="4"/>
        <v>0</v>
      </c>
      <c r="M7" s="41">
        <f t="shared" si="5"/>
        <v>1</v>
      </c>
      <c r="N7" s="41">
        <f t="shared" ca="1" si="6"/>
        <v>0</v>
      </c>
      <c r="R7" s="40" t="str">
        <f t="shared" ca="1" si="7"/>
        <v/>
      </c>
      <c r="S7" s="40">
        <f t="shared" ca="1" si="8"/>
        <v>1</v>
      </c>
      <c r="AMJ7" s="11"/>
    </row>
    <row r="8" spans="1:1024" s="41" customFormat="1" ht="13.5" customHeight="1" x14ac:dyDescent="0.2">
      <c r="A8" s="47">
        <f t="shared" ca="1" si="0"/>
        <v>3</v>
      </c>
      <c r="B8" s="48" t="str">
        <f>IF(D8="","",VLOOKUP(D8, 'SKU Маскарпоне'!$A$1:$B$150, 2, 0))</f>
        <v xml:space="preserve">80, </v>
      </c>
      <c r="C8" s="49">
        <f>IF(D8="","",VLOOKUP(D8, 'SKU Маскарпоне'!$A$1:$D$150, 4, 0))</f>
        <v>600</v>
      </c>
      <c r="D8" s="50" t="s">
        <v>125</v>
      </c>
      <c r="E8" s="51">
        <f>IF(D8="-", "-", IF(D8="", "", INT(F8*VLOOKUP(D8, 'SKU Маскарпоне'!$A$1:$C$150, 3, 0))))</f>
        <v>600</v>
      </c>
      <c r="F8" s="52">
        <v>600</v>
      </c>
      <c r="G8" s="39" t="str">
        <f t="shared" ca="1" si="1"/>
        <v/>
      </c>
      <c r="H8" s="40"/>
      <c r="I8" s="40" t="str">
        <f t="shared" ca="1" si="2"/>
        <v/>
      </c>
      <c r="K8" s="42">
        <f t="shared" ca="1" si="3"/>
        <v>600</v>
      </c>
      <c r="L8" s="41">
        <f t="shared" ca="1" si="4"/>
        <v>0</v>
      </c>
      <c r="M8" s="41">
        <f t="shared" si="5"/>
        <v>0</v>
      </c>
      <c r="N8" s="41">
        <f t="shared" ca="1" si="6"/>
        <v>0</v>
      </c>
      <c r="R8" s="40" t="str">
        <f t="shared" ca="1" si="7"/>
        <v/>
      </c>
      <c r="S8" s="40" t="str">
        <f t="shared" ca="1" si="8"/>
        <v/>
      </c>
      <c r="AMJ8" s="11"/>
    </row>
    <row r="9" spans="1:1024" s="41" customFormat="1" ht="13.5" customHeight="1" x14ac:dyDescent="0.2">
      <c r="A9" s="43" t="str">
        <f t="shared" ca="1" si="0"/>
        <v/>
      </c>
      <c r="B9" s="44" t="str">
        <f>IF(D9="","",VLOOKUP(D9, 'SKU Маскарпоне'!$A$1:$B$150, 2, 0))</f>
        <v>-</v>
      </c>
      <c r="C9" s="45" t="s">
        <v>409</v>
      </c>
      <c r="D9" s="43" t="s">
        <v>409</v>
      </c>
      <c r="E9" s="46" t="str">
        <f>IF(D9="-", "-", IF(D9="", "", INT(F9*VLOOKUP(D9, 'SKU Маскарпоне'!$A$1:$C$150, 3, 0))))</f>
        <v>-</v>
      </c>
      <c r="F9" s="42"/>
      <c r="G9" s="39">
        <f t="shared" ca="1" si="1"/>
        <v>0</v>
      </c>
      <c r="H9" s="40"/>
      <c r="I9" s="40">
        <f t="shared" ca="1" si="2"/>
        <v>600</v>
      </c>
      <c r="J9" s="43" t="s">
        <v>409</v>
      </c>
      <c r="K9" s="42">
        <f t="shared" ca="1" si="3"/>
        <v>-600</v>
      </c>
      <c r="L9" s="41">
        <f t="shared" ca="1" si="4"/>
        <v>0</v>
      </c>
      <c r="M9" s="41">
        <f t="shared" si="5"/>
        <v>1</v>
      </c>
      <c r="N9" s="41">
        <f t="shared" ca="1" si="6"/>
        <v>0</v>
      </c>
      <c r="R9" s="40" t="str">
        <f t="shared" ca="1" si="7"/>
        <v/>
      </c>
      <c r="S9" s="40">
        <f t="shared" ca="1" si="8"/>
        <v>1</v>
      </c>
      <c r="AMJ9" s="11"/>
    </row>
    <row r="10" spans="1:1024" s="41" customFormat="1" ht="13.5" customHeight="1" x14ac:dyDescent="0.2">
      <c r="A10" s="47">
        <f t="shared" ca="1" si="0"/>
        <v>4</v>
      </c>
      <c r="B10" s="48" t="str">
        <f>IF(D10="","",VLOOKUP(D10, 'SKU Маскарпоне'!$A$1:$B$150, 2, 0))</f>
        <v xml:space="preserve">80, </v>
      </c>
      <c r="C10" s="49">
        <f>IF(D10="","",VLOOKUP(D10, 'SKU Маскарпоне'!$A$1:$D$150, 4, 0))</f>
        <v>600</v>
      </c>
      <c r="D10" s="50" t="s">
        <v>125</v>
      </c>
      <c r="E10" s="51">
        <f>IF(D10="-", "-", IF(D10="", "", INT(F10*VLOOKUP(D10, 'SKU Маскарпоне'!$A$1:$C$150, 3, 0))))</f>
        <v>600</v>
      </c>
      <c r="F10" s="52">
        <v>600</v>
      </c>
      <c r="G10" s="39" t="str">
        <f t="shared" ca="1" si="1"/>
        <v/>
      </c>
      <c r="H10" s="40"/>
      <c r="I10" s="40" t="str">
        <f t="shared" ca="1" si="2"/>
        <v/>
      </c>
      <c r="K10" s="42">
        <f t="shared" ca="1" si="3"/>
        <v>600</v>
      </c>
      <c r="L10" s="41">
        <f t="shared" ca="1" si="4"/>
        <v>0</v>
      </c>
      <c r="M10" s="41">
        <f t="shared" si="5"/>
        <v>0</v>
      </c>
      <c r="N10" s="41">
        <f t="shared" ca="1" si="6"/>
        <v>0</v>
      </c>
      <c r="R10" s="40" t="str">
        <f t="shared" ca="1" si="7"/>
        <v/>
      </c>
      <c r="S10" s="40" t="str">
        <f t="shared" ca="1" si="8"/>
        <v/>
      </c>
      <c r="AMJ10" s="11"/>
    </row>
    <row r="11" spans="1:1024" s="41" customFormat="1" ht="13.5" customHeight="1" x14ac:dyDescent="0.2">
      <c r="A11" s="43" t="str">
        <f t="shared" ca="1" si="0"/>
        <v/>
      </c>
      <c r="B11" s="44" t="str">
        <f>IF(D11="","",VLOOKUP(D11, 'SKU Маскарпоне'!$A$1:$B$150, 2, 0))</f>
        <v>-</v>
      </c>
      <c r="C11" s="45" t="s">
        <v>409</v>
      </c>
      <c r="D11" s="43" t="s">
        <v>409</v>
      </c>
      <c r="E11" s="46" t="str">
        <f>IF(D11="-", "-", IF(D11="", "", INT(F11*VLOOKUP(D11, 'SKU Маскарпоне'!$A$1:$C$150, 3, 0))))</f>
        <v>-</v>
      </c>
      <c r="F11" s="42"/>
      <c r="G11" s="39">
        <f t="shared" ca="1" si="1"/>
        <v>0</v>
      </c>
      <c r="H11" s="40"/>
      <c r="I11" s="40">
        <f t="shared" ca="1" si="2"/>
        <v>600</v>
      </c>
      <c r="J11" s="43" t="s">
        <v>409</v>
      </c>
      <c r="K11" s="42">
        <f t="shared" ca="1" si="3"/>
        <v>-600</v>
      </c>
      <c r="L11" s="41">
        <f t="shared" ca="1" si="4"/>
        <v>0</v>
      </c>
      <c r="M11" s="41">
        <f t="shared" si="5"/>
        <v>1</v>
      </c>
      <c r="N11" s="41">
        <f t="shared" ca="1" si="6"/>
        <v>0</v>
      </c>
      <c r="R11" s="40" t="str">
        <f t="shared" ca="1" si="7"/>
        <v/>
      </c>
      <c r="S11" s="40">
        <f t="shared" ca="1" si="8"/>
        <v>1</v>
      </c>
      <c r="AMJ11" s="11"/>
    </row>
    <row r="12" spans="1:1024" s="41" customFormat="1" ht="13.5" customHeight="1" x14ac:dyDescent="0.2">
      <c r="A12" s="47">
        <f t="shared" ca="1" si="0"/>
        <v>5</v>
      </c>
      <c r="B12" s="48" t="str">
        <f>IF(D12="","",VLOOKUP(D12, 'SKU Маскарпоне'!$A$1:$B$150, 2, 0))</f>
        <v xml:space="preserve">80, </v>
      </c>
      <c r="C12" s="49">
        <f>IF(D12="","",VLOOKUP(D12, 'SKU Маскарпоне'!$A$1:$D$150, 4, 0))</f>
        <v>600</v>
      </c>
      <c r="D12" s="50" t="s">
        <v>125</v>
      </c>
      <c r="E12" s="51">
        <f>IF(D12="-", "-", IF(D12="", "", INT(F12*VLOOKUP(D12, 'SKU Маскарпоне'!$A$1:$C$150, 3, 0))))</f>
        <v>600</v>
      </c>
      <c r="F12" s="52">
        <v>600</v>
      </c>
      <c r="G12" s="39" t="str">
        <f t="shared" ca="1" si="1"/>
        <v/>
      </c>
      <c r="H12" s="40"/>
      <c r="I12" s="40" t="str">
        <f t="shared" ca="1" si="2"/>
        <v/>
      </c>
      <c r="K12" s="42">
        <f t="shared" ca="1" si="3"/>
        <v>600</v>
      </c>
      <c r="L12" s="41">
        <f t="shared" ca="1" si="4"/>
        <v>0</v>
      </c>
      <c r="M12" s="41">
        <f t="shared" si="5"/>
        <v>0</v>
      </c>
      <c r="N12" s="41">
        <f t="shared" ca="1" si="6"/>
        <v>0</v>
      </c>
      <c r="R12" s="40" t="str">
        <f t="shared" ca="1" si="7"/>
        <v/>
      </c>
      <c r="S12" s="40" t="str">
        <f t="shared" ca="1" si="8"/>
        <v/>
      </c>
      <c r="AMJ12" s="11"/>
    </row>
    <row r="13" spans="1:1024" s="41" customFormat="1" ht="13.5" customHeight="1" x14ac:dyDescent="0.2">
      <c r="A13" s="43" t="str">
        <f t="shared" ca="1" si="0"/>
        <v/>
      </c>
      <c r="B13" s="44" t="str">
        <f>IF(D13="","",VLOOKUP(D13, 'SKU Маскарпоне'!$A$1:$B$150, 2, 0))</f>
        <v>-</v>
      </c>
      <c r="C13" s="45" t="s">
        <v>409</v>
      </c>
      <c r="D13" s="43" t="s">
        <v>409</v>
      </c>
      <c r="E13" s="46" t="str">
        <f>IF(D13="-", "-", IF(D13="", "", INT(F13*VLOOKUP(D13, 'SKU Маскарпоне'!$A$1:$C$150, 3, 0))))</f>
        <v>-</v>
      </c>
      <c r="F13" s="42"/>
      <c r="G13" s="39">
        <f t="shared" ca="1" si="1"/>
        <v>0</v>
      </c>
      <c r="H13" s="40"/>
      <c r="I13" s="40">
        <f t="shared" ca="1" si="2"/>
        <v>600</v>
      </c>
      <c r="J13" s="43" t="s">
        <v>409</v>
      </c>
      <c r="K13" s="42">
        <f t="shared" ca="1" si="3"/>
        <v>-600</v>
      </c>
      <c r="L13" s="41">
        <f t="shared" ca="1" si="4"/>
        <v>0</v>
      </c>
      <c r="M13" s="41">
        <f t="shared" si="5"/>
        <v>1</v>
      </c>
      <c r="N13" s="41">
        <f t="shared" ca="1" si="6"/>
        <v>0</v>
      </c>
      <c r="R13" s="40" t="str">
        <f t="shared" ca="1" si="7"/>
        <v/>
      </c>
      <c r="S13" s="40">
        <f t="shared" ca="1" si="8"/>
        <v>1</v>
      </c>
      <c r="AMJ13" s="11"/>
    </row>
    <row r="14" spans="1:1024" s="41" customFormat="1" ht="13.5" customHeight="1" x14ac:dyDescent="0.2">
      <c r="A14" s="47">
        <f t="shared" ca="1" si="0"/>
        <v>6</v>
      </c>
      <c r="B14" s="48" t="str">
        <f>IF(D14="","",VLOOKUP(D14, 'SKU Маскарпоне'!$A$1:$B$150, 2, 0))</f>
        <v xml:space="preserve">80, </v>
      </c>
      <c r="C14" s="49">
        <f>IF(D14="","",VLOOKUP(D14, 'SKU Маскарпоне'!$A$1:$D$150, 4, 0))</f>
        <v>600</v>
      </c>
      <c r="D14" s="50" t="s">
        <v>125</v>
      </c>
      <c r="E14" s="51">
        <f>IF(D14="-", "-", IF(D14="", "", INT(F14*VLOOKUP(D14, 'SKU Маскарпоне'!$A$1:$C$150, 3, 0))))</f>
        <v>600</v>
      </c>
      <c r="F14" s="52">
        <v>600</v>
      </c>
      <c r="G14" s="39" t="str">
        <f t="shared" ca="1" si="1"/>
        <v/>
      </c>
      <c r="H14" s="40"/>
      <c r="I14" s="40" t="str">
        <f t="shared" ca="1" si="2"/>
        <v/>
      </c>
      <c r="K14" s="42">
        <f t="shared" ca="1" si="3"/>
        <v>600</v>
      </c>
      <c r="L14" s="41">
        <f t="shared" ca="1" si="4"/>
        <v>0</v>
      </c>
      <c r="M14" s="41">
        <f t="shared" si="5"/>
        <v>0</v>
      </c>
      <c r="N14" s="41">
        <f t="shared" ca="1" si="6"/>
        <v>0</v>
      </c>
      <c r="R14" s="40" t="str">
        <f t="shared" ca="1" si="7"/>
        <v/>
      </c>
      <c r="S14" s="40" t="str">
        <f t="shared" ca="1" si="8"/>
        <v/>
      </c>
      <c r="AMJ14" s="11"/>
    </row>
    <row r="15" spans="1:1024" s="41" customFormat="1" ht="13.5" customHeight="1" x14ac:dyDescent="0.2">
      <c r="A15" s="43" t="str">
        <f t="shared" ca="1" si="0"/>
        <v/>
      </c>
      <c r="B15" s="44" t="str">
        <f>IF(D15="","",VLOOKUP(D15, 'SKU Маскарпоне'!$A$1:$B$150, 2, 0))</f>
        <v>-</v>
      </c>
      <c r="C15" s="45" t="s">
        <v>409</v>
      </c>
      <c r="D15" s="43" t="s">
        <v>409</v>
      </c>
      <c r="E15" s="46" t="str">
        <f>IF(D15="-", "-", IF(D15="", "", INT(F15*VLOOKUP(D15, 'SKU Маскарпоне'!$A$1:$C$150, 3, 0))))</f>
        <v>-</v>
      </c>
      <c r="F15" s="42"/>
      <c r="G15" s="39">
        <f t="shared" ca="1" si="1"/>
        <v>0</v>
      </c>
      <c r="H15" s="40"/>
      <c r="I15" s="40">
        <f t="shared" ca="1" si="2"/>
        <v>600</v>
      </c>
      <c r="J15" s="43" t="s">
        <v>409</v>
      </c>
      <c r="K15" s="42">
        <f t="shared" ca="1" si="3"/>
        <v>-600</v>
      </c>
      <c r="L15" s="41">
        <f t="shared" ca="1" si="4"/>
        <v>0</v>
      </c>
      <c r="M15" s="41">
        <f t="shared" si="5"/>
        <v>1</v>
      </c>
      <c r="N15" s="41">
        <f t="shared" ca="1" si="6"/>
        <v>0</v>
      </c>
      <c r="R15" s="40" t="str">
        <f t="shared" ca="1" si="7"/>
        <v/>
      </c>
      <c r="S15" s="40">
        <f t="shared" ca="1" si="8"/>
        <v>1</v>
      </c>
      <c r="AMJ15" s="11"/>
    </row>
    <row r="16" spans="1:1024" s="41" customFormat="1" ht="13.5" customHeight="1" x14ac:dyDescent="0.2">
      <c r="A16" s="47">
        <f t="shared" ca="1" si="0"/>
        <v>7</v>
      </c>
      <c r="B16" s="48" t="str">
        <f>IF(D16="","",VLOOKUP(D16, 'SKU Маскарпоне'!$A$1:$B$150, 2, 0))</f>
        <v xml:space="preserve">80, </v>
      </c>
      <c r="C16" s="49">
        <f>IF(D16="","",VLOOKUP(D16, 'SKU Маскарпоне'!$A$1:$D$150, 4, 0))</f>
        <v>600</v>
      </c>
      <c r="D16" s="50" t="s">
        <v>123</v>
      </c>
      <c r="E16" s="51">
        <f>IF(D16="-", "-", IF(D16="", "", INT(F16*VLOOKUP(D16, 'SKU Маскарпоне'!$A$1:$C$150, 3, 0))))</f>
        <v>600</v>
      </c>
      <c r="F16" s="52">
        <v>600</v>
      </c>
      <c r="G16" s="39" t="str">
        <f t="shared" ca="1" si="1"/>
        <v/>
      </c>
      <c r="H16" s="40"/>
      <c r="I16" s="40" t="str">
        <f t="shared" ca="1" si="2"/>
        <v/>
      </c>
      <c r="K16" s="42">
        <f t="shared" ca="1" si="3"/>
        <v>600</v>
      </c>
      <c r="L16" s="41">
        <f t="shared" ca="1" si="4"/>
        <v>0</v>
      </c>
      <c r="M16" s="41">
        <f t="shared" si="5"/>
        <v>0</v>
      </c>
      <c r="N16" s="41">
        <f t="shared" ca="1" si="6"/>
        <v>0</v>
      </c>
      <c r="R16" s="40" t="str">
        <f t="shared" ca="1" si="7"/>
        <v/>
      </c>
      <c r="S16" s="40" t="str">
        <f t="shared" ca="1" si="8"/>
        <v/>
      </c>
      <c r="AMJ16" s="11"/>
    </row>
    <row r="17" spans="1:1024" s="41" customFormat="1" ht="13.5" customHeight="1" x14ac:dyDescent="0.2">
      <c r="A17" s="43" t="str">
        <f t="shared" ca="1" si="0"/>
        <v/>
      </c>
      <c r="B17" s="44" t="str">
        <f>IF(D17="","",VLOOKUP(D17, 'SKU Маскарпоне'!$A$1:$B$150, 2, 0))</f>
        <v>-</v>
      </c>
      <c r="C17" s="45" t="s">
        <v>409</v>
      </c>
      <c r="D17" s="43" t="s">
        <v>409</v>
      </c>
      <c r="E17" s="46" t="str">
        <f>IF(D17="-", "-", IF(D17="", "", INT(F17*VLOOKUP(D17, 'SKU Маскарпоне'!$A$1:$C$150, 3, 0))))</f>
        <v>-</v>
      </c>
      <c r="F17" s="42"/>
      <c r="G17" s="39">
        <f t="shared" ca="1" si="1"/>
        <v>0</v>
      </c>
      <c r="H17" s="40"/>
      <c r="I17" s="40">
        <f t="shared" ca="1" si="2"/>
        <v>600</v>
      </c>
      <c r="J17" s="43" t="s">
        <v>409</v>
      </c>
      <c r="K17" s="42">
        <f t="shared" ca="1" si="3"/>
        <v>-600</v>
      </c>
      <c r="L17" s="41">
        <f t="shared" ca="1" si="4"/>
        <v>0</v>
      </c>
      <c r="M17" s="41">
        <f t="shared" si="5"/>
        <v>1</v>
      </c>
      <c r="N17" s="41">
        <f t="shared" ca="1" si="6"/>
        <v>0</v>
      </c>
      <c r="R17" s="40" t="str">
        <f t="shared" ca="1" si="7"/>
        <v/>
      </c>
      <c r="S17" s="40">
        <f t="shared" ca="1" si="8"/>
        <v>1</v>
      </c>
      <c r="AMJ17" s="11"/>
    </row>
    <row r="18" spans="1:1024" s="41" customFormat="1" ht="13.5" customHeight="1" x14ac:dyDescent="0.2">
      <c r="A18" s="53">
        <f t="shared" ca="1" si="0"/>
        <v>8</v>
      </c>
      <c r="B18" s="54" t="str">
        <f>IF(D18="","",VLOOKUP(D18, 'SKU Маскарпоне'!$A$1:$B$150, 2, 0))</f>
        <v xml:space="preserve">70, </v>
      </c>
      <c r="C18" s="55">
        <f>IF(D18="","",VLOOKUP(D18, 'SKU Маскарпоне'!$A$1:$D$150, 4, 0))</f>
        <v>370</v>
      </c>
      <c r="D18" s="56" t="s">
        <v>130</v>
      </c>
      <c r="E18" s="57">
        <f>IF(D18="-", "-", IF(D18="", "", INT(F18*VLOOKUP(D18, 'SKU Маскарпоне'!$A$1:$C$150, 3, 0))))</f>
        <v>187</v>
      </c>
      <c r="F18" s="58">
        <v>187</v>
      </c>
      <c r="G18" s="39" t="str">
        <f t="shared" ca="1" si="1"/>
        <v/>
      </c>
      <c r="H18" s="40"/>
      <c r="I18" s="40" t="str">
        <f t="shared" ca="1" si="2"/>
        <v/>
      </c>
      <c r="K18" s="42">
        <f t="shared" ca="1" si="3"/>
        <v>187</v>
      </c>
      <c r="L18" s="41">
        <f t="shared" ca="1" si="4"/>
        <v>0</v>
      </c>
      <c r="M18" s="41">
        <f t="shared" si="5"/>
        <v>0</v>
      </c>
      <c r="N18" s="41">
        <f t="shared" ca="1" si="6"/>
        <v>0</v>
      </c>
      <c r="R18" s="40" t="str">
        <f t="shared" ca="1" si="7"/>
        <v/>
      </c>
      <c r="S18" s="40" t="str">
        <f t="shared" ca="1" si="8"/>
        <v/>
      </c>
      <c r="AMJ18" s="11"/>
    </row>
    <row r="19" spans="1:1024" s="41" customFormat="1" ht="13.5" customHeight="1" x14ac:dyDescent="0.2">
      <c r="A19" s="53">
        <f t="shared" ca="1" si="0"/>
        <v>8</v>
      </c>
      <c r="B19" s="54" t="str">
        <f>IF(D19="","",VLOOKUP(D19, 'SKU Маскарпоне'!$A$1:$B$150, 2, 0))</f>
        <v xml:space="preserve">70, </v>
      </c>
      <c r="C19" s="55">
        <f>IF(D19="","",VLOOKUP(D19, 'SKU Маскарпоне'!$A$1:$D$150, 4, 0))</f>
        <v>370</v>
      </c>
      <c r="D19" s="56" t="s">
        <v>132</v>
      </c>
      <c r="E19" s="57">
        <f>IF(D19="-", "-", IF(D19="", "", INT(F19*VLOOKUP(D19, 'SKU Маскарпоне'!$A$1:$C$150, 3, 0))))</f>
        <v>183</v>
      </c>
      <c r="F19" s="58">
        <v>183</v>
      </c>
      <c r="G19" s="39" t="str">
        <f t="shared" ca="1" si="1"/>
        <v/>
      </c>
      <c r="H19" s="40"/>
      <c r="I19" s="40" t="str">
        <f t="shared" ca="1" si="2"/>
        <v/>
      </c>
      <c r="K19" s="42">
        <f t="shared" ca="1" si="3"/>
        <v>183</v>
      </c>
      <c r="L19" s="41">
        <f t="shared" ca="1" si="4"/>
        <v>0</v>
      </c>
      <c r="M19" s="41">
        <f t="shared" si="5"/>
        <v>0</v>
      </c>
      <c r="N19" s="41">
        <f t="shared" ca="1" si="6"/>
        <v>0</v>
      </c>
      <c r="R19" s="40" t="str">
        <f t="shared" ca="1" si="7"/>
        <v/>
      </c>
      <c r="S19" s="40" t="str">
        <f t="shared" ca="1" si="8"/>
        <v/>
      </c>
      <c r="AMJ19" s="11"/>
    </row>
    <row r="20" spans="1:1024" s="41" customFormat="1" ht="13.5" customHeight="1" x14ac:dyDescent="0.2">
      <c r="A20" s="43" t="str">
        <f t="shared" ref="A20:A22" ca="1" si="9">IF(J20="-", "", 1 + SUM(INDIRECT(ADDRESS(2,COLUMN(M20)) &amp; ":" &amp; ADDRESS(ROW(),COLUMN(M20)))))</f>
        <v/>
      </c>
      <c r="B20" s="44" t="str">
        <f>IF(D20="","",VLOOKUP(D20, 'SKU Маскарпоне'!$A$1:$B$150, 2, 0))</f>
        <v>-</v>
      </c>
      <c r="C20" s="45" t="s">
        <v>409</v>
      </c>
      <c r="D20" s="43" t="s">
        <v>409</v>
      </c>
      <c r="E20" s="46" t="str">
        <f>IF(D20="-", "-", IF(D20="", "", INT(F20*VLOOKUP(D20, 'SKU Маскарпоне'!$A$1:$C$150, 3, 0))))</f>
        <v>-</v>
      </c>
      <c r="F20" s="42"/>
      <c r="G20" s="39">
        <f t="shared" ref="G20:G22" ca="1" si="10">IF(J20="","",(INDIRECT("N" &amp; ROW() - 1) - N20))</f>
        <v>0</v>
      </c>
      <c r="H20" s="60"/>
      <c r="I20" s="60">
        <f t="shared" ca="1" si="2"/>
        <v>370</v>
      </c>
      <c r="J20" s="43" t="s">
        <v>409</v>
      </c>
      <c r="K20" s="42">
        <f t="shared" ref="K20:K22" ca="1" si="11">IF(J20 = "-", -INDIRECT("C" &amp; ROW() - 1),E20)</f>
        <v>-370</v>
      </c>
      <c r="L20" s="41">
        <f t="shared" ref="L20:L22" ca="1" si="12">IF(J20 = "-", SUM(INDIRECT(ADDRESS(2,COLUMN(K20)) &amp; ":" &amp; ADDRESS(ROW(),COLUMN(K20)))), 0)</f>
        <v>0</v>
      </c>
      <c r="M20" s="41">
        <f t="shared" ref="M20:M22" si="13">IF(J20="-",1,0)</f>
        <v>1</v>
      </c>
      <c r="N20" s="41">
        <f t="shared" ref="N20:N22" ca="1" si="14">IF(L20 = 0, INDIRECT("N" &amp; ROW() - 1), L20)</f>
        <v>0</v>
      </c>
      <c r="R20" s="60" t="str">
        <f t="shared" ca="1" si="7"/>
        <v/>
      </c>
      <c r="S20" s="60">
        <f t="shared" ref="S20:S22" ca="1" si="15">IF(J20="-",IF(ISNUMBER(SEARCH(",", INDIRECT("B" &amp; ROW() - 1) )),1,""), "")</f>
        <v>1</v>
      </c>
      <c r="AMJ20" s="11"/>
    </row>
    <row r="21" spans="1:1024" s="41" customFormat="1" ht="13.5" customHeight="1" x14ac:dyDescent="0.2">
      <c r="A21" s="56">
        <f t="shared" ca="1" si="9"/>
        <v>9</v>
      </c>
      <c r="B21" s="55" t="str">
        <f>IF(D21="","",VLOOKUP(D21, 'SKU Маскарпоне'!$A$1:$B$150, 2, 0))</f>
        <v>70, Огурец</v>
      </c>
      <c r="C21" s="55">
        <f>IF(D21="","",VLOOKUP(D21, 'SKU Маскарпоне'!$A$1:$D$150, 4, 0))</f>
        <v>395</v>
      </c>
      <c r="D21" s="56" t="s">
        <v>139</v>
      </c>
      <c r="E21" s="57">
        <f>IF(D21="-", "-", IF(D21="", "", INT(F21*VLOOKUP(D21, 'SKU Маскарпоне'!$A$1:$C$150, 3, 0))))</f>
        <v>200</v>
      </c>
      <c r="F21" s="58">
        <v>187</v>
      </c>
      <c r="G21" s="39" t="str">
        <f t="shared" ca="1" si="10"/>
        <v/>
      </c>
      <c r="H21" s="60"/>
      <c r="I21" s="60" t="str">
        <f t="shared" ca="1" si="2"/>
        <v/>
      </c>
      <c r="K21" s="42">
        <f t="shared" ca="1" si="11"/>
        <v>200</v>
      </c>
      <c r="L21" s="41">
        <f t="shared" ca="1" si="12"/>
        <v>0</v>
      </c>
      <c r="M21" s="41">
        <f t="shared" si="13"/>
        <v>0</v>
      </c>
      <c r="N21" s="41">
        <f t="shared" ca="1" si="14"/>
        <v>0</v>
      </c>
      <c r="R21" s="60" t="str">
        <f t="shared" ca="1" si="7"/>
        <v/>
      </c>
      <c r="S21" s="60" t="str">
        <f t="shared" ca="1" si="15"/>
        <v/>
      </c>
      <c r="AMJ21" s="11"/>
    </row>
    <row r="22" spans="1:1024" s="41" customFormat="1" ht="13.5" customHeight="1" x14ac:dyDescent="0.2">
      <c r="A22" s="56">
        <f t="shared" ca="1" si="9"/>
        <v>9</v>
      </c>
      <c r="B22" s="55" t="str">
        <f>IF(D22="","",VLOOKUP(D22, 'SKU Маскарпоне'!$A$1:$B$150, 2, 0))</f>
        <v>70, Огурец</v>
      </c>
      <c r="C22" s="55">
        <f>IF(D22="","",VLOOKUP(D22, 'SKU Маскарпоне'!$A$1:$D$150, 4, 0))</f>
        <v>395</v>
      </c>
      <c r="D22" s="56" t="s">
        <v>139</v>
      </c>
      <c r="E22" s="57">
        <f>IF(D22="-", "-", IF(D22="", "", INT(F22*VLOOKUP(D22, 'SKU Маскарпоне'!$A$1:$C$150, 3, 0))))</f>
        <v>195</v>
      </c>
      <c r="F22" s="58">
        <v>183</v>
      </c>
      <c r="G22" s="39" t="str">
        <f t="shared" ca="1" si="10"/>
        <v/>
      </c>
      <c r="H22" s="60"/>
      <c r="I22" s="60" t="str">
        <f t="shared" ca="1" si="2"/>
        <v/>
      </c>
      <c r="K22" s="42">
        <f t="shared" ca="1" si="11"/>
        <v>195</v>
      </c>
      <c r="L22" s="41">
        <f t="shared" ca="1" si="12"/>
        <v>0</v>
      </c>
      <c r="M22" s="41">
        <f t="shared" si="13"/>
        <v>0</v>
      </c>
      <c r="N22" s="41">
        <f t="shared" ca="1" si="14"/>
        <v>0</v>
      </c>
      <c r="R22" s="60" t="str">
        <f t="shared" ca="1" si="7"/>
        <v/>
      </c>
      <c r="S22" s="60" t="str">
        <f t="shared" ca="1" si="15"/>
        <v/>
      </c>
      <c r="AMJ22" s="11"/>
    </row>
    <row r="23" spans="1:1024" s="41" customFormat="1" ht="13.5" customHeight="1" x14ac:dyDescent="0.2">
      <c r="A23" s="43" t="str">
        <f t="shared" ca="1" si="0"/>
        <v/>
      </c>
      <c r="B23" s="44" t="str">
        <f>IF(D23="","",VLOOKUP(D23, 'SKU Маскарпоне'!$A$1:$B$150, 2, 0))</f>
        <v>-</v>
      </c>
      <c r="C23" s="45" t="s">
        <v>409</v>
      </c>
      <c r="D23" s="43" t="s">
        <v>409</v>
      </c>
      <c r="E23" s="46" t="str">
        <f>IF(D23="-", "-", IF(D23="", "", INT(F23*VLOOKUP(D23, 'SKU Маскарпоне'!$A$1:$C$150, 3, 0))))</f>
        <v>-</v>
      </c>
      <c r="F23" s="42"/>
      <c r="G23" s="39">
        <f t="shared" ca="1" si="1"/>
        <v>0</v>
      </c>
      <c r="H23" s="40"/>
      <c r="I23" s="40">
        <f t="shared" ca="1" si="2"/>
        <v>395</v>
      </c>
      <c r="J23" s="43" t="s">
        <v>409</v>
      </c>
      <c r="K23" s="42">
        <f t="shared" ca="1" si="3"/>
        <v>-395</v>
      </c>
      <c r="L23" s="41">
        <f t="shared" ca="1" si="4"/>
        <v>0</v>
      </c>
      <c r="M23" s="41">
        <f t="shared" si="5"/>
        <v>1</v>
      </c>
      <c r="N23" s="41">
        <f t="shared" ca="1" si="6"/>
        <v>0</v>
      </c>
      <c r="R23" s="40" t="str">
        <f t="shared" ca="1" si="7"/>
        <v/>
      </c>
      <c r="S23" s="40">
        <f t="shared" ca="1" si="8"/>
        <v>1</v>
      </c>
      <c r="AMJ23" s="11"/>
    </row>
    <row r="24" spans="1:1024" s="41" customFormat="1" ht="13.5" customHeight="1" x14ac:dyDescent="0.2">
      <c r="A24" s="53">
        <f t="shared" ca="1" si="0"/>
        <v>10</v>
      </c>
      <c r="B24" s="54" t="str">
        <f>IF(D24="","",VLOOKUP(D24, 'SKU Маскарпоне'!$A$1:$B$150, 2, 0))</f>
        <v xml:space="preserve">65, </v>
      </c>
      <c r="C24" s="55">
        <f>IF(D24="","",VLOOKUP(D24, 'SKU Маскарпоне'!$A$1:$D$150, 4, 0))</f>
        <v>525</v>
      </c>
      <c r="D24" s="56" t="s">
        <v>151</v>
      </c>
      <c r="E24" s="57">
        <f>IF(D24="-", "-", IF(D24="", "", INT(F24*VLOOKUP(D24, 'SKU Маскарпоне'!$A$1:$C$150, 3, 0))))</f>
        <v>525</v>
      </c>
      <c r="F24" s="58">
        <v>370</v>
      </c>
      <c r="G24" s="39" t="str">
        <f t="shared" ca="1" si="1"/>
        <v/>
      </c>
      <c r="H24" s="40"/>
      <c r="I24" s="40" t="str">
        <f t="shared" ca="1" si="2"/>
        <v/>
      </c>
      <c r="K24" s="42">
        <f t="shared" ca="1" si="3"/>
        <v>525</v>
      </c>
      <c r="L24" s="41">
        <f t="shared" ca="1" si="4"/>
        <v>0</v>
      </c>
      <c r="M24" s="41">
        <f t="shared" si="5"/>
        <v>0</v>
      </c>
      <c r="N24" s="41">
        <f t="shared" ca="1" si="6"/>
        <v>0</v>
      </c>
      <c r="R24" s="40" t="str">
        <f t="shared" ca="1" si="7"/>
        <v/>
      </c>
      <c r="S24" s="40" t="str">
        <f t="shared" ca="1" si="8"/>
        <v/>
      </c>
      <c r="AMJ24" s="11"/>
    </row>
    <row r="25" spans="1:1024" s="41" customFormat="1" ht="13.5" customHeight="1" x14ac:dyDescent="0.2">
      <c r="A25" s="43" t="str">
        <f t="shared" ca="1" si="0"/>
        <v/>
      </c>
      <c r="B25" s="44" t="str">
        <f>IF(D25="","",VLOOKUP(D25, 'SKU Маскарпоне'!$A$1:$B$150, 2, 0))</f>
        <v>-</v>
      </c>
      <c r="C25" s="45" t="s">
        <v>409</v>
      </c>
      <c r="D25" s="43" t="s">
        <v>409</v>
      </c>
      <c r="E25" s="46" t="str">
        <f>IF(D25="-", "-", IF(D25="", "", INT(F25*VLOOKUP(D25, 'SKU Маскарпоне'!$A$1:$C$150, 3, 0))))</f>
        <v>-</v>
      </c>
      <c r="F25" s="42"/>
      <c r="G25" s="39">
        <f t="shared" ca="1" si="1"/>
        <v>0</v>
      </c>
      <c r="H25" s="40"/>
      <c r="I25" s="40">
        <f t="shared" ca="1" si="2"/>
        <v>525</v>
      </c>
      <c r="J25" s="43" t="s">
        <v>409</v>
      </c>
      <c r="K25" s="42">
        <f t="shared" ca="1" si="3"/>
        <v>-525</v>
      </c>
      <c r="L25" s="41">
        <f t="shared" ca="1" si="4"/>
        <v>0</v>
      </c>
      <c r="M25" s="41">
        <f t="shared" si="5"/>
        <v>1</v>
      </c>
      <c r="N25" s="41">
        <f t="shared" ca="1" si="6"/>
        <v>0</v>
      </c>
      <c r="R25" s="40" t="str">
        <f t="shared" ca="1" si="7"/>
        <v/>
      </c>
      <c r="S25" s="40">
        <f t="shared" ca="1" si="8"/>
        <v>1</v>
      </c>
      <c r="AMJ25" s="11"/>
    </row>
    <row r="26" spans="1:1024" s="41" customFormat="1" ht="13.5" customHeight="1" x14ac:dyDescent="0.2">
      <c r="A26" s="53">
        <f t="shared" ca="1" si="0"/>
        <v>11</v>
      </c>
      <c r="B26" s="54" t="str">
        <f>IF(D26="","",VLOOKUP(D26, 'SKU Маскарпоне'!$A$1:$B$150, 2, 0))</f>
        <v xml:space="preserve">65, </v>
      </c>
      <c r="C26" s="55">
        <f>IF(D26="","",VLOOKUP(D26, 'SKU Маскарпоне'!$A$1:$D$150, 4, 0))</f>
        <v>525</v>
      </c>
      <c r="D26" s="56" t="s">
        <v>151</v>
      </c>
      <c r="E26" s="57">
        <f>IF(D26="-", "-", IF(D26="", "", INT(F26*VLOOKUP(D26, 'SKU Маскарпоне'!$A$1:$C$150, 3, 0))))</f>
        <v>525</v>
      </c>
      <c r="F26" s="58">
        <v>370</v>
      </c>
      <c r="G26" s="39" t="str">
        <f t="shared" ca="1" si="1"/>
        <v/>
      </c>
      <c r="H26" s="40"/>
      <c r="I26" s="40" t="str">
        <f t="shared" ca="1" si="2"/>
        <v/>
      </c>
      <c r="K26" s="42">
        <f t="shared" ca="1" si="3"/>
        <v>525</v>
      </c>
      <c r="L26" s="41">
        <f t="shared" ca="1" si="4"/>
        <v>0</v>
      </c>
      <c r="M26" s="41">
        <f t="shared" si="5"/>
        <v>0</v>
      </c>
      <c r="N26" s="41">
        <f t="shared" ca="1" si="6"/>
        <v>0</v>
      </c>
      <c r="R26" s="40" t="str">
        <f t="shared" ca="1" si="7"/>
        <v/>
      </c>
      <c r="S26" s="40" t="str">
        <f t="shared" ca="1" si="8"/>
        <v/>
      </c>
      <c r="AMJ26" s="11"/>
    </row>
    <row r="27" spans="1:1024" s="41" customFormat="1" ht="13.5" customHeight="1" x14ac:dyDescent="0.2">
      <c r="A27" s="43" t="str">
        <f t="shared" ca="1" si="0"/>
        <v/>
      </c>
      <c r="B27" s="44" t="str">
        <f>IF(D27="","",VLOOKUP(D27, 'SKU Маскарпоне'!$A$1:$B$150, 2, 0))</f>
        <v>-</v>
      </c>
      <c r="C27" s="45" t="s">
        <v>409</v>
      </c>
      <c r="D27" s="43" t="s">
        <v>409</v>
      </c>
      <c r="E27" s="46" t="str">
        <f>IF(D27="-", "-", IF(D27="", "", INT(F27*VLOOKUP(D27, 'SKU Маскарпоне'!$A$1:$C$150, 3, 0))))</f>
        <v>-</v>
      </c>
      <c r="F27" s="42"/>
      <c r="G27" s="39">
        <f t="shared" ca="1" si="1"/>
        <v>0</v>
      </c>
      <c r="H27" s="40"/>
      <c r="I27" s="40">
        <f t="shared" ca="1" si="2"/>
        <v>525</v>
      </c>
      <c r="J27" s="43" t="s">
        <v>409</v>
      </c>
      <c r="K27" s="42">
        <f t="shared" ca="1" si="3"/>
        <v>-525</v>
      </c>
      <c r="L27" s="41">
        <f t="shared" ca="1" si="4"/>
        <v>0</v>
      </c>
      <c r="M27" s="41">
        <f t="shared" si="5"/>
        <v>1</v>
      </c>
      <c r="N27" s="41">
        <f t="shared" ca="1" si="6"/>
        <v>0</v>
      </c>
      <c r="R27" s="40" t="str">
        <f t="shared" ca="1" si="7"/>
        <v/>
      </c>
      <c r="S27" s="40">
        <f t="shared" ca="1" si="8"/>
        <v>1</v>
      </c>
      <c r="AMJ27" s="11"/>
    </row>
    <row r="28" spans="1:1024" s="41" customFormat="1" ht="13.5" customHeight="1" x14ac:dyDescent="0.2">
      <c r="A28" s="53">
        <f t="shared" ca="1" si="0"/>
        <v>12</v>
      </c>
      <c r="B28" s="54" t="str">
        <f>IF(D28="","",VLOOKUP(D28, 'SKU Маскарпоне'!$A$1:$B$150, 2, 0))</f>
        <v xml:space="preserve">65, </v>
      </c>
      <c r="C28" s="55">
        <f>IF(D28="","",VLOOKUP(D28, 'SKU Маскарпоне'!$A$1:$D$150, 4, 0))</f>
        <v>525</v>
      </c>
      <c r="D28" s="56" t="s">
        <v>151</v>
      </c>
      <c r="E28" s="57">
        <f>IF(D28="-", "-", IF(D28="", "", INT(F28*VLOOKUP(D28, 'SKU Маскарпоне'!$A$1:$C$150, 3, 0))))</f>
        <v>525</v>
      </c>
      <c r="F28" s="58">
        <v>370</v>
      </c>
      <c r="G28" s="39" t="str">
        <f t="shared" ca="1" si="1"/>
        <v/>
      </c>
      <c r="H28" s="40"/>
      <c r="I28" s="40" t="str">
        <f t="shared" ca="1" si="2"/>
        <v/>
      </c>
      <c r="K28" s="42">
        <f t="shared" ca="1" si="3"/>
        <v>525</v>
      </c>
      <c r="L28" s="41">
        <f t="shared" ca="1" si="4"/>
        <v>0</v>
      </c>
      <c r="M28" s="41">
        <f t="shared" si="5"/>
        <v>0</v>
      </c>
      <c r="N28" s="41">
        <f t="shared" ca="1" si="6"/>
        <v>0</v>
      </c>
      <c r="R28" s="40" t="str">
        <f t="shared" ca="1" si="7"/>
        <v/>
      </c>
      <c r="S28" s="40" t="str">
        <f t="shared" ca="1" si="8"/>
        <v/>
      </c>
      <c r="AMJ28" s="11"/>
    </row>
    <row r="29" spans="1:1024" s="41" customFormat="1" ht="13.5" customHeight="1" x14ac:dyDescent="0.2">
      <c r="A29" s="43" t="str">
        <f t="shared" ca="1" si="0"/>
        <v/>
      </c>
      <c r="B29" s="44" t="str">
        <f>IF(D29="","",VLOOKUP(D29, 'SKU Маскарпоне'!$A$1:$B$150, 2, 0))</f>
        <v>-</v>
      </c>
      <c r="C29" s="45" t="s">
        <v>409</v>
      </c>
      <c r="D29" s="43" t="s">
        <v>409</v>
      </c>
      <c r="E29" s="46" t="str">
        <f>IF(D29="-", "-", IF(D29="", "", INT(F29*VLOOKUP(D29, 'SKU Маскарпоне'!$A$1:$C$150, 3, 0))))</f>
        <v>-</v>
      </c>
      <c r="F29" s="42"/>
      <c r="G29" s="39">
        <f t="shared" ca="1" si="1"/>
        <v>0</v>
      </c>
      <c r="H29" s="40"/>
      <c r="I29" s="40">
        <f t="shared" ca="1" si="2"/>
        <v>525</v>
      </c>
      <c r="J29" s="43" t="s">
        <v>409</v>
      </c>
      <c r="K29" s="42">
        <f t="shared" ca="1" si="3"/>
        <v>-525</v>
      </c>
      <c r="L29" s="41">
        <f t="shared" ca="1" si="4"/>
        <v>0</v>
      </c>
      <c r="M29" s="41">
        <f t="shared" si="5"/>
        <v>1</v>
      </c>
      <c r="N29" s="41">
        <f t="shared" ca="1" si="6"/>
        <v>0</v>
      </c>
      <c r="R29" s="40" t="str">
        <f t="shared" ca="1" si="7"/>
        <v/>
      </c>
      <c r="S29" s="40">
        <f t="shared" ca="1" si="8"/>
        <v>1</v>
      </c>
      <c r="AMJ29" s="11"/>
    </row>
    <row r="30" spans="1:1024" s="41" customFormat="1" ht="13.5" customHeight="1" x14ac:dyDescent="0.2">
      <c r="A30" s="53">
        <f t="shared" ca="1" si="0"/>
        <v>13</v>
      </c>
      <c r="B30" s="54" t="str">
        <f>IF(D30="","",VLOOKUP(D30, 'SKU Маскарпоне'!$A$1:$B$150, 2, 0))</f>
        <v xml:space="preserve">65, </v>
      </c>
      <c r="C30" s="55">
        <f>IF(D30="","",VLOOKUP(D30, 'SKU Маскарпоне'!$A$1:$D$150, 4, 0))</f>
        <v>525</v>
      </c>
      <c r="D30" s="56" t="s">
        <v>151</v>
      </c>
      <c r="E30" s="57">
        <f>IF(D30="-", "-", IF(D30="", "", INT(F30*VLOOKUP(D30, 'SKU Маскарпоне'!$A$1:$C$150, 3, 0))))</f>
        <v>525</v>
      </c>
      <c r="F30" s="58">
        <v>370</v>
      </c>
      <c r="G30" s="39" t="str">
        <f t="shared" ca="1" si="1"/>
        <v/>
      </c>
      <c r="H30" s="40"/>
      <c r="I30" s="40" t="str">
        <f t="shared" ca="1" si="2"/>
        <v/>
      </c>
      <c r="K30" s="42">
        <f t="shared" ca="1" si="3"/>
        <v>525</v>
      </c>
      <c r="L30" s="41">
        <f t="shared" ca="1" si="4"/>
        <v>0</v>
      </c>
      <c r="M30" s="41">
        <f t="shared" si="5"/>
        <v>0</v>
      </c>
      <c r="N30" s="41">
        <f t="shared" ca="1" si="6"/>
        <v>0</v>
      </c>
      <c r="R30" s="40" t="str">
        <f t="shared" ca="1" si="7"/>
        <v/>
      </c>
      <c r="S30" s="40" t="str">
        <f t="shared" ca="1" si="8"/>
        <v/>
      </c>
      <c r="AMJ30" s="11"/>
    </row>
    <row r="31" spans="1:1024" s="41" customFormat="1" ht="13.5" customHeight="1" x14ac:dyDescent="0.2">
      <c r="A31" s="43" t="str">
        <f t="shared" ca="1" si="0"/>
        <v/>
      </c>
      <c r="B31" s="44" t="str">
        <f>IF(D31="","",VLOOKUP(D31, 'SKU Маскарпоне'!$A$1:$B$150, 2, 0))</f>
        <v>-</v>
      </c>
      <c r="C31" s="45" t="s">
        <v>409</v>
      </c>
      <c r="D31" s="43" t="s">
        <v>409</v>
      </c>
      <c r="E31" s="46" t="str">
        <f>IF(D31="-", "-", IF(D31="", "", INT(F31*VLOOKUP(D31, 'SKU Маскарпоне'!$A$1:$C$150, 3, 0))))</f>
        <v>-</v>
      </c>
      <c r="F31" s="42"/>
      <c r="G31" s="39">
        <f t="shared" ca="1" si="1"/>
        <v>0</v>
      </c>
      <c r="H31" s="40"/>
      <c r="I31" s="40">
        <f t="shared" ca="1" si="2"/>
        <v>525</v>
      </c>
      <c r="J31" s="43" t="s">
        <v>409</v>
      </c>
      <c r="K31" s="42">
        <f t="shared" ca="1" si="3"/>
        <v>-525</v>
      </c>
      <c r="L31" s="41">
        <f t="shared" ca="1" si="4"/>
        <v>0</v>
      </c>
      <c r="M31" s="41">
        <f t="shared" si="5"/>
        <v>1</v>
      </c>
      <c r="N31" s="41">
        <f t="shared" ca="1" si="6"/>
        <v>0</v>
      </c>
      <c r="R31" s="40" t="str">
        <f t="shared" ca="1" si="7"/>
        <v/>
      </c>
      <c r="S31" s="40">
        <f t="shared" ca="1" si="8"/>
        <v>1</v>
      </c>
      <c r="AMJ31" s="11"/>
    </row>
    <row r="32" spans="1:1024" s="41" customFormat="1" ht="13.5" customHeight="1" x14ac:dyDescent="0.2">
      <c r="B32" s="40" t="str">
        <f>IF(D32="","",VLOOKUP(D32, 'SKU Маскарпоне'!$A$1:$B$150, 2, 0))</f>
        <v/>
      </c>
      <c r="C32" s="40" t="str">
        <f>IF(D32="","",VLOOKUP(D32, 'SKU Маскарпоне'!$A$1:$D$150, 4, 0))</f>
        <v/>
      </c>
      <c r="E32" s="59" t="str">
        <f>IF(D32="-", "-", IF(D32="", "", INT(F32*VLOOKUP(D32, 'SKU Маскарпоне'!$A$1:$C$150, 3, 0))))</f>
        <v/>
      </c>
      <c r="F32" s="42"/>
      <c r="G32" s="39" t="str">
        <f t="shared" ca="1" si="1"/>
        <v/>
      </c>
      <c r="H32" s="40"/>
      <c r="I32" s="40" t="str">
        <f t="shared" ca="1" si="2"/>
        <v/>
      </c>
      <c r="K32" s="42" t="str">
        <f t="shared" ca="1" si="3"/>
        <v/>
      </c>
      <c r="L32" s="41">
        <f t="shared" ca="1" si="4"/>
        <v>0</v>
      </c>
      <c r="M32" s="41">
        <f t="shared" si="5"/>
        <v>0</v>
      </c>
      <c r="N32" s="41">
        <f t="shared" ca="1" si="6"/>
        <v>0</v>
      </c>
      <c r="R32" s="40" t="str">
        <f t="shared" ca="1" si="7"/>
        <v/>
      </c>
      <c r="S32" s="40" t="str">
        <f t="shared" ca="1" si="8"/>
        <v/>
      </c>
      <c r="AMJ32" s="11"/>
    </row>
    <row r="33" spans="2:1024" s="41" customFormat="1" ht="13.5" customHeight="1" x14ac:dyDescent="0.2">
      <c r="B33" s="40" t="str">
        <f>IF(D33="","",VLOOKUP(D33, 'SKU Маскарпоне'!$A$1:$B$150, 2, 0))</f>
        <v/>
      </c>
      <c r="C33" s="40" t="str">
        <f>IF(D33="","",VLOOKUP(D33, 'SKU Маскарпоне'!$A$1:$D$150, 4, 0))</f>
        <v/>
      </c>
      <c r="E33" s="59" t="str">
        <f>IF(D33="-", "-", IF(D33="", "", INT(F33*VLOOKUP(D33, 'SKU Маскарпоне'!$A$1:$C$150, 3, 0))))</f>
        <v/>
      </c>
      <c r="F33" s="42"/>
      <c r="G33" s="39" t="str">
        <f t="shared" ca="1" si="1"/>
        <v/>
      </c>
      <c r="H33" s="40"/>
      <c r="I33" s="40" t="str">
        <f t="shared" ca="1" si="2"/>
        <v/>
      </c>
      <c r="K33" s="42" t="str">
        <f t="shared" ca="1" si="3"/>
        <v/>
      </c>
      <c r="L33" s="41">
        <f t="shared" ca="1" si="4"/>
        <v>0</v>
      </c>
      <c r="M33" s="41">
        <f t="shared" si="5"/>
        <v>0</v>
      </c>
      <c r="N33" s="41">
        <f t="shared" ca="1" si="6"/>
        <v>0</v>
      </c>
      <c r="R33" s="40" t="str">
        <f t="shared" ca="1" si="7"/>
        <v/>
      </c>
      <c r="S33" s="40" t="str">
        <f t="shared" ca="1" si="8"/>
        <v/>
      </c>
      <c r="AMJ33" s="11"/>
    </row>
    <row r="34" spans="2:1024" s="41" customFormat="1" ht="13.5" customHeight="1" x14ac:dyDescent="0.2">
      <c r="B34" s="40" t="str">
        <f>IF(D34="","",VLOOKUP(D34, 'SKU Маскарпоне'!$A$1:$B$150, 2, 0))</f>
        <v/>
      </c>
      <c r="C34" s="40" t="str">
        <f>IF(D34="","",VLOOKUP(D34, 'SKU Маскарпоне'!$A$1:$D$150, 4, 0))</f>
        <v/>
      </c>
      <c r="E34" s="59" t="str">
        <f>IF(D34="-", "-", IF(D34="", "", INT(F34*VLOOKUP(D34, 'SKU Маскарпоне'!$A$1:$C$150, 3, 0))))</f>
        <v/>
      </c>
      <c r="F34" s="42"/>
      <c r="G34" s="39" t="str">
        <f t="shared" ca="1" si="1"/>
        <v/>
      </c>
      <c r="H34" s="40"/>
      <c r="I34" s="40" t="str">
        <f t="shared" ca="1" si="2"/>
        <v/>
      </c>
      <c r="K34" s="42" t="str">
        <f t="shared" ca="1" si="3"/>
        <v/>
      </c>
      <c r="L34" s="41">
        <f t="shared" ca="1" si="4"/>
        <v>0</v>
      </c>
      <c r="M34" s="41">
        <f t="shared" si="5"/>
        <v>0</v>
      </c>
      <c r="N34" s="41">
        <f t="shared" ca="1" si="6"/>
        <v>0</v>
      </c>
      <c r="R34" s="40" t="str">
        <f t="shared" ca="1" si="7"/>
        <v/>
      </c>
      <c r="S34" s="40" t="str">
        <f t="shared" ca="1" si="8"/>
        <v/>
      </c>
      <c r="AMJ34" s="11"/>
    </row>
    <row r="35" spans="2:1024" s="41" customFormat="1" ht="13.5" customHeight="1" x14ac:dyDescent="0.2">
      <c r="B35" s="40" t="str">
        <f>IF(D35="","",VLOOKUP(D35, 'SKU Маскарпоне'!$A$1:$B$150, 2, 0))</f>
        <v/>
      </c>
      <c r="C35" s="40" t="str">
        <f>IF(D35="","",VLOOKUP(D35, 'SKU Маскарпоне'!$A$1:$D$150, 4, 0))</f>
        <v/>
      </c>
      <c r="E35" s="59" t="str">
        <f>IF(D35="-", "-", IF(D35="", "", INT(F35*VLOOKUP(D35, 'SKU Маскарпоне'!$A$1:$C$150, 3, 0))))</f>
        <v/>
      </c>
      <c r="F35" s="42"/>
      <c r="G35" s="39" t="str">
        <f t="shared" ca="1" si="1"/>
        <v/>
      </c>
      <c r="H35" s="40"/>
      <c r="I35" s="40" t="str">
        <f t="shared" ca="1" si="2"/>
        <v/>
      </c>
      <c r="K35" s="42" t="str">
        <f t="shared" ca="1" si="3"/>
        <v/>
      </c>
      <c r="L35" s="41">
        <f t="shared" ca="1" si="4"/>
        <v>0</v>
      </c>
      <c r="M35" s="41">
        <f t="shared" si="5"/>
        <v>0</v>
      </c>
      <c r="N35" s="41">
        <f t="shared" ca="1" si="6"/>
        <v>0</v>
      </c>
      <c r="R35" s="40" t="str">
        <f t="shared" ca="1" si="7"/>
        <v/>
      </c>
      <c r="S35" s="40" t="str">
        <f t="shared" ca="1" si="8"/>
        <v/>
      </c>
      <c r="AMJ35" s="11"/>
    </row>
    <row r="36" spans="2:1024" s="41" customFormat="1" ht="13.5" customHeight="1" x14ac:dyDescent="0.2">
      <c r="B36" s="40" t="str">
        <f>IF(D36="","",VLOOKUP(D36, 'SKU Маскарпоне'!$A$1:$B$150, 2, 0))</f>
        <v/>
      </c>
      <c r="C36" s="40" t="str">
        <f>IF(D36="","",VLOOKUP(D36, 'SKU Маскарпоне'!$A$1:$D$150, 4, 0))</f>
        <v/>
      </c>
      <c r="E36" s="59" t="str">
        <f>IF(D36="-", "-", IF(D36="", "", INT(F36*VLOOKUP(D36, 'SKU Маскарпоне'!$A$1:$C$150, 3, 0))))</f>
        <v/>
      </c>
      <c r="F36" s="42"/>
      <c r="G36" s="39" t="str">
        <f t="shared" ca="1" si="1"/>
        <v/>
      </c>
      <c r="H36" s="40"/>
      <c r="I36" s="40" t="str">
        <f t="shared" ca="1" si="2"/>
        <v/>
      </c>
      <c r="K36" s="42" t="str">
        <f t="shared" ca="1" si="3"/>
        <v/>
      </c>
      <c r="L36" s="41">
        <f t="shared" ca="1" si="4"/>
        <v>0</v>
      </c>
      <c r="M36" s="41">
        <f t="shared" si="5"/>
        <v>0</v>
      </c>
      <c r="N36" s="41">
        <f t="shared" ca="1" si="6"/>
        <v>0</v>
      </c>
      <c r="R36" s="40" t="str">
        <f t="shared" ca="1" si="7"/>
        <v/>
      </c>
      <c r="S36" s="40" t="str">
        <f t="shared" ca="1" si="8"/>
        <v/>
      </c>
      <c r="AMJ36" s="11"/>
    </row>
    <row r="37" spans="2:1024" s="41" customFormat="1" ht="13.5" customHeight="1" x14ac:dyDescent="0.2">
      <c r="B37" s="40" t="str">
        <f>IF(D37="","",VLOOKUP(D37, 'SKU Маскарпоне'!$A$1:$B$150, 2, 0))</f>
        <v/>
      </c>
      <c r="C37" s="40" t="str">
        <f>IF(D37="","",VLOOKUP(D37, 'SKU Маскарпоне'!$A$1:$D$150, 4, 0))</f>
        <v/>
      </c>
      <c r="E37" s="59" t="str">
        <f>IF(D37="-", "-", IF(D37="", "", INT(F37*VLOOKUP(D37, 'SKU Маскарпоне'!$A$1:$C$150, 3, 0))))</f>
        <v/>
      </c>
      <c r="F37" s="42"/>
      <c r="G37" s="39" t="str">
        <f t="shared" ca="1" si="1"/>
        <v/>
      </c>
      <c r="H37" s="40"/>
      <c r="I37" s="40" t="str">
        <f t="shared" ca="1" si="2"/>
        <v/>
      </c>
      <c r="K37" s="42" t="str">
        <f t="shared" ca="1" si="3"/>
        <v/>
      </c>
      <c r="L37" s="41">
        <f t="shared" ca="1" si="4"/>
        <v>0</v>
      </c>
      <c r="M37" s="41">
        <f t="shared" si="5"/>
        <v>0</v>
      </c>
      <c r="N37" s="41">
        <f t="shared" ca="1" si="6"/>
        <v>0</v>
      </c>
      <c r="R37" s="40" t="str">
        <f t="shared" ca="1" si="7"/>
        <v/>
      </c>
      <c r="S37" s="40" t="str">
        <f t="shared" ca="1" si="8"/>
        <v/>
      </c>
      <c r="AMJ37" s="11"/>
    </row>
    <row r="38" spans="2:1024" s="41" customFormat="1" ht="13.5" customHeight="1" x14ac:dyDescent="0.2">
      <c r="B38" s="40" t="str">
        <f>IF(D38="","",VLOOKUP(D38, 'SKU Маскарпоне'!$A$1:$B$150, 2, 0))</f>
        <v/>
      </c>
      <c r="C38" s="40" t="str">
        <f>IF(D38="","",VLOOKUP(D38, 'SKU Маскарпоне'!$A$1:$D$150, 4, 0))</f>
        <v/>
      </c>
      <c r="E38" s="59" t="str">
        <f>IF(D38="-", "-", IF(D38="", "", INT(F38*VLOOKUP(D38, 'SKU Маскарпоне'!$A$1:$C$150, 3, 0))))</f>
        <v/>
      </c>
      <c r="F38" s="42"/>
      <c r="G38" s="39" t="str">
        <f t="shared" ref="G38:G69" ca="1" si="16">IF(J38="","",(INDIRECT("N" &amp; ROW() - 1) - N38))</f>
        <v/>
      </c>
      <c r="H38" s="40"/>
      <c r="I38" s="40" t="str">
        <f t="shared" ca="1" si="2"/>
        <v/>
      </c>
      <c r="K38" s="42" t="str">
        <f t="shared" ref="K38:K69" ca="1" si="17">IF(J38 = "-", -INDIRECT("C" &amp; ROW() - 1),E38)</f>
        <v/>
      </c>
      <c r="L38" s="41">
        <f t="shared" ref="L38:L69" ca="1" si="18">IF(J38 = "-", SUM(INDIRECT(ADDRESS(2,COLUMN(K38)) &amp; ":" &amp; ADDRESS(ROW(),COLUMN(K38)))), 0)</f>
        <v>0</v>
      </c>
      <c r="M38" s="41">
        <f t="shared" ref="M38:M69" si="19">IF(J38="-",1,0)</f>
        <v>0</v>
      </c>
      <c r="N38" s="41">
        <f t="shared" ref="N38:N69" ca="1" si="20">IF(L38 = 0, INDIRECT("N" &amp; ROW() - 1), L38)</f>
        <v>0</v>
      </c>
      <c r="R38" s="40" t="str">
        <f t="shared" ref="R38:R69" ca="1" si="21">IF(Q38 = "", "", Q38 / INDIRECT("D" &amp; ROW() - 1) )</f>
        <v/>
      </c>
      <c r="S38" s="40" t="str">
        <f t="shared" ca="1" si="8"/>
        <v/>
      </c>
      <c r="AMJ38" s="11"/>
    </row>
    <row r="39" spans="2:1024" s="41" customFormat="1" ht="13.5" customHeight="1" x14ac:dyDescent="0.2">
      <c r="B39" s="40" t="str">
        <f>IF(D39="","",VLOOKUP(D39, 'SKU Маскарпоне'!$A$1:$B$150, 2, 0))</f>
        <v/>
      </c>
      <c r="C39" s="40" t="str">
        <f>IF(D39="","",VLOOKUP(D39, 'SKU Маскарпоне'!$A$1:$D$150, 4, 0))</f>
        <v/>
      </c>
      <c r="E39" s="59" t="str">
        <f>IF(D39="-", "-", IF(D39="", "", INT(F39*VLOOKUP(D39, 'SKU Маскарпоне'!$A$1:$C$150, 3, 0))))</f>
        <v/>
      </c>
      <c r="F39" s="42"/>
      <c r="G39" s="39" t="str">
        <f t="shared" ca="1" si="16"/>
        <v/>
      </c>
      <c r="H39" s="40"/>
      <c r="I39" s="40" t="str">
        <f t="shared" ca="1" si="2"/>
        <v/>
      </c>
      <c r="K39" s="42" t="str">
        <f t="shared" ca="1" si="17"/>
        <v/>
      </c>
      <c r="L39" s="41">
        <f t="shared" ca="1" si="18"/>
        <v>0</v>
      </c>
      <c r="M39" s="41">
        <f t="shared" si="19"/>
        <v>0</v>
      </c>
      <c r="N39" s="41">
        <f t="shared" ca="1" si="20"/>
        <v>0</v>
      </c>
      <c r="R39" s="40" t="str">
        <f t="shared" ca="1" si="21"/>
        <v/>
      </c>
      <c r="S39" s="40" t="str">
        <f t="shared" ca="1" si="8"/>
        <v/>
      </c>
      <c r="AMJ39" s="11"/>
    </row>
    <row r="40" spans="2:1024" s="41" customFormat="1" ht="13.5" customHeight="1" x14ac:dyDescent="0.2">
      <c r="B40" s="40" t="str">
        <f>IF(D40="","",VLOOKUP(D40, 'SKU Маскарпоне'!$A$1:$B$150, 2, 0))</f>
        <v/>
      </c>
      <c r="C40" s="40" t="str">
        <f>IF(D40="","",VLOOKUP(D40, 'SKU Маскарпоне'!$A$1:$D$150, 4, 0))</f>
        <v/>
      </c>
      <c r="E40" s="59" t="str">
        <f>IF(D40="-", "-", IF(D40="", "", INT(F40*VLOOKUP(D40, 'SKU Маскарпоне'!$A$1:$C$150, 3, 0))))</f>
        <v/>
      </c>
      <c r="F40" s="42"/>
      <c r="G40" s="39" t="str">
        <f t="shared" ca="1" si="16"/>
        <v/>
      </c>
      <c r="H40" s="40"/>
      <c r="I40" s="40" t="str">
        <f t="shared" ca="1" si="2"/>
        <v/>
      </c>
      <c r="K40" s="42" t="str">
        <f t="shared" ca="1" si="17"/>
        <v/>
      </c>
      <c r="L40" s="41">
        <f t="shared" ca="1" si="18"/>
        <v>0</v>
      </c>
      <c r="M40" s="41">
        <f t="shared" si="19"/>
        <v>0</v>
      </c>
      <c r="N40" s="41">
        <f t="shared" ca="1" si="20"/>
        <v>0</v>
      </c>
      <c r="R40" s="40" t="str">
        <f t="shared" ca="1" si="21"/>
        <v/>
      </c>
      <c r="S40" s="40" t="str">
        <f t="shared" ca="1" si="8"/>
        <v/>
      </c>
      <c r="AMJ40" s="11"/>
    </row>
    <row r="41" spans="2:1024" s="41" customFormat="1" ht="13.5" customHeight="1" x14ac:dyDescent="0.2">
      <c r="B41" s="40" t="str">
        <f>IF(D41="","",VLOOKUP(D41, 'SKU Маскарпоне'!$A$1:$B$150, 2, 0))</f>
        <v/>
      </c>
      <c r="C41" s="40" t="str">
        <f>IF(D41="","",VLOOKUP(D41, 'SKU Маскарпоне'!$A$1:$D$150, 4, 0))</f>
        <v/>
      </c>
      <c r="E41" s="59" t="str">
        <f>IF(D41="-", "-", IF(D41="", "", INT(F41*VLOOKUP(D41, 'SKU Маскарпоне'!$A$1:$C$150, 3, 0))))</f>
        <v/>
      </c>
      <c r="F41" s="42"/>
      <c r="G41" s="39" t="str">
        <f t="shared" ca="1" si="16"/>
        <v/>
      </c>
      <c r="H41" s="40"/>
      <c r="I41" s="40" t="str">
        <f t="shared" ca="1" si="2"/>
        <v/>
      </c>
      <c r="K41" s="42" t="str">
        <f t="shared" ca="1" si="17"/>
        <v/>
      </c>
      <c r="L41" s="41">
        <f t="shared" ca="1" si="18"/>
        <v>0</v>
      </c>
      <c r="M41" s="41">
        <f t="shared" si="19"/>
        <v>0</v>
      </c>
      <c r="N41" s="41">
        <f t="shared" ca="1" si="20"/>
        <v>0</v>
      </c>
      <c r="R41" s="40" t="str">
        <f t="shared" ca="1" si="21"/>
        <v/>
      </c>
      <c r="S41" s="40" t="str">
        <f t="shared" ca="1" si="8"/>
        <v/>
      </c>
      <c r="AMJ41" s="11"/>
    </row>
    <row r="42" spans="2:1024" s="41" customFormat="1" ht="13.5" customHeight="1" x14ac:dyDescent="0.2">
      <c r="B42" s="40" t="str">
        <f>IF(D42="","",VLOOKUP(D42, 'SKU Маскарпоне'!$A$1:$B$150, 2, 0))</f>
        <v/>
      </c>
      <c r="C42" s="40" t="str">
        <f>IF(D42="","",VLOOKUP(D42, 'SKU Маскарпоне'!$A$1:$D$150, 4, 0))</f>
        <v/>
      </c>
      <c r="E42" s="59" t="str">
        <f>IF(D42="-", "-", IF(D42="", "", INT(F42*VLOOKUP(D42, 'SKU Маскарпоне'!$A$1:$C$150, 3, 0))))</f>
        <v/>
      </c>
      <c r="F42" s="42"/>
      <c r="G42" s="39" t="str">
        <f t="shared" ca="1" si="16"/>
        <v/>
      </c>
      <c r="H42" s="40"/>
      <c r="I42" s="40" t="str">
        <f t="shared" ca="1" si="2"/>
        <v/>
      </c>
      <c r="K42" s="42" t="str">
        <f t="shared" ca="1" si="17"/>
        <v/>
      </c>
      <c r="L42" s="41">
        <f t="shared" ca="1" si="18"/>
        <v>0</v>
      </c>
      <c r="M42" s="41">
        <f t="shared" si="19"/>
        <v>0</v>
      </c>
      <c r="N42" s="41">
        <f t="shared" ca="1" si="20"/>
        <v>0</v>
      </c>
      <c r="R42" s="40" t="str">
        <f t="shared" ca="1" si="21"/>
        <v/>
      </c>
      <c r="S42" s="40" t="str">
        <f t="shared" ca="1" si="8"/>
        <v/>
      </c>
      <c r="AMJ42" s="11"/>
    </row>
    <row r="43" spans="2:1024" s="41" customFormat="1" ht="13.5" customHeight="1" x14ac:dyDescent="0.2">
      <c r="B43" s="40" t="str">
        <f>IF(D43="","",VLOOKUP(D43, 'SKU Маскарпоне'!$A$1:$B$150, 2, 0))</f>
        <v/>
      </c>
      <c r="C43" s="40" t="str">
        <f>IF(D43="","",VLOOKUP(D43, 'SKU Маскарпоне'!$A$1:$D$150, 4, 0))</f>
        <v/>
      </c>
      <c r="E43" s="59" t="str">
        <f>IF(D43="-", "-", IF(D43="", "", INT(F43*VLOOKUP(D43, 'SKU Маскарпоне'!$A$1:$C$150, 3, 0))))</f>
        <v/>
      </c>
      <c r="F43" s="42"/>
      <c r="G43" s="39" t="str">
        <f t="shared" ca="1" si="16"/>
        <v/>
      </c>
      <c r="H43" s="40"/>
      <c r="I43" s="40" t="str">
        <f t="shared" ca="1" si="2"/>
        <v/>
      </c>
      <c r="K43" s="42" t="str">
        <f t="shared" ca="1" si="17"/>
        <v/>
      </c>
      <c r="L43" s="41">
        <f t="shared" ca="1" si="18"/>
        <v>0</v>
      </c>
      <c r="M43" s="41">
        <f t="shared" si="19"/>
        <v>0</v>
      </c>
      <c r="N43" s="41">
        <f t="shared" ca="1" si="20"/>
        <v>0</v>
      </c>
      <c r="R43" s="40" t="str">
        <f t="shared" ca="1" si="21"/>
        <v/>
      </c>
      <c r="S43" s="40" t="str">
        <f t="shared" ca="1" si="8"/>
        <v/>
      </c>
      <c r="AMJ43" s="11"/>
    </row>
    <row r="44" spans="2:1024" s="41" customFormat="1" ht="13.5" customHeight="1" x14ac:dyDescent="0.2">
      <c r="B44" s="40" t="str">
        <f>IF(D44="","",VLOOKUP(D44, 'SKU Маскарпоне'!$A$1:$B$150, 2, 0))</f>
        <v/>
      </c>
      <c r="C44" s="40" t="str">
        <f>IF(D44="","",VLOOKUP(D44, 'SKU Маскарпоне'!$A$1:$D$150, 4, 0))</f>
        <v/>
      </c>
      <c r="E44" s="59" t="str">
        <f>IF(D44="-", "-", IF(D44="", "", INT(F44*VLOOKUP(D44, 'SKU Маскарпоне'!$A$1:$C$150, 3, 0))))</f>
        <v/>
      </c>
      <c r="F44" s="42"/>
      <c r="G44" s="39" t="str">
        <f t="shared" ca="1" si="16"/>
        <v/>
      </c>
      <c r="H44" s="40"/>
      <c r="I44" s="40" t="str">
        <f t="shared" ca="1" si="2"/>
        <v/>
      </c>
      <c r="K44" s="42" t="str">
        <f t="shared" ca="1" si="17"/>
        <v/>
      </c>
      <c r="L44" s="41">
        <f t="shared" ca="1" si="18"/>
        <v>0</v>
      </c>
      <c r="M44" s="41">
        <f t="shared" si="19"/>
        <v>0</v>
      </c>
      <c r="N44" s="41">
        <f t="shared" ca="1" si="20"/>
        <v>0</v>
      </c>
      <c r="R44" s="40" t="str">
        <f t="shared" ca="1" si="21"/>
        <v/>
      </c>
      <c r="S44" s="40" t="str">
        <f t="shared" ca="1" si="8"/>
        <v/>
      </c>
      <c r="AMJ44" s="11"/>
    </row>
    <row r="45" spans="2:1024" s="41" customFormat="1" ht="13.5" customHeight="1" x14ac:dyDescent="0.2">
      <c r="B45" s="40" t="str">
        <f>IF(D45="","",VLOOKUP(D45, 'SKU Маскарпоне'!$A$1:$B$150, 2, 0))</f>
        <v/>
      </c>
      <c r="C45" s="40" t="str">
        <f>IF(D45="","",VLOOKUP(D45, 'SKU Маскарпоне'!$A$1:$D$150, 4, 0))</f>
        <v/>
      </c>
      <c r="E45" s="59" t="str">
        <f>IF(D45="-", "-", IF(D45="", "", INT(F45*VLOOKUP(D45, 'SKU Маскарпоне'!$A$1:$C$150, 3, 0))))</f>
        <v/>
      </c>
      <c r="F45" s="42"/>
      <c r="G45" s="39" t="str">
        <f t="shared" ca="1" si="16"/>
        <v/>
      </c>
      <c r="H45" s="40"/>
      <c r="I45" s="40" t="str">
        <f t="shared" ca="1" si="2"/>
        <v/>
      </c>
      <c r="K45" s="42" t="str">
        <f t="shared" ca="1" si="17"/>
        <v/>
      </c>
      <c r="L45" s="41">
        <f t="shared" ca="1" si="18"/>
        <v>0</v>
      </c>
      <c r="M45" s="41">
        <f t="shared" si="19"/>
        <v>0</v>
      </c>
      <c r="N45" s="41">
        <f t="shared" ca="1" si="20"/>
        <v>0</v>
      </c>
      <c r="R45" s="40" t="str">
        <f t="shared" ca="1" si="21"/>
        <v/>
      </c>
      <c r="S45" s="40" t="str">
        <f t="shared" ca="1" si="8"/>
        <v/>
      </c>
      <c r="AMJ45" s="11"/>
    </row>
    <row r="46" spans="2:1024" s="41" customFormat="1" ht="13.5" customHeight="1" x14ac:dyDescent="0.2">
      <c r="B46" s="40" t="str">
        <f>IF(D46="","",VLOOKUP(D46, 'SKU Маскарпоне'!$A$1:$B$150, 2, 0))</f>
        <v/>
      </c>
      <c r="C46" s="40" t="str">
        <f>IF(D46="","",VLOOKUP(D46, 'SKU Маскарпоне'!$A$1:$D$150, 4, 0))</f>
        <v/>
      </c>
      <c r="E46" s="59" t="str">
        <f>IF(D46="-", "-", IF(D46="", "", INT(F46*VLOOKUP(D46, 'SKU Маскарпоне'!$A$1:$C$150, 3, 0))))</f>
        <v/>
      </c>
      <c r="F46" s="42"/>
      <c r="G46" s="39" t="str">
        <f t="shared" ca="1" si="16"/>
        <v/>
      </c>
      <c r="H46" s="40"/>
      <c r="I46" s="40" t="str">
        <f t="shared" ca="1" si="2"/>
        <v/>
      </c>
      <c r="K46" s="42" t="str">
        <f t="shared" ca="1" si="17"/>
        <v/>
      </c>
      <c r="L46" s="41">
        <f t="shared" ca="1" si="18"/>
        <v>0</v>
      </c>
      <c r="M46" s="41">
        <f t="shared" si="19"/>
        <v>0</v>
      </c>
      <c r="N46" s="41">
        <f t="shared" ca="1" si="20"/>
        <v>0</v>
      </c>
      <c r="R46" s="40" t="str">
        <f t="shared" ca="1" si="21"/>
        <v/>
      </c>
      <c r="S46" s="40" t="str">
        <f t="shared" ca="1" si="8"/>
        <v/>
      </c>
      <c r="AMJ46" s="11"/>
    </row>
    <row r="47" spans="2:1024" s="41" customFormat="1" ht="13.5" customHeight="1" x14ac:dyDescent="0.2">
      <c r="B47" s="40" t="str">
        <f>IF(D47="","",VLOOKUP(D47, 'SKU Маскарпоне'!$A$1:$B$150, 2, 0))</f>
        <v/>
      </c>
      <c r="C47" s="40" t="str">
        <f>IF(D47="","",VLOOKUP(D47, 'SKU Маскарпоне'!$A$1:$D$150, 4, 0))</f>
        <v/>
      </c>
      <c r="E47" s="59" t="str">
        <f>IF(D47="-", "-", IF(D47="", "", INT(F47*VLOOKUP(D47, 'SKU Маскарпоне'!$A$1:$C$150, 3, 0))))</f>
        <v/>
      </c>
      <c r="F47" s="42"/>
      <c r="G47" s="39" t="str">
        <f t="shared" ca="1" si="16"/>
        <v/>
      </c>
      <c r="H47" s="40"/>
      <c r="I47" s="40" t="str">
        <f t="shared" ca="1" si="2"/>
        <v/>
      </c>
      <c r="K47" s="42" t="str">
        <f t="shared" ca="1" si="17"/>
        <v/>
      </c>
      <c r="L47" s="41">
        <f t="shared" ca="1" si="18"/>
        <v>0</v>
      </c>
      <c r="M47" s="41">
        <f t="shared" si="19"/>
        <v>0</v>
      </c>
      <c r="N47" s="41">
        <f t="shared" ca="1" si="20"/>
        <v>0</v>
      </c>
      <c r="R47" s="40" t="str">
        <f t="shared" ca="1" si="21"/>
        <v/>
      </c>
      <c r="S47" s="40" t="str">
        <f t="shared" ca="1" si="8"/>
        <v/>
      </c>
      <c r="AMJ47" s="11"/>
    </row>
    <row r="48" spans="2:1024" s="41" customFormat="1" ht="13.5" customHeight="1" x14ac:dyDescent="0.2">
      <c r="B48" s="40" t="str">
        <f>IF(D48="","",VLOOKUP(D48, 'SKU Маскарпоне'!$A$1:$B$150, 2, 0))</f>
        <v/>
      </c>
      <c r="C48" s="40" t="str">
        <f>IF(D48="","",VLOOKUP(D48, 'SKU Маскарпоне'!$A$1:$D$150, 4, 0))</f>
        <v/>
      </c>
      <c r="E48" s="59" t="str">
        <f>IF(D48="-", "-", IF(D48="", "", INT(F48*VLOOKUP(D48, 'SKU Маскарпоне'!$A$1:$C$150, 3, 0))))</f>
        <v/>
      </c>
      <c r="F48" s="42"/>
      <c r="G48" s="39" t="str">
        <f t="shared" ca="1" si="16"/>
        <v/>
      </c>
      <c r="H48" s="40"/>
      <c r="I48" s="40" t="str">
        <f t="shared" ca="1" si="2"/>
        <v/>
      </c>
      <c r="K48" s="42" t="str">
        <f t="shared" ca="1" si="17"/>
        <v/>
      </c>
      <c r="L48" s="41">
        <f t="shared" ca="1" si="18"/>
        <v>0</v>
      </c>
      <c r="M48" s="41">
        <f t="shared" si="19"/>
        <v>0</v>
      </c>
      <c r="N48" s="41">
        <f t="shared" ca="1" si="20"/>
        <v>0</v>
      </c>
      <c r="R48" s="40" t="str">
        <f t="shared" ca="1" si="21"/>
        <v/>
      </c>
      <c r="S48" s="40" t="str">
        <f t="shared" ca="1" si="8"/>
        <v/>
      </c>
      <c r="AMJ48" s="11"/>
    </row>
    <row r="49" spans="2:1024" s="41" customFormat="1" ht="13.5" customHeight="1" x14ac:dyDescent="0.2">
      <c r="B49" s="40" t="str">
        <f>IF(D49="","",VLOOKUP(D49, 'SKU Маскарпоне'!$A$1:$B$150, 2, 0))</f>
        <v/>
      </c>
      <c r="C49" s="40" t="str">
        <f>IF(D49="","",VLOOKUP(D49, 'SKU Маскарпоне'!$A$1:$D$150, 4, 0))</f>
        <v/>
      </c>
      <c r="E49" s="59" t="str">
        <f>IF(D49="-", "-", IF(D49="", "", INT(F49*VLOOKUP(D49, 'SKU Маскарпоне'!$A$1:$C$150, 3, 0))))</f>
        <v/>
      </c>
      <c r="F49" s="42"/>
      <c r="G49" s="39" t="str">
        <f t="shared" ca="1" si="16"/>
        <v/>
      </c>
      <c r="H49" s="40"/>
      <c r="I49" s="40" t="str">
        <f t="shared" ca="1" si="2"/>
        <v/>
      </c>
      <c r="K49" s="42" t="str">
        <f t="shared" ca="1" si="17"/>
        <v/>
      </c>
      <c r="L49" s="41">
        <f t="shared" ca="1" si="18"/>
        <v>0</v>
      </c>
      <c r="M49" s="41">
        <f t="shared" si="19"/>
        <v>0</v>
      </c>
      <c r="N49" s="41">
        <f t="shared" ca="1" si="20"/>
        <v>0</v>
      </c>
      <c r="R49" s="40" t="str">
        <f t="shared" ca="1" si="21"/>
        <v/>
      </c>
      <c r="S49" s="40" t="str">
        <f t="shared" ca="1" si="8"/>
        <v/>
      </c>
      <c r="AMJ49" s="11"/>
    </row>
    <row r="50" spans="2:1024" s="41" customFormat="1" ht="13.5" customHeight="1" x14ac:dyDescent="0.2">
      <c r="B50" s="40" t="str">
        <f>IF(D50="","",VLOOKUP(D50, 'SKU Маскарпоне'!$A$1:$B$150, 2, 0))</f>
        <v/>
      </c>
      <c r="C50" s="40" t="str">
        <f>IF(D50="","",VLOOKUP(D50, 'SKU Маскарпоне'!$A$1:$D$150, 4, 0))</f>
        <v/>
      </c>
      <c r="E50" s="59" t="str">
        <f>IF(D50="-", "-", IF(D50="", "", INT(F50*VLOOKUP(D50, 'SKU Маскарпоне'!$A$1:$C$150, 3, 0))))</f>
        <v/>
      </c>
      <c r="F50" s="42"/>
      <c r="G50" s="39" t="str">
        <f t="shared" ca="1" si="16"/>
        <v/>
      </c>
      <c r="H50" s="40"/>
      <c r="I50" s="40" t="str">
        <f t="shared" ca="1" si="2"/>
        <v/>
      </c>
      <c r="K50" s="42" t="str">
        <f t="shared" ca="1" si="17"/>
        <v/>
      </c>
      <c r="L50" s="41">
        <f t="shared" ca="1" si="18"/>
        <v>0</v>
      </c>
      <c r="M50" s="41">
        <f t="shared" si="19"/>
        <v>0</v>
      </c>
      <c r="N50" s="41">
        <f t="shared" ca="1" si="20"/>
        <v>0</v>
      </c>
      <c r="R50" s="40" t="str">
        <f t="shared" ca="1" si="21"/>
        <v/>
      </c>
      <c r="S50" s="40" t="str">
        <f t="shared" ca="1" si="8"/>
        <v/>
      </c>
      <c r="AMJ50" s="11"/>
    </row>
    <row r="51" spans="2:1024" s="41" customFormat="1" ht="13.5" customHeight="1" x14ac:dyDescent="0.2">
      <c r="B51" s="40" t="str">
        <f>IF(D51="","",VLOOKUP(D51, 'SKU Маскарпоне'!$A$1:$B$150, 2, 0))</f>
        <v/>
      </c>
      <c r="C51" s="40" t="str">
        <f>IF(D51="","",VLOOKUP(D51, 'SKU Маскарпоне'!$A$1:$D$150, 4, 0))</f>
        <v/>
      </c>
      <c r="E51" s="59" t="str">
        <f>IF(D51="-", "-", IF(D51="", "", INT(F51*VLOOKUP(D51, 'SKU Маскарпоне'!$A$1:$C$150, 3, 0))))</f>
        <v/>
      </c>
      <c r="F51" s="42"/>
      <c r="G51" s="39" t="str">
        <f t="shared" ca="1" si="16"/>
        <v/>
      </c>
      <c r="H51" s="40"/>
      <c r="I51" s="40" t="str">
        <f t="shared" ca="1" si="2"/>
        <v/>
      </c>
      <c r="K51" s="42" t="str">
        <f t="shared" ca="1" si="17"/>
        <v/>
      </c>
      <c r="L51" s="41">
        <f t="shared" ca="1" si="18"/>
        <v>0</v>
      </c>
      <c r="M51" s="41">
        <f t="shared" si="19"/>
        <v>0</v>
      </c>
      <c r="N51" s="41">
        <f t="shared" ca="1" si="20"/>
        <v>0</v>
      </c>
      <c r="R51" s="40" t="str">
        <f t="shared" ca="1" si="21"/>
        <v/>
      </c>
      <c r="S51" s="40" t="str">
        <f t="shared" ca="1" si="8"/>
        <v/>
      </c>
      <c r="AMJ51" s="11"/>
    </row>
    <row r="52" spans="2:1024" s="41" customFormat="1" ht="13.5" customHeight="1" x14ac:dyDescent="0.2">
      <c r="B52" s="40" t="str">
        <f>IF(D52="","",VLOOKUP(D52, 'SKU Маскарпоне'!$A$1:$B$150, 2, 0))</f>
        <v/>
      </c>
      <c r="C52" s="40" t="str">
        <f>IF(D52="","",VLOOKUP(D52, 'SKU Маскарпоне'!$A$1:$D$150, 4, 0))</f>
        <v/>
      </c>
      <c r="E52" s="59" t="str">
        <f>IF(D52="-", "-", IF(D52="", "", INT(F52*VLOOKUP(D52, 'SKU Маскарпоне'!$A$1:$C$150, 3, 0))))</f>
        <v/>
      </c>
      <c r="F52" s="42"/>
      <c r="G52" s="39" t="str">
        <f t="shared" ca="1" si="16"/>
        <v/>
      </c>
      <c r="H52" s="40"/>
      <c r="I52" s="40" t="str">
        <f t="shared" ca="1" si="2"/>
        <v/>
      </c>
      <c r="K52" s="42" t="str">
        <f t="shared" ca="1" si="17"/>
        <v/>
      </c>
      <c r="L52" s="41">
        <f t="shared" ca="1" si="18"/>
        <v>0</v>
      </c>
      <c r="M52" s="41">
        <f t="shared" si="19"/>
        <v>0</v>
      </c>
      <c r="N52" s="41">
        <f t="shared" ca="1" si="20"/>
        <v>0</v>
      </c>
      <c r="R52" s="40" t="str">
        <f t="shared" ca="1" si="21"/>
        <v/>
      </c>
      <c r="S52" s="40" t="str">
        <f t="shared" ca="1" si="8"/>
        <v/>
      </c>
      <c r="AMJ52" s="11"/>
    </row>
    <row r="53" spans="2:1024" s="41" customFormat="1" ht="13.5" customHeight="1" x14ac:dyDescent="0.2">
      <c r="B53" s="40" t="str">
        <f>IF(D53="","",VLOOKUP(D53, 'SKU Маскарпоне'!$A$1:$B$150, 2, 0))</f>
        <v/>
      </c>
      <c r="C53" s="40" t="str">
        <f>IF(D53="","",VLOOKUP(D53, 'SKU Маскарпоне'!$A$1:$D$150, 4, 0))</f>
        <v/>
      </c>
      <c r="E53" s="59" t="str">
        <f>IF(D53="-", "-", IF(D53="", "", INT(F53*VLOOKUP(D53, 'SKU Маскарпоне'!$A$1:$C$150, 3, 0))))</f>
        <v/>
      </c>
      <c r="F53" s="42"/>
      <c r="G53" s="39" t="str">
        <f t="shared" ca="1" si="16"/>
        <v/>
      </c>
      <c r="H53" s="40"/>
      <c r="I53" s="40" t="str">
        <f t="shared" ca="1" si="2"/>
        <v/>
      </c>
      <c r="K53" s="42" t="str">
        <f t="shared" ca="1" si="17"/>
        <v/>
      </c>
      <c r="L53" s="41">
        <f t="shared" ca="1" si="18"/>
        <v>0</v>
      </c>
      <c r="M53" s="41">
        <f t="shared" si="19"/>
        <v>0</v>
      </c>
      <c r="N53" s="41">
        <f t="shared" ca="1" si="20"/>
        <v>0</v>
      </c>
      <c r="R53" s="40" t="str">
        <f t="shared" ca="1" si="21"/>
        <v/>
      </c>
      <c r="S53" s="40" t="str">
        <f t="shared" ca="1" si="8"/>
        <v/>
      </c>
      <c r="AMJ53" s="11"/>
    </row>
    <row r="54" spans="2:1024" s="41" customFormat="1" ht="13.5" customHeight="1" x14ac:dyDescent="0.2">
      <c r="B54" s="40" t="str">
        <f>IF(D54="","",VLOOKUP(D54, 'SKU Маскарпоне'!$A$1:$B$150, 2, 0))</f>
        <v/>
      </c>
      <c r="C54" s="40" t="str">
        <f>IF(D54="","",VLOOKUP(D54, 'SKU Маскарпоне'!$A$1:$D$150, 4, 0))</f>
        <v/>
      </c>
      <c r="E54" s="59" t="str">
        <f>IF(D54="-", "-", IF(D54="", "", INT(F54*VLOOKUP(D54, 'SKU Маскарпоне'!$A$1:$C$150, 3, 0))))</f>
        <v/>
      </c>
      <c r="F54" s="42"/>
      <c r="G54" s="39" t="str">
        <f t="shared" ca="1" si="16"/>
        <v/>
      </c>
      <c r="H54" s="40"/>
      <c r="I54" s="40" t="str">
        <f t="shared" ca="1" si="2"/>
        <v/>
      </c>
      <c r="K54" s="42" t="str">
        <f t="shared" ca="1" si="17"/>
        <v/>
      </c>
      <c r="L54" s="41">
        <f t="shared" ca="1" si="18"/>
        <v>0</v>
      </c>
      <c r="M54" s="41">
        <f t="shared" si="19"/>
        <v>0</v>
      </c>
      <c r="N54" s="41">
        <f t="shared" ca="1" si="20"/>
        <v>0</v>
      </c>
      <c r="R54" s="40" t="str">
        <f t="shared" ca="1" si="21"/>
        <v/>
      </c>
      <c r="S54" s="40" t="str">
        <f t="shared" ca="1" si="8"/>
        <v/>
      </c>
      <c r="AMJ54" s="11"/>
    </row>
    <row r="55" spans="2:1024" s="41" customFormat="1" ht="13.5" customHeight="1" x14ac:dyDescent="0.2">
      <c r="B55" s="40" t="str">
        <f>IF(D55="","",VLOOKUP(D55, 'SKU Маскарпоне'!$A$1:$B$150, 2, 0))</f>
        <v/>
      </c>
      <c r="C55" s="40" t="str">
        <f>IF(D55="","",VLOOKUP(D55, 'SKU Маскарпоне'!$A$1:$D$150, 4, 0))</f>
        <v/>
      </c>
      <c r="E55" s="59" t="str">
        <f>IF(D55="-", "-", IF(D55="", "", INT(F55*VLOOKUP(D55, 'SKU Маскарпоне'!$A$1:$C$150, 3, 0))))</f>
        <v/>
      </c>
      <c r="F55" s="42"/>
      <c r="G55" s="39" t="str">
        <f t="shared" ca="1" si="16"/>
        <v/>
      </c>
      <c r="H55" s="40"/>
      <c r="I55" s="40" t="str">
        <f t="shared" ca="1" si="2"/>
        <v/>
      </c>
      <c r="K55" s="42" t="str">
        <f t="shared" ca="1" si="17"/>
        <v/>
      </c>
      <c r="L55" s="41">
        <f t="shared" ca="1" si="18"/>
        <v>0</v>
      </c>
      <c r="M55" s="41">
        <f t="shared" si="19"/>
        <v>0</v>
      </c>
      <c r="N55" s="41">
        <f t="shared" ca="1" si="20"/>
        <v>0</v>
      </c>
      <c r="R55" s="40" t="str">
        <f t="shared" ca="1" si="21"/>
        <v/>
      </c>
      <c r="S55" s="40" t="str">
        <f t="shared" ca="1" si="8"/>
        <v/>
      </c>
      <c r="AMJ55" s="11"/>
    </row>
    <row r="56" spans="2:1024" s="41" customFormat="1" ht="13.5" customHeight="1" x14ac:dyDescent="0.2">
      <c r="B56" s="40" t="str">
        <f>IF(D56="","",VLOOKUP(D56, 'SKU Маскарпоне'!$A$1:$B$150, 2, 0))</f>
        <v/>
      </c>
      <c r="C56" s="40" t="str">
        <f>IF(D56="","",VLOOKUP(D56, 'SKU Маскарпоне'!$A$1:$D$150, 4, 0))</f>
        <v/>
      </c>
      <c r="E56" s="59" t="str">
        <f>IF(D56="-", "-", IF(D56="", "", INT(F56*VLOOKUP(D56, 'SKU Маскарпоне'!$A$1:$C$150, 3, 0))))</f>
        <v/>
      </c>
      <c r="F56" s="42"/>
      <c r="G56" s="39" t="str">
        <f t="shared" ca="1" si="16"/>
        <v/>
      </c>
      <c r="H56" s="40"/>
      <c r="I56" s="40" t="str">
        <f t="shared" ca="1" si="2"/>
        <v/>
      </c>
      <c r="K56" s="42" t="str">
        <f t="shared" ca="1" si="17"/>
        <v/>
      </c>
      <c r="L56" s="41">
        <f t="shared" ca="1" si="18"/>
        <v>0</v>
      </c>
      <c r="M56" s="41">
        <f t="shared" si="19"/>
        <v>0</v>
      </c>
      <c r="N56" s="41">
        <f t="shared" ca="1" si="20"/>
        <v>0</v>
      </c>
      <c r="R56" s="40" t="str">
        <f t="shared" ca="1" si="21"/>
        <v/>
      </c>
      <c r="S56" s="40" t="str">
        <f t="shared" ca="1" si="8"/>
        <v/>
      </c>
      <c r="AMJ56" s="11"/>
    </row>
    <row r="57" spans="2:1024" s="41" customFormat="1" ht="13.5" customHeight="1" x14ac:dyDescent="0.2">
      <c r="B57" s="40" t="str">
        <f>IF(D57="","",VLOOKUP(D57, 'SKU Маскарпоне'!$A$1:$B$150, 2, 0))</f>
        <v/>
      </c>
      <c r="C57" s="40" t="str">
        <f>IF(D57="","",VLOOKUP(D57, 'SKU Маскарпоне'!$A$1:$D$150, 4, 0))</f>
        <v/>
      </c>
      <c r="E57" s="59" t="str">
        <f>IF(D57="-", "-", IF(D57="", "", INT(F57*VLOOKUP(D57, 'SKU Маскарпоне'!$A$1:$C$150, 3, 0))))</f>
        <v/>
      </c>
      <c r="F57" s="42"/>
      <c r="G57" s="39" t="str">
        <f t="shared" ca="1" si="16"/>
        <v/>
      </c>
      <c r="H57" s="40"/>
      <c r="I57" s="40" t="str">
        <f t="shared" ca="1" si="2"/>
        <v/>
      </c>
      <c r="K57" s="42" t="str">
        <f t="shared" ca="1" si="17"/>
        <v/>
      </c>
      <c r="L57" s="41">
        <f t="shared" ca="1" si="18"/>
        <v>0</v>
      </c>
      <c r="M57" s="41">
        <f t="shared" si="19"/>
        <v>0</v>
      </c>
      <c r="N57" s="41">
        <f t="shared" ca="1" si="20"/>
        <v>0</v>
      </c>
      <c r="R57" s="40" t="str">
        <f t="shared" ca="1" si="21"/>
        <v/>
      </c>
      <c r="S57" s="40" t="str">
        <f t="shared" ca="1" si="8"/>
        <v/>
      </c>
      <c r="AMJ57" s="11"/>
    </row>
    <row r="58" spans="2:1024" s="41" customFormat="1" ht="13.5" customHeight="1" x14ac:dyDescent="0.2">
      <c r="B58" s="40" t="str">
        <f>IF(D58="","",VLOOKUP(D58, 'SKU Маскарпоне'!$A$1:$B$150, 2, 0))</f>
        <v/>
      </c>
      <c r="C58" s="40" t="str">
        <f>IF(D58="","",VLOOKUP(D58, 'SKU Маскарпоне'!$A$1:$D$150, 4, 0))</f>
        <v/>
      </c>
      <c r="E58" s="59" t="str">
        <f>IF(D58="-", "-", IF(D58="", "", INT(F58*VLOOKUP(D58, 'SKU Маскарпоне'!$A$1:$C$150, 3, 0))))</f>
        <v/>
      </c>
      <c r="F58" s="42"/>
      <c r="G58" s="39" t="str">
        <f t="shared" ca="1" si="16"/>
        <v/>
      </c>
      <c r="H58" s="40"/>
      <c r="I58" s="40" t="str">
        <f t="shared" ca="1" si="2"/>
        <v/>
      </c>
      <c r="K58" s="42" t="str">
        <f t="shared" ca="1" si="17"/>
        <v/>
      </c>
      <c r="L58" s="41">
        <f t="shared" ca="1" si="18"/>
        <v>0</v>
      </c>
      <c r="M58" s="41">
        <f t="shared" si="19"/>
        <v>0</v>
      </c>
      <c r="N58" s="41">
        <f t="shared" ca="1" si="20"/>
        <v>0</v>
      </c>
      <c r="R58" s="40" t="str">
        <f t="shared" ca="1" si="21"/>
        <v/>
      </c>
      <c r="S58" s="40" t="str">
        <f t="shared" ca="1" si="8"/>
        <v/>
      </c>
      <c r="AMJ58" s="11"/>
    </row>
    <row r="59" spans="2:1024" s="41" customFormat="1" ht="13.5" customHeight="1" x14ac:dyDescent="0.2">
      <c r="B59" s="40" t="str">
        <f>IF(D59="","",VLOOKUP(D59, 'SKU Маскарпоне'!$A$1:$B$150, 2, 0))</f>
        <v/>
      </c>
      <c r="C59" s="40" t="str">
        <f>IF(D59="","",VLOOKUP(D59, 'SKU Маскарпоне'!$A$1:$D$150, 4, 0))</f>
        <v/>
      </c>
      <c r="E59" s="59" t="str">
        <f>IF(D59="-", "-", IF(D59="", "", INT(F59*VLOOKUP(D59, 'SKU Маскарпоне'!$A$1:$C$150, 3, 0))))</f>
        <v/>
      </c>
      <c r="F59" s="42"/>
      <c r="G59" s="39" t="str">
        <f t="shared" ca="1" si="16"/>
        <v/>
      </c>
      <c r="H59" s="40"/>
      <c r="I59" s="40" t="str">
        <f t="shared" ca="1" si="2"/>
        <v/>
      </c>
      <c r="K59" s="42" t="str">
        <f t="shared" ca="1" si="17"/>
        <v/>
      </c>
      <c r="L59" s="41">
        <f t="shared" ca="1" si="18"/>
        <v>0</v>
      </c>
      <c r="M59" s="41">
        <f t="shared" si="19"/>
        <v>0</v>
      </c>
      <c r="N59" s="41">
        <f t="shared" ca="1" si="20"/>
        <v>0</v>
      </c>
      <c r="R59" s="40" t="str">
        <f t="shared" ca="1" si="21"/>
        <v/>
      </c>
      <c r="S59" s="40" t="str">
        <f t="shared" ca="1" si="8"/>
        <v/>
      </c>
      <c r="AMJ59" s="11"/>
    </row>
    <row r="60" spans="2:1024" s="41" customFormat="1" ht="13.5" customHeight="1" x14ac:dyDescent="0.2">
      <c r="B60" s="40" t="str">
        <f>IF(D60="","",VLOOKUP(D60, 'SKU Маскарпоне'!$A$1:$B$150, 2, 0))</f>
        <v/>
      </c>
      <c r="C60" s="40" t="str">
        <f>IF(D60="","",VLOOKUP(D60, 'SKU Маскарпоне'!$A$1:$D$150, 4, 0))</f>
        <v/>
      </c>
      <c r="E60" s="59" t="str">
        <f>IF(D60="-", "-", IF(D60="", "", INT(F60*VLOOKUP(D60, 'SKU Маскарпоне'!$A$1:$C$150, 3, 0))))</f>
        <v/>
      </c>
      <c r="F60" s="42"/>
      <c r="G60" s="39" t="str">
        <f t="shared" ca="1" si="16"/>
        <v/>
      </c>
      <c r="H60" s="40"/>
      <c r="I60" s="40" t="str">
        <f t="shared" ca="1" si="2"/>
        <v/>
      </c>
      <c r="K60" s="42" t="str">
        <f t="shared" ca="1" si="17"/>
        <v/>
      </c>
      <c r="L60" s="41">
        <f t="shared" ca="1" si="18"/>
        <v>0</v>
      </c>
      <c r="M60" s="41">
        <f t="shared" si="19"/>
        <v>0</v>
      </c>
      <c r="N60" s="41">
        <f t="shared" ca="1" si="20"/>
        <v>0</v>
      </c>
      <c r="R60" s="40" t="str">
        <f t="shared" ca="1" si="21"/>
        <v/>
      </c>
      <c r="S60" s="40" t="str">
        <f t="shared" ca="1" si="8"/>
        <v/>
      </c>
      <c r="AMJ60" s="11"/>
    </row>
    <row r="61" spans="2:1024" s="41" customFormat="1" ht="13.5" customHeight="1" x14ac:dyDescent="0.2">
      <c r="B61" s="40" t="str">
        <f>IF(D61="","",VLOOKUP(D61, 'SKU Маскарпоне'!$A$1:$B$150, 2, 0))</f>
        <v/>
      </c>
      <c r="C61" s="40" t="str">
        <f>IF(D61="","",VLOOKUP(D61, 'SKU Маскарпоне'!$A$1:$D$150, 4, 0))</f>
        <v/>
      </c>
      <c r="E61" s="59" t="str">
        <f>IF(D61="-", "-", IF(D61="", "", INT(F61*VLOOKUP(D61, 'SKU Маскарпоне'!$A$1:$C$150, 3, 0))))</f>
        <v/>
      </c>
      <c r="F61" s="42"/>
      <c r="G61" s="39" t="str">
        <f t="shared" ca="1" si="16"/>
        <v/>
      </c>
      <c r="H61" s="40"/>
      <c r="I61" s="40" t="str">
        <f t="shared" ca="1" si="2"/>
        <v/>
      </c>
      <c r="K61" s="42" t="str">
        <f t="shared" ca="1" si="17"/>
        <v/>
      </c>
      <c r="L61" s="41">
        <f t="shared" ca="1" si="18"/>
        <v>0</v>
      </c>
      <c r="M61" s="41">
        <f t="shared" si="19"/>
        <v>0</v>
      </c>
      <c r="N61" s="41">
        <f t="shared" ca="1" si="20"/>
        <v>0</v>
      </c>
      <c r="R61" s="40" t="str">
        <f t="shared" ca="1" si="21"/>
        <v/>
      </c>
      <c r="S61" s="40" t="str">
        <f t="shared" ca="1" si="8"/>
        <v/>
      </c>
      <c r="AMJ61" s="11"/>
    </row>
    <row r="62" spans="2:1024" s="41" customFormat="1" ht="13.5" customHeight="1" x14ac:dyDescent="0.2">
      <c r="B62" s="40" t="str">
        <f>IF(D62="","",VLOOKUP(D62, 'SKU Маскарпоне'!$A$1:$B$150, 2, 0))</f>
        <v/>
      </c>
      <c r="C62" s="40" t="str">
        <f>IF(D62="","",VLOOKUP(D62, 'SKU Маскарпоне'!$A$1:$D$150, 4, 0))</f>
        <v/>
      </c>
      <c r="E62" s="59" t="str">
        <f>IF(D62="-", "-", IF(D62="", "", INT(F62*VLOOKUP(D62, 'SKU Маскарпоне'!$A$1:$C$150, 3, 0))))</f>
        <v/>
      </c>
      <c r="F62" s="42"/>
      <c r="G62" s="39" t="str">
        <f t="shared" ca="1" si="16"/>
        <v/>
      </c>
      <c r="H62" s="40"/>
      <c r="I62" s="40" t="str">
        <f t="shared" ca="1" si="2"/>
        <v/>
      </c>
      <c r="K62" s="42" t="str">
        <f t="shared" ca="1" si="17"/>
        <v/>
      </c>
      <c r="L62" s="41">
        <f t="shared" ca="1" si="18"/>
        <v>0</v>
      </c>
      <c r="M62" s="41">
        <f t="shared" si="19"/>
        <v>0</v>
      </c>
      <c r="N62" s="41">
        <f t="shared" ca="1" si="20"/>
        <v>0</v>
      </c>
      <c r="R62" s="40" t="str">
        <f t="shared" ca="1" si="21"/>
        <v/>
      </c>
      <c r="S62" s="40" t="str">
        <f t="shared" ca="1" si="8"/>
        <v/>
      </c>
      <c r="AMJ62" s="11"/>
    </row>
    <row r="63" spans="2:1024" s="41" customFormat="1" ht="13.5" customHeight="1" x14ac:dyDescent="0.2">
      <c r="B63" s="40" t="str">
        <f>IF(D63="","",VLOOKUP(D63, 'SKU Маскарпоне'!$A$1:$B$150, 2, 0))</f>
        <v/>
      </c>
      <c r="C63" s="40" t="str">
        <f>IF(D63="","",VLOOKUP(D63, 'SKU Маскарпоне'!$A$1:$D$150, 4, 0))</f>
        <v/>
      </c>
      <c r="E63" s="59" t="str">
        <f>IF(D63="-", "-", IF(D63="", "", INT(F63*VLOOKUP(D63, 'SKU Маскарпоне'!$A$1:$C$150, 3, 0))))</f>
        <v/>
      </c>
      <c r="F63" s="42"/>
      <c r="G63" s="39" t="str">
        <f t="shared" ca="1" si="16"/>
        <v/>
      </c>
      <c r="H63" s="40"/>
      <c r="I63" s="40" t="str">
        <f t="shared" ca="1" si="2"/>
        <v/>
      </c>
      <c r="K63" s="42" t="str">
        <f t="shared" ca="1" si="17"/>
        <v/>
      </c>
      <c r="L63" s="41">
        <f t="shared" ca="1" si="18"/>
        <v>0</v>
      </c>
      <c r="M63" s="41">
        <f t="shared" si="19"/>
        <v>0</v>
      </c>
      <c r="N63" s="41">
        <f t="shared" ca="1" si="20"/>
        <v>0</v>
      </c>
      <c r="R63" s="40" t="str">
        <f t="shared" ca="1" si="21"/>
        <v/>
      </c>
      <c r="S63" s="40" t="str">
        <f t="shared" ca="1" si="8"/>
        <v/>
      </c>
      <c r="AMJ63" s="11"/>
    </row>
    <row r="64" spans="2:1024" s="41" customFormat="1" ht="13.5" customHeight="1" x14ac:dyDescent="0.2">
      <c r="B64" s="40" t="str">
        <f>IF(D64="","",VLOOKUP(D64, 'SKU Маскарпоне'!$A$1:$B$150, 2, 0))</f>
        <v/>
      </c>
      <c r="C64" s="40" t="str">
        <f>IF(D64="","",VLOOKUP(D64, 'SKU Маскарпоне'!$A$1:$D$150, 4, 0))</f>
        <v/>
      </c>
      <c r="E64" s="59" t="str">
        <f>IF(D64="-", "-", IF(D64="", "", INT(F64*VLOOKUP(D64, 'SKU Маскарпоне'!$A$1:$C$150, 3, 0))))</f>
        <v/>
      </c>
      <c r="F64" s="42"/>
      <c r="G64" s="39" t="str">
        <f t="shared" ca="1" si="16"/>
        <v/>
      </c>
      <c r="H64" s="40"/>
      <c r="I64" s="40" t="str">
        <f t="shared" ca="1" si="2"/>
        <v/>
      </c>
      <c r="K64" s="42" t="str">
        <f t="shared" ca="1" si="17"/>
        <v/>
      </c>
      <c r="L64" s="41">
        <f t="shared" ca="1" si="18"/>
        <v>0</v>
      </c>
      <c r="M64" s="41">
        <f t="shared" si="19"/>
        <v>0</v>
      </c>
      <c r="N64" s="41">
        <f t="shared" ca="1" si="20"/>
        <v>0</v>
      </c>
      <c r="R64" s="40" t="str">
        <f t="shared" ca="1" si="21"/>
        <v/>
      </c>
      <c r="S64" s="40" t="str">
        <f t="shared" ca="1" si="8"/>
        <v/>
      </c>
      <c r="AMJ64" s="11"/>
    </row>
    <row r="65" spans="2:1024" s="41" customFormat="1" ht="13.5" customHeight="1" x14ac:dyDescent="0.2">
      <c r="B65" s="40" t="str">
        <f>IF(D65="","",VLOOKUP(D65, 'SKU Маскарпоне'!$A$1:$B$150, 2, 0))</f>
        <v/>
      </c>
      <c r="C65" s="40" t="str">
        <f>IF(D65="","",VLOOKUP(D65, 'SKU Маскарпоне'!$A$1:$D$150, 4, 0))</f>
        <v/>
      </c>
      <c r="E65" s="59" t="str">
        <f>IF(D65="-", "-", IF(D65="", "", INT(F65*VLOOKUP(D65, 'SKU Маскарпоне'!$A$1:$C$150, 3, 0))))</f>
        <v/>
      </c>
      <c r="F65" s="42"/>
      <c r="G65" s="39" t="str">
        <f t="shared" ca="1" si="16"/>
        <v/>
      </c>
      <c r="H65" s="40"/>
      <c r="I65" s="40" t="str">
        <f t="shared" ca="1" si="2"/>
        <v/>
      </c>
      <c r="K65" s="42" t="str">
        <f t="shared" ca="1" si="17"/>
        <v/>
      </c>
      <c r="L65" s="41">
        <f t="shared" ca="1" si="18"/>
        <v>0</v>
      </c>
      <c r="M65" s="41">
        <f t="shared" si="19"/>
        <v>0</v>
      </c>
      <c r="N65" s="41">
        <f t="shared" ca="1" si="20"/>
        <v>0</v>
      </c>
      <c r="R65" s="40" t="str">
        <f t="shared" ca="1" si="21"/>
        <v/>
      </c>
      <c r="S65" s="40" t="str">
        <f t="shared" ca="1" si="8"/>
        <v/>
      </c>
      <c r="AMJ65" s="11"/>
    </row>
    <row r="66" spans="2:1024" s="41" customFormat="1" ht="13.5" customHeight="1" x14ac:dyDescent="0.2">
      <c r="B66" s="40" t="str">
        <f>IF(D66="","",VLOOKUP(D66, 'SKU Маскарпоне'!$A$1:$B$150, 2, 0))</f>
        <v/>
      </c>
      <c r="C66" s="40" t="str">
        <f>IF(D66="","",VLOOKUP(D66, 'SKU Маскарпоне'!$A$1:$D$150, 4, 0))</f>
        <v/>
      </c>
      <c r="E66" s="59" t="str">
        <f>IF(D66="-", "-", IF(D66="", "", INT(F66*VLOOKUP(D66, 'SKU Маскарпоне'!$A$1:$C$150, 3, 0))))</f>
        <v/>
      </c>
      <c r="F66" s="42"/>
      <c r="G66" s="39" t="str">
        <f t="shared" ca="1" si="16"/>
        <v/>
      </c>
      <c r="H66" s="40"/>
      <c r="I66" s="40" t="str">
        <f t="shared" ca="1" si="2"/>
        <v/>
      </c>
      <c r="K66" s="42" t="str">
        <f t="shared" ca="1" si="17"/>
        <v/>
      </c>
      <c r="L66" s="41">
        <f t="shared" ca="1" si="18"/>
        <v>0</v>
      </c>
      <c r="M66" s="41">
        <f t="shared" si="19"/>
        <v>0</v>
      </c>
      <c r="N66" s="41">
        <f t="shared" ca="1" si="20"/>
        <v>0</v>
      </c>
      <c r="R66" s="40" t="str">
        <f t="shared" ca="1" si="21"/>
        <v/>
      </c>
      <c r="S66" s="40" t="str">
        <f t="shared" ca="1" si="8"/>
        <v/>
      </c>
      <c r="AMJ66" s="11"/>
    </row>
    <row r="67" spans="2:1024" s="41" customFormat="1" ht="13.5" customHeight="1" x14ac:dyDescent="0.2">
      <c r="B67" s="40" t="str">
        <f>IF(D67="","",VLOOKUP(D67, 'SKU Маскарпоне'!$A$1:$B$150, 2, 0))</f>
        <v/>
      </c>
      <c r="C67" s="40" t="str">
        <f>IF(D67="","",VLOOKUP(D67, 'SKU Маскарпоне'!$A$1:$D$150, 4, 0))</f>
        <v/>
      </c>
      <c r="E67" s="59" t="str">
        <f>IF(D67="-", "-", IF(D67="", "", INT(F67*VLOOKUP(D67, 'SKU Маскарпоне'!$A$1:$C$150, 3, 0))))</f>
        <v/>
      </c>
      <c r="F67" s="42"/>
      <c r="G67" s="39" t="str">
        <f t="shared" ca="1" si="16"/>
        <v/>
      </c>
      <c r="H67" s="40"/>
      <c r="I67" s="40" t="str">
        <f t="shared" ca="1" si="2"/>
        <v/>
      </c>
      <c r="K67" s="42" t="str">
        <f t="shared" ca="1" si="17"/>
        <v/>
      </c>
      <c r="L67" s="41">
        <f t="shared" ca="1" si="18"/>
        <v>0</v>
      </c>
      <c r="M67" s="41">
        <f t="shared" si="19"/>
        <v>0</v>
      </c>
      <c r="N67" s="41">
        <f t="shared" ca="1" si="20"/>
        <v>0</v>
      </c>
      <c r="R67" s="40" t="str">
        <f t="shared" ca="1" si="21"/>
        <v/>
      </c>
      <c r="S67" s="40" t="str">
        <f t="shared" ca="1" si="8"/>
        <v/>
      </c>
      <c r="AMJ67" s="11"/>
    </row>
    <row r="68" spans="2:1024" s="41" customFormat="1" ht="13.5" customHeight="1" x14ac:dyDescent="0.2">
      <c r="B68" s="40" t="str">
        <f>IF(D68="","",VLOOKUP(D68, 'SKU Маскарпоне'!$A$1:$B$150, 2, 0))</f>
        <v/>
      </c>
      <c r="C68" s="40" t="str">
        <f>IF(D68="","",VLOOKUP(D68, 'SKU Маскарпоне'!$A$1:$D$150, 4, 0))</f>
        <v/>
      </c>
      <c r="E68" s="59" t="str">
        <f>IF(D68="-", "-", IF(D68="", "", INT(F68*VLOOKUP(D68, 'SKU Маскарпоне'!$A$1:$C$150, 3, 0))))</f>
        <v/>
      </c>
      <c r="F68" s="42"/>
      <c r="G68" s="39" t="str">
        <f t="shared" ca="1" si="16"/>
        <v/>
      </c>
      <c r="H68" s="40"/>
      <c r="I68" s="40" t="str">
        <f t="shared" ca="1" si="2"/>
        <v/>
      </c>
      <c r="K68" s="42" t="str">
        <f t="shared" ca="1" si="17"/>
        <v/>
      </c>
      <c r="L68" s="41">
        <f t="shared" ca="1" si="18"/>
        <v>0</v>
      </c>
      <c r="M68" s="41">
        <f t="shared" si="19"/>
        <v>0</v>
      </c>
      <c r="N68" s="41">
        <f t="shared" ca="1" si="20"/>
        <v>0</v>
      </c>
      <c r="R68" s="40" t="str">
        <f t="shared" ca="1" si="21"/>
        <v/>
      </c>
      <c r="S68" s="40" t="str">
        <f t="shared" ca="1" si="8"/>
        <v/>
      </c>
      <c r="AMJ68" s="11"/>
    </row>
    <row r="69" spans="2:1024" s="41" customFormat="1" ht="13.5" customHeight="1" x14ac:dyDescent="0.2">
      <c r="B69" s="40" t="str">
        <f>IF(D69="","",VLOOKUP(D69, 'SKU Маскарпоне'!$A$1:$B$150, 2, 0))</f>
        <v/>
      </c>
      <c r="C69" s="40" t="str">
        <f>IF(D69="","",VLOOKUP(D69, 'SKU Маскарпоне'!$A$1:$D$150, 4, 0))</f>
        <v/>
      </c>
      <c r="E69" s="59" t="str">
        <f>IF(D69="-", "-", IF(D69="", "", INT(F69*VLOOKUP(D69, 'SKU Маскарпоне'!$A$1:$C$150, 3, 0))))</f>
        <v/>
      </c>
      <c r="F69" s="42"/>
      <c r="G69" s="39" t="str">
        <f t="shared" ca="1" si="16"/>
        <v/>
      </c>
      <c r="H69" s="40"/>
      <c r="I69" s="40" t="str">
        <f t="shared" ca="1" si="2"/>
        <v/>
      </c>
      <c r="K69" s="42" t="str">
        <f t="shared" ca="1" si="17"/>
        <v/>
      </c>
      <c r="L69" s="41">
        <f t="shared" ca="1" si="18"/>
        <v>0</v>
      </c>
      <c r="M69" s="41">
        <f t="shared" si="19"/>
        <v>0</v>
      </c>
      <c r="N69" s="41">
        <f t="shared" ca="1" si="20"/>
        <v>0</v>
      </c>
      <c r="R69" s="40" t="str">
        <f t="shared" ca="1" si="21"/>
        <v/>
      </c>
      <c r="S69" s="40" t="str">
        <f t="shared" ca="1" si="8"/>
        <v/>
      </c>
      <c r="AMJ69" s="11"/>
    </row>
    <row r="70" spans="2:1024" s="41" customFormat="1" ht="13.5" customHeight="1" x14ac:dyDescent="0.2">
      <c r="B70" s="40" t="str">
        <f>IF(D70="","",VLOOKUP(D70, 'SKU Маскарпоне'!$A$1:$B$150, 2, 0))</f>
        <v/>
      </c>
      <c r="C70" s="40" t="str">
        <f>IF(D70="","",VLOOKUP(D70, 'SKU Маскарпоне'!$A$1:$D$150, 4, 0))</f>
        <v/>
      </c>
      <c r="E70" s="59" t="str">
        <f>IF(D70="-", "-", IF(D70="", "", INT(F70*VLOOKUP(D70, 'SKU Маскарпоне'!$A$1:$C$150, 3, 0))))</f>
        <v/>
      </c>
      <c r="F70" s="42"/>
      <c r="G70" s="39" t="str">
        <f t="shared" ref="G70:G101" ca="1" si="22">IF(J70="","",(INDIRECT("N" &amp; ROW() - 1) - N70))</f>
        <v/>
      </c>
      <c r="H70" s="40"/>
      <c r="I70" s="40" t="str">
        <f t="shared" ref="I70:I133" ca="1" si="23">IF(J70 = "-", INDIRECT("C" &amp; ROW() - 1),"")</f>
        <v/>
      </c>
      <c r="K70" s="42" t="str">
        <f t="shared" ref="K70:K101" ca="1" si="24">IF(J70 = "-", -INDIRECT("C" &amp; ROW() - 1),E70)</f>
        <v/>
      </c>
      <c r="L70" s="41">
        <f t="shared" ref="L70:L101" ca="1" si="25">IF(J70 = "-", SUM(INDIRECT(ADDRESS(2,COLUMN(K70)) &amp; ":" &amp; ADDRESS(ROW(),COLUMN(K70)))), 0)</f>
        <v>0</v>
      </c>
      <c r="M70" s="41">
        <f t="shared" ref="M70:M101" si="26">IF(J70="-",1,0)</f>
        <v>0</v>
      </c>
      <c r="N70" s="41">
        <f t="shared" ref="N70:N101" ca="1" si="27">IF(L70 = 0, INDIRECT("N" &amp; ROW() - 1), L70)</f>
        <v>0</v>
      </c>
      <c r="R70" s="40" t="str">
        <f t="shared" ref="R70:R101" ca="1" si="28">IF(Q70 = "", "", Q70 / INDIRECT("D" &amp; ROW() - 1) )</f>
        <v/>
      </c>
      <c r="S70" s="40" t="str">
        <f t="shared" ref="S70:S133" ca="1" si="29">IF(J70="-",IF(ISNUMBER(SEARCH(",", INDIRECT("B" &amp; ROW() - 1) )),1,""), "")</f>
        <v/>
      </c>
      <c r="AMJ70" s="11"/>
    </row>
    <row r="71" spans="2:1024" s="41" customFormat="1" ht="13.5" customHeight="1" x14ac:dyDescent="0.2">
      <c r="B71" s="40" t="str">
        <f>IF(D71="","",VLOOKUP(D71, 'SKU Маскарпоне'!$A$1:$B$150, 2, 0))</f>
        <v/>
      </c>
      <c r="C71" s="40" t="str">
        <f>IF(D71="","",VLOOKUP(D71, 'SKU Маскарпоне'!$A$1:$D$150, 4, 0))</f>
        <v/>
      </c>
      <c r="E71" s="59" t="str">
        <f>IF(D71="-", "-", IF(D71="", "", INT(F71*VLOOKUP(D71, 'SKU Маскарпоне'!$A$1:$C$150, 3, 0))))</f>
        <v/>
      </c>
      <c r="F71" s="42"/>
      <c r="G71" s="39" t="str">
        <f t="shared" ca="1" si="22"/>
        <v/>
      </c>
      <c r="H71" s="40"/>
      <c r="I71" s="40" t="str">
        <f t="shared" ca="1" si="23"/>
        <v/>
      </c>
      <c r="K71" s="42" t="str">
        <f t="shared" ca="1" si="24"/>
        <v/>
      </c>
      <c r="L71" s="41">
        <f t="shared" ca="1" si="25"/>
        <v>0</v>
      </c>
      <c r="M71" s="41">
        <f t="shared" si="26"/>
        <v>0</v>
      </c>
      <c r="N71" s="41">
        <f t="shared" ca="1" si="27"/>
        <v>0</v>
      </c>
      <c r="R71" s="40" t="str">
        <f t="shared" ca="1" si="28"/>
        <v/>
      </c>
      <c r="S71" s="40" t="str">
        <f t="shared" ca="1" si="29"/>
        <v/>
      </c>
      <c r="AMJ71" s="11"/>
    </row>
    <row r="72" spans="2:1024" s="41" customFormat="1" ht="13.5" customHeight="1" x14ac:dyDescent="0.2">
      <c r="B72" s="40" t="str">
        <f>IF(D72="","",VLOOKUP(D72, 'SKU Маскарпоне'!$A$1:$B$150, 2, 0))</f>
        <v/>
      </c>
      <c r="C72" s="40" t="str">
        <f>IF(D72="","",VLOOKUP(D72, 'SKU Маскарпоне'!$A$1:$D$150, 4, 0))</f>
        <v/>
      </c>
      <c r="E72" s="59" t="str">
        <f>IF(D72="-", "-", IF(D72="", "", INT(F72*VLOOKUP(D72, 'SKU Маскарпоне'!$A$1:$C$150, 3, 0))))</f>
        <v/>
      </c>
      <c r="F72" s="42"/>
      <c r="G72" s="39" t="str">
        <f t="shared" ca="1" si="22"/>
        <v/>
      </c>
      <c r="H72" s="40"/>
      <c r="I72" s="40" t="str">
        <f t="shared" ca="1" si="23"/>
        <v/>
      </c>
      <c r="K72" s="42" t="str">
        <f t="shared" ca="1" si="24"/>
        <v/>
      </c>
      <c r="L72" s="41">
        <f t="shared" ca="1" si="25"/>
        <v>0</v>
      </c>
      <c r="M72" s="41">
        <f t="shared" si="26"/>
        <v>0</v>
      </c>
      <c r="N72" s="41">
        <f t="shared" ca="1" si="27"/>
        <v>0</v>
      </c>
      <c r="R72" s="40" t="str">
        <f t="shared" ca="1" si="28"/>
        <v/>
      </c>
      <c r="S72" s="40" t="str">
        <f t="shared" ca="1" si="29"/>
        <v/>
      </c>
      <c r="AMJ72" s="11"/>
    </row>
    <row r="73" spans="2:1024" s="41" customFormat="1" ht="13.5" customHeight="1" x14ac:dyDescent="0.2">
      <c r="B73" s="40" t="str">
        <f>IF(D73="","",VLOOKUP(D73, 'SKU Маскарпоне'!$A$1:$B$150, 2, 0))</f>
        <v/>
      </c>
      <c r="C73" s="40" t="str">
        <f>IF(D73="","",VLOOKUP(D73, 'SKU Маскарпоне'!$A$1:$D$150, 4, 0))</f>
        <v/>
      </c>
      <c r="E73" s="59" t="str">
        <f>IF(D73="-", "-", IF(D73="", "", INT(F73*VLOOKUP(D73, 'SKU Маскарпоне'!$A$1:$C$150, 3, 0))))</f>
        <v/>
      </c>
      <c r="F73" s="42"/>
      <c r="G73" s="39" t="str">
        <f t="shared" ca="1" si="22"/>
        <v/>
      </c>
      <c r="H73" s="40"/>
      <c r="I73" s="40" t="str">
        <f t="shared" ca="1" si="23"/>
        <v/>
      </c>
      <c r="K73" s="42" t="str">
        <f t="shared" ca="1" si="24"/>
        <v/>
      </c>
      <c r="L73" s="41">
        <f t="shared" ca="1" si="25"/>
        <v>0</v>
      </c>
      <c r="M73" s="41">
        <f t="shared" si="26"/>
        <v>0</v>
      </c>
      <c r="N73" s="41">
        <f t="shared" ca="1" si="27"/>
        <v>0</v>
      </c>
      <c r="R73" s="40" t="str">
        <f t="shared" ca="1" si="28"/>
        <v/>
      </c>
      <c r="S73" s="40" t="str">
        <f t="shared" ca="1" si="29"/>
        <v/>
      </c>
      <c r="AMJ73" s="11"/>
    </row>
    <row r="74" spans="2:1024" s="41" customFormat="1" ht="13.5" customHeight="1" x14ac:dyDescent="0.2">
      <c r="B74" s="40" t="str">
        <f>IF(D74="","",VLOOKUP(D74, 'SKU Маскарпоне'!$A$1:$B$150, 2, 0))</f>
        <v/>
      </c>
      <c r="C74" s="40" t="str">
        <f>IF(D74="","",VLOOKUP(D74, 'SKU Маскарпоне'!$A$1:$D$150, 4, 0))</f>
        <v/>
      </c>
      <c r="E74" s="59" t="str">
        <f>IF(D74="-", "-", IF(D74="", "", INT(F74*VLOOKUP(D74, 'SKU Маскарпоне'!$A$1:$C$150, 3, 0))))</f>
        <v/>
      </c>
      <c r="F74" s="42"/>
      <c r="G74" s="39" t="str">
        <f t="shared" ca="1" si="22"/>
        <v/>
      </c>
      <c r="H74" s="40"/>
      <c r="I74" s="40" t="str">
        <f t="shared" ca="1" si="23"/>
        <v/>
      </c>
      <c r="K74" s="42" t="str">
        <f t="shared" ca="1" si="24"/>
        <v/>
      </c>
      <c r="L74" s="41">
        <f t="shared" ca="1" si="25"/>
        <v>0</v>
      </c>
      <c r="M74" s="41">
        <f t="shared" si="26"/>
        <v>0</v>
      </c>
      <c r="N74" s="41">
        <f t="shared" ca="1" si="27"/>
        <v>0</v>
      </c>
      <c r="R74" s="40" t="str">
        <f t="shared" ca="1" si="28"/>
        <v/>
      </c>
      <c r="S74" s="40" t="str">
        <f t="shared" ca="1" si="29"/>
        <v/>
      </c>
      <c r="AMJ74" s="11"/>
    </row>
    <row r="75" spans="2:1024" s="41" customFormat="1" ht="13.5" customHeight="1" x14ac:dyDescent="0.2">
      <c r="B75" s="40" t="str">
        <f>IF(D75="","",VLOOKUP(D75, 'SKU Маскарпоне'!$A$1:$B$150, 2, 0))</f>
        <v/>
      </c>
      <c r="C75" s="40" t="str">
        <f>IF(D75="","",VLOOKUP(D75, 'SKU Маскарпоне'!$A$1:$D$150, 4, 0))</f>
        <v/>
      </c>
      <c r="E75" s="59" t="str">
        <f>IF(D75="-", "-", IF(D75="", "", INT(F75*VLOOKUP(D75, 'SKU Маскарпоне'!$A$1:$C$150, 3, 0))))</f>
        <v/>
      </c>
      <c r="F75" s="42"/>
      <c r="G75" s="39" t="str">
        <f t="shared" ca="1" si="22"/>
        <v/>
      </c>
      <c r="H75" s="40"/>
      <c r="I75" s="40" t="str">
        <f t="shared" ca="1" si="23"/>
        <v/>
      </c>
      <c r="K75" s="42" t="str">
        <f t="shared" ca="1" si="24"/>
        <v/>
      </c>
      <c r="L75" s="41">
        <f t="shared" ca="1" si="25"/>
        <v>0</v>
      </c>
      <c r="M75" s="41">
        <f t="shared" si="26"/>
        <v>0</v>
      </c>
      <c r="N75" s="41">
        <f t="shared" ca="1" si="27"/>
        <v>0</v>
      </c>
      <c r="R75" s="40" t="str">
        <f t="shared" ca="1" si="28"/>
        <v/>
      </c>
      <c r="S75" s="40" t="str">
        <f t="shared" ca="1" si="29"/>
        <v/>
      </c>
      <c r="AMJ75" s="11"/>
    </row>
    <row r="76" spans="2:1024" s="41" customFormat="1" ht="13.5" customHeight="1" x14ac:dyDescent="0.2">
      <c r="B76" s="40" t="str">
        <f>IF(D76="","",VLOOKUP(D76, 'SKU Маскарпоне'!$A$1:$B$150, 2, 0))</f>
        <v/>
      </c>
      <c r="C76" s="40" t="str">
        <f>IF(D76="","",VLOOKUP(D76, 'SKU Маскарпоне'!$A$1:$D$150, 4, 0))</f>
        <v/>
      </c>
      <c r="E76" s="59" t="str">
        <f>IF(D76="-", "-", IF(D76="", "", INT(F76*VLOOKUP(D76, 'SKU Маскарпоне'!$A$1:$C$150, 3, 0))))</f>
        <v/>
      </c>
      <c r="F76" s="42"/>
      <c r="G76" s="39" t="str">
        <f t="shared" ca="1" si="22"/>
        <v/>
      </c>
      <c r="H76" s="40"/>
      <c r="I76" s="40" t="str">
        <f t="shared" ca="1" si="23"/>
        <v/>
      </c>
      <c r="K76" s="42" t="str">
        <f t="shared" ca="1" si="24"/>
        <v/>
      </c>
      <c r="L76" s="41">
        <f t="shared" ca="1" si="25"/>
        <v>0</v>
      </c>
      <c r="M76" s="41">
        <f t="shared" si="26"/>
        <v>0</v>
      </c>
      <c r="N76" s="41">
        <f t="shared" ca="1" si="27"/>
        <v>0</v>
      </c>
      <c r="R76" s="40" t="str">
        <f t="shared" ca="1" si="28"/>
        <v/>
      </c>
      <c r="S76" s="40" t="str">
        <f t="shared" ca="1" si="29"/>
        <v/>
      </c>
      <c r="AMJ76" s="11"/>
    </row>
    <row r="77" spans="2:1024" s="41" customFormat="1" ht="13.5" customHeight="1" x14ac:dyDescent="0.2">
      <c r="B77" s="40" t="str">
        <f>IF(D77="","",VLOOKUP(D77, 'SKU Маскарпоне'!$A$1:$B$150, 2, 0))</f>
        <v/>
      </c>
      <c r="C77" s="40" t="str">
        <f>IF(D77="","",VLOOKUP(D77, 'SKU Маскарпоне'!$A$1:$D$150, 4, 0))</f>
        <v/>
      </c>
      <c r="E77" s="59" t="str">
        <f>IF(D77="-", "-", IF(D77="", "", INT(F77*VLOOKUP(D77, 'SKU Маскарпоне'!$A$1:$C$150, 3, 0))))</f>
        <v/>
      </c>
      <c r="F77" s="42"/>
      <c r="G77" s="39" t="str">
        <f t="shared" ca="1" si="22"/>
        <v/>
      </c>
      <c r="H77" s="40"/>
      <c r="I77" s="40" t="str">
        <f t="shared" ca="1" si="23"/>
        <v/>
      </c>
      <c r="K77" s="42" t="str">
        <f t="shared" ca="1" si="24"/>
        <v/>
      </c>
      <c r="L77" s="41">
        <f t="shared" ca="1" si="25"/>
        <v>0</v>
      </c>
      <c r="M77" s="41">
        <f t="shared" si="26"/>
        <v>0</v>
      </c>
      <c r="N77" s="41">
        <f t="shared" ca="1" si="27"/>
        <v>0</v>
      </c>
      <c r="R77" s="40" t="str">
        <f t="shared" ca="1" si="28"/>
        <v/>
      </c>
      <c r="S77" s="40" t="str">
        <f t="shared" ca="1" si="29"/>
        <v/>
      </c>
      <c r="AMJ77" s="11"/>
    </row>
    <row r="78" spans="2:1024" s="41" customFormat="1" ht="13.5" customHeight="1" x14ac:dyDescent="0.2">
      <c r="B78" s="40" t="str">
        <f>IF(D78="","",VLOOKUP(D78, 'SKU Маскарпоне'!$A$1:$B$150, 2, 0))</f>
        <v/>
      </c>
      <c r="C78" s="40" t="str">
        <f>IF(D78="","",VLOOKUP(D78, 'SKU Маскарпоне'!$A$1:$D$150, 4, 0))</f>
        <v/>
      </c>
      <c r="E78" s="59" t="str">
        <f>IF(D78="-", "-", IF(D78="", "", INT(F78*VLOOKUP(D78, 'SKU Маскарпоне'!$A$1:$C$150, 3, 0))))</f>
        <v/>
      </c>
      <c r="F78" s="42"/>
      <c r="G78" s="39" t="str">
        <f t="shared" ca="1" si="22"/>
        <v/>
      </c>
      <c r="H78" s="40"/>
      <c r="I78" s="40" t="str">
        <f t="shared" ca="1" si="23"/>
        <v/>
      </c>
      <c r="K78" s="42" t="str">
        <f t="shared" ca="1" si="24"/>
        <v/>
      </c>
      <c r="L78" s="41">
        <f t="shared" ref="L78:L103" ca="1" si="30">IF(J78="-",SUM(INDIRECT(ADDRESS(2,COLUMN(K78))&amp;":"&amp;ADDRESS(ROW(),COLUMN(K78)))),0)</f>
        <v>0</v>
      </c>
      <c r="M78" s="41">
        <f t="shared" si="26"/>
        <v>0</v>
      </c>
      <c r="N78" s="41">
        <f t="shared" ca="1" si="27"/>
        <v>0</v>
      </c>
      <c r="R78" s="40" t="str">
        <f t="shared" ca="1" si="28"/>
        <v/>
      </c>
      <c r="S78" s="40" t="str">
        <f t="shared" ca="1" si="29"/>
        <v/>
      </c>
      <c r="AMJ78" s="11"/>
    </row>
    <row r="79" spans="2:1024" s="41" customFormat="1" ht="13.5" customHeight="1" x14ac:dyDescent="0.2">
      <c r="B79" s="40" t="str">
        <f>IF(D79="","",VLOOKUP(D79, 'SKU Маскарпоне'!$A$1:$B$150, 2, 0))</f>
        <v/>
      </c>
      <c r="C79" s="40" t="str">
        <f>IF(D79="","",VLOOKUP(D79, 'SKU Маскарпоне'!$A$1:$D$150, 4, 0))</f>
        <v/>
      </c>
      <c r="E79" s="59" t="str">
        <f>IF(D79="-", "-", IF(D79="", "", INT(F79*VLOOKUP(D79, 'SKU Маскарпоне'!$A$1:$C$150, 3, 0))))</f>
        <v/>
      </c>
      <c r="F79" s="42"/>
      <c r="G79" s="39" t="str">
        <f t="shared" ca="1" si="22"/>
        <v/>
      </c>
      <c r="H79" s="40"/>
      <c r="I79" s="40" t="str">
        <f t="shared" ca="1" si="23"/>
        <v/>
      </c>
      <c r="K79" s="42" t="str">
        <f t="shared" ca="1" si="24"/>
        <v/>
      </c>
      <c r="L79" s="41">
        <f t="shared" ca="1" si="30"/>
        <v>0</v>
      </c>
      <c r="M79" s="41">
        <f t="shared" si="26"/>
        <v>0</v>
      </c>
      <c r="N79" s="41">
        <f t="shared" ca="1" si="27"/>
        <v>0</v>
      </c>
      <c r="R79" s="40" t="str">
        <f t="shared" ca="1" si="28"/>
        <v/>
      </c>
      <c r="S79" s="40" t="str">
        <f t="shared" ca="1" si="29"/>
        <v/>
      </c>
      <c r="AMJ79" s="11"/>
    </row>
    <row r="80" spans="2:1024" s="41" customFormat="1" ht="13.5" customHeight="1" x14ac:dyDescent="0.2">
      <c r="B80" s="40" t="str">
        <f>IF(D80="","",VLOOKUP(D80, 'SKU Маскарпоне'!$A$1:$B$150, 2, 0))</f>
        <v/>
      </c>
      <c r="C80" s="40" t="str">
        <f>IF(D80="","",VLOOKUP(D80, 'SKU Маскарпоне'!$A$1:$D$150, 4, 0))</f>
        <v/>
      </c>
      <c r="E80" s="59" t="str">
        <f>IF(D80="-", "-", IF(D80="", "", INT(F80*VLOOKUP(D80, 'SKU Маскарпоне'!$A$1:$C$150, 3, 0))))</f>
        <v/>
      </c>
      <c r="F80" s="42"/>
      <c r="G80" s="39" t="str">
        <f t="shared" ca="1" si="22"/>
        <v/>
      </c>
      <c r="H80" s="40"/>
      <c r="I80" s="40" t="str">
        <f t="shared" ca="1" si="23"/>
        <v/>
      </c>
      <c r="K80" s="42" t="str">
        <f t="shared" ca="1" si="24"/>
        <v/>
      </c>
      <c r="L80" s="41">
        <f t="shared" ca="1" si="30"/>
        <v>0</v>
      </c>
      <c r="M80" s="41">
        <f t="shared" si="26"/>
        <v>0</v>
      </c>
      <c r="N80" s="41">
        <f t="shared" ca="1" si="27"/>
        <v>0</v>
      </c>
      <c r="R80" s="40" t="str">
        <f t="shared" ca="1" si="28"/>
        <v/>
      </c>
      <c r="S80" s="40" t="str">
        <f t="shared" ca="1" si="29"/>
        <v/>
      </c>
      <c r="AMJ80" s="11"/>
    </row>
    <row r="81" spans="2:1024" s="41" customFormat="1" ht="13.5" customHeight="1" x14ac:dyDescent="0.2">
      <c r="B81" s="40" t="str">
        <f>IF(D81="","",VLOOKUP(D81, 'SKU Маскарпоне'!$A$1:$B$150, 2, 0))</f>
        <v/>
      </c>
      <c r="C81" s="40" t="str">
        <f>IF(D81="","",VLOOKUP(D81, 'SKU Маскарпоне'!$A$1:$D$150, 4, 0))</f>
        <v/>
      </c>
      <c r="E81" s="59" t="str">
        <f>IF(D81="-", "-", IF(D81="", "", INT(F81*VLOOKUP(D81, 'SKU Маскарпоне'!$A$1:$C$150, 3, 0))))</f>
        <v/>
      </c>
      <c r="F81" s="42"/>
      <c r="G81" s="39" t="str">
        <f t="shared" ca="1" si="22"/>
        <v/>
      </c>
      <c r="H81" s="40"/>
      <c r="I81" s="40" t="str">
        <f t="shared" ca="1" si="23"/>
        <v/>
      </c>
      <c r="K81" s="42" t="str">
        <f t="shared" ca="1" si="24"/>
        <v/>
      </c>
      <c r="L81" s="41">
        <f t="shared" ca="1" si="30"/>
        <v>0</v>
      </c>
      <c r="M81" s="41">
        <f t="shared" si="26"/>
        <v>0</v>
      </c>
      <c r="N81" s="41">
        <f t="shared" ca="1" si="27"/>
        <v>0</v>
      </c>
      <c r="R81" s="40" t="str">
        <f t="shared" ca="1" si="28"/>
        <v/>
      </c>
      <c r="S81" s="40" t="str">
        <f t="shared" ca="1" si="29"/>
        <v/>
      </c>
      <c r="AMJ81" s="11"/>
    </row>
    <row r="82" spans="2:1024" s="41" customFormat="1" ht="13.5" customHeight="1" x14ac:dyDescent="0.2">
      <c r="B82" s="40" t="str">
        <f>IF(D82="","",VLOOKUP(D82, 'SKU Маскарпоне'!$A$1:$B$150, 2, 0))</f>
        <v/>
      </c>
      <c r="C82" s="40" t="str">
        <f>IF(D82="","",VLOOKUP(D82, 'SKU Маскарпоне'!$A$1:$D$150, 4, 0))</f>
        <v/>
      </c>
      <c r="E82" s="59" t="str">
        <f>IF(D82="-", "-", IF(D82="", "", INT(F82*VLOOKUP(D82, 'SKU Маскарпоне'!$A$1:$C$150, 3, 0))))</f>
        <v/>
      </c>
      <c r="F82" s="42"/>
      <c r="G82" s="39" t="str">
        <f t="shared" ca="1" si="22"/>
        <v/>
      </c>
      <c r="H82" s="40"/>
      <c r="I82" s="40" t="str">
        <f t="shared" ca="1" si="23"/>
        <v/>
      </c>
      <c r="K82" s="42" t="str">
        <f t="shared" ca="1" si="24"/>
        <v/>
      </c>
      <c r="L82" s="41">
        <f t="shared" ca="1" si="30"/>
        <v>0</v>
      </c>
      <c r="M82" s="41">
        <f t="shared" si="26"/>
        <v>0</v>
      </c>
      <c r="N82" s="41">
        <f t="shared" ca="1" si="27"/>
        <v>0</v>
      </c>
      <c r="R82" s="40" t="str">
        <f t="shared" ca="1" si="28"/>
        <v/>
      </c>
      <c r="S82" s="40" t="str">
        <f t="shared" ca="1" si="29"/>
        <v/>
      </c>
      <c r="AMJ82" s="11"/>
    </row>
    <row r="83" spans="2:1024" s="41" customFormat="1" ht="13.5" customHeight="1" x14ac:dyDescent="0.2">
      <c r="B83" s="40" t="str">
        <f>IF(D83="","",VLOOKUP(D83, 'SKU Маскарпоне'!$A$1:$B$150, 2, 0))</f>
        <v/>
      </c>
      <c r="C83" s="40" t="str">
        <f>IF(D83="","",VLOOKUP(D83, 'SKU Маскарпоне'!$A$1:$D$150, 4, 0))</f>
        <v/>
      </c>
      <c r="E83" s="59" t="str">
        <f>IF(D83="-", "-", IF(D83="", "", INT(F83*VLOOKUP(D83, 'SKU Маскарпоне'!$A$1:$C$150, 3, 0))))</f>
        <v/>
      </c>
      <c r="F83" s="42"/>
      <c r="G83" s="39" t="str">
        <f t="shared" ca="1" si="22"/>
        <v/>
      </c>
      <c r="H83" s="40"/>
      <c r="I83" s="40" t="str">
        <f t="shared" ca="1" si="23"/>
        <v/>
      </c>
      <c r="K83" s="42" t="str">
        <f t="shared" ca="1" si="24"/>
        <v/>
      </c>
      <c r="L83" s="41">
        <f t="shared" ca="1" si="30"/>
        <v>0</v>
      </c>
      <c r="M83" s="41">
        <f t="shared" si="26"/>
        <v>0</v>
      </c>
      <c r="N83" s="41">
        <f t="shared" ca="1" si="27"/>
        <v>0</v>
      </c>
      <c r="R83" s="40" t="str">
        <f t="shared" ca="1" si="28"/>
        <v/>
      </c>
      <c r="S83" s="40" t="str">
        <f t="shared" ca="1" si="29"/>
        <v/>
      </c>
      <c r="AMJ83" s="11"/>
    </row>
    <row r="84" spans="2:1024" s="41" customFormat="1" ht="13.5" customHeight="1" x14ac:dyDescent="0.2">
      <c r="B84" s="40" t="str">
        <f>IF(D84="","",VLOOKUP(D84, 'SKU Маскарпоне'!$A$1:$B$150, 2, 0))</f>
        <v/>
      </c>
      <c r="C84" s="40" t="str">
        <f>IF(D84="","",VLOOKUP(D84, 'SKU Маскарпоне'!$A$1:$D$150, 4, 0))</f>
        <v/>
      </c>
      <c r="E84" s="59" t="str">
        <f>IF(D84="-", "-", IF(D84="", "", INT(F84*VLOOKUP(D84, 'SKU Маскарпоне'!$A$1:$C$150, 3, 0))))</f>
        <v/>
      </c>
      <c r="F84" s="42"/>
      <c r="G84" s="39" t="str">
        <f t="shared" ca="1" si="22"/>
        <v/>
      </c>
      <c r="H84" s="40"/>
      <c r="I84" s="40" t="str">
        <f t="shared" ca="1" si="23"/>
        <v/>
      </c>
      <c r="K84" s="42" t="str">
        <f t="shared" ca="1" si="24"/>
        <v/>
      </c>
      <c r="L84" s="41">
        <f t="shared" ca="1" si="30"/>
        <v>0</v>
      </c>
      <c r="M84" s="41">
        <f t="shared" si="26"/>
        <v>0</v>
      </c>
      <c r="N84" s="41">
        <f t="shared" ca="1" si="27"/>
        <v>0</v>
      </c>
      <c r="R84" s="40" t="str">
        <f t="shared" ca="1" si="28"/>
        <v/>
      </c>
      <c r="S84" s="40" t="str">
        <f t="shared" ca="1" si="29"/>
        <v/>
      </c>
      <c r="AMJ84" s="11"/>
    </row>
    <row r="85" spans="2:1024" s="41" customFormat="1" ht="13.5" customHeight="1" x14ac:dyDescent="0.2">
      <c r="B85" s="40" t="str">
        <f>IF(D85="","",VLOOKUP(D85, 'SKU Маскарпоне'!$A$1:$B$150, 2, 0))</f>
        <v/>
      </c>
      <c r="C85" s="40" t="str">
        <f>IF(D85="","",VLOOKUP(D85, 'SKU Маскарпоне'!$A$1:$D$150, 4, 0))</f>
        <v/>
      </c>
      <c r="E85" s="59" t="str">
        <f>IF(D85="-", "-", IF(D85="", "", INT(F85*VLOOKUP(D85, 'SKU Маскарпоне'!$A$1:$C$150, 3, 0))))</f>
        <v/>
      </c>
      <c r="F85" s="42"/>
      <c r="G85" s="39" t="str">
        <f t="shared" ca="1" si="22"/>
        <v/>
      </c>
      <c r="H85" s="40"/>
      <c r="I85" s="40" t="str">
        <f t="shared" ca="1" si="23"/>
        <v/>
      </c>
      <c r="K85" s="42" t="str">
        <f t="shared" ca="1" si="24"/>
        <v/>
      </c>
      <c r="L85" s="41">
        <f t="shared" ca="1" si="30"/>
        <v>0</v>
      </c>
      <c r="M85" s="41">
        <f t="shared" si="26"/>
        <v>0</v>
      </c>
      <c r="N85" s="41">
        <f t="shared" ca="1" si="27"/>
        <v>0</v>
      </c>
      <c r="R85" s="40" t="str">
        <f t="shared" ca="1" si="28"/>
        <v/>
      </c>
      <c r="S85" s="40" t="str">
        <f t="shared" ca="1" si="29"/>
        <v/>
      </c>
      <c r="AMJ85" s="11"/>
    </row>
    <row r="86" spans="2:1024" s="41" customFormat="1" ht="13.5" customHeight="1" x14ac:dyDescent="0.2">
      <c r="B86" s="40" t="str">
        <f>IF(D86="","",VLOOKUP(D86, 'SKU Маскарпоне'!$A$1:$B$150, 2, 0))</f>
        <v/>
      </c>
      <c r="C86" s="40" t="str">
        <f>IF(D86="","",VLOOKUP(D86, 'SKU Маскарпоне'!$A$1:$D$150, 4, 0))</f>
        <v/>
      </c>
      <c r="E86" s="59" t="str">
        <f>IF(D86="-", "-", IF(D86="", "", INT(F86*VLOOKUP(D86, 'SKU Маскарпоне'!$A$1:$C$150, 3, 0))))</f>
        <v/>
      </c>
      <c r="F86" s="42"/>
      <c r="G86" s="39" t="str">
        <f t="shared" ca="1" si="22"/>
        <v/>
      </c>
      <c r="H86" s="40"/>
      <c r="I86" s="40" t="str">
        <f t="shared" ca="1" si="23"/>
        <v/>
      </c>
      <c r="K86" s="42" t="str">
        <f t="shared" ca="1" si="24"/>
        <v/>
      </c>
      <c r="L86" s="41">
        <f t="shared" ca="1" si="30"/>
        <v>0</v>
      </c>
      <c r="M86" s="41">
        <f t="shared" si="26"/>
        <v>0</v>
      </c>
      <c r="N86" s="41">
        <f t="shared" ca="1" si="27"/>
        <v>0</v>
      </c>
      <c r="R86" s="40" t="str">
        <f t="shared" ca="1" si="28"/>
        <v/>
      </c>
      <c r="S86" s="40" t="str">
        <f t="shared" ca="1" si="29"/>
        <v/>
      </c>
      <c r="AMJ86" s="11"/>
    </row>
    <row r="87" spans="2:1024" s="41" customFormat="1" ht="13.5" customHeight="1" x14ac:dyDescent="0.2">
      <c r="B87" s="40" t="str">
        <f>IF(D87="","",VLOOKUP(D87, 'SKU Маскарпоне'!$A$1:$B$150, 2, 0))</f>
        <v/>
      </c>
      <c r="C87" s="40" t="str">
        <f>IF(D87="","",VLOOKUP(D87, 'SKU Маскарпоне'!$A$1:$D$150, 4, 0))</f>
        <v/>
      </c>
      <c r="E87" s="59" t="str">
        <f>IF(D87="-", "-", IF(D87="", "", INT(F87*VLOOKUP(D87, 'SKU Маскарпоне'!$A$1:$C$150, 3, 0))))</f>
        <v/>
      </c>
      <c r="F87" s="42"/>
      <c r="G87" s="39" t="str">
        <f t="shared" ca="1" si="22"/>
        <v/>
      </c>
      <c r="H87" s="40"/>
      <c r="I87" s="40" t="str">
        <f t="shared" ca="1" si="23"/>
        <v/>
      </c>
      <c r="K87" s="42" t="str">
        <f t="shared" ca="1" si="24"/>
        <v/>
      </c>
      <c r="L87" s="41">
        <f t="shared" ca="1" si="30"/>
        <v>0</v>
      </c>
      <c r="M87" s="41">
        <f t="shared" si="26"/>
        <v>0</v>
      </c>
      <c r="N87" s="41">
        <f t="shared" ca="1" si="27"/>
        <v>0</v>
      </c>
      <c r="R87" s="40" t="str">
        <f t="shared" ca="1" si="28"/>
        <v/>
      </c>
      <c r="S87" s="40" t="str">
        <f t="shared" ca="1" si="29"/>
        <v/>
      </c>
      <c r="AMJ87" s="11"/>
    </row>
    <row r="88" spans="2:1024" s="41" customFormat="1" ht="13.5" customHeight="1" x14ac:dyDescent="0.2">
      <c r="B88" s="40" t="str">
        <f>IF(D88="","",VLOOKUP(D88, 'SKU Маскарпоне'!$A$1:$B$150, 2, 0))</f>
        <v/>
      </c>
      <c r="C88" s="40" t="str">
        <f>IF(D88="","",VLOOKUP(D88, 'SKU Маскарпоне'!$A$1:$D$150, 4, 0))</f>
        <v/>
      </c>
      <c r="E88" s="59" t="str">
        <f>IF(D88="-", "-", IF(D88="", "", INT(F88*VLOOKUP(D88, 'SKU Маскарпоне'!$A$1:$C$150, 3, 0))))</f>
        <v/>
      </c>
      <c r="F88" s="42"/>
      <c r="G88" s="39" t="str">
        <f t="shared" ca="1" si="22"/>
        <v/>
      </c>
      <c r="H88" s="40"/>
      <c r="I88" s="40" t="str">
        <f t="shared" ca="1" si="23"/>
        <v/>
      </c>
      <c r="K88" s="42" t="str">
        <f t="shared" ca="1" si="24"/>
        <v/>
      </c>
      <c r="L88" s="41">
        <f t="shared" ca="1" si="30"/>
        <v>0</v>
      </c>
      <c r="M88" s="41">
        <f t="shared" si="26"/>
        <v>0</v>
      </c>
      <c r="N88" s="41">
        <f t="shared" ca="1" si="27"/>
        <v>0</v>
      </c>
      <c r="R88" s="40" t="str">
        <f t="shared" ca="1" si="28"/>
        <v/>
      </c>
      <c r="S88" s="40" t="str">
        <f t="shared" ca="1" si="29"/>
        <v/>
      </c>
      <c r="AMJ88" s="11"/>
    </row>
    <row r="89" spans="2:1024" s="41" customFormat="1" ht="13.5" customHeight="1" x14ac:dyDescent="0.2">
      <c r="B89" s="40" t="str">
        <f>IF(D89="","",VLOOKUP(D89, 'SKU Маскарпоне'!$A$1:$B$150, 2, 0))</f>
        <v/>
      </c>
      <c r="C89" s="40" t="str">
        <f>IF(D89="","",VLOOKUP(D89, 'SKU Маскарпоне'!$A$1:$D$150, 4, 0))</f>
        <v/>
      </c>
      <c r="E89" s="59" t="str">
        <f>IF(D89="-", "-", IF(D89="", "", INT(F89*VLOOKUP(D89, 'SKU Маскарпоне'!$A$1:$C$150, 3, 0))))</f>
        <v/>
      </c>
      <c r="F89" s="42"/>
      <c r="G89" s="39" t="str">
        <f t="shared" ca="1" si="22"/>
        <v/>
      </c>
      <c r="H89" s="40"/>
      <c r="I89" s="40" t="str">
        <f t="shared" ca="1" si="23"/>
        <v/>
      </c>
      <c r="K89" s="42" t="str">
        <f t="shared" ca="1" si="24"/>
        <v/>
      </c>
      <c r="L89" s="41">
        <f t="shared" ca="1" si="30"/>
        <v>0</v>
      </c>
      <c r="M89" s="41">
        <f t="shared" si="26"/>
        <v>0</v>
      </c>
      <c r="N89" s="41">
        <f t="shared" ca="1" si="27"/>
        <v>0</v>
      </c>
      <c r="R89" s="40" t="str">
        <f t="shared" ca="1" si="28"/>
        <v/>
      </c>
      <c r="S89" s="40" t="str">
        <f t="shared" ca="1" si="29"/>
        <v/>
      </c>
      <c r="AMJ89" s="11"/>
    </row>
    <row r="90" spans="2:1024" s="41" customFormat="1" ht="13.5" customHeight="1" x14ac:dyDescent="0.2">
      <c r="B90" s="40" t="str">
        <f>IF(D90="","",VLOOKUP(D90, 'SKU Маскарпоне'!$A$1:$B$150, 2, 0))</f>
        <v/>
      </c>
      <c r="C90" s="40" t="str">
        <f>IF(D90="","",VLOOKUP(D90, 'SKU Маскарпоне'!$A$1:$D$150, 4, 0))</f>
        <v/>
      </c>
      <c r="E90" s="59" t="str">
        <f>IF(D90="-", "-", IF(D90="", "", INT(F90*VLOOKUP(D90, 'SKU Маскарпоне'!$A$1:$C$150, 3, 0))))</f>
        <v/>
      </c>
      <c r="F90" s="42"/>
      <c r="G90" s="39" t="str">
        <f t="shared" ca="1" si="22"/>
        <v/>
      </c>
      <c r="H90" s="40"/>
      <c r="I90" s="40" t="str">
        <f t="shared" ca="1" si="23"/>
        <v/>
      </c>
      <c r="K90" s="42" t="str">
        <f t="shared" ca="1" si="24"/>
        <v/>
      </c>
      <c r="L90" s="41">
        <f t="shared" ca="1" si="30"/>
        <v>0</v>
      </c>
      <c r="M90" s="41">
        <f t="shared" si="26"/>
        <v>0</v>
      </c>
      <c r="N90" s="41">
        <f t="shared" ca="1" si="27"/>
        <v>0</v>
      </c>
      <c r="R90" s="40" t="str">
        <f t="shared" ca="1" si="28"/>
        <v/>
      </c>
      <c r="S90" s="40" t="str">
        <f t="shared" ca="1" si="29"/>
        <v/>
      </c>
      <c r="AMJ90" s="11"/>
    </row>
    <row r="91" spans="2:1024" s="41" customFormat="1" ht="13.5" customHeight="1" x14ac:dyDescent="0.2">
      <c r="B91" s="40" t="str">
        <f>IF(D91="","",VLOOKUP(D91, 'SKU Маскарпоне'!$A$1:$B$150, 2, 0))</f>
        <v/>
      </c>
      <c r="C91" s="40" t="str">
        <f>IF(D91="","",VLOOKUP(D91, 'SKU Маскарпоне'!$A$1:$D$150, 4, 0))</f>
        <v/>
      </c>
      <c r="E91" s="59" t="str">
        <f>IF(D91="-", "-", IF(D91="", "", INT(F91*VLOOKUP(D91, 'SKU Маскарпоне'!$A$1:$C$150, 3, 0))))</f>
        <v/>
      </c>
      <c r="F91" s="42"/>
      <c r="G91" s="39" t="str">
        <f t="shared" ca="1" si="22"/>
        <v/>
      </c>
      <c r="H91" s="40"/>
      <c r="I91" s="40" t="str">
        <f t="shared" ca="1" si="23"/>
        <v/>
      </c>
      <c r="K91" s="42" t="str">
        <f t="shared" ca="1" si="24"/>
        <v/>
      </c>
      <c r="L91" s="41">
        <f t="shared" ca="1" si="30"/>
        <v>0</v>
      </c>
      <c r="M91" s="41">
        <f t="shared" si="26"/>
        <v>0</v>
      </c>
      <c r="N91" s="41">
        <f t="shared" ca="1" si="27"/>
        <v>0</v>
      </c>
      <c r="R91" s="40" t="str">
        <f t="shared" ca="1" si="28"/>
        <v/>
      </c>
      <c r="S91" s="40" t="str">
        <f t="shared" ca="1" si="29"/>
        <v/>
      </c>
      <c r="AMJ91" s="11"/>
    </row>
    <row r="92" spans="2:1024" s="41" customFormat="1" ht="13.5" customHeight="1" x14ac:dyDescent="0.2">
      <c r="B92" s="40" t="str">
        <f>IF(D92="","",VLOOKUP(D92, 'SKU Маскарпоне'!$A$1:$B$150, 2, 0))</f>
        <v/>
      </c>
      <c r="C92" s="40" t="str">
        <f>IF(D92="","",VLOOKUP(D92, 'SKU Маскарпоне'!$A$1:$D$150, 4, 0))</f>
        <v/>
      </c>
      <c r="E92" s="59" t="str">
        <f>IF(D92="-", "-", IF(D92="", "", INT(F92*VLOOKUP(D92, 'SKU Маскарпоне'!$A$1:$C$150, 3, 0))))</f>
        <v/>
      </c>
      <c r="F92" s="42"/>
      <c r="G92" s="39" t="str">
        <f t="shared" ca="1" si="22"/>
        <v/>
      </c>
      <c r="H92" s="40"/>
      <c r="I92" s="40" t="str">
        <f t="shared" ca="1" si="23"/>
        <v/>
      </c>
      <c r="K92" s="42" t="str">
        <f t="shared" ca="1" si="24"/>
        <v/>
      </c>
      <c r="L92" s="41">
        <f t="shared" ca="1" si="30"/>
        <v>0</v>
      </c>
      <c r="M92" s="41">
        <f t="shared" si="26"/>
        <v>0</v>
      </c>
      <c r="N92" s="41">
        <f t="shared" ca="1" si="27"/>
        <v>0</v>
      </c>
      <c r="R92" s="40" t="str">
        <f t="shared" ca="1" si="28"/>
        <v/>
      </c>
      <c r="S92" s="40" t="str">
        <f t="shared" ca="1" si="29"/>
        <v/>
      </c>
      <c r="AMJ92" s="11"/>
    </row>
    <row r="93" spans="2:1024" s="41" customFormat="1" ht="13.5" customHeight="1" x14ac:dyDescent="0.2">
      <c r="B93" s="40" t="str">
        <f>IF(D93="","",VLOOKUP(D93, 'SKU Маскарпоне'!$A$1:$B$150, 2, 0))</f>
        <v/>
      </c>
      <c r="C93" s="40" t="str">
        <f>IF(D93="","",VLOOKUP(D93, 'SKU Маскарпоне'!$A$1:$D$150, 4, 0))</f>
        <v/>
      </c>
      <c r="E93" s="59" t="str">
        <f>IF(D93="-", "-", IF(D93="", "", INT(F93*VLOOKUP(D93, 'SKU Маскарпоне'!$A$1:$C$150, 3, 0))))</f>
        <v/>
      </c>
      <c r="F93" s="42"/>
      <c r="G93" s="39" t="str">
        <f t="shared" ca="1" si="22"/>
        <v/>
      </c>
      <c r="H93" s="40"/>
      <c r="I93" s="40" t="str">
        <f t="shared" ca="1" si="23"/>
        <v/>
      </c>
      <c r="K93" s="42" t="str">
        <f t="shared" ca="1" si="24"/>
        <v/>
      </c>
      <c r="L93" s="41">
        <f t="shared" ca="1" si="30"/>
        <v>0</v>
      </c>
      <c r="M93" s="41">
        <f t="shared" si="26"/>
        <v>0</v>
      </c>
      <c r="N93" s="41">
        <f t="shared" ca="1" si="27"/>
        <v>0</v>
      </c>
      <c r="R93" s="40" t="str">
        <f t="shared" ca="1" si="28"/>
        <v/>
      </c>
      <c r="S93" s="40" t="str">
        <f t="shared" ca="1" si="29"/>
        <v/>
      </c>
      <c r="AMJ93" s="11"/>
    </row>
    <row r="94" spans="2:1024" s="41" customFormat="1" ht="13.5" customHeight="1" x14ac:dyDescent="0.2">
      <c r="B94" s="40" t="str">
        <f>IF(D94="","",VLOOKUP(D94, 'SKU Маскарпоне'!$A$1:$B$150, 2, 0))</f>
        <v/>
      </c>
      <c r="C94" s="40" t="str">
        <f>IF(D94="","",VLOOKUP(D94, 'SKU Маскарпоне'!$A$1:$D$150, 4, 0))</f>
        <v/>
      </c>
      <c r="E94" s="59" t="str">
        <f>IF(D94="-", "-", IF(D94="", "", INT(F94*VLOOKUP(D94, 'SKU Маскарпоне'!$A$1:$C$150, 3, 0))))</f>
        <v/>
      </c>
      <c r="F94" s="42"/>
      <c r="G94" s="39" t="str">
        <f t="shared" ca="1" si="22"/>
        <v/>
      </c>
      <c r="H94" s="40"/>
      <c r="I94" s="40" t="str">
        <f t="shared" ca="1" si="23"/>
        <v/>
      </c>
      <c r="K94" s="42" t="str">
        <f t="shared" ca="1" si="24"/>
        <v/>
      </c>
      <c r="L94" s="41">
        <f t="shared" ca="1" si="30"/>
        <v>0</v>
      </c>
      <c r="M94" s="41">
        <f t="shared" si="26"/>
        <v>0</v>
      </c>
      <c r="N94" s="41">
        <f t="shared" ca="1" si="27"/>
        <v>0</v>
      </c>
      <c r="R94" s="40" t="str">
        <f t="shared" ca="1" si="28"/>
        <v/>
      </c>
      <c r="S94" s="40" t="str">
        <f t="shared" ca="1" si="29"/>
        <v/>
      </c>
      <c r="AMJ94" s="11"/>
    </row>
    <row r="95" spans="2:1024" s="41" customFormat="1" ht="13.5" customHeight="1" x14ac:dyDescent="0.2">
      <c r="B95" s="40" t="str">
        <f>IF(D95="","",VLOOKUP(D95, 'SKU Маскарпоне'!$A$1:$B$150, 2, 0))</f>
        <v/>
      </c>
      <c r="C95" s="40" t="str">
        <f>IF(D95="","",VLOOKUP(D95, 'SKU Маскарпоне'!$A$1:$D$150, 4, 0))</f>
        <v/>
      </c>
      <c r="E95" s="59" t="str">
        <f>IF(D95="-", "-", IF(D95="", "", INT(F95*VLOOKUP(D95, 'SKU Маскарпоне'!$A$1:$C$150, 3, 0))))</f>
        <v/>
      </c>
      <c r="F95" s="42"/>
      <c r="G95" s="39" t="str">
        <f t="shared" ca="1" si="22"/>
        <v/>
      </c>
      <c r="H95" s="40"/>
      <c r="I95" s="40" t="str">
        <f t="shared" ca="1" si="23"/>
        <v/>
      </c>
      <c r="K95" s="42" t="str">
        <f t="shared" ca="1" si="24"/>
        <v/>
      </c>
      <c r="L95" s="41">
        <f t="shared" ca="1" si="30"/>
        <v>0</v>
      </c>
      <c r="M95" s="41">
        <f t="shared" si="26"/>
        <v>0</v>
      </c>
      <c r="N95" s="41">
        <f t="shared" ca="1" si="27"/>
        <v>0</v>
      </c>
      <c r="R95" s="40" t="str">
        <f t="shared" ca="1" si="28"/>
        <v/>
      </c>
      <c r="S95" s="40" t="str">
        <f t="shared" ca="1" si="29"/>
        <v/>
      </c>
      <c r="AMJ95" s="11"/>
    </row>
    <row r="96" spans="2:1024" s="41" customFormat="1" ht="13.5" customHeight="1" x14ac:dyDescent="0.2">
      <c r="B96" s="40" t="str">
        <f>IF(D96="","",VLOOKUP(D96, 'SKU Маскарпоне'!$A$1:$B$150, 2, 0))</f>
        <v/>
      </c>
      <c r="C96" s="40" t="str">
        <f>IF(D96="","",VLOOKUP(D96, 'SKU Маскарпоне'!$A$1:$D$150, 4, 0))</f>
        <v/>
      </c>
      <c r="E96" s="59" t="str">
        <f>IF(D96="-", "-", IF(D96="", "", INT(F96*VLOOKUP(D96, 'SKU Маскарпоне'!$A$1:$C$150, 3, 0))))</f>
        <v/>
      </c>
      <c r="F96" s="42"/>
      <c r="G96" s="39" t="str">
        <f t="shared" ca="1" si="22"/>
        <v/>
      </c>
      <c r="H96" s="40"/>
      <c r="I96" s="40" t="str">
        <f t="shared" ca="1" si="23"/>
        <v/>
      </c>
      <c r="K96" s="42" t="str">
        <f t="shared" ca="1" si="24"/>
        <v/>
      </c>
      <c r="L96" s="41">
        <f t="shared" ca="1" si="30"/>
        <v>0</v>
      </c>
      <c r="M96" s="41">
        <f t="shared" si="26"/>
        <v>0</v>
      </c>
      <c r="N96" s="41">
        <f t="shared" ca="1" si="27"/>
        <v>0</v>
      </c>
      <c r="R96" s="40" t="str">
        <f t="shared" ca="1" si="28"/>
        <v/>
      </c>
      <c r="S96" s="40" t="str">
        <f t="shared" ca="1" si="29"/>
        <v/>
      </c>
      <c r="AMJ96" s="11"/>
    </row>
    <row r="97" spans="2:1024" s="41" customFormat="1" ht="13.5" customHeight="1" x14ac:dyDescent="0.2">
      <c r="B97" s="40" t="str">
        <f>IF(D97="","",VLOOKUP(D97, 'SKU Маскарпоне'!$A$1:$B$150, 2, 0))</f>
        <v/>
      </c>
      <c r="C97" s="40" t="str">
        <f>IF(D97="","",VLOOKUP(D97, 'SKU Маскарпоне'!$A$1:$D$150, 4, 0))</f>
        <v/>
      </c>
      <c r="E97" s="59" t="str">
        <f>IF(D97="-", "-", IF(D97="", "", INT(F97*VLOOKUP(D97, 'SKU Маскарпоне'!$A$1:$C$150, 3, 0))))</f>
        <v/>
      </c>
      <c r="F97" s="42"/>
      <c r="G97" s="39" t="str">
        <f t="shared" ca="1" si="22"/>
        <v/>
      </c>
      <c r="H97" s="40"/>
      <c r="I97" s="40" t="str">
        <f t="shared" ca="1" si="23"/>
        <v/>
      </c>
      <c r="K97" s="42" t="str">
        <f t="shared" ca="1" si="24"/>
        <v/>
      </c>
      <c r="L97" s="41">
        <f t="shared" ca="1" si="30"/>
        <v>0</v>
      </c>
      <c r="M97" s="41">
        <f t="shared" si="26"/>
        <v>0</v>
      </c>
      <c r="N97" s="41">
        <f t="shared" ca="1" si="27"/>
        <v>0</v>
      </c>
      <c r="R97" s="40" t="str">
        <f t="shared" ca="1" si="28"/>
        <v/>
      </c>
      <c r="S97" s="40" t="str">
        <f t="shared" ca="1" si="29"/>
        <v/>
      </c>
      <c r="AMJ97" s="11"/>
    </row>
    <row r="98" spans="2:1024" s="41" customFormat="1" ht="13.5" customHeight="1" x14ac:dyDescent="0.2">
      <c r="B98" s="40" t="str">
        <f>IF(D98="","",VLOOKUP(D98, 'SKU Маскарпоне'!$A$1:$B$150, 2, 0))</f>
        <v/>
      </c>
      <c r="C98" s="40" t="str">
        <f>IF(D98="","",VLOOKUP(D98, 'SKU Маскарпоне'!$A$1:$D$150, 4, 0))</f>
        <v/>
      </c>
      <c r="E98" s="59" t="str">
        <f>IF(D98="-", "-", IF(D98="", "", INT(F98*VLOOKUP(D98, 'SKU Маскарпоне'!$A$1:$C$150, 3, 0))))</f>
        <v/>
      </c>
      <c r="F98" s="42"/>
      <c r="G98" s="39" t="str">
        <f t="shared" ca="1" si="22"/>
        <v/>
      </c>
      <c r="H98" s="40"/>
      <c r="I98" s="40" t="str">
        <f t="shared" ca="1" si="23"/>
        <v/>
      </c>
      <c r="K98" s="42" t="str">
        <f t="shared" ca="1" si="24"/>
        <v/>
      </c>
      <c r="L98" s="41">
        <f t="shared" ca="1" si="30"/>
        <v>0</v>
      </c>
      <c r="M98" s="41">
        <f t="shared" si="26"/>
        <v>0</v>
      </c>
      <c r="N98" s="41">
        <f t="shared" ca="1" si="27"/>
        <v>0</v>
      </c>
      <c r="R98" s="40" t="str">
        <f t="shared" ca="1" si="28"/>
        <v/>
      </c>
      <c r="S98" s="40" t="str">
        <f t="shared" ca="1" si="29"/>
        <v/>
      </c>
      <c r="AMJ98" s="11"/>
    </row>
    <row r="99" spans="2:1024" s="41" customFormat="1" ht="13.5" customHeight="1" x14ac:dyDescent="0.2">
      <c r="B99" s="40" t="str">
        <f>IF(D99="","",VLOOKUP(D99, 'SKU Маскарпоне'!$A$1:$B$150, 2, 0))</f>
        <v/>
      </c>
      <c r="C99" s="40" t="str">
        <f>IF(D99="","",VLOOKUP(D99, 'SKU Маскарпоне'!$A$1:$D$150, 4, 0))</f>
        <v/>
      </c>
      <c r="E99" s="59" t="str">
        <f>IF(D99="-", "-", IF(D99="", "", INT(F99*VLOOKUP(D99, 'SKU Маскарпоне'!$A$1:$C$150, 3, 0))))</f>
        <v/>
      </c>
      <c r="F99" s="42"/>
      <c r="G99" s="39" t="str">
        <f t="shared" ca="1" si="22"/>
        <v/>
      </c>
      <c r="H99" s="40"/>
      <c r="I99" s="40" t="str">
        <f t="shared" ca="1" si="23"/>
        <v/>
      </c>
      <c r="K99" s="42" t="str">
        <f t="shared" ca="1" si="24"/>
        <v/>
      </c>
      <c r="L99" s="41">
        <f t="shared" ca="1" si="30"/>
        <v>0</v>
      </c>
      <c r="M99" s="41">
        <f t="shared" si="26"/>
        <v>0</v>
      </c>
      <c r="N99" s="41">
        <f t="shared" ca="1" si="27"/>
        <v>0</v>
      </c>
      <c r="R99" s="40" t="str">
        <f t="shared" ca="1" si="28"/>
        <v/>
      </c>
      <c r="S99" s="40" t="str">
        <f t="shared" ca="1" si="29"/>
        <v/>
      </c>
      <c r="AMJ99" s="11"/>
    </row>
    <row r="100" spans="2:1024" s="41" customFormat="1" ht="13.5" customHeight="1" x14ac:dyDescent="0.2">
      <c r="B100" s="40" t="str">
        <f>IF(D100="","",VLOOKUP(D100, 'SKU Маскарпоне'!$A$1:$B$150, 2, 0))</f>
        <v/>
      </c>
      <c r="C100" s="40" t="str">
        <f>IF(D100="","",VLOOKUP(D100, 'SKU Маскарпоне'!$A$1:$D$150, 4, 0))</f>
        <v/>
      </c>
      <c r="E100" s="59" t="str">
        <f>IF(D100="-", "-", IF(D100="", "", INT(F100*VLOOKUP(D100, 'SKU Маскарпоне'!$A$1:$C$150, 3, 0))))</f>
        <v/>
      </c>
      <c r="F100" s="42"/>
      <c r="G100" s="39" t="str">
        <f t="shared" ca="1" si="22"/>
        <v/>
      </c>
      <c r="H100" s="40"/>
      <c r="I100" s="40" t="str">
        <f t="shared" ca="1" si="23"/>
        <v/>
      </c>
      <c r="K100" s="42" t="str">
        <f t="shared" ca="1" si="24"/>
        <v/>
      </c>
      <c r="L100" s="41">
        <f t="shared" ca="1" si="30"/>
        <v>0</v>
      </c>
      <c r="M100" s="41">
        <f t="shared" si="26"/>
        <v>0</v>
      </c>
      <c r="N100" s="41">
        <f t="shared" ca="1" si="27"/>
        <v>0</v>
      </c>
      <c r="R100" s="40" t="str">
        <f t="shared" ca="1" si="28"/>
        <v/>
      </c>
      <c r="S100" s="40" t="str">
        <f t="shared" ca="1" si="29"/>
        <v/>
      </c>
      <c r="AMJ100" s="11"/>
    </row>
    <row r="101" spans="2:1024" s="41" customFormat="1" ht="13.5" customHeight="1" x14ac:dyDescent="0.2">
      <c r="B101" s="40" t="str">
        <f>IF(D101="","",VLOOKUP(D101, 'SKU Маскарпоне'!$A$1:$B$150, 2, 0))</f>
        <v/>
      </c>
      <c r="C101" s="40" t="str">
        <f>IF(D101="","",VLOOKUP(D101, 'SKU Маскарпоне'!$A$1:$D$150, 4, 0))</f>
        <v/>
      </c>
      <c r="E101" s="59" t="str">
        <f>IF(D101="-", "-", IF(D101="", "", INT(F101*VLOOKUP(D101, 'SKU Маскарпоне'!$A$1:$C$150, 3, 0))))</f>
        <v/>
      </c>
      <c r="F101" s="42"/>
      <c r="G101" s="39" t="str">
        <f t="shared" ca="1" si="22"/>
        <v/>
      </c>
      <c r="H101" s="40"/>
      <c r="I101" s="40" t="str">
        <f t="shared" ca="1" si="23"/>
        <v/>
      </c>
      <c r="K101" s="42" t="str">
        <f t="shared" ca="1" si="24"/>
        <v/>
      </c>
      <c r="L101" s="41">
        <f t="shared" ca="1" si="30"/>
        <v>0</v>
      </c>
      <c r="M101" s="41">
        <f t="shared" si="26"/>
        <v>0</v>
      </c>
      <c r="N101" s="41">
        <f t="shared" ca="1" si="27"/>
        <v>0</v>
      </c>
      <c r="R101" s="40" t="str">
        <f t="shared" ca="1" si="28"/>
        <v/>
      </c>
      <c r="S101" s="40" t="str">
        <f t="shared" ca="1" si="29"/>
        <v/>
      </c>
      <c r="AMJ101" s="11"/>
    </row>
    <row r="102" spans="2:1024" s="41" customFormat="1" ht="13.5" customHeight="1" x14ac:dyDescent="0.2">
      <c r="B102" s="40" t="str">
        <f>IF(D102="","",VLOOKUP(D102, 'SKU Маскарпоне'!$A$1:$B$150, 2, 0))</f>
        <v/>
      </c>
      <c r="C102" s="40" t="str">
        <f>IF(D102="","",VLOOKUP(D102, 'SKU Маскарпоне'!$A$1:$D$150, 4, 0))</f>
        <v/>
      </c>
      <c r="E102" s="59" t="str">
        <f>IF(D102="-", "-", IF(D102="", "", INT(F102*VLOOKUP(D102, 'SKU Маскарпоне'!$A$1:$C$150, 3, 0))))</f>
        <v/>
      </c>
      <c r="F102" s="42"/>
      <c r="G102" s="39" t="str">
        <f t="shared" ref="G102:G133" ca="1" si="31">IF(J102="","",(INDIRECT("N" &amp; ROW() - 1) - N102))</f>
        <v/>
      </c>
      <c r="H102" s="40"/>
      <c r="I102" s="40" t="str">
        <f t="shared" ca="1" si="23"/>
        <v/>
      </c>
      <c r="K102" s="42" t="str">
        <f t="shared" ref="K102:K133" ca="1" si="32">IF(J102 = "-", -INDIRECT("C" &amp; ROW() - 1),E102)</f>
        <v/>
      </c>
      <c r="L102" s="41">
        <f t="shared" ca="1" si="30"/>
        <v>0</v>
      </c>
      <c r="M102" s="41">
        <f t="shared" ref="M102:M126" si="33">IF(J102="-",1,0)</f>
        <v>0</v>
      </c>
      <c r="N102" s="41">
        <f t="shared" ref="N102:N126" ca="1" si="34">IF(L102 = 0, INDIRECT("N" &amp; ROW() - 1), L102)</f>
        <v>0</v>
      </c>
      <c r="R102" s="40" t="str">
        <f t="shared" ref="R102:R133" ca="1" si="35">IF(Q102 = "", "", Q102 / INDIRECT("D" &amp; ROW() - 1) )</f>
        <v/>
      </c>
      <c r="S102" s="40" t="str">
        <f t="shared" ca="1" si="29"/>
        <v/>
      </c>
      <c r="AMJ102" s="11"/>
    </row>
    <row r="103" spans="2:1024" s="41" customFormat="1" ht="13.5" customHeight="1" x14ac:dyDescent="0.2">
      <c r="B103" s="40" t="str">
        <f>IF(D103="","",VLOOKUP(D103, 'SKU Маскарпоне'!$A$1:$B$150, 2, 0))</f>
        <v/>
      </c>
      <c r="C103" s="40" t="str">
        <f>IF(D103="","",VLOOKUP(D103, 'SKU Маскарпоне'!$A$1:$D$150, 4, 0))</f>
        <v/>
      </c>
      <c r="E103" s="59" t="str">
        <f>IF(D103="-", "-", IF(D103="", "", INT(F103*VLOOKUP(D103, 'SKU Маскарпоне'!$A$1:$C$150, 3, 0))))</f>
        <v/>
      </c>
      <c r="F103" s="42"/>
      <c r="G103" s="39" t="str">
        <f t="shared" ca="1" si="31"/>
        <v/>
      </c>
      <c r="H103" s="40"/>
      <c r="I103" s="40" t="str">
        <f t="shared" ca="1" si="23"/>
        <v/>
      </c>
      <c r="K103" s="42" t="str">
        <f t="shared" ca="1" si="32"/>
        <v/>
      </c>
      <c r="L103" s="41">
        <f t="shared" ca="1" si="30"/>
        <v>0</v>
      </c>
      <c r="M103" s="41">
        <f t="shared" si="33"/>
        <v>0</v>
      </c>
      <c r="N103" s="41">
        <f t="shared" ca="1" si="34"/>
        <v>0</v>
      </c>
      <c r="R103" s="40" t="str">
        <f t="shared" ca="1" si="35"/>
        <v/>
      </c>
      <c r="S103" s="40" t="str">
        <f t="shared" ca="1" si="29"/>
        <v/>
      </c>
      <c r="AMJ103" s="11"/>
    </row>
    <row r="104" spans="2:1024" s="41" customFormat="1" ht="13.5" customHeight="1" x14ac:dyDescent="0.2">
      <c r="B104" s="40" t="str">
        <f>IF(D104="","",VLOOKUP(D104, 'SKU Маскарпоне'!$A$1:$B$150, 2, 0))</f>
        <v/>
      </c>
      <c r="C104" s="40" t="str">
        <f>IF(D104="","",VLOOKUP(D104, 'SKU Маскарпоне'!$A$1:$D$150, 4, 0))</f>
        <v/>
      </c>
      <c r="E104" s="59" t="str">
        <f>IF(D104="-", "-", IF(D104="", "", INT(F104*VLOOKUP(D104, 'SKU Маскарпоне'!$A$1:$C$150, 3, 0))))</f>
        <v/>
      </c>
      <c r="F104" s="42"/>
      <c r="G104" s="39" t="str">
        <f t="shared" ca="1" si="31"/>
        <v/>
      </c>
      <c r="H104" s="40"/>
      <c r="I104" s="40" t="str">
        <f t="shared" ca="1" si="23"/>
        <v/>
      </c>
      <c r="K104" s="42" t="str">
        <f t="shared" ca="1" si="32"/>
        <v/>
      </c>
      <c r="L104" s="41">
        <f t="shared" ref="L104:L126" ca="1" si="36">IF(J104 = "-", SUM(INDIRECT(ADDRESS(2,COLUMN(K104)) &amp; ":" &amp; ADDRESS(ROW(),COLUMN(K104)))), 0)</f>
        <v>0</v>
      </c>
      <c r="M104" s="41">
        <f t="shared" si="33"/>
        <v>0</v>
      </c>
      <c r="N104" s="41">
        <f t="shared" ca="1" si="34"/>
        <v>0</v>
      </c>
      <c r="R104" s="40" t="str">
        <f t="shared" ca="1" si="35"/>
        <v/>
      </c>
      <c r="S104" s="40" t="str">
        <f t="shared" ca="1" si="29"/>
        <v/>
      </c>
      <c r="AMJ104" s="11"/>
    </row>
    <row r="105" spans="2:1024" s="41" customFormat="1" ht="13.5" customHeight="1" x14ac:dyDescent="0.2">
      <c r="B105" s="40" t="str">
        <f>IF(D105="","",VLOOKUP(D105, 'SKU Маскарпоне'!$A$1:$B$150, 2, 0))</f>
        <v/>
      </c>
      <c r="C105" s="40" t="str">
        <f>IF(D105="","",VLOOKUP(D105, 'SKU Маскарпоне'!$A$1:$D$150, 4, 0))</f>
        <v/>
      </c>
      <c r="E105" s="59" t="str">
        <f>IF(D105="-", "-", IF(D105="", "", INT(F105*VLOOKUP(D105, 'SKU Маскарпоне'!$A$1:$C$150, 3, 0))))</f>
        <v/>
      </c>
      <c r="F105" s="42"/>
      <c r="G105" s="39" t="str">
        <f t="shared" ca="1" si="31"/>
        <v/>
      </c>
      <c r="H105" s="40"/>
      <c r="I105" s="40" t="str">
        <f t="shared" ca="1" si="23"/>
        <v/>
      </c>
      <c r="K105" s="42" t="str">
        <f t="shared" ca="1" si="32"/>
        <v/>
      </c>
      <c r="L105" s="41">
        <f t="shared" ca="1" si="36"/>
        <v>0</v>
      </c>
      <c r="M105" s="41">
        <f t="shared" si="33"/>
        <v>0</v>
      </c>
      <c r="N105" s="41">
        <f t="shared" ca="1" si="34"/>
        <v>0</v>
      </c>
      <c r="R105" s="40" t="str">
        <f t="shared" ca="1" si="35"/>
        <v/>
      </c>
      <c r="S105" s="40" t="str">
        <f t="shared" ca="1" si="29"/>
        <v/>
      </c>
      <c r="AMJ105" s="11"/>
    </row>
    <row r="106" spans="2:1024" s="41" customFormat="1" ht="13.5" customHeight="1" x14ac:dyDescent="0.2">
      <c r="B106" s="40" t="str">
        <f>IF(D106="","",VLOOKUP(D106, 'SKU Маскарпоне'!$A$1:$B$150, 2, 0))</f>
        <v/>
      </c>
      <c r="C106" s="40" t="str">
        <f>IF(D106="","",VLOOKUP(D106, 'SKU Маскарпоне'!$A$1:$D$150, 4, 0))</f>
        <v/>
      </c>
      <c r="E106" s="59" t="str">
        <f>IF(D106="-", "-", IF(D106="", "", INT(F106*VLOOKUP(D106, 'SKU Маскарпоне'!$A$1:$C$150, 3, 0))))</f>
        <v/>
      </c>
      <c r="F106" s="42"/>
      <c r="G106" s="39" t="str">
        <f t="shared" ca="1" si="31"/>
        <v/>
      </c>
      <c r="H106" s="40"/>
      <c r="I106" s="40" t="str">
        <f t="shared" ca="1" si="23"/>
        <v/>
      </c>
      <c r="K106" s="42" t="str">
        <f t="shared" ca="1" si="32"/>
        <v/>
      </c>
      <c r="L106" s="41">
        <f t="shared" ca="1" si="36"/>
        <v>0</v>
      </c>
      <c r="M106" s="41">
        <f t="shared" si="33"/>
        <v>0</v>
      </c>
      <c r="N106" s="41">
        <f t="shared" ca="1" si="34"/>
        <v>0</v>
      </c>
      <c r="R106" s="40" t="str">
        <f t="shared" ca="1" si="35"/>
        <v/>
      </c>
      <c r="S106" s="40" t="str">
        <f t="shared" ca="1" si="29"/>
        <v/>
      </c>
      <c r="AMJ106" s="11"/>
    </row>
    <row r="107" spans="2:1024" s="41" customFormat="1" ht="13.5" customHeight="1" x14ac:dyDescent="0.2">
      <c r="B107" s="40" t="str">
        <f>IF(D107="","",VLOOKUP(D107, 'SKU Маскарпоне'!$A$1:$B$150, 2, 0))</f>
        <v/>
      </c>
      <c r="C107" s="40" t="str">
        <f>IF(D107="","",VLOOKUP(D107, 'SKU Маскарпоне'!$A$1:$D$150, 4, 0))</f>
        <v/>
      </c>
      <c r="E107" s="59" t="str">
        <f>IF(D107="-", "-", IF(D107="", "", INT(F107*VLOOKUP(D107, 'SKU Маскарпоне'!$A$1:$C$150, 3, 0))))</f>
        <v/>
      </c>
      <c r="F107" s="42"/>
      <c r="G107" s="39" t="str">
        <f t="shared" ca="1" si="31"/>
        <v/>
      </c>
      <c r="H107" s="40"/>
      <c r="I107" s="40" t="str">
        <f t="shared" ca="1" si="23"/>
        <v/>
      </c>
      <c r="K107" s="42" t="str">
        <f t="shared" ca="1" si="32"/>
        <v/>
      </c>
      <c r="L107" s="41">
        <f t="shared" ca="1" si="36"/>
        <v>0</v>
      </c>
      <c r="M107" s="41">
        <f t="shared" si="33"/>
        <v>0</v>
      </c>
      <c r="N107" s="41">
        <f t="shared" ca="1" si="34"/>
        <v>0</v>
      </c>
      <c r="R107" s="40" t="str">
        <f t="shared" ca="1" si="35"/>
        <v/>
      </c>
      <c r="S107" s="40" t="str">
        <f t="shared" ca="1" si="29"/>
        <v/>
      </c>
      <c r="AMJ107" s="11"/>
    </row>
    <row r="108" spans="2:1024" s="41" customFormat="1" ht="13.5" customHeight="1" x14ac:dyDescent="0.2">
      <c r="B108" s="40" t="str">
        <f>IF(D108="","",VLOOKUP(D108, 'SKU Маскарпоне'!$A$1:$B$150, 2, 0))</f>
        <v/>
      </c>
      <c r="C108" s="40" t="str">
        <f>IF(D108="","",VLOOKUP(D108, 'SKU Маскарпоне'!$A$1:$D$150, 4, 0))</f>
        <v/>
      </c>
      <c r="E108" s="59" t="str">
        <f>IF(D108="-", "-", IF(D108="", "", INT(F108*VLOOKUP(D108, 'SKU Маскарпоне'!$A$1:$C$150, 3, 0))))</f>
        <v/>
      </c>
      <c r="F108" s="42"/>
      <c r="G108" s="39" t="str">
        <f t="shared" ca="1" si="31"/>
        <v/>
      </c>
      <c r="H108" s="40"/>
      <c r="I108" s="40" t="str">
        <f t="shared" ca="1" si="23"/>
        <v/>
      </c>
      <c r="K108" s="42" t="str">
        <f t="shared" ca="1" si="32"/>
        <v/>
      </c>
      <c r="L108" s="41">
        <f t="shared" ca="1" si="36"/>
        <v>0</v>
      </c>
      <c r="M108" s="41">
        <f t="shared" si="33"/>
        <v>0</v>
      </c>
      <c r="N108" s="41">
        <f t="shared" ca="1" si="34"/>
        <v>0</v>
      </c>
      <c r="R108" s="40" t="str">
        <f t="shared" ca="1" si="35"/>
        <v/>
      </c>
      <c r="S108" s="40" t="str">
        <f t="shared" ca="1" si="29"/>
        <v/>
      </c>
      <c r="AMJ108" s="11"/>
    </row>
    <row r="109" spans="2:1024" s="41" customFormat="1" ht="13.5" customHeight="1" x14ac:dyDescent="0.2">
      <c r="B109" s="40" t="str">
        <f>IF(D109="","",VLOOKUP(D109, 'SKU Маскарпоне'!$A$1:$B$150, 2, 0))</f>
        <v/>
      </c>
      <c r="C109" s="40" t="str">
        <f>IF(D109="","",VLOOKUP(D109, 'SKU Маскарпоне'!$A$1:$D$150, 4, 0))</f>
        <v/>
      </c>
      <c r="E109" s="59" t="str">
        <f>IF(D109="-", "-", IF(D109="", "", INT(F109*VLOOKUP(D109, 'SKU Маскарпоне'!$A$1:$C$150, 3, 0))))</f>
        <v/>
      </c>
      <c r="F109" s="42"/>
      <c r="G109" s="39" t="str">
        <f t="shared" ca="1" si="31"/>
        <v/>
      </c>
      <c r="H109" s="40"/>
      <c r="I109" s="40" t="str">
        <f t="shared" ca="1" si="23"/>
        <v/>
      </c>
      <c r="K109" s="42" t="str">
        <f t="shared" ca="1" si="32"/>
        <v/>
      </c>
      <c r="L109" s="41">
        <f t="shared" ca="1" si="36"/>
        <v>0</v>
      </c>
      <c r="M109" s="41">
        <f t="shared" si="33"/>
        <v>0</v>
      </c>
      <c r="N109" s="41">
        <f t="shared" ca="1" si="34"/>
        <v>0</v>
      </c>
      <c r="R109" s="40" t="str">
        <f t="shared" ca="1" si="35"/>
        <v/>
      </c>
      <c r="S109" s="40" t="str">
        <f t="shared" ca="1" si="29"/>
        <v/>
      </c>
      <c r="AMJ109" s="11"/>
    </row>
    <row r="110" spans="2:1024" s="41" customFormat="1" ht="13.5" customHeight="1" x14ac:dyDescent="0.2">
      <c r="B110" s="40" t="str">
        <f>IF(D110="","",VLOOKUP(D110, 'SKU Маскарпоне'!$A$1:$B$150, 2, 0))</f>
        <v/>
      </c>
      <c r="C110" s="40" t="str">
        <f>IF(D110="","",VLOOKUP(D110, 'SKU Маскарпоне'!$A$1:$D$150, 4, 0))</f>
        <v/>
      </c>
      <c r="E110" s="59" t="str">
        <f>IF(D110="-", "-", IF(D110="", "", INT(F110*VLOOKUP(D110, 'SKU Маскарпоне'!$A$1:$C$150, 3, 0))))</f>
        <v/>
      </c>
      <c r="F110" s="42"/>
      <c r="G110" s="39" t="str">
        <f t="shared" ca="1" si="31"/>
        <v/>
      </c>
      <c r="H110" s="40"/>
      <c r="I110" s="40" t="str">
        <f t="shared" ca="1" si="23"/>
        <v/>
      </c>
      <c r="K110" s="42" t="str">
        <f t="shared" ca="1" si="32"/>
        <v/>
      </c>
      <c r="L110" s="41">
        <f t="shared" ca="1" si="36"/>
        <v>0</v>
      </c>
      <c r="M110" s="41">
        <f t="shared" si="33"/>
        <v>0</v>
      </c>
      <c r="N110" s="41">
        <f t="shared" ca="1" si="34"/>
        <v>0</v>
      </c>
      <c r="R110" s="40" t="str">
        <f t="shared" ca="1" si="35"/>
        <v/>
      </c>
      <c r="S110" s="40" t="str">
        <f t="shared" ca="1" si="29"/>
        <v/>
      </c>
      <c r="AMJ110" s="11"/>
    </row>
    <row r="111" spans="2:1024" s="41" customFormat="1" ht="13.5" customHeight="1" x14ac:dyDescent="0.2">
      <c r="B111" s="40" t="str">
        <f>IF(D111="","",VLOOKUP(D111, 'SKU Маскарпоне'!$A$1:$B$150, 2, 0))</f>
        <v/>
      </c>
      <c r="C111" s="40" t="str">
        <f>IF(D111="","",VLOOKUP(D111, 'SKU Маскарпоне'!$A$1:$D$150, 4, 0))</f>
        <v/>
      </c>
      <c r="E111" s="59" t="str">
        <f>IF(D111="-", "-", IF(D111="", "", INT(F111*VLOOKUP(D111, 'SKU Маскарпоне'!$A$1:$C$150, 3, 0))))</f>
        <v/>
      </c>
      <c r="F111" s="42"/>
      <c r="G111" s="39" t="str">
        <f t="shared" ca="1" si="31"/>
        <v/>
      </c>
      <c r="H111" s="40"/>
      <c r="I111" s="40" t="str">
        <f t="shared" ca="1" si="23"/>
        <v/>
      </c>
      <c r="K111" s="42" t="str">
        <f t="shared" ca="1" si="32"/>
        <v/>
      </c>
      <c r="L111" s="41">
        <f t="shared" ca="1" si="36"/>
        <v>0</v>
      </c>
      <c r="M111" s="41">
        <f t="shared" si="33"/>
        <v>0</v>
      </c>
      <c r="N111" s="41">
        <f t="shared" ca="1" si="34"/>
        <v>0</v>
      </c>
      <c r="R111" s="40" t="str">
        <f t="shared" ca="1" si="35"/>
        <v/>
      </c>
      <c r="S111" s="40" t="str">
        <f t="shared" ca="1" si="29"/>
        <v/>
      </c>
      <c r="AMJ111" s="11"/>
    </row>
    <row r="112" spans="2:1024" s="41" customFormat="1" ht="13.5" customHeight="1" x14ac:dyDescent="0.2">
      <c r="B112" s="40" t="str">
        <f>IF(D112="","",VLOOKUP(D112, 'SKU Маскарпоне'!$A$1:$B$150, 2, 0))</f>
        <v/>
      </c>
      <c r="C112" s="40" t="str">
        <f>IF(D112="","",VLOOKUP(D112, 'SKU Маскарпоне'!$A$1:$D$150, 4, 0))</f>
        <v/>
      </c>
      <c r="E112" s="59" t="str">
        <f>IF(D112="-", "-", IF(D112="", "", INT(F112*VLOOKUP(D112, 'SKU Маскарпоне'!$A$1:$C$150, 3, 0))))</f>
        <v/>
      </c>
      <c r="F112" s="42"/>
      <c r="G112" s="39" t="str">
        <f t="shared" ca="1" si="31"/>
        <v/>
      </c>
      <c r="H112" s="40"/>
      <c r="I112" s="40" t="str">
        <f t="shared" ca="1" si="23"/>
        <v/>
      </c>
      <c r="K112" s="42" t="str">
        <f t="shared" ca="1" si="32"/>
        <v/>
      </c>
      <c r="L112" s="41">
        <f t="shared" ca="1" si="36"/>
        <v>0</v>
      </c>
      <c r="M112" s="41">
        <f t="shared" si="33"/>
        <v>0</v>
      </c>
      <c r="N112" s="41">
        <f t="shared" ca="1" si="34"/>
        <v>0</v>
      </c>
      <c r="R112" s="40" t="str">
        <f t="shared" ca="1" si="35"/>
        <v/>
      </c>
      <c r="S112" s="40" t="str">
        <f t="shared" ca="1" si="29"/>
        <v/>
      </c>
      <c r="AMJ112" s="11"/>
    </row>
    <row r="113" spans="2:1024" s="41" customFormat="1" ht="13.5" customHeight="1" x14ac:dyDescent="0.2">
      <c r="B113" s="40" t="str">
        <f>IF(D113="","",VLOOKUP(D113, 'SKU Маскарпоне'!$A$1:$B$150, 2, 0))</f>
        <v/>
      </c>
      <c r="C113" s="40" t="str">
        <f>IF(D113="","",VLOOKUP(D113, 'SKU Маскарпоне'!$A$1:$D$150, 4, 0))</f>
        <v/>
      </c>
      <c r="E113" s="59" t="str">
        <f>IF(D113="-", "-", IF(D113="", "", INT(F113*VLOOKUP(D113, 'SKU Маскарпоне'!$A$1:$C$150, 3, 0))))</f>
        <v/>
      </c>
      <c r="F113" s="42"/>
      <c r="G113" s="39" t="str">
        <f t="shared" ca="1" si="31"/>
        <v/>
      </c>
      <c r="H113" s="40"/>
      <c r="I113" s="40" t="str">
        <f t="shared" ca="1" si="23"/>
        <v/>
      </c>
      <c r="K113" s="42" t="str">
        <f t="shared" ca="1" si="32"/>
        <v/>
      </c>
      <c r="L113" s="41">
        <f t="shared" ca="1" si="36"/>
        <v>0</v>
      </c>
      <c r="M113" s="41">
        <f t="shared" si="33"/>
        <v>0</v>
      </c>
      <c r="N113" s="41">
        <f t="shared" ca="1" si="34"/>
        <v>0</v>
      </c>
      <c r="R113" s="40" t="str">
        <f t="shared" ca="1" si="35"/>
        <v/>
      </c>
      <c r="S113" s="40" t="str">
        <f t="shared" ca="1" si="29"/>
        <v/>
      </c>
      <c r="AMJ113" s="11"/>
    </row>
    <row r="114" spans="2:1024" s="41" customFormat="1" ht="13.5" customHeight="1" x14ac:dyDescent="0.2">
      <c r="B114" s="40" t="str">
        <f>IF(D114="","",VLOOKUP(D114, 'SKU Маскарпоне'!$A$1:$B$150, 2, 0))</f>
        <v/>
      </c>
      <c r="C114" s="40" t="str">
        <f>IF(D114="","",VLOOKUP(D114, 'SKU Маскарпоне'!$A$1:$D$150, 4, 0))</f>
        <v/>
      </c>
      <c r="E114" s="59" t="str">
        <f>IF(D114="-", "-", IF(D114="", "", INT(F114*VLOOKUP(D114, 'SKU Маскарпоне'!$A$1:$C$150, 3, 0))))</f>
        <v/>
      </c>
      <c r="F114" s="42"/>
      <c r="G114" s="39" t="str">
        <f t="shared" ca="1" si="31"/>
        <v/>
      </c>
      <c r="H114" s="40"/>
      <c r="I114" s="40" t="str">
        <f t="shared" ca="1" si="23"/>
        <v/>
      </c>
      <c r="K114" s="42" t="str">
        <f t="shared" ca="1" si="32"/>
        <v/>
      </c>
      <c r="L114" s="41">
        <f t="shared" ca="1" si="36"/>
        <v>0</v>
      </c>
      <c r="M114" s="41">
        <f t="shared" si="33"/>
        <v>0</v>
      </c>
      <c r="N114" s="41">
        <f t="shared" ca="1" si="34"/>
        <v>0</v>
      </c>
      <c r="R114" s="40" t="str">
        <f t="shared" ca="1" si="35"/>
        <v/>
      </c>
      <c r="S114" s="40" t="str">
        <f t="shared" ca="1" si="29"/>
        <v/>
      </c>
      <c r="AMJ114" s="11"/>
    </row>
    <row r="115" spans="2:1024" s="41" customFormat="1" ht="13.5" customHeight="1" x14ac:dyDescent="0.2">
      <c r="B115" s="40" t="str">
        <f>IF(D115="","",VLOOKUP(D115, 'SKU Маскарпоне'!$A$1:$B$150, 2, 0))</f>
        <v/>
      </c>
      <c r="C115" s="40" t="str">
        <f>IF(D115="","",VLOOKUP(D115, 'SKU Маскарпоне'!$A$1:$D$150, 4, 0))</f>
        <v/>
      </c>
      <c r="E115" s="59" t="str">
        <f>IF(D115="-", "-", IF(D115="", "", INT(F115*VLOOKUP(D115, 'SKU Маскарпоне'!$A$1:$C$150, 3, 0))))</f>
        <v/>
      </c>
      <c r="F115" s="42"/>
      <c r="G115" s="39" t="str">
        <f t="shared" ca="1" si="31"/>
        <v/>
      </c>
      <c r="H115" s="40"/>
      <c r="I115" s="40" t="str">
        <f t="shared" ca="1" si="23"/>
        <v/>
      </c>
      <c r="K115" s="42" t="str">
        <f t="shared" ca="1" si="32"/>
        <v/>
      </c>
      <c r="L115" s="41">
        <f t="shared" ca="1" si="36"/>
        <v>0</v>
      </c>
      <c r="M115" s="41">
        <f t="shared" si="33"/>
        <v>0</v>
      </c>
      <c r="N115" s="41">
        <f t="shared" ca="1" si="34"/>
        <v>0</v>
      </c>
      <c r="R115" s="40" t="str">
        <f t="shared" ca="1" si="35"/>
        <v/>
      </c>
      <c r="S115" s="40" t="str">
        <f t="shared" ca="1" si="29"/>
        <v/>
      </c>
      <c r="AMJ115" s="11"/>
    </row>
    <row r="116" spans="2:1024" s="41" customFormat="1" ht="13.5" customHeight="1" x14ac:dyDescent="0.2">
      <c r="B116" s="40" t="str">
        <f>IF(D116="","",VLOOKUP(D116, 'SKU Маскарпоне'!$A$1:$B$150, 2, 0))</f>
        <v/>
      </c>
      <c r="C116" s="40" t="str">
        <f>IF(D116="","",VLOOKUP(D116, 'SKU Маскарпоне'!$A$1:$D$150, 4, 0))</f>
        <v/>
      </c>
      <c r="E116" s="59" t="str">
        <f>IF(D116="-", "-", IF(D116="", "", INT(F116*VLOOKUP(D116, 'SKU Маскарпоне'!$A$1:$C$150, 3, 0))))</f>
        <v/>
      </c>
      <c r="F116" s="42"/>
      <c r="G116" s="39" t="str">
        <f t="shared" ca="1" si="31"/>
        <v/>
      </c>
      <c r="H116" s="40"/>
      <c r="I116" s="40" t="str">
        <f t="shared" ca="1" si="23"/>
        <v/>
      </c>
      <c r="K116" s="42" t="str">
        <f t="shared" ca="1" si="32"/>
        <v/>
      </c>
      <c r="L116" s="41">
        <f t="shared" ca="1" si="36"/>
        <v>0</v>
      </c>
      <c r="M116" s="41">
        <f t="shared" si="33"/>
        <v>0</v>
      </c>
      <c r="N116" s="41">
        <f t="shared" ca="1" si="34"/>
        <v>0</v>
      </c>
      <c r="R116" s="40" t="str">
        <f t="shared" ca="1" si="35"/>
        <v/>
      </c>
      <c r="S116" s="40" t="str">
        <f t="shared" ca="1" si="29"/>
        <v/>
      </c>
      <c r="AMJ116" s="11"/>
    </row>
    <row r="117" spans="2:1024" s="41" customFormat="1" ht="13.5" customHeight="1" x14ac:dyDescent="0.2">
      <c r="B117" s="40" t="str">
        <f>IF(D117="","",VLOOKUP(D117, 'SKU Маскарпоне'!$A$1:$B$150, 2, 0))</f>
        <v/>
      </c>
      <c r="C117" s="40" t="str">
        <f>IF(D117="","",VLOOKUP(D117, 'SKU Маскарпоне'!$A$1:$D$150, 4, 0))</f>
        <v/>
      </c>
      <c r="E117" s="59" t="str">
        <f>IF(D117="-", "-", IF(D117="", "", INT(F117*VLOOKUP(D117, 'SKU Маскарпоне'!$A$1:$C$150, 3, 0))))</f>
        <v/>
      </c>
      <c r="F117" s="42"/>
      <c r="G117" s="39" t="str">
        <f t="shared" ca="1" si="31"/>
        <v/>
      </c>
      <c r="H117" s="40"/>
      <c r="I117" s="40" t="str">
        <f t="shared" ca="1" si="23"/>
        <v/>
      </c>
      <c r="K117" s="42" t="str">
        <f t="shared" ca="1" si="32"/>
        <v/>
      </c>
      <c r="L117" s="41">
        <f t="shared" ca="1" si="36"/>
        <v>0</v>
      </c>
      <c r="M117" s="41">
        <f t="shared" si="33"/>
        <v>0</v>
      </c>
      <c r="N117" s="41">
        <f t="shared" ca="1" si="34"/>
        <v>0</v>
      </c>
      <c r="R117" s="40" t="str">
        <f t="shared" ca="1" si="35"/>
        <v/>
      </c>
      <c r="S117" s="40" t="str">
        <f t="shared" ca="1" si="29"/>
        <v/>
      </c>
      <c r="AMJ117" s="11"/>
    </row>
    <row r="118" spans="2:1024" s="41" customFormat="1" ht="13.5" customHeight="1" x14ac:dyDescent="0.2">
      <c r="B118" s="40" t="str">
        <f>IF(D118="","",VLOOKUP(D118, 'SKU Маскарпоне'!$A$1:$B$150, 2, 0))</f>
        <v/>
      </c>
      <c r="C118" s="40" t="str">
        <f>IF(D118="","",VLOOKUP(D118, 'SKU Маскарпоне'!$A$1:$D$150, 4, 0))</f>
        <v/>
      </c>
      <c r="E118" s="59" t="str">
        <f>IF(D118="-", "-", IF(D118="", "", INT(F118*VLOOKUP(D118, 'SKU Маскарпоне'!$A$1:$C$150, 3, 0))))</f>
        <v/>
      </c>
      <c r="F118" s="42"/>
      <c r="G118" s="39" t="str">
        <f t="shared" ca="1" si="31"/>
        <v/>
      </c>
      <c r="H118" s="40"/>
      <c r="I118" s="40" t="str">
        <f t="shared" ca="1" si="23"/>
        <v/>
      </c>
      <c r="K118" s="42" t="str">
        <f t="shared" ca="1" si="32"/>
        <v/>
      </c>
      <c r="L118" s="41">
        <f t="shared" ca="1" si="36"/>
        <v>0</v>
      </c>
      <c r="M118" s="41">
        <f t="shared" si="33"/>
        <v>0</v>
      </c>
      <c r="N118" s="41">
        <f t="shared" ca="1" si="34"/>
        <v>0</v>
      </c>
      <c r="R118" s="40" t="str">
        <f t="shared" ca="1" si="35"/>
        <v/>
      </c>
      <c r="S118" s="40" t="str">
        <f t="shared" ca="1" si="29"/>
        <v/>
      </c>
      <c r="AMJ118" s="11"/>
    </row>
    <row r="119" spans="2:1024" s="41" customFormat="1" ht="13.5" customHeight="1" x14ac:dyDescent="0.2">
      <c r="B119" s="40" t="str">
        <f>IF(D119="","",VLOOKUP(D119, 'SKU Маскарпоне'!$A$1:$B$150, 2, 0))</f>
        <v/>
      </c>
      <c r="C119" s="40" t="str">
        <f>IF(D119="","",VLOOKUP(D119, 'SKU Маскарпоне'!$A$1:$D$150, 4, 0))</f>
        <v/>
      </c>
      <c r="E119" s="59" t="str">
        <f>IF(D119="-", "-", IF(D119="", "", INT(F119*VLOOKUP(D119, 'SKU Маскарпоне'!$A$1:$C$150, 3, 0))))</f>
        <v/>
      </c>
      <c r="F119" s="42"/>
      <c r="G119" s="39" t="str">
        <f t="shared" ca="1" si="31"/>
        <v/>
      </c>
      <c r="H119" s="40"/>
      <c r="I119" s="40" t="str">
        <f t="shared" ca="1" si="23"/>
        <v/>
      </c>
      <c r="K119" s="42" t="str">
        <f t="shared" ca="1" si="32"/>
        <v/>
      </c>
      <c r="L119" s="41">
        <f t="shared" ca="1" si="36"/>
        <v>0</v>
      </c>
      <c r="M119" s="41">
        <f t="shared" si="33"/>
        <v>0</v>
      </c>
      <c r="N119" s="41">
        <f t="shared" ca="1" si="34"/>
        <v>0</v>
      </c>
      <c r="R119" s="40" t="str">
        <f t="shared" ca="1" si="35"/>
        <v/>
      </c>
      <c r="S119" s="40" t="str">
        <f t="shared" ca="1" si="29"/>
        <v/>
      </c>
      <c r="AMJ119" s="11"/>
    </row>
    <row r="120" spans="2:1024" s="41" customFormat="1" ht="13.5" customHeight="1" x14ac:dyDescent="0.2">
      <c r="B120" s="40" t="str">
        <f>IF(D120="","",VLOOKUP(D120, 'SKU Маскарпоне'!$A$1:$B$150, 2, 0))</f>
        <v/>
      </c>
      <c r="C120" s="40" t="str">
        <f>IF(D120="","",VLOOKUP(D120, 'SKU Маскарпоне'!$A$1:$D$150, 4, 0))</f>
        <v/>
      </c>
      <c r="E120" s="59" t="str">
        <f>IF(D120="-", "-", IF(D120="", "", INT(F120*VLOOKUP(D120, 'SKU Маскарпоне'!$A$1:$C$150, 3, 0))))</f>
        <v/>
      </c>
      <c r="F120" s="42"/>
      <c r="G120" s="39" t="str">
        <f t="shared" ca="1" si="31"/>
        <v/>
      </c>
      <c r="H120" s="40"/>
      <c r="I120" s="40" t="str">
        <f t="shared" ca="1" si="23"/>
        <v/>
      </c>
      <c r="K120" s="42" t="str">
        <f t="shared" ca="1" si="32"/>
        <v/>
      </c>
      <c r="L120" s="41">
        <f t="shared" ca="1" si="36"/>
        <v>0</v>
      </c>
      <c r="M120" s="41">
        <f t="shared" si="33"/>
        <v>0</v>
      </c>
      <c r="N120" s="41">
        <f t="shared" ca="1" si="34"/>
        <v>0</v>
      </c>
      <c r="R120" s="40" t="str">
        <f t="shared" ca="1" si="35"/>
        <v/>
      </c>
      <c r="S120" s="40" t="str">
        <f t="shared" ca="1" si="29"/>
        <v/>
      </c>
      <c r="AMJ120" s="11"/>
    </row>
    <row r="121" spans="2:1024" s="41" customFormat="1" ht="13.5" customHeight="1" x14ac:dyDescent="0.2">
      <c r="B121" s="40" t="str">
        <f>IF(D121="","",VLOOKUP(D121, 'SKU Маскарпоне'!$A$1:$B$150, 2, 0))</f>
        <v/>
      </c>
      <c r="C121" s="40" t="str">
        <f>IF(D121="","",VLOOKUP(D121, 'SKU Маскарпоне'!$A$1:$D$150, 4, 0))</f>
        <v/>
      </c>
      <c r="E121" s="59" t="str">
        <f>IF(D121="-", "-", IF(D121="", "", INT(F121*VLOOKUP(D121, 'SKU Маскарпоне'!$A$1:$C$150, 3, 0))))</f>
        <v/>
      </c>
      <c r="F121" s="42"/>
      <c r="G121" s="39" t="str">
        <f t="shared" ca="1" si="31"/>
        <v/>
      </c>
      <c r="H121" s="40"/>
      <c r="I121" s="40" t="str">
        <f t="shared" ca="1" si="23"/>
        <v/>
      </c>
      <c r="K121" s="42" t="str">
        <f t="shared" ca="1" si="32"/>
        <v/>
      </c>
      <c r="L121" s="41">
        <f t="shared" ca="1" si="36"/>
        <v>0</v>
      </c>
      <c r="M121" s="41">
        <f t="shared" si="33"/>
        <v>0</v>
      </c>
      <c r="N121" s="41">
        <f t="shared" ca="1" si="34"/>
        <v>0</v>
      </c>
      <c r="R121" s="40" t="str">
        <f t="shared" ca="1" si="35"/>
        <v/>
      </c>
      <c r="S121" s="40" t="str">
        <f t="shared" ca="1" si="29"/>
        <v/>
      </c>
      <c r="AMJ121" s="11"/>
    </row>
    <row r="122" spans="2:1024" s="41" customFormat="1" ht="13.5" customHeight="1" x14ac:dyDescent="0.2">
      <c r="B122" s="40" t="str">
        <f>IF(D122="","",VLOOKUP(D122, 'SKU Маскарпоне'!$A$1:$B$150, 2, 0))</f>
        <v/>
      </c>
      <c r="C122" s="40" t="str">
        <f>IF(D122="","",VLOOKUP(D122, 'SKU Маскарпоне'!$A$1:$D$150, 4, 0))</f>
        <v/>
      </c>
      <c r="E122" s="59" t="str">
        <f>IF(D122="-", "-", IF(D122="", "", INT(F122*VLOOKUP(D122, 'SKU Маскарпоне'!$A$1:$C$150, 3, 0))))</f>
        <v/>
      </c>
      <c r="F122" s="42"/>
      <c r="G122" s="39" t="str">
        <f t="shared" ca="1" si="31"/>
        <v/>
      </c>
      <c r="H122" s="40"/>
      <c r="I122" s="40" t="str">
        <f t="shared" ca="1" si="23"/>
        <v/>
      </c>
      <c r="K122" s="42" t="str">
        <f t="shared" ca="1" si="32"/>
        <v/>
      </c>
      <c r="L122" s="41">
        <f t="shared" ca="1" si="36"/>
        <v>0</v>
      </c>
      <c r="M122" s="41">
        <f t="shared" si="33"/>
        <v>0</v>
      </c>
      <c r="N122" s="41">
        <f t="shared" ca="1" si="34"/>
        <v>0</v>
      </c>
      <c r="R122" s="40" t="str">
        <f t="shared" ca="1" si="35"/>
        <v/>
      </c>
      <c r="S122" s="40" t="str">
        <f t="shared" ca="1" si="29"/>
        <v/>
      </c>
      <c r="AMJ122" s="11"/>
    </row>
    <row r="123" spans="2:1024" s="41" customFormat="1" ht="13.5" customHeight="1" x14ac:dyDescent="0.2">
      <c r="B123" s="40" t="str">
        <f>IF(D123="","",VLOOKUP(D123, 'SKU Маскарпоне'!$A$1:$B$150, 2, 0))</f>
        <v/>
      </c>
      <c r="C123" s="40" t="str">
        <f>IF(D123="","",VLOOKUP(D123, 'SKU Маскарпоне'!$A$1:$D$150, 4, 0))</f>
        <v/>
      </c>
      <c r="E123" s="59" t="str">
        <f>IF(D123="-", "-", IF(D123="", "", INT(F123*VLOOKUP(D123, 'SKU Маскарпоне'!$A$1:$C$150, 3, 0))))</f>
        <v/>
      </c>
      <c r="F123" s="42"/>
      <c r="G123" s="39" t="str">
        <f t="shared" ca="1" si="31"/>
        <v/>
      </c>
      <c r="H123" s="40"/>
      <c r="I123" s="40" t="str">
        <f t="shared" ca="1" si="23"/>
        <v/>
      </c>
      <c r="K123" s="42" t="str">
        <f t="shared" ca="1" si="32"/>
        <v/>
      </c>
      <c r="L123" s="41">
        <f t="shared" ca="1" si="36"/>
        <v>0</v>
      </c>
      <c r="M123" s="41">
        <f t="shared" si="33"/>
        <v>0</v>
      </c>
      <c r="N123" s="41">
        <f t="shared" ca="1" si="34"/>
        <v>0</v>
      </c>
      <c r="R123" s="40" t="str">
        <f t="shared" ca="1" si="35"/>
        <v/>
      </c>
      <c r="S123" s="40" t="str">
        <f t="shared" ca="1" si="29"/>
        <v/>
      </c>
      <c r="AMJ123" s="11"/>
    </row>
    <row r="124" spans="2:1024" s="41" customFormat="1" ht="13.5" customHeight="1" x14ac:dyDescent="0.2">
      <c r="B124" s="40" t="str">
        <f>IF(D124="","",VLOOKUP(D124, 'SKU Маскарпоне'!$A$1:$B$150, 2, 0))</f>
        <v/>
      </c>
      <c r="C124" s="40" t="str">
        <f>IF(D124="","",VLOOKUP(D124, 'SKU Маскарпоне'!$A$1:$D$150, 4, 0))</f>
        <v/>
      </c>
      <c r="E124" s="59" t="str">
        <f>IF(D124="-", "-", IF(D124="", "", INT(F124*VLOOKUP(D124, 'SKU Маскарпоне'!$A$1:$C$150, 3, 0))))</f>
        <v/>
      </c>
      <c r="F124" s="42"/>
      <c r="G124" s="39" t="str">
        <f t="shared" ca="1" si="31"/>
        <v/>
      </c>
      <c r="H124" s="40"/>
      <c r="I124" s="40" t="str">
        <f t="shared" ca="1" si="23"/>
        <v/>
      </c>
      <c r="K124" s="42" t="str">
        <f t="shared" ca="1" si="32"/>
        <v/>
      </c>
      <c r="L124" s="41">
        <f t="shared" ca="1" si="36"/>
        <v>0</v>
      </c>
      <c r="M124" s="41">
        <f t="shared" si="33"/>
        <v>0</v>
      </c>
      <c r="N124" s="41">
        <f t="shared" ca="1" si="34"/>
        <v>0</v>
      </c>
      <c r="R124" s="40" t="str">
        <f t="shared" ca="1" si="35"/>
        <v/>
      </c>
      <c r="S124" s="40" t="str">
        <f t="shared" ca="1" si="29"/>
        <v/>
      </c>
      <c r="AMJ124" s="11"/>
    </row>
    <row r="125" spans="2:1024" s="41" customFormat="1" ht="13.5" customHeight="1" x14ac:dyDescent="0.2">
      <c r="B125" s="40" t="str">
        <f>IF(D125="","",VLOOKUP(D125, 'SKU Маскарпоне'!$A$1:$B$150, 2, 0))</f>
        <v/>
      </c>
      <c r="C125" s="40" t="str">
        <f>IF(D125="","",VLOOKUP(D125, 'SKU Маскарпоне'!$A$1:$D$150, 4, 0))</f>
        <v/>
      </c>
      <c r="E125" s="59" t="str">
        <f>IF(D125="-", "-", IF(D125="", "", INT(F125*VLOOKUP(D125, 'SKU Маскарпоне'!$A$1:$C$150, 3, 0))))</f>
        <v/>
      </c>
      <c r="F125" s="42"/>
      <c r="G125" s="39" t="str">
        <f t="shared" ca="1" si="31"/>
        <v/>
      </c>
      <c r="H125" s="40"/>
      <c r="I125" s="40" t="str">
        <f t="shared" ca="1" si="23"/>
        <v/>
      </c>
      <c r="K125" s="42" t="str">
        <f t="shared" ca="1" si="32"/>
        <v/>
      </c>
      <c r="L125" s="41">
        <f t="shared" ca="1" si="36"/>
        <v>0</v>
      </c>
      <c r="M125" s="41">
        <f t="shared" si="33"/>
        <v>0</v>
      </c>
      <c r="N125" s="41">
        <f t="shared" ca="1" si="34"/>
        <v>0</v>
      </c>
      <c r="R125" s="40" t="str">
        <f t="shared" ca="1" si="35"/>
        <v/>
      </c>
      <c r="S125" s="40" t="str">
        <f t="shared" ca="1" si="29"/>
        <v/>
      </c>
      <c r="AMJ125" s="11"/>
    </row>
    <row r="126" spans="2:1024" s="41" customFormat="1" ht="13.5" customHeight="1" x14ac:dyDescent="0.2">
      <c r="B126" s="40" t="str">
        <f>IF(D126="","",VLOOKUP(D126, 'SKU Маскарпоне'!$A$1:$B$150, 2, 0))</f>
        <v/>
      </c>
      <c r="C126" s="40" t="str">
        <f>IF(D126="","",VLOOKUP(D126, 'SKU Маскарпоне'!$A$1:$D$150, 4, 0))</f>
        <v/>
      </c>
      <c r="E126" s="59" t="str">
        <f>IF(D126="-", "-", IF(D126="", "", INT(F126*VLOOKUP(D126, 'SKU Маскарпоне'!$A$1:$C$150, 3, 0))))</f>
        <v/>
      </c>
      <c r="F126" s="42"/>
      <c r="G126" s="39" t="str">
        <f t="shared" ca="1" si="31"/>
        <v/>
      </c>
      <c r="H126" s="40"/>
      <c r="I126" s="40" t="str">
        <f t="shared" ca="1" si="23"/>
        <v/>
      </c>
      <c r="K126" s="42" t="str">
        <f t="shared" ca="1" si="32"/>
        <v/>
      </c>
      <c r="L126" s="41">
        <f t="shared" ca="1" si="36"/>
        <v>0</v>
      </c>
      <c r="M126" s="41">
        <f t="shared" si="33"/>
        <v>0</v>
      </c>
      <c r="N126" s="41">
        <f t="shared" ca="1" si="34"/>
        <v>0</v>
      </c>
      <c r="R126" s="40" t="str">
        <f t="shared" ca="1" si="35"/>
        <v/>
      </c>
      <c r="S126" s="40" t="str">
        <f t="shared" ca="1" si="29"/>
        <v/>
      </c>
      <c r="AMJ126" s="11"/>
    </row>
    <row r="127" spans="2:1024" s="41" customFormat="1" ht="13.5" customHeight="1" x14ac:dyDescent="0.2">
      <c r="B127" s="40" t="str">
        <f>IF(D127="","",VLOOKUP(D127, 'SKU Маскарпоне'!$A$1:$B$150, 2, 0))</f>
        <v/>
      </c>
      <c r="C127" s="40" t="str">
        <f>IF(D127="","",VLOOKUP(D127, 'SKU Маскарпоне'!$A$1:$D$150, 4, 0))</f>
        <v/>
      </c>
      <c r="E127" s="59" t="str">
        <f>IF(D127="-", "-", IF(D127="", "", INT(F127*VLOOKUP(D127, 'SKU Маскарпоне'!$A$1:$C$150, 3, 0))))</f>
        <v/>
      </c>
      <c r="F127" s="42"/>
      <c r="G127" s="39" t="str">
        <f t="shared" ca="1" si="31"/>
        <v/>
      </c>
      <c r="H127" s="40" t="str">
        <f t="shared" ref="H127:H168" ca="1" si="37">IF(J127 = "-", INDIRECT("D" &amp; ROW() - 1) * 1890,"")</f>
        <v/>
      </c>
      <c r="I127" s="40" t="str">
        <f t="shared" ca="1" si="23"/>
        <v/>
      </c>
      <c r="R127" s="40" t="str">
        <f t="shared" ca="1" si="35"/>
        <v/>
      </c>
      <c r="S127" s="40" t="str">
        <f t="shared" ca="1" si="29"/>
        <v/>
      </c>
      <c r="AMJ127" s="11"/>
    </row>
    <row r="128" spans="2:1024" s="41" customFormat="1" ht="13.5" customHeight="1" x14ac:dyDescent="0.2">
      <c r="B128" s="40" t="str">
        <f>IF(D128="","",VLOOKUP(D128, 'SKU Маскарпоне'!$A$1:$B$150, 2, 0))</f>
        <v/>
      </c>
      <c r="C128" s="40" t="str">
        <f>IF(D128="","",VLOOKUP(D128, 'SKU Маскарпоне'!$A$1:$D$150, 4, 0))</f>
        <v/>
      </c>
      <c r="E128" s="59" t="str">
        <f>IF(D128="-", "-", IF(D128="", "", INT(F128*VLOOKUP(D128, 'SKU Маскарпоне'!$A$1:$C$150, 3, 0))))</f>
        <v/>
      </c>
      <c r="F128" s="42"/>
      <c r="G128" s="39" t="str">
        <f t="shared" ca="1" si="31"/>
        <v/>
      </c>
      <c r="H128" s="40" t="str">
        <f t="shared" ca="1" si="37"/>
        <v/>
      </c>
      <c r="I128" s="40" t="str">
        <f t="shared" ca="1" si="23"/>
        <v/>
      </c>
      <c r="R128" s="40" t="str">
        <f t="shared" ca="1" si="35"/>
        <v/>
      </c>
      <c r="S128" s="40" t="str">
        <f t="shared" ca="1" si="29"/>
        <v/>
      </c>
      <c r="AMJ128" s="11"/>
    </row>
    <row r="129" spans="2:1024" s="41" customFormat="1" ht="13.5" customHeight="1" x14ac:dyDescent="0.2">
      <c r="B129" s="40" t="str">
        <f>IF(D129="","",VLOOKUP(D129, 'SKU Маскарпоне'!$A$1:$B$150, 2, 0))</f>
        <v/>
      </c>
      <c r="C129" s="40" t="str">
        <f>IF(D129="","",VLOOKUP(D129, 'SKU Маскарпоне'!$A$1:$D$150, 4, 0))</f>
        <v/>
      </c>
      <c r="E129" s="59" t="str">
        <f>IF(D129="-", "-", IF(D129="", "", INT(F129*VLOOKUP(D129, 'SKU Маскарпоне'!$A$1:$C$150, 3, 0))))</f>
        <v/>
      </c>
      <c r="F129" s="42"/>
      <c r="G129" s="39" t="str">
        <f t="shared" ca="1" si="31"/>
        <v/>
      </c>
      <c r="H129" s="40" t="str">
        <f t="shared" ca="1" si="37"/>
        <v/>
      </c>
      <c r="I129" s="40" t="str">
        <f t="shared" ca="1" si="23"/>
        <v/>
      </c>
      <c r="R129" s="40" t="str">
        <f t="shared" ca="1" si="35"/>
        <v/>
      </c>
      <c r="S129" s="40" t="str">
        <f t="shared" ca="1" si="29"/>
        <v/>
      </c>
      <c r="AMJ129" s="11"/>
    </row>
    <row r="130" spans="2:1024" s="41" customFormat="1" ht="13.5" customHeight="1" x14ac:dyDescent="0.2">
      <c r="B130" s="40" t="str">
        <f>IF(D130="","",VLOOKUP(D130, 'SKU Маскарпоне'!$A$1:$B$150, 2, 0))</f>
        <v/>
      </c>
      <c r="C130" s="40" t="str">
        <f>IF(D130="","",VLOOKUP(D130, 'SKU Маскарпоне'!$A$1:$D$150, 4, 0))</f>
        <v/>
      </c>
      <c r="E130" s="59" t="str">
        <f>IF(D130="-", "-", IF(D130="", "", INT(F130*VLOOKUP(D130, 'SKU Маскарпоне'!$A$1:$C$150, 3, 0))))</f>
        <v/>
      </c>
      <c r="F130" s="42"/>
      <c r="G130" s="39" t="str">
        <f t="shared" ca="1" si="31"/>
        <v/>
      </c>
      <c r="H130" s="40" t="str">
        <f t="shared" ca="1" si="37"/>
        <v/>
      </c>
      <c r="I130" s="40" t="str">
        <f t="shared" ca="1" si="23"/>
        <v/>
      </c>
      <c r="R130" s="40" t="str">
        <f t="shared" ca="1" si="35"/>
        <v/>
      </c>
      <c r="S130" s="40" t="str">
        <f t="shared" ca="1" si="29"/>
        <v/>
      </c>
      <c r="AMJ130" s="11"/>
    </row>
    <row r="131" spans="2:1024" s="41" customFormat="1" ht="13.5" customHeight="1" x14ac:dyDescent="0.2">
      <c r="B131" s="40" t="str">
        <f>IF(D131="","",VLOOKUP(D131, 'SKU Маскарпоне'!$A$1:$B$150, 2, 0))</f>
        <v/>
      </c>
      <c r="C131" s="40" t="str">
        <f>IF(D131="","",VLOOKUP(D131, 'SKU Маскарпоне'!$A$1:$D$150, 4, 0))</f>
        <v/>
      </c>
      <c r="E131" s="59" t="str">
        <f>IF(D131="-", "-", IF(D131="", "", INT(F131*VLOOKUP(D131, 'SKU Маскарпоне'!$A$1:$C$150, 3, 0))))</f>
        <v/>
      </c>
      <c r="F131" s="42"/>
      <c r="G131" s="39" t="str">
        <f t="shared" ca="1" si="31"/>
        <v/>
      </c>
      <c r="H131" s="40" t="str">
        <f t="shared" ca="1" si="37"/>
        <v/>
      </c>
      <c r="I131" s="40" t="str">
        <f t="shared" ca="1" si="23"/>
        <v/>
      </c>
      <c r="R131" s="40" t="str">
        <f t="shared" ca="1" si="35"/>
        <v/>
      </c>
      <c r="S131" s="40" t="str">
        <f t="shared" ca="1" si="29"/>
        <v/>
      </c>
      <c r="AMJ131" s="11"/>
    </row>
    <row r="132" spans="2:1024" s="41" customFormat="1" ht="13.5" customHeight="1" x14ac:dyDescent="0.2">
      <c r="B132" s="40" t="str">
        <f>IF(D132="","",VLOOKUP(D132, 'SKU Маскарпоне'!$A$1:$B$150, 2, 0))</f>
        <v/>
      </c>
      <c r="C132" s="40" t="str">
        <f>IF(D132="","",VLOOKUP(D132, 'SKU Маскарпоне'!$A$1:$D$150, 4, 0))</f>
        <v/>
      </c>
      <c r="E132" s="59" t="str">
        <f>IF(D132="-", "-", IF(D132="", "", INT(F132*VLOOKUP(D132, 'SKU Маскарпоне'!$A$1:$C$150, 3, 0))))</f>
        <v/>
      </c>
      <c r="F132" s="42"/>
      <c r="G132" s="39" t="str">
        <f t="shared" ca="1" si="31"/>
        <v/>
      </c>
      <c r="H132" s="40" t="str">
        <f t="shared" ca="1" si="37"/>
        <v/>
      </c>
      <c r="I132" s="40" t="str">
        <f t="shared" ca="1" si="23"/>
        <v/>
      </c>
      <c r="R132" s="40" t="str">
        <f t="shared" ca="1" si="35"/>
        <v/>
      </c>
      <c r="S132" s="40" t="str">
        <f t="shared" ca="1" si="29"/>
        <v/>
      </c>
      <c r="AMJ132" s="11"/>
    </row>
    <row r="133" spans="2:1024" s="41" customFormat="1" ht="13.5" customHeight="1" x14ac:dyDescent="0.2">
      <c r="B133" s="40" t="str">
        <f>IF(D133="","",VLOOKUP(D133, 'SKU Маскарпоне'!$A$1:$B$150, 2, 0))</f>
        <v/>
      </c>
      <c r="C133" s="40" t="str">
        <f>IF(D133="","",VLOOKUP(D133, 'SKU Маскарпоне'!$A$1:$D$150, 4, 0))</f>
        <v/>
      </c>
      <c r="E133" s="59" t="str">
        <f>IF(D133="-", "-", IF(D133="", "", INT(F133*VLOOKUP(D133, 'SKU Маскарпоне'!$A$1:$C$150, 3, 0))))</f>
        <v/>
      </c>
      <c r="F133" s="42"/>
      <c r="G133" s="39" t="str">
        <f t="shared" ca="1" si="31"/>
        <v/>
      </c>
      <c r="H133" s="40" t="str">
        <f t="shared" ca="1" si="37"/>
        <v/>
      </c>
      <c r="I133" s="40" t="str">
        <f t="shared" ca="1" si="23"/>
        <v/>
      </c>
      <c r="R133" s="40" t="str">
        <f t="shared" ca="1" si="35"/>
        <v/>
      </c>
      <c r="S133" s="40" t="str">
        <f t="shared" ca="1" si="29"/>
        <v/>
      </c>
      <c r="AMJ133" s="11"/>
    </row>
    <row r="134" spans="2:1024" s="41" customFormat="1" ht="13.5" customHeight="1" x14ac:dyDescent="0.2">
      <c r="B134" s="40" t="str">
        <f>IF(D134="","",VLOOKUP(D134, 'SKU Маскарпоне'!$A$1:$B$150, 2, 0))</f>
        <v/>
      </c>
      <c r="C134" s="40" t="str">
        <f>IF(D134="","",VLOOKUP(D134, 'SKU Маскарпоне'!$A$1:$D$150, 4, 0))</f>
        <v/>
      </c>
      <c r="E134" s="59" t="str">
        <f>IF(D134="-", "-", IF(D134="", "", INT(F134*VLOOKUP(D134, 'SKU Маскарпоне'!$A$1:$C$150, 3, 0))))</f>
        <v/>
      </c>
      <c r="F134" s="42"/>
      <c r="G134" s="39" t="str">
        <f t="shared" ref="G134:G165" ca="1" si="38">IF(J134="","",(INDIRECT("N" &amp; ROW() - 1) - N134))</f>
        <v/>
      </c>
      <c r="H134" s="40" t="str">
        <f t="shared" ca="1" si="37"/>
        <v/>
      </c>
      <c r="I134" s="40" t="str">
        <f t="shared" ref="I134:I197" ca="1" si="39">IF(J134 = "-", INDIRECT("C" &amp; ROW() - 1),"")</f>
        <v/>
      </c>
      <c r="R134" s="40" t="str">
        <f t="shared" ref="R134:R165" ca="1" si="40">IF(Q134 = "", "", Q134 / INDIRECT("D" &amp; ROW() - 1) )</f>
        <v/>
      </c>
      <c r="S134" s="40" t="str">
        <f t="shared" ref="S134:S197" ca="1" si="41">IF(J134="-",IF(ISNUMBER(SEARCH(",", INDIRECT("B" &amp; ROW() - 1) )),1,""), "")</f>
        <v/>
      </c>
      <c r="AMJ134" s="11"/>
    </row>
    <row r="135" spans="2:1024" s="41" customFormat="1" ht="13.5" customHeight="1" x14ac:dyDescent="0.2">
      <c r="B135" s="40" t="str">
        <f>IF(D135="","",VLOOKUP(D135, 'SKU Маскарпоне'!$A$1:$B$150, 2, 0))</f>
        <v/>
      </c>
      <c r="C135" s="40" t="str">
        <f>IF(D135="","",VLOOKUP(D135, 'SKU Маскарпоне'!$A$1:$D$150, 4, 0))</f>
        <v/>
      </c>
      <c r="E135" s="59" t="str">
        <f>IF(D135="-", "-", IF(D135="", "", INT(F135*VLOOKUP(D135, 'SKU Маскарпоне'!$A$1:$C$150, 3, 0))))</f>
        <v/>
      </c>
      <c r="F135" s="42"/>
      <c r="G135" s="39" t="str">
        <f t="shared" ca="1" si="38"/>
        <v/>
      </c>
      <c r="H135" s="40" t="str">
        <f t="shared" ca="1" si="37"/>
        <v/>
      </c>
      <c r="I135" s="40" t="str">
        <f t="shared" ca="1" si="39"/>
        <v/>
      </c>
      <c r="R135" s="40" t="str">
        <f t="shared" ca="1" si="40"/>
        <v/>
      </c>
      <c r="S135" s="40" t="str">
        <f t="shared" ca="1" si="41"/>
        <v/>
      </c>
      <c r="AMJ135" s="11"/>
    </row>
    <row r="136" spans="2:1024" s="41" customFormat="1" ht="13.5" customHeight="1" x14ac:dyDescent="0.2">
      <c r="B136" s="40" t="str">
        <f>IF(D136="","",VLOOKUP(D136, 'SKU Маскарпоне'!$A$1:$B$150, 2, 0))</f>
        <v/>
      </c>
      <c r="C136" s="40" t="str">
        <f>IF(D136="","",VLOOKUP(D136, 'SKU Маскарпоне'!$A$1:$D$150, 4, 0))</f>
        <v/>
      </c>
      <c r="E136" s="59" t="str">
        <f>IF(D136="-", "-", IF(D136="", "", INT(F136*VLOOKUP(D136, 'SKU Маскарпоне'!$A$1:$C$150, 3, 0))))</f>
        <v/>
      </c>
      <c r="F136" s="42"/>
      <c r="G136" s="39" t="str">
        <f t="shared" ca="1" si="38"/>
        <v/>
      </c>
      <c r="H136" s="40" t="str">
        <f t="shared" ca="1" si="37"/>
        <v/>
      </c>
      <c r="I136" s="40" t="str">
        <f t="shared" ca="1" si="39"/>
        <v/>
      </c>
      <c r="R136" s="40" t="str">
        <f t="shared" ca="1" si="40"/>
        <v/>
      </c>
      <c r="S136" s="40" t="str">
        <f t="shared" ca="1" si="41"/>
        <v/>
      </c>
      <c r="AMJ136" s="11"/>
    </row>
    <row r="137" spans="2:1024" s="41" customFormat="1" ht="13.5" customHeight="1" x14ac:dyDescent="0.2">
      <c r="B137" s="40" t="str">
        <f>IF(D137="","",VLOOKUP(D137, 'SKU Маскарпоне'!$A$1:$B$150, 2, 0))</f>
        <v/>
      </c>
      <c r="C137" s="40" t="str">
        <f>IF(D137="","",VLOOKUP(D137, 'SKU Маскарпоне'!$A$1:$D$150, 4, 0))</f>
        <v/>
      </c>
      <c r="E137" s="59" t="str">
        <f>IF(D137="-", "-", IF(D137="", "", INT(F137*VLOOKUP(D137, 'SKU Маскарпоне'!$A$1:$C$150, 3, 0))))</f>
        <v/>
      </c>
      <c r="F137" s="42"/>
      <c r="G137" s="39" t="str">
        <f t="shared" ca="1" si="38"/>
        <v/>
      </c>
      <c r="H137" s="40" t="str">
        <f t="shared" ca="1" si="37"/>
        <v/>
      </c>
      <c r="I137" s="40" t="str">
        <f t="shared" ca="1" si="39"/>
        <v/>
      </c>
      <c r="R137" s="40" t="str">
        <f t="shared" ca="1" si="40"/>
        <v/>
      </c>
      <c r="S137" s="40" t="str">
        <f t="shared" ca="1" si="41"/>
        <v/>
      </c>
      <c r="AMJ137" s="11"/>
    </row>
    <row r="138" spans="2:1024" s="41" customFormat="1" ht="13.5" customHeight="1" x14ac:dyDescent="0.2">
      <c r="B138" s="40" t="str">
        <f>IF(D138="","",VLOOKUP(D138, 'SKU Маскарпоне'!$A$1:$B$150, 2, 0))</f>
        <v/>
      </c>
      <c r="C138" s="40" t="str">
        <f>IF(D138="","",VLOOKUP(D138, 'SKU Маскарпоне'!$A$1:$D$150, 4, 0))</f>
        <v/>
      </c>
      <c r="E138" s="59" t="str">
        <f>IF(D138="-", "-", IF(D138="", "", INT(F138*VLOOKUP(D138, 'SKU Маскарпоне'!$A$1:$C$150, 3, 0))))</f>
        <v/>
      </c>
      <c r="F138" s="42"/>
      <c r="G138" s="39" t="str">
        <f t="shared" ca="1" si="38"/>
        <v/>
      </c>
      <c r="H138" s="40" t="str">
        <f t="shared" ca="1" si="37"/>
        <v/>
      </c>
      <c r="I138" s="40" t="str">
        <f t="shared" ca="1" si="39"/>
        <v/>
      </c>
      <c r="R138" s="40" t="str">
        <f t="shared" ca="1" si="40"/>
        <v/>
      </c>
      <c r="S138" s="40" t="str">
        <f t="shared" ca="1" si="41"/>
        <v/>
      </c>
      <c r="AMJ138" s="11"/>
    </row>
    <row r="139" spans="2:1024" s="41" customFormat="1" ht="13.5" customHeight="1" x14ac:dyDescent="0.2">
      <c r="B139" s="40" t="str">
        <f>IF(D139="","",VLOOKUP(D139, 'SKU Маскарпоне'!$A$1:$B$150, 2, 0))</f>
        <v/>
      </c>
      <c r="C139" s="40" t="str">
        <f>IF(D139="","",VLOOKUP(D139, 'SKU Маскарпоне'!$A$1:$D$150, 4, 0))</f>
        <v/>
      </c>
      <c r="E139" s="59" t="str">
        <f>IF(D139="-", "-", IF(D139="", "", INT(F139*VLOOKUP(D139, 'SKU Маскарпоне'!$A$1:$C$150, 3, 0))))</f>
        <v/>
      </c>
      <c r="F139" s="42"/>
      <c r="G139" s="39" t="str">
        <f t="shared" ca="1" si="38"/>
        <v/>
      </c>
      <c r="H139" s="40" t="str">
        <f t="shared" ca="1" si="37"/>
        <v/>
      </c>
      <c r="I139" s="40" t="str">
        <f t="shared" ca="1" si="39"/>
        <v/>
      </c>
      <c r="R139" s="40" t="str">
        <f t="shared" ca="1" si="40"/>
        <v/>
      </c>
      <c r="S139" s="40" t="str">
        <f t="shared" ca="1" si="41"/>
        <v/>
      </c>
      <c r="AMJ139" s="11"/>
    </row>
    <row r="140" spans="2:1024" s="41" customFormat="1" ht="13.5" customHeight="1" x14ac:dyDescent="0.2">
      <c r="B140" s="40" t="str">
        <f>IF(D140="","",VLOOKUP(D140, 'SKU Маскарпоне'!$A$1:$B$150, 2, 0))</f>
        <v/>
      </c>
      <c r="C140" s="60" t="str">
        <f>IF(D140="","",VLOOKUP(D140, 'SKU Маскарпоне'!$A$1:$D$150, 4, 0))</f>
        <v/>
      </c>
      <c r="E140" s="59" t="str">
        <f>IF(D140="-", "-", IF(D140="", "", INT(F140*VLOOKUP(D140, 'SKU Маскарпоне'!$A$1:$C$150, 3, 0))))</f>
        <v/>
      </c>
      <c r="F140" s="42"/>
      <c r="G140" s="39" t="str">
        <f t="shared" ca="1" si="38"/>
        <v/>
      </c>
      <c r="H140" s="40" t="str">
        <f t="shared" ca="1" si="37"/>
        <v/>
      </c>
      <c r="I140" s="40" t="str">
        <f t="shared" ca="1" si="39"/>
        <v/>
      </c>
      <c r="R140" s="40" t="str">
        <f t="shared" ca="1" si="40"/>
        <v/>
      </c>
      <c r="S140" s="40" t="str">
        <f t="shared" ca="1" si="41"/>
        <v/>
      </c>
      <c r="AMJ140" s="11"/>
    </row>
    <row r="141" spans="2:1024" s="41" customFormat="1" ht="13.5" customHeight="1" x14ac:dyDescent="0.2">
      <c r="B141" s="40" t="str">
        <f>IF(D141="","",VLOOKUP(D141, 'SKU Маскарпоне'!$A$1:$B$150, 2, 0))</f>
        <v/>
      </c>
      <c r="C141" s="60" t="str">
        <f>IF(D141="","",VLOOKUP(D141, 'SKU Маскарпоне'!$A$1:$D$150, 4, 0))</f>
        <v/>
      </c>
      <c r="E141" s="59" t="str">
        <f>IF(D141="-", "-", IF(D141="", "", INT(F141*VLOOKUP(D141, 'SKU Маскарпоне'!$A$1:$C$150, 3, 0))))</f>
        <v/>
      </c>
      <c r="F141" s="42"/>
      <c r="G141" s="39" t="str">
        <f t="shared" ca="1" si="38"/>
        <v/>
      </c>
      <c r="H141" s="40" t="str">
        <f t="shared" ca="1" si="37"/>
        <v/>
      </c>
      <c r="I141" s="40" t="str">
        <f t="shared" ca="1" si="39"/>
        <v/>
      </c>
      <c r="R141" s="40" t="str">
        <f t="shared" ca="1" si="40"/>
        <v/>
      </c>
      <c r="S141" s="40" t="str">
        <f t="shared" ca="1" si="41"/>
        <v/>
      </c>
      <c r="AMJ141" s="11"/>
    </row>
    <row r="142" spans="2:1024" s="41" customFormat="1" ht="13.5" customHeight="1" x14ac:dyDescent="0.2">
      <c r="B142" s="40" t="str">
        <f>IF(D142="","",VLOOKUP(D142, 'SKU Маскарпоне'!$A$1:$B$150, 2, 0))</f>
        <v/>
      </c>
      <c r="C142" s="60" t="str">
        <f>IF(D142="","",VLOOKUP(D142, 'SKU Маскарпоне'!$A$1:$D$150, 4, 0))</f>
        <v/>
      </c>
      <c r="E142" s="59" t="str">
        <f>IF(D142="-", "-", IF(D142="", "", INT(F142*VLOOKUP(D142, 'SKU Маскарпоне'!$A$1:$C$150, 3, 0))))</f>
        <v/>
      </c>
      <c r="F142" s="42"/>
      <c r="G142" s="39" t="str">
        <f t="shared" ca="1" si="38"/>
        <v/>
      </c>
      <c r="H142" s="40" t="str">
        <f t="shared" ca="1" si="37"/>
        <v/>
      </c>
      <c r="I142" s="40" t="str">
        <f t="shared" ca="1" si="39"/>
        <v/>
      </c>
      <c r="R142" s="40" t="str">
        <f t="shared" ca="1" si="40"/>
        <v/>
      </c>
      <c r="S142" s="40" t="str">
        <f t="shared" ca="1" si="41"/>
        <v/>
      </c>
      <c r="AMJ142" s="11"/>
    </row>
    <row r="143" spans="2:1024" s="41" customFormat="1" ht="13.5" customHeight="1" x14ac:dyDescent="0.2">
      <c r="B143" s="40" t="str">
        <f>IF(D143="","",VLOOKUP(D143, 'SKU Маскарпоне'!$A$1:$B$150, 2, 0))</f>
        <v/>
      </c>
      <c r="C143" s="60" t="str">
        <f>IF(D143="","",VLOOKUP(D143, 'SKU Маскарпоне'!$A$1:$D$150, 4, 0))</f>
        <v/>
      </c>
      <c r="E143" s="59" t="str">
        <f>IF(D143="-", "-", IF(D143="", "", INT(F143*VLOOKUP(D143, 'SKU Маскарпоне'!$A$1:$C$150, 3, 0))))</f>
        <v/>
      </c>
      <c r="F143" s="42"/>
      <c r="G143" s="39" t="str">
        <f t="shared" ca="1" si="38"/>
        <v/>
      </c>
      <c r="H143" s="40" t="str">
        <f t="shared" ca="1" si="37"/>
        <v/>
      </c>
      <c r="I143" s="40" t="str">
        <f t="shared" ca="1" si="39"/>
        <v/>
      </c>
      <c r="R143" s="40" t="str">
        <f t="shared" ca="1" si="40"/>
        <v/>
      </c>
      <c r="S143" s="40" t="str">
        <f t="shared" ca="1" si="41"/>
        <v/>
      </c>
      <c r="AMJ143" s="11"/>
    </row>
    <row r="144" spans="2:1024" s="41" customFormat="1" ht="13.5" customHeight="1" x14ac:dyDescent="0.2">
      <c r="B144" s="40" t="str">
        <f>IF(D144="","",VLOOKUP(D144, 'SKU Маскарпоне'!$A$1:$B$150, 2, 0))</f>
        <v/>
      </c>
      <c r="C144" s="60" t="str">
        <f>IF(D144="","",VLOOKUP(D144, 'SKU Маскарпоне'!$A$1:$B$150, 3, 0))</f>
        <v/>
      </c>
      <c r="E144" s="59" t="str">
        <f>IF(D144="-", "-", IF(D144="", "", INT(F144*VLOOKUP(D144, 'SKU Маскарпоне'!$A$1:$C$150, 3, 0))))</f>
        <v/>
      </c>
      <c r="F144" s="42"/>
      <c r="G144" s="39" t="str">
        <f t="shared" ca="1" si="38"/>
        <v/>
      </c>
      <c r="H144" s="40" t="str">
        <f t="shared" ca="1" si="37"/>
        <v/>
      </c>
      <c r="I144" s="40" t="str">
        <f t="shared" ca="1" si="39"/>
        <v/>
      </c>
      <c r="R144" s="40" t="str">
        <f t="shared" ca="1" si="40"/>
        <v/>
      </c>
      <c r="S144" s="40" t="str">
        <f t="shared" ca="1" si="41"/>
        <v/>
      </c>
      <c r="AMJ144" s="11"/>
    </row>
    <row r="145" spans="2:1024" s="41" customFormat="1" ht="13.5" customHeight="1" x14ac:dyDescent="0.2">
      <c r="B145" s="40" t="str">
        <f>IF(D145="","",VLOOKUP(D145, 'SKU Маскарпоне'!$A$1:$B$150, 2, 0))</f>
        <v/>
      </c>
      <c r="C145" s="60" t="str">
        <f>IF(D145="","",VLOOKUP(D145, 'SKU Маскарпоне'!$A$1:$B$150, 3, 0))</f>
        <v/>
      </c>
      <c r="E145" s="59" t="str">
        <f>IF(D145="-", "-", IF(D145="", "", INT(F145*VLOOKUP(D145, 'SKU Маскарпоне'!$A$1:$C$150, 3, 0))))</f>
        <v/>
      </c>
      <c r="F145" s="42"/>
      <c r="G145" s="39" t="str">
        <f t="shared" ca="1" si="38"/>
        <v/>
      </c>
      <c r="H145" s="40" t="str">
        <f t="shared" ca="1" si="37"/>
        <v/>
      </c>
      <c r="I145" s="40" t="str">
        <f t="shared" ca="1" si="39"/>
        <v/>
      </c>
      <c r="R145" s="40" t="str">
        <f t="shared" ca="1" si="40"/>
        <v/>
      </c>
      <c r="S145" s="40" t="str">
        <f t="shared" ca="1" si="41"/>
        <v/>
      </c>
      <c r="AMJ145" s="11"/>
    </row>
    <row r="146" spans="2:1024" s="41" customFormat="1" ht="13.5" customHeight="1" x14ac:dyDescent="0.2">
      <c r="B146" s="40" t="str">
        <f>IF(D146="","",VLOOKUP(D146, 'SKU Маскарпоне'!$A$1:$B$150, 2, 0))</f>
        <v/>
      </c>
      <c r="C146" s="60" t="str">
        <f>IF(D146="","",VLOOKUP(D146, 'SKU Маскарпоне'!$A$1:$B$150, 3, 0))</f>
        <v/>
      </c>
      <c r="E146" s="59" t="str">
        <f>IF(D146="-", "-", IF(D146="", "", INT(F146*VLOOKUP(D146, 'SKU Маскарпоне'!$A$1:$C$150, 3, 0))))</f>
        <v/>
      </c>
      <c r="F146" s="42"/>
      <c r="G146" s="39" t="str">
        <f t="shared" ca="1" si="38"/>
        <v/>
      </c>
      <c r="H146" s="40" t="str">
        <f t="shared" ca="1" si="37"/>
        <v/>
      </c>
      <c r="I146" s="40" t="str">
        <f t="shared" ca="1" si="39"/>
        <v/>
      </c>
      <c r="R146" s="40" t="str">
        <f t="shared" ca="1" si="40"/>
        <v/>
      </c>
      <c r="S146" s="40" t="str">
        <f t="shared" ca="1" si="41"/>
        <v/>
      </c>
      <c r="AMJ146" s="11"/>
    </row>
    <row r="147" spans="2:1024" s="41" customFormat="1" ht="13.5" customHeight="1" x14ac:dyDescent="0.2">
      <c r="B147" s="40" t="str">
        <f>IF(D147="","",VLOOKUP(D147, 'SKU Маскарпоне'!$A$1:$B$150, 2, 0))</f>
        <v/>
      </c>
      <c r="C147" s="60" t="str">
        <f>IF(D147="","",VLOOKUP(D147, 'SKU Маскарпоне'!$A$1:$B$150, 3, 0))</f>
        <v/>
      </c>
      <c r="E147" s="59" t="str">
        <f>IF(D147="-", "-", IF(D147="", "", INT(F147*VLOOKUP(D147, 'SKU Маскарпоне'!$A$1:$C$150, 3, 0))))</f>
        <v/>
      </c>
      <c r="F147" s="42"/>
      <c r="G147" s="39" t="str">
        <f t="shared" ca="1" si="38"/>
        <v/>
      </c>
      <c r="H147" s="40" t="str">
        <f t="shared" ca="1" si="37"/>
        <v/>
      </c>
      <c r="I147" s="40" t="str">
        <f t="shared" ca="1" si="39"/>
        <v/>
      </c>
      <c r="R147" s="40" t="str">
        <f t="shared" ca="1" si="40"/>
        <v/>
      </c>
      <c r="S147" s="40" t="str">
        <f t="shared" ca="1" si="41"/>
        <v/>
      </c>
      <c r="AMJ147" s="11"/>
    </row>
    <row r="148" spans="2:1024" s="41" customFormat="1" ht="13.5" customHeight="1" x14ac:dyDescent="0.2">
      <c r="B148" s="40" t="str">
        <f>IF(D148="","",VLOOKUP(D148, 'SKU Маскарпоне'!$A$1:$B$150, 2, 0))</f>
        <v/>
      </c>
      <c r="C148" s="60" t="str">
        <f>IF(D148="","",VLOOKUP(D148, 'SKU Маскарпоне'!$A$1:$B$150, 3, 0))</f>
        <v/>
      </c>
      <c r="E148" s="59" t="str">
        <f>IF(D148="-", "-", IF(D148="", "", INT(F148*VLOOKUP(D148, 'SKU Маскарпоне'!$A$1:$C$150, 3, 0))))</f>
        <v/>
      </c>
      <c r="F148" s="42"/>
      <c r="G148" s="39" t="str">
        <f t="shared" ca="1" si="38"/>
        <v/>
      </c>
      <c r="H148" s="40" t="str">
        <f t="shared" ca="1" si="37"/>
        <v/>
      </c>
      <c r="I148" s="40" t="str">
        <f t="shared" ca="1" si="39"/>
        <v/>
      </c>
      <c r="R148" s="40" t="str">
        <f t="shared" ca="1" si="40"/>
        <v/>
      </c>
      <c r="S148" s="40" t="str">
        <f t="shared" ca="1" si="41"/>
        <v/>
      </c>
      <c r="AMJ148" s="11"/>
    </row>
    <row r="149" spans="2:1024" s="41" customFormat="1" ht="13.5" customHeight="1" x14ac:dyDescent="0.2">
      <c r="B149" s="40" t="str">
        <f>IF(D149="","",VLOOKUP(D149, 'SKU Маскарпоне'!$A$1:$B$150, 2, 0))</f>
        <v/>
      </c>
      <c r="C149" s="60" t="str">
        <f>IF(D149="","",VLOOKUP(D149, 'SKU Маскарпоне'!$A$1:$B$150, 3, 0))</f>
        <v/>
      </c>
      <c r="E149" s="59" t="str">
        <f>IF(D149="-", "-", IF(D149="", "", INT(F149*VLOOKUP(D149, 'SKU Маскарпоне'!$A$1:$C$150, 3, 0))))</f>
        <v/>
      </c>
      <c r="F149" s="42"/>
      <c r="G149" s="39" t="str">
        <f t="shared" ca="1" si="38"/>
        <v/>
      </c>
      <c r="H149" s="40" t="str">
        <f t="shared" ca="1" si="37"/>
        <v/>
      </c>
      <c r="I149" s="40" t="str">
        <f t="shared" ca="1" si="39"/>
        <v/>
      </c>
      <c r="R149" s="40" t="str">
        <f t="shared" ca="1" si="40"/>
        <v/>
      </c>
      <c r="S149" s="40" t="str">
        <f t="shared" ca="1" si="41"/>
        <v/>
      </c>
      <c r="AMJ149" s="11"/>
    </row>
    <row r="150" spans="2:1024" s="41" customFormat="1" ht="13.5" customHeight="1" x14ac:dyDescent="0.2">
      <c r="B150" s="40" t="str">
        <f>IF(D150="","",VLOOKUP(D150, 'SKU Маскарпоне'!$A$1:$B$150, 2, 0))</f>
        <v/>
      </c>
      <c r="C150" s="60" t="str">
        <f>IF(D150="","",VLOOKUP(D150, 'SKU Маскарпоне'!$A$1:$B$150, 3, 0))</f>
        <v/>
      </c>
      <c r="E150" s="59" t="str">
        <f>IF(D150="-", "-", IF(D150="", "", INT(F150*VLOOKUP(D150, 'SKU Маскарпоне'!$A$1:$C$150, 3, 0))))</f>
        <v/>
      </c>
      <c r="F150" s="42"/>
      <c r="G150" s="39" t="str">
        <f t="shared" ca="1" si="38"/>
        <v/>
      </c>
      <c r="H150" s="40" t="str">
        <f t="shared" ca="1" si="37"/>
        <v/>
      </c>
      <c r="I150" s="40" t="str">
        <f t="shared" ca="1" si="39"/>
        <v/>
      </c>
      <c r="R150" s="40" t="str">
        <f t="shared" ca="1" si="40"/>
        <v/>
      </c>
      <c r="S150" s="40" t="str">
        <f t="shared" ca="1" si="41"/>
        <v/>
      </c>
      <c r="AMJ150" s="11"/>
    </row>
    <row r="151" spans="2:1024" s="41" customFormat="1" ht="13.5" customHeight="1" x14ac:dyDescent="0.2">
      <c r="B151" s="40" t="str">
        <f>IF(D151="","",VLOOKUP(D151, 'SKU Маскарпоне'!$A$1:$B$150, 2, 0))</f>
        <v/>
      </c>
      <c r="C151" s="60" t="str">
        <f>IF(D151="","",VLOOKUP(D151, 'SKU Маскарпоне'!$A$1:$B$150, 3, 0))</f>
        <v/>
      </c>
      <c r="E151" s="59" t="str">
        <f>IF(D151="-", "-", IF(D151="", "", INT(F151*VLOOKUP(D151, 'SKU Маскарпоне'!$A$1:$C$150, 3, 0))))</f>
        <v/>
      </c>
      <c r="F151" s="42"/>
      <c r="G151" s="39" t="str">
        <f t="shared" ca="1" si="38"/>
        <v/>
      </c>
      <c r="H151" s="40" t="str">
        <f t="shared" ca="1" si="37"/>
        <v/>
      </c>
      <c r="I151" s="40" t="str">
        <f t="shared" ca="1" si="39"/>
        <v/>
      </c>
      <c r="R151" s="40" t="str">
        <f t="shared" ca="1" si="40"/>
        <v/>
      </c>
      <c r="S151" s="40" t="str">
        <f t="shared" ca="1" si="41"/>
        <v/>
      </c>
      <c r="AMJ151" s="11"/>
    </row>
    <row r="152" spans="2:1024" s="41" customFormat="1" ht="13.5" customHeight="1" x14ac:dyDescent="0.2">
      <c r="B152" s="40" t="str">
        <f>IF(D152="","",VLOOKUP(D152, 'SKU Маскарпоне'!$A$1:$B$150, 2, 0))</f>
        <v/>
      </c>
      <c r="C152" s="60" t="str">
        <f>IF(D152="","",VLOOKUP(D152, 'SKU Маскарпоне'!$A$1:$B$150, 3, 0))</f>
        <v/>
      </c>
      <c r="E152" s="59" t="str">
        <f>IF(D152="-", "-", IF(D152="", "", INT(F152*VLOOKUP(D152, 'SKU Маскарпоне'!$A$1:$C$150, 3, 0))))</f>
        <v/>
      </c>
      <c r="F152" s="42"/>
      <c r="G152" s="39" t="str">
        <f t="shared" ca="1" si="38"/>
        <v/>
      </c>
      <c r="H152" s="40" t="str">
        <f t="shared" ca="1" si="37"/>
        <v/>
      </c>
      <c r="I152" s="40" t="str">
        <f t="shared" ca="1" si="39"/>
        <v/>
      </c>
      <c r="R152" s="40" t="str">
        <f t="shared" ca="1" si="40"/>
        <v/>
      </c>
      <c r="S152" s="40" t="str">
        <f t="shared" ca="1" si="41"/>
        <v/>
      </c>
      <c r="AMJ152" s="11"/>
    </row>
    <row r="153" spans="2:1024" s="41" customFormat="1" ht="13.5" customHeight="1" x14ac:dyDescent="0.2">
      <c r="B153" s="40" t="str">
        <f>IF(D153="","",VLOOKUP(D153, 'SKU Маскарпоне'!$A$1:$B$150, 2, 0))</f>
        <v/>
      </c>
      <c r="C153" s="60" t="str">
        <f>IF(D153="","",VLOOKUP(D153, 'SKU Маскарпоне'!$A$1:$B$150, 3, 0))</f>
        <v/>
      </c>
      <c r="E153" s="59" t="str">
        <f>IF(D153="-", "-", IF(D153="", "", INT(F153*VLOOKUP(D153, 'SKU Маскарпоне'!$A$1:$C$150, 3, 0))))</f>
        <v/>
      </c>
      <c r="F153" s="42"/>
      <c r="G153" s="39" t="str">
        <f t="shared" ca="1" si="38"/>
        <v/>
      </c>
      <c r="H153" s="40" t="str">
        <f t="shared" ca="1" si="37"/>
        <v/>
      </c>
      <c r="I153" s="40" t="str">
        <f t="shared" ca="1" si="39"/>
        <v/>
      </c>
      <c r="R153" s="40" t="str">
        <f t="shared" ca="1" si="40"/>
        <v/>
      </c>
      <c r="S153" s="40" t="str">
        <f t="shared" ca="1" si="41"/>
        <v/>
      </c>
      <c r="AMJ153" s="11"/>
    </row>
    <row r="154" spans="2:1024" s="41" customFormat="1" ht="13.5" customHeight="1" x14ac:dyDescent="0.2">
      <c r="B154" s="40" t="str">
        <f>IF(D154="","",VLOOKUP(D154, 'SKU Маскарпоне'!$A$1:$B$150, 2, 0))</f>
        <v/>
      </c>
      <c r="C154" s="60" t="str">
        <f>IF(D154="","",VLOOKUP(D154, 'SKU Маскарпоне'!$A$1:$B$150, 3, 0))</f>
        <v/>
      </c>
      <c r="E154" s="59" t="str">
        <f>IF(D154="-", "-", IF(D154="", "", INT(F154*VLOOKUP(D154, 'SKU Маскарпоне'!$A$1:$C$150, 3, 0))))</f>
        <v/>
      </c>
      <c r="F154" s="42"/>
      <c r="G154" s="39" t="str">
        <f t="shared" ca="1" si="38"/>
        <v/>
      </c>
      <c r="H154" s="40" t="str">
        <f t="shared" ca="1" si="37"/>
        <v/>
      </c>
      <c r="I154" s="40" t="str">
        <f t="shared" ca="1" si="39"/>
        <v/>
      </c>
      <c r="R154" s="40" t="str">
        <f t="shared" ca="1" si="40"/>
        <v/>
      </c>
      <c r="S154" s="40" t="str">
        <f t="shared" ca="1" si="41"/>
        <v/>
      </c>
      <c r="AMJ154" s="11"/>
    </row>
    <row r="155" spans="2:1024" s="41" customFormat="1" ht="13.5" customHeight="1" x14ac:dyDescent="0.2">
      <c r="B155" s="40" t="str">
        <f>IF(D155="","",VLOOKUP(D155, 'SKU Маскарпоне'!$A$1:$B$150, 2, 0))</f>
        <v/>
      </c>
      <c r="C155" s="60" t="str">
        <f>IF(D155="","",VLOOKUP(D155, 'SKU Маскарпоне'!$A$1:$B$150, 3, 0))</f>
        <v/>
      </c>
      <c r="E155" s="59" t="str">
        <f>IF(D155="-", "-", IF(D155="", "", INT(F155*VLOOKUP(D155, 'SKU Маскарпоне'!$A$1:$C$150, 3, 0))))</f>
        <v/>
      </c>
      <c r="F155" s="42"/>
      <c r="G155" s="39" t="str">
        <f t="shared" ca="1" si="38"/>
        <v/>
      </c>
      <c r="H155" s="40" t="str">
        <f t="shared" ca="1" si="37"/>
        <v/>
      </c>
      <c r="I155" s="40" t="str">
        <f t="shared" ca="1" si="39"/>
        <v/>
      </c>
      <c r="R155" s="40" t="str">
        <f t="shared" ca="1" si="40"/>
        <v/>
      </c>
      <c r="S155" s="40" t="str">
        <f t="shared" ca="1" si="41"/>
        <v/>
      </c>
      <c r="AMJ155" s="11"/>
    </row>
    <row r="156" spans="2:1024" s="41" customFormat="1" ht="13.5" customHeight="1" x14ac:dyDescent="0.2">
      <c r="B156" s="40" t="str">
        <f>IF(D156="","",VLOOKUP(D156, 'SKU Маскарпоне'!$A$1:$B$150, 2, 0))</f>
        <v/>
      </c>
      <c r="C156" s="60" t="str">
        <f>IF(D156="","",VLOOKUP(D156, 'SKU Маскарпоне'!$A$1:$B$150, 3, 0))</f>
        <v/>
      </c>
      <c r="E156" s="59" t="str">
        <f>IF(D156="-", "-", IF(D156="", "", INT(F156*VLOOKUP(D156, 'SKU Маскарпоне'!$A$1:$C$150, 3, 0))))</f>
        <v/>
      </c>
      <c r="F156" s="42"/>
      <c r="G156" s="39" t="str">
        <f t="shared" ca="1" si="38"/>
        <v/>
      </c>
      <c r="H156" s="40" t="str">
        <f t="shared" ca="1" si="37"/>
        <v/>
      </c>
      <c r="I156" s="40" t="str">
        <f t="shared" ca="1" si="39"/>
        <v/>
      </c>
      <c r="R156" s="40" t="str">
        <f t="shared" ca="1" si="40"/>
        <v/>
      </c>
      <c r="S156" s="40" t="str">
        <f t="shared" ca="1" si="41"/>
        <v/>
      </c>
      <c r="AMJ156" s="11"/>
    </row>
    <row r="157" spans="2:1024" s="41" customFormat="1" ht="13.5" customHeight="1" x14ac:dyDescent="0.2">
      <c r="B157" s="40" t="str">
        <f>IF(D157="","",VLOOKUP(D157, 'SKU Маскарпоне'!$A$1:$B$150, 2, 0))</f>
        <v/>
      </c>
      <c r="C157" s="60" t="str">
        <f>IF(D157="","",VLOOKUP(D157, 'SKU Маскарпоне'!$A$1:$B$150, 3, 0))</f>
        <v/>
      </c>
      <c r="E157" s="59" t="str">
        <f>IF(D157="-", "-", IF(D157="", "", INT(F157*VLOOKUP(D157, 'SKU Маскарпоне'!$A$1:$C$150, 3, 0))))</f>
        <v/>
      </c>
      <c r="F157" s="42"/>
      <c r="G157" s="39" t="str">
        <f t="shared" ca="1" si="38"/>
        <v/>
      </c>
      <c r="H157" s="40" t="str">
        <f t="shared" ca="1" si="37"/>
        <v/>
      </c>
      <c r="I157" s="40" t="str">
        <f t="shared" ca="1" si="39"/>
        <v/>
      </c>
      <c r="R157" s="40" t="str">
        <f t="shared" ca="1" si="40"/>
        <v/>
      </c>
      <c r="S157" s="40" t="str">
        <f t="shared" ca="1" si="41"/>
        <v/>
      </c>
      <c r="AMJ157" s="11"/>
    </row>
    <row r="158" spans="2:1024" s="41" customFormat="1" ht="13.5" customHeight="1" x14ac:dyDescent="0.2">
      <c r="B158" s="40" t="str">
        <f>IF(D158="","",VLOOKUP(D158, 'SKU Маскарпоне'!$A$1:$B$150, 2, 0))</f>
        <v/>
      </c>
      <c r="C158" s="60" t="str">
        <f>IF(D158="","",VLOOKUP(D158, 'SKU Маскарпоне'!$A$1:$B$150, 3, 0))</f>
        <v/>
      </c>
      <c r="E158" s="59" t="str">
        <f>IF(D158="-", "-", IF(D158="", "", INT(F158*VLOOKUP(D158, 'SKU Маскарпоне'!$A$1:$C$150, 3, 0))))</f>
        <v/>
      </c>
      <c r="F158" s="42"/>
      <c r="G158" s="39" t="str">
        <f t="shared" ca="1" si="38"/>
        <v/>
      </c>
      <c r="H158" s="40" t="str">
        <f t="shared" ca="1" si="37"/>
        <v/>
      </c>
      <c r="I158" s="40" t="str">
        <f t="shared" ca="1" si="39"/>
        <v/>
      </c>
      <c r="R158" s="40" t="str">
        <f t="shared" ca="1" si="40"/>
        <v/>
      </c>
      <c r="S158" s="40" t="str">
        <f t="shared" ca="1" si="41"/>
        <v/>
      </c>
      <c r="AMJ158" s="11"/>
    </row>
    <row r="159" spans="2:1024" ht="13.5" customHeight="1" x14ac:dyDescent="0.2">
      <c r="B159" s="40" t="str">
        <f>IF(D159="","",VLOOKUP(D159, 'SKU Маскарпоне'!$A$1:$B$150, 2, 0))</f>
        <v/>
      </c>
      <c r="C159" s="60" t="str">
        <f>IF(D159="","",VLOOKUP(D159, 'SKU Маскарпоне'!$A$1:$B$150, 3, 0))</f>
        <v/>
      </c>
      <c r="E159" s="59" t="str">
        <f>IF(D159="-", "-", IF(D159="", "", INT(F159*VLOOKUP(D159, 'SKU Маскарпоне'!$A$1:$C$150, 3, 0))))</f>
        <v/>
      </c>
      <c r="F159" s="61"/>
      <c r="G159" s="62" t="str">
        <f t="shared" ca="1" si="38"/>
        <v/>
      </c>
      <c r="H159" s="63" t="str">
        <f t="shared" ca="1" si="37"/>
        <v/>
      </c>
      <c r="I159" s="63" t="str">
        <f t="shared" ca="1" si="39"/>
        <v/>
      </c>
      <c r="R159" s="64" t="str">
        <f t="shared" ca="1" si="40"/>
        <v/>
      </c>
      <c r="S159" s="64" t="str">
        <f t="shared" ca="1" si="41"/>
        <v/>
      </c>
    </row>
    <row r="160" spans="2:1024" ht="13.5" customHeight="1" x14ac:dyDescent="0.2">
      <c r="B160" s="40" t="str">
        <f>IF(D160="","",VLOOKUP(D160, 'SKU Маскарпоне'!$A$1:$B$150, 2, 0))</f>
        <v/>
      </c>
      <c r="C160" s="60" t="str">
        <f>IF(D160="","",VLOOKUP(D160, 'SKU Маскарпоне'!$A$1:$B$150, 3, 0))</f>
        <v/>
      </c>
      <c r="E160" s="59" t="str">
        <f>IF(D160="-", "-", IF(D160="", "", INT(F160*VLOOKUP(D160, 'SKU Маскарпоне'!$A$1:$C$150, 3, 0))))</f>
        <v/>
      </c>
      <c r="F160" s="61"/>
      <c r="G160" s="62" t="str">
        <f t="shared" ca="1" si="38"/>
        <v/>
      </c>
      <c r="H160" s="63" t="str">
        <f t="shared" ca="1" si="37"/>
        <v/>
      </c>
      <c r="I160" s="63" t="str">
        <f t="shared" ca="1" si="39"/>
        <v/>
      </c>
      <c r="R160" s="64" t="str">
        <f t="shared" ca="1" si="40"/>
        <v/>
      </c>
      <c r="S160" s="64" t="str">
        <f t="shared" ca="1" si="41"/>
        <v/>
      </c>
    </row>
    <row r="161" spans="2:19" ht="13.5" customHeight="1" x14ac:dyDescent="0.2">
      <c r="B161" s="40" t="str">
        <f>IF(D161="","",VLOOKUP(D161, 'SKU Маскарпоне'!$A$1:$B$150, 2, 0))</f>
        <v/>
      </c>
      <c r="C161" s="60" t="str">
        <f>IF(D161="","",VLOOKUP(D161, 'SKU Маскарпоне'!$A$1:$B$150, 3, 0))</f>
        <v/>
      </c>
      <c r="E161" s="59" t="str">
        <f>IF(D161="-", "-", IF(D161="", "", INT(F161*VLOOKUP(D161, 'SKU Маскарпоне'!$A$1:$C$150, 3, 0))))</f>
        <v/>
      </c>
      <c r="F161" s="61"/>
      <c r="G161" s="62" t="str">
        <f t="shared" ca="1" si="38"/>
        <v/>
      </c>
      <c r="H161" s="63" t="str">
        <f t="shared" ca="1" si="37"/>
        <v/>
      </c>
      <c r="I161" s="63" t="str">
        <f t="shared" ca="1" si="39"/>
        <v/>
      </c>
      <c r="R161" s="64" t="str">
        <f t="shared" ca="1" si="40"/>
        <v/>
      </c>
      <c r="S161" s="64" t="str">
        <f t="shared" ca="1" si="41"/>
        <v/>
      </c>
    </row>
    <row r="162" spans="2:19" ht="13.5" customHeight="1" x14ac:dyDescent="0.2">
      <c r="B162" s="40" t="str">
        <f>IF(D162="","",VLOOKUP(D162, 'SKU Маскарпоне'!$A$1:$B$150, 2, 0))</f>
        <v/>
      </c>
      <c r="C162" s="60" t="str">
        <f>IF(D162="","",VLOOKUP(D162, 'SKU Маскарпоне'!$A$1:$B$150, 3, 0))</f>
        <v/>
      </c>
      <c r="E162" s="59" t="str">
        <f>IF(D162="-", "-", IF(D162="", "", INT(F162*VLOOKUP(D162, 'SKU Маскарпоне'!$A$1:$C$150, 3, 0))))</f>
        <v/>
      </c>
      <c r="F162" s="61"/>
      <c r="G162" s="62" t="str">
        <f t="shared" ca="1" si="38"/>
        <v/>
      </c>
      <c r="H162" s="63" t="str">
        <f t="shared" ca="1" si="37"/>
        <v/>
      </c>
      <c r="I162" s="63" t="str">
        <f t="shared" ca="1" si="39"/>
        <v/>
      </c>
      <c r="R162" s="64" t="str">
        <f t="shared" ca="1" si="40"/>
        <v/>
      </c>
      <c r="S162" s="64" t="str">
        <f t="shared" ca="1" si="41"/>
        <v/>
      </c>
    </row>
    <row r="163" spans="2:19" ht="13.5" customHeight="1" x14ac:dyDescent="0.2">
      <c r="B163" s="40" t="str">
        <f>IF(D163="","",VLOOKUP(D163, 'SKU Маскарпоне'!$A$1:$B$150, 2, 0))</f>
        <v/>
      </c>
      <c r="C163" s="60" t="str">
        <f>IF(D163="","",VLOOKUP(D163, 'SKU Маскарпоне'!$A$1:$B$150, 3, 0))</f>
        <v/>
      </c>
      <c r="E163" s="59" t="str">
        <f>IF(D163="-", "-", IF(D163="", "", INT(F163*VLOOKUP(D163, 'SKU Маскарпоне'!$A$1:$C$150, 3, 0))))</f>
        <v/>
      </c>
      <c r="F163" s="61"/>
      <c r="G163" s="62" t="str">
        <f t="shared" ca="1" si="38"/>
        <v/>
      </c>
      <c r="H163" s="63" t="str">
        <f t="shared" ca="1" si="37"/>
        <v/>
      </c>
      <c r="I163" s="63" t="str">
        <f t="shared" ca="1" si="39"/>
        <v/>
      </c>
      <c r="R163" s="64" t="str">
        <f t="shared" ca="1" si="40"/>
        <v/>
      </c>
      <c r="S163" s="64" t="str">
        <f t="shared" ca="1" si="41"/>
        <v/>
      </c>
    </row>
    <row r="164" spans="2:19" ht="13.5" customHeight="1" x14ac:dyDescent="0.2">
      <c r="B164" s="40" t="str">
        <f>IF(D164="","",VLOOKUP(D164, 'SKU Маскарпоне'!$A$1:$B$150, 2, 0))</f>
        <v/>
      </c>
      <c r="C164" s="60" t="str">
        <f>IF(D164="","",VLOOKUP(D164, 'SKU Маскарпоне'!$A$1:$B$150, 3, 0))</f>
        <v/>
      </c>
      <c r="E164" s="59" t="str">
        <f>IF(D164="-", "-", IF(D164="", "", INT(F164*VLOOKUP(D164, 'SKU Маскарпоне'!$A$1:$C$150, 3, 0))))</f>
        <v/>
      </c>
      <c r="F164" s="61"/>
      <c r="G164" s="62" t="str">
        <f t="shared" ca="1" si="38"/>
        <v/>
      </c>
      <c r="H164" s="63" t="str">
        <f t="shared" ca="1" si="37"/>
        <v/>
      </c>
      <c r="I164" s="63" t="str">
        <f t="shared" ca="1" si="39"/>
        <v/>
      </c>
      <c r="R164" s="64" t="str">
        <f t="shared" ca="1" si="40"/>
        <v/>
      </c>
      <c r="S164" s="64" t="str">
        <f t="shared" ca="1" si="41"/>
        <v/>
      </c>
    </row>
    <row r="165" spans="2:19" ht="13.5" customHeight="1" x14ac:dyDescent="0.2">
      <c r="B165" s="40" t="str">
        <f>IF(D165="","",VLOOKUP(D165, 'SKU Маскарпоне'!$A$1:$B$150, 2, 0))</f>
        <v/>
      </c>
      <c r="C165" s="60" t="str">
        <f>IF(D165="","",VLOOKUP(D165, 'SKU Маскарпоне'!$A$1:$B$150, 3, 0))</f>
        <v/>
      </c>
      <c r="E165" s="59" t="str">
        <f>IF(D165="-", "-", IF(D165="", "", INT(F165*VLOOKUP(D165, 'SKU Маскарпоне'!$A$1:$C$150, 3, 0))))</f>
        <v/>
      </c>
      <c r="F165" s="61"/>
      <c r="G165" s="62" t="str">
        <f t="shared" ca="1" si="38"/>
        <v/>
      </c>
      <c r="H165" s="63" t="str">
        <f t="shared" ca="1" si="37"/>
        <v/>
      </c>
      <c r="I165" s="63" t="str">
        <f t="shared" ca="1" si="39"/>
        <v/>
      </c>
      <c r="R165" s="64" t="str">
        <f t="shared" ca="1" si="40"/>
        <v/>
      </c>
      <c r="S165" s="64" t="str">
        <f t="shared" ca="1" si="41"/>
        <v/>
      </c>
    </row>
    <row r="166" spans="2:19" ht="13.5" customHeight="1" x14ac:dyDescent="0.2">
      <c r="B166" s="40" t="str">
        <f>IF(D166="","",VLOOKUP(D166, 'SKU Маскарпоне'!$A$1:$B$150, 2, 0))</f>
        <v/>
      </c>
      <c r="C166" s="60" t="str">
        <f>IF(D166="","",VLOOKUP(D166, 'SKU Маскарпоне'!$A$1:$B$150, 3, 0))</f>
        <v/>
      </c>
      <c r="E166" s="59" t="str">
        <f>IF(D166="-", "-", IF(D166="", "", INT(F166*VLOOKUP(D166, 'SKU Маскарпоне'!$A$1:$C$150, 3, 0))))</f>
        <v/>
      </c>
      <c r="F166" s="61"/>
      <c r="G166" s="62" t="str">
        <f t="shared" ref="G166:G200" ca="1" si="42">IF(J166="","",(INDIRECT("N" &amp; ROW() - 1) - N166))</f>
        <v/>
      </c>
      <c r="H166" s="63" t="str">
        <f t="shared" ca="1" si="37"/>
        <v/>
      </c>
      <c r="I166" s="63" t="str">
        <f t="shared" ca="1" si="39"/>
        <v/>
      </c>
      <c r="R166" s="64" t="str">
        <f t="shared" ref="R166:R197" ca="1" si="43">IF(Q166 = "", "", Q166 / INDIRECT("D" &amp; ROW() - 1) )</f>
        <v/>
      </c>
      <c r="S166" s="64" t="str">
        <f t="shared" ca="1" si="41"/>
        <v/>
      </c>
    </row>
    <row r="167" spans="2:19" ht="13.5" customHeight="1" x14ac:dyDescent="0.2">
      <c r="B167" s="40" t="str">
        <f>IF(D167="","",VLOOKUP(D167, 'SKU Маскарпоне'!$A$1:$B$150, 2, 0))</f>
        <v/>
      </c>
      <c r="C167" s="60" t="str">
        <f>IF(D167="","",VLOOKUP(D167, 'SKU Маскарпоне'!$A$1:$B$150, 3, 0))</f>
        <v/>
      </c>
      <c r="E167" s="59" t="str">
        <f>IF(D167="-", "-", IF(D167="", "", INT(F167*VLOOKUP(D167, 'SKU Маскарпоне'!$A$1:$C$150, 3, 0))))</f>
        <v/>
      </c>
      <c r="F167" s="61"/>
      <c r="G167" s="62" t="str">
        <f t="shared" ca="1" si="42"/>
        <v/>
      </c>
      <c r="H167" s="63" t="str">
        <f t="shared" ca="1" si="37"/>
        <v/>
      </c>
      <c r="I167" s="63" t="str">
        <f t="shared" ca="1" si="39"/>
        <v/>
      </c>
      <c r="R167" s="64" t="str">
        <f t="shared" ca="1" si="43"/>
        <v/>
      </c>
      <c r="S167" s="64" t="str">
        <f t="shared" ca="1" si="41"/>
        <v/>
      </c>
    </row>
    <row r="168" spans="2:19" ht="13.5" customHeight="1" x14ac:dyDescent="0.2">
      <c r="B168" s="40" t="str">
        <f>IF(D168="","",VLOOKUP(D168, 'SKU Маскарпоне'!$A$1:$B$150, 2, 0))</f>
        <v/>
      </c>
      <c r="C168" s="60" t="str">
        <f>IF(D168="","",VLOOKUP(D168, 'SKU Маскарпоне'!$A$1:$B$150, 3, 0))</f>
        <v/>
      </c>
      <c r="E168" s="59" t="str">
        <f>IF(D168="-", "-", IF(D168="", "", INT(F168*VLOOKUP(D168, 'SKU Маскарпоне'!$A$1:$C$150, 3, 0))))</f>
        <v/>
      </c>
      <c r="F168" s="61"/>
      <c r="G168" s="62" t="str">
        <f t="shared" ca="1" si="42"/>
        <v/>
      </c>
      <c r="H168" s="63" t="str">
        <f t="shared" ca="1" si="37"/>
        <v/>
      </c>
      <c r="I168" s="63" t="str">
        <f t="shared" ca="1" si="39"/>
        <v/>
      </c>
      <c r="R168" s="64" t="str">
        <f t="shared" ca="1" si="43"/>
        <v/>
      </c>
      <c r="S168" s="64" t="str">
        <f t="shared" ca="1" si="41"/>
        <v/>
      </c>
    </row>
    <row r="169" spans="2:19" ht="13.5" customHeight="1" x14ac:dyDescent="0.2">
      <c r="B169" s="40" t="str">
        <f>IF(D169="","",VLOOKUP(D169, 'SKU Маскарпоне'!$A$1:$B$150, 2, 0))</f>
        <v/>
      </c>
      <c r="C169" s="60" t="str">
        <f>IF(D169="","",VLOOKUP(D169, 'SKU Маскарпоне'!$A$1:$B$150, 3, 0))</f>
        <v/>
      </c>
      <c r="E169" s="59" t="str">
        <f>IF(D169="-", "-", IF(D169="", "", INT(F169*VLOOKUP(D169, 'SKU Маскарпоне'!$A$1:$C$150, 3, 0))))</f>
        <v/>
      </c>
      <c r="F169" s="61"/>
      <c r="G169" s="62" t="str">
        <f t="shared" ca="1" si="42"/>
        <v/>
      </c>
      <c r="I169" s="63" t="str">
        <f t="shared" ca="1" si="39"/>
        <v/>
      </c>
      <c r="R169" s="64" t="str">
        <f t="shared" ca="1" si="43"/>
        <v/>
      </c>
      <c r="S169" s="64" t="str">
        <f t="shared" ca="1" si="41"/>
        <v/>
      </c>
    </row>
    <row r="170" spans="2:19" ht="13.5" customHeight="1" x14ac:dyDescent="0.2">
      <c r="B170" s="40" t="str">
        <f>IF(D170="","",VLOOKUP(D170, 'SKU Маскарпоне'!$A$1:$B$150, 2, 0))</f>
        <v/>
      </c>
      <c r="C170" s="60" t="str">
        <f>IF(D170="","",VLOOKUP(D170, 'SKU Маскарпоне'!$A$1:$B$150, 3, 0))</f>
        <v/>
      </c>
      <c r="E170" s="59" t="str">
        <f>IF(D170="-", "-", IF(D170="", "", INT(F170*VLOOKUP(D170, 'SKU Маскарпоне'!$A$1:$C$150, 3, 0))))</f>
        <v/>
      </c>
      <c r="F170" s="61"/>
      <c r="G170" s="62" t="str">
        <f t="shared" ca="1" si="42"/>
        <v/>
      </c>
      <c r="I170" s="63" t="str">
        <f t="shared" ca="1" si="39"/>
        <v/>
      </c>
      <c r="R170" s="64" t="str">
        <f t="shared" ca="1" si="43"/>
        <v/>
      </c>
      <c r="S170" s="64" t="str">
        <f t="shared" ca="1" si="41"/>
        <v/>
      </c>
    </row>
    <row r="171" spans="2:19" ht="13.5" customHeight="1" x14ac:dyDescent="0.2">
      <c r="B171" s="40" t="str">
        <f>IF(D171="","",VLOOKUP(D171, 'SKU Маскарпоне'!$A$1:$B$150, 2, 0))</f>
        <v/>
      </c>
      <c r="C171" s="60" t="str">
        <f>IF(D171="","",VLOOKUP(D171, 'SKU Маскарпоне'!$A$1:$B$150, 3, 0))</f>
        <v/>
      </c>
      <c r="E171" s="59" t="str">
        <f>IF(D171="-", "-", IF(D171="", "", INT(F171*VLOOKUP(D171, 'SKU Маскарпоне'!$A$1:$C$150, 3, 0))))</f>
        <v/>
      </c>
      <c r="F171" s="61"/>
      <c r="G171" s="62" t="str">
        <f t="shared" ca="1" si="42"/>
        <v/>
      </c>
      <c r="I171" s="63" t="str">
        <f t="shared" ca="1" si="39"/>
        <v/>
      </c>
      <c r="R171" s="64" t="str">
        <f t="shared" ca="1" si="43"/>
        <v/>
      </c>
      <c r="S171" s="64" t="str">
        <f t="shared" ca="1" si="41"/>
        <v/>
      </c>
    </row>
    <row r="172" spans="2:19" ht="13.5" customHeight="1" x14ac:dyDescent="0.2">
      <c r="B172" s="40" t="str">
        <f>IF(D172="","",VLOOKUP(D172, 'SKU Маскарпоне'!$A$1:$B$150, 2, 0))</f>
        <v/>
      </c>
      <c r="C172" s="60" t="str">
        <f>IF(D172="","",VLOOKUP(D172, 'SKU Маскарпоне'!$A$1:$B$150, 3, 0))</f>
        <v/>
      </c>
      <c r="E172" s="59" t="str">
        <f>IF(D172="-", "-", IF(D172="", "", INT(F172*VLOOKUP(D172, 'SKU Маскарпоне'!$A$1:$C$150, 3, 0))))</f>
        <v/>
      </c>
      <c r="F172" s="61"/>
      <c r="G172" s="62" t="str">
        <f t="shared" ca="1" si="42"/>
        <v/>
      </c>
      <c r="I172" s="63" t="str">
        <f t="shared" ca="1" si="39"/>
        <v/>
      </c>
      <c r="R172" s="64" t="str">
        <f t="shared" ca="1" si="43"/>
        <v/>
      </c>
      <c r="S172" s="64" t="str">
        <f t="shared" ca="1" si="41"/>
        <v/>
      </c>
    </row>
    <row r="173" spans="2:19" ht="13.5" customHeight="1" x14ac:dyDescent="0.2">
      <c r="B173" s="40" t="str">
        <f>IF(D173="","",VLOOKUP(D173, 'SKU Маскарпоне'!$A$1:$B$150, 2, 0))</f>
        <v/>
      </c>
      <c r="C173" s="60" t="str">
        <f>IF(D173="","",VLOOKUP(D173, 'SKU Маскарпоне'!$A$1:$B$150, 3, 0))</f>
        <v/>
      </c>
      <c r="E173" s="59" t="str">
        <f>IF(D173="-", "-", IF(D173="", "", INT(F173*VLOOKUP(D173, 'SKU Маскарпоне'!$A$1:$C$150, 3, 0))))</f>
        <v/>
      </c>
      <c r="F173" s="61"/>
      <c r="G173" s="62" t="str">
        <f t="shared" ca="1" si="42"/>
        <v/>
      </c>
      <c r="I173" s="63" t="str">
        <f t="shared" ca="1" si="39"/>
        <v/>
      </c>
      <c r="R173" s="64" t="str">
        <f t="shared" ca="1" si="43"/>
        <v/>
      </c>
      <c r="S173" s="64" t="str">
        <f t="shared" ca="1" si="41"/>
        <v/>
      </c>
    </row>
    <row r="174" spans="2:19" ht="13.5" customHeight="1" x14ac:dyDescent="0.2">
      <c r="B174" s="40" t="str">
        <f>IF(D174="","",VLOOKUP(D174, 'SKU Маскарпоне'!$A$1:$B$150, 2, 0))</f>
        <v/>
      </c>
      <c r="C174" s="60" t="str">
        <f>IF(D174="","",VLOOKUP(D174, 'SKU Маскарпоне'!$A$1:$B$150, 3, 0))</f>
        <v/>
      </c>
      <c r="E174" s="59" t="str">
        <f>IF(D174="-", "-", IF(D174="", "", INT(F174*VLOOKUP(D174, 'SKU Маскарпоне'!$A$1:$C$150, 3, 0))))</f>
        <v/>
      </c>
      <c r="F174" s="61"/>
      <c r="G174" s="62" t="str">
        <f t="shared" ca="1" si="42"/>
        <v/>
      </c>
      <c r="I174" s="63" t="str">
        <f t="shared" ca="1" si="39"/>
        <v/>
      </c>
      <c r="R174" s="64" t="str">
        <f t="shared" ca="1" si="43"/>
        <v/>
      </c>
      <c r="S174" s="64" t="str">
        <f t="shared" ca="1" si="41"/>
        <v/>
      </c>
    </row>
    <row r="175" spans="2:19" ht="13.5" customHeight="1" x14ac:dyDescent="0.2">
      <c r="B175" s="40" t="str">
        <f>IF(D175="","",VLOOKUP(D175, 'SKU Маскарпоне'!$A$1:$B$150, 2, 0))</f>
        <v/>
      </c>
      <c r="C175" s="60" t="str">
        <f>IF(D175="","",VLOOKUP(D175, 'SKU Маскарпоне'!$A$1:$B$150, 3, 0))</f>
        <v/>
      </c>
      <c r="E175" s="59" t="str">
        <f>IF(D175="-", "-", IF(D175="", "", INT(F175*VLOOKUP(D175, 'SKU Маскарпоне'!$A$1:$C$150, 3, 0))))</f>
        <v/>
      </c>
      <c r="F175" s="61"/>
      <c r="G175" s="62" t="str">
        <f t="shared" ca="1" si="42"/>
        <v/>
      </c>
      <c r="I175" s="63" t="str">
        <f t="shared" ca="1" si="39"/>
        <v/>
      </c>
      <c r="R175" s="64" t="str">
        <f t="shared" ca="1" si="43"/>
        <v/>
      </c>
      <c r="S175" s="64" t="str">
        <f t="shared" ca="1" si="41"/>
        <v/>
      </c>
    </row>
    <row r="176" spans="2:19" ht="13.5" customHeight="1" x14ac:dyDescent="0.2">
      <c r="B176" s="40" t="str">
        <f>IF(D176="","",VLOOKUP(D176, 'SKU Маскарпоне'!$A$1:$B$150, 2, 0))</f>
        <v/>
      </c>
      <c r="C176" s="60" t="str">
        <f>IF(D176="","",VLOOKUP(D176, 'SKU Маскарпоне'!$A$1:$B$150, 3, 0))</f>
        <v/>
      </c>
      <c r="E176" s="59" t="str">
        <f>IF(D176="-", "-", IF(D176="", "", INT(F176*VLOOKUP(D176, 'SKU Маскарпоне'!$A$1:$C$150, 3, 0))))</f>
        <v/>
      </c>
      <c r="F176" s="61"/>
      <c r="G176" s="62" t="str">
        <f t="shared" ca="1" si="42"/>
        <v/>
      </c>
      <c r="I176" s="63" t="str">
        <f t="shared" ca="1" si="39"/>
        <v/>
      </c>
      <c r="R176" s="64" t="str">
        <f t="shared" ca="1" si="43"/>
        <v/>
      </c>
      <c r="S176" s="64" t="str">
        <f t="shared" ca="1" si="41"/>
        <v/>
      </c>
    </row>
    <row r="177" spans="2:19" ht="13.5" customHeight="1" x14ac:dyDescent="0.2">
      <c r="B177" s="40" t="str">
        <f>IF(D177="","",VLOOKUP(D177, 'SKU Маскарпоне'!$A$1:$B$150, 2, 0))</f>
        <v/>
      </c>
      <c r="C177" s="60" t="str">
        <f>IF(D177="","",VLOOKUP(D177, 'SKU Маскарпоне'!$A$1:$B$150, 3, 0))</f>
        <v/>
      </c>
      <c r="E177" s="59" t="str">
        <f>IF(D177="-", "-", IF(D177="", "", INT(F177*VLOOKUP(D177, 'SKU Маскарпоне'!$A$1:$C$150, 3, 0))))</f>
        <v/>
      </c>
      <c r="F177" s="61"/>
      <c r="G177" s="62" t="str">
        <f t="shared" ca="1" si="42"/>
        <v/>
      </c>
      <c r="I177" s="63" t="str">
        <f t="shared" ca="1" si="39"/>
        <v/>
      </c>
      <c r="R177" s="64" t="str">
        <f t="shared" ca="1" si="43"/>
        <v/>
      </c>
      <c r="S177" s="64" t="str">
        <f t="shared" ca="1" si="41"/>
        <v/>
      </c>
    </row>
    <row r="178" spans="2:19" ht="13.5" customHeight="1" x14ac:dyDescent="0.2">
      <c r="B178" s="40" t="str">
        <f>IF(D178="","",VLOOKUP(D178, 'SKU Маскарпоне'!$A$1:$B$150, 2, 0))</f>
        <v/>
      </c>
      <c r="C178" s="60" t="str">
        <f>IF(D178="","",VLOOKUP(D178, 'SKU Маскарпоне'!$A$1:$B$150, 3, 0))</f>
        <v/>
      </c>
      <c r="E178" s="59" t="str">
        <f>IF(D178="-", "-", IF(D178="", "", INT(F178*VLOOKUP(D178, 'SKU Маскарпоне'!$A$1:$C$150, 3, 0))))</f>
        <v/>
      </c>
      <c r="F178" s="61"/>
      <c r="G178" s="62" t="str">
        <f t="shared" ca="1" si="42"/>
        <v/>
      </c>
      <c r="I178" s="63" t="str">
        <f t="shared" ca="1" si="39"/>
        <v/>
      </c>
      <c r="R178" s="64" t="str">
        <f t="shared" ca="1" si="43"/>
        <v/>
      </c>
      <c r="S178" s="64" t="str">
        <f t="shared" ca="1" si="41"/>
        <v/>
      </c>
    </row>
    <row r="179" spans="2:19" ht="13.5" customHeight="1" x14ac:dyDescent="0.2">
      <c r="B179" s="40" t="str">
        <f>IF(D179="","",VLOOKUP(D179, 'SKU Маскарпоне'!$A$1:$B$150, 2, 0))</f>
        <v/>
      </c>
      <c r="C179" s="60" t="str">
        <f>IF(D179="","",VLOOKUP(D179, 'SKU Маскарпоне'!$A$1:$B$150, 3, 0))</f>
        <v/>
      </c>
      <c r="E179" s="59" t="str">
        <f>IF(D179="-", "-", IF(D179="", "", INT(F179*VLOOKUP(D179, 'SKU Маскарпоне'!$A$1:$C$150, 3, 0))))</f>
        <v/>
      </c>
      <c r="F179" s="61"/>
      <c r="G179" s="62" t="str">
        <f t="shared" ca="1" si="42"/>
        <v/>
      </c>
      <c r="I179" s="63" t="str">
        <f t="shared" ca="1" si="39"/>
        <v/>
      </c>
      <c r="R179" s="64" t="str">
        <f t="shared" ca="1" si="43"/>
        <v/>
      </c>
      <c r="S179" s="64" t="str">
        <f t="shared" ca="1" si="41"/>
        <v/>
      </c>
    </row>
    <row r="180" spans="2:19" ht="13.5" customHeight="1" x14ac:dyDescent="0.2">
      <c r="B180" s="40" t="str">
        <f>IF(D180="","",VLOOKUP(D180, 'SKU Маскарпоне'!$A$1:$B$150, 2, 0))</f>
        <v/>
      </c>
      <c r="C180" s="60" t="str">
        <f>IF(D180="","",VLOOKUP(D180, 'SKU Маскарпоне'!$A$1:$B$150, 3, 0))</f>
        <v/>
      </c>
      <c r="E180" s="59" t="str">
        <f>IF(D180="-", "-", IF(D180="", "", INT(F180*VLOOKUP(D180, 'SKU Маскарпоне'!$A$1:$C$150, 3, 0))))</f>
        <v/>
      </c>
      <c r="F180" s="61"/>
      <c r="G180" s="62" t="str">
        <f t="shared" ca="1" si="42"/>
        <v/>
      </c>
      <c r="I180" s="63" t="str">
        <f t="shared" ca="1" si="39"/>
        <v/>
      </c>
      <c r="R180" s="64" t="str">
        <f t="shared" ca="1" si="43"/>
        <v/>
      </c>
      <c r="S180" s="64" t="str">
        <f t="shared" ca="1" si="41"/>
        <v/>
      </c>
    </row>
    <row r="181" spans="2:19" ht="13.5" customHeight="1" x14ac:dyDescent="0.2">
      <c r="B181" s="40" t="str">
        <f>IF(D181="","",VLOOKUP(D181, 'SKU Маскарпоне'!$A$1:$B$150, 2, 0))</f>
        <v/>
      </c>
      <c r="C181" s="60" t="str">
        <f>IF(D181="","",VLOOKUP(D181, 'SKU Маскарпоне'!$A$1:$B$150, 3, 0))</f>
        <v/>
      </c>
      <c r="E181" s="59" t="str">
        <f>IF(D181="-", "-", IF(D181="", "", INT(F181*VLOOKUP(D181, 'SKU Маскарпоне'!$A$1:$C$150, 3, 0))))</f>
        <v/>
      </c>
      <c r="F181" s="61"/>
      <c r="G181" s="62" t="str">
        <f t="shared" ca="1" si="42"/>
        <v/>
      </c>
      <c r="I181" s="63" t="str">
        <f t="shared" ca="1" si="39"/>
        <v/>
      </c>
      <c r="R181" s="64" t="str">
        <f t="shared" ca="1" si="43"/>
        <v/>
      </c>
      <c r="S181" s="64" t="str">
        <f t="shared" ca="1" si="41"/>
        <v/>
      </c>
    </row>
    <row r="182" spans="2:19" ht="13.5" customHeight="1" x14ac:dyDescent="0.2">
      <c r="B182" s="40" t="str">
        <f>IF(D182="","",VLOOKUP(D182, 'SKU Маскарпоне'!$A$1:$B$150, 2, 0))</f>
        <v/>
      </c>
      <c r="C182" s="60" t="str">
        <f>IF(D182="","",VLOOKUP(D182, 'SKU Маскарпоне'!$A$1:$B$150, 3, 0))</f>
        <v/>
      </c>
      <c r="E182" s="59" t="str">
        <f>IF(D182="-", "-", IF(D182="", "", INT(F182*VLOOKUP(D182, 'SKU Маскарпоне'!$A$1:$C$150, 3, 0))))</f>
        <v/>
      </c>
      <c r="F182" s="61"/>
      <c r="G182" s="62" t="str">
        <f t="shared" ca="1" si="42"/>
        <v/>
      </c>
      <c r="I182" s="63" t="str">
        <f t="shared" ca="1" si="39"/>
        <v/>
      </c>
      <c r="R182" s="64" t="str">
        <f t="shared" ca="1" si="43"/>
        <v/>
      </c>
      <c r="S182" s="64" t="str">
        <f t="shared" ca="1" si="41"/>
        <v/>
      </c>
    </row>
    <row r="183" spans="2:19" ht="13.5" customHeight="1" x14ac:dyDescent="0.2">
      <c r="B183" s="40" t="str">
        <f>IF(D183="","",VLOOKUP(D183, 'SKU Маскарпоне'!$A$1:$B$150, 2, 0))</f>
        <v/>
      </c>
      <c r="C183" s="60" t="str">
        <f>IF(D183="","",VLOOKUP(D183, 'SKU Маскарпоне'!$A$1:$B$150, 3, 0))</f>
        <v/>
      </c>
      <c r="E183" s="59" t="str">
        <f>IF(D183="-", "-", IF(D183="", "", F183*VLOOKUP(D183, 'SKU Маскарпоне'!$A$1:$C$150, 3, 0)))</f>
        <v/>
      </c>
      <c r="F183" s="61"/>
      <c r="G183" s="62" t="str">
        <f t="shared" ca="1" si="42"/>
        <v/>
      </c>
      <c r="I183" s="63" t="str">
        <f t="shared" ca="1" si="39"/>
        <v/>
      </c>
      <c r="R183" s="64" t="str">
        <f t="shared" ca="1" si="43"/>
        <v/>
      </c>
      <c r="S183" s="64" t="str">
        <f t="shared" ca="1" si="41"/>
        <v/>
      </c>
    </row>
    <row r="184" spans="2:19" ht="13.5" customHeight="1" x14ac:dyDescent="0.2">
      <c r="B184" s="40" t="str">
        <f>IF(D184="","",VLOOKUP(D184, 'SKU Маскарпоне'!$A$1:$B$150, 2, 0))</f>
        <v/>
      </c>
      <c r="C184" s="60" t="str">
        <f>IF(D184="","",VLOOKUP(D184, 'SKU Маскарпоне'!$A$1:$B$150, 3, 0))</f>
        <v/>
      </c>
      <c r="E184" s="59" t="str">
        <f>IF(D184="-", "-", IF(D184="", "", F184*VLOOKUP(D184, 'SKU Маскарпоне'!$A$1:$C$150, 3, 0)))</f>
        <v/>
      </c>
      <c r="F184" s="61"/>
      <c r="G184" s="62" t="str">
        <f t="shared" ca="1" si="42"/>
        <v/>
      </c>
      <c r="I184" s="63" t="str">
        <f t="shared" ca="1" si="39"/>
        <v/>
      </c>
      <c r="R184" s="64" t="str">
        <f t="shared" ca="1" si="43"/>
        <v/>
      </c>
      <c r="S184" s="64" t="str">
        <f t="shared" ca="1" si="41"/>
        <v/>
      </c>
    </row>
    <row r="185" spans="2:19" ht="13.5" customHeight="1" x14ac:dyDescent="0.2">
      <c r="B185" s="40" t="str">
        <f>IF(D185="","",VLOOKUP(D185, 'SKU Маскарпоне'!$A$1:$B$150, 2, 0))</f>
        <v/>
      </c>
      <c r="C185" s="60" t="str">
        <f>IF(D185="","",VLOOKUP(D185, 'SKU Маскарпоне'!$A$1:$B$150, 3, 0))</f>
        <v/>
      </c>
      <c r="E185" s="59" t="str">
        <f>IF(D185="-", "-", IF(D185="", "", F185*VLOOKUP(D185, 'SKU Маскарпоне'!$A$1:$C$150, 3, 0)))</f>
        <v/>
      </c>
      <c r="F185" s="61"/>
      <c r="G185" s="62" t="str">
        <f t="shared" ca="1" si="42"/>
        <v/>
      </c>
      <c r="I185" s="63" t="str">
        <f t="shared" ca="1" si="39"/>
        <v/>
      </c>
      <c r="R185" s="64" t="str">
        <f t="shared" ca="1" si="43"/>
        <v/>
      </c>
      <c r="S185" s="64" t="str">
        <f t="shared" ca="1" si="41"/>
        <v/>
      </c>
    </row>
    <row r="186" spans="2:19" ht="13.5" customHeight="1" x14ac:dyDescent="0.2">
      <c r="B186" s="40" t="str">
        <f>IF(D186="","",VLOOKUP(D186, 'SKU Маскарпоне'!$A$1:$B$150, 2, 0))</f>
        <v/>
      </c>
      <c r="C186" s="60" t="str">
        <f>IF(D186="","",VLOOKUP(D186, 'SKU Маскарпоне'!$A$1:$B$150, 3, 0))</f>
        <v/>
      </c>
      <c r="E186" s="59" t="str">
        <f>IF(D186="-", "-", IF(D186="", "", F186*VLOOKUP(D186, 'SKU Маскарпоне'!$A$1:$C$150, 3, 0)))</f>
        <v/>
      </c>
      <c r="F186" s="61"/>
      <c r="G186" s="62" t="str">
        <f t="shared" ca="1" si="42"/>
        <v/>
      </c>
      <c r="I186" s="63" t="str">
        <f t="shared" ca="1" si="39"/>
        <v/>
      </c>
      <c r="R186" s="64" t="str">
        <f t="shared" ca="1" si="43"/>
        <v/>
      </c>
      <c r="S186" s="64" t="str">
        <f t="shared" ca="1" si="41"/>
        <v/>
      </c>
    </row>
    <row r="187" spans="2:19" ht="13.5" customHeight="1" x14ac:dyDescent="0.2">
      <c r="B187" s="40" t="str">
        <f>IF(D187="","",VLOOKUP(D187, 'SKU Маскарпоне'!$A$1:$B$150, 2, 0))</f>
        <v/>
      </c>
      <c r="C187" s="60" t="str">
        <f>IF(D187="","",VLOOKUP(D187, 'SKU Маскарпоне'!$A$1:$B$150, 3, 0))</f>
        <v/>
      </c>
      <c r="E187" s="59" t="str">
        <f>IF(D187="-", "-", IF(D187="", "", F187*VLOOKUP(D187, 'SKU Маскарпоне'!$A$1:$C$150, 3, 0)))</f>
        <v/>
      </c>
      <c r="F187" s="61"/>
      <c r="G187" s="62" t="str">
        <f t="shared" ca="1" si="42"/>
        <v/>
      </c>
      <c r="I187" s="63" t="str">
        <f t="shared" ca="1" si="39"/>
        <v/>
      </c>
      <c r="R187" s="64" t="str">
        <f t="shared" ca="1" si="43"/>
        <v/>
      </c>
      <c r="S187" s="64" t="str">
        <f t="shared" ca="1" si="41"/>
        <v/>
      </c>
    </row>
    <row r="188" spans="2:19" ht="13.5" customHeight="1" x14ac:dyDescent="0.2">
      <c r="B188" s="40" t="str">
        <f>IF(D188="","",VLOOKUP(D188, 'SKU Маскарпоне'!$A$1:$B$150, 2, 0))</f>
        <v/>
      </c>
      <c r="C188" s="60" t="str">
        <f>IF(D188="","",VLOOKUP(D188, 'SKU Маскарпоне'!$A$1:$B$150, 3, 0))</f>
        <v/>
      </c>
      <c r="E188" s="59" t="str">
        <f>IF(D188="-", "-", IF(D188="", "", F188*VLOOKUP(D188, 'SKU Маскарпоне'!$A$1:$C$150, 3, 0)))</f>
        <v/>
      </c>
      <c r="F188" s="61"/>
      <c r="G188" s="62" t="str">
        <f t="shared" ca="1" si="42"/>
        <v/>
      </c>
      <c r="I188" s="63" t="str">
        <f t="shared" ca="1" si="39"/>
        <v/>
      </c>
      <c r="R188" s="64"/>
      <c r="S188" s="64" t="str">
        <f t="shared" ca="1" si="41"/>
        <v/>
      </c>
    </row>
    <row r="189" spans="2:19" ht="13.5" customHeight="1" x14ac:dyDescent="0.2">
      <c r="B189" s="40" t="str">
        <f>IF(D189="","",VLOOKUP(D189, 'SKU Маскарпоне'!$A$1:$B$150, 2, 0))</f>
        <v/>
      </c>
      <c r="C189" s="60" t="str">
        <f>IF(D189="","",VLOOKUP(D189, 'SKU Маскарпоне'!$A$1:$B$150, 3, 0))</f>
        <v/>
      </c>
      <c r="E189" s="59" t="str">
        <f>IF(D189="-", "-", IF(D189="", "", F189*VLOOKUP(D189, 'SKU Маскарпоне'!$A$1:$C$150, 3, 0)))</f>
        <v/>
      </c>
      <c r="F189" s="61"/>
      <c r="G189" s="62" t="str">
        <f t="shared" ca="1" si="42"/>
        <v/>
      </c>
      <c r="I189" s="63" t="str">
        <f t="shared" ca="1" si="39"/>
        <v/>
      </c>
      <c r="R189" s="64"/>
      <c r="S189" s="64" t="str">
        <f t="shared" ca="1" si="41"/>
        <v/>
      </c>
    </row>
    <row r="190" spans="2:19" ht="13.5" customHeight="1" x14ac:dyDescent="0.2">
      <c r="B190" s="40" t="str">
        <f>IF(D190="","",VLOOKUP(D190, 'SKU Маскарпоне'!$A$1:$B$150, 2, 0))</f>
        <v/>
      </c>
      <c r="C190" s="60" t="str">
        <f>IF(D190="","",VLOOKUP(D190, 'SKU Маскарпоне'!$A$1:$B$150, 3, 0))</f>
        <v/>
      </c>
      <c r="E190" s="59" t="str">
        <f>IF(D190="-", "-", IF(D190="", "", F190*VLOOKUP(D190, 'SKU Маскарпоне'!$A$1:$C$150, 3, 0)))</f>
        <v/>
      </c>
      <c r="F190" s="61"/>
      <c r="G190" s="62" t="str">
        <f t="shared" ca="1" si="42"/>
        <v/>
      </c>
      <c r="I190" s="63" t="str">
        <f t="shared" ca="1" si="39"/>
        <v/>
      </c>
      <c r="R190" s="64"/>
      <c r="S190" s="64" t="str">
        <f t="shared" ca="1" si="41"/>
        <v/>
      </c>
    </row>
    <row r="191" spans="2:19" ht="13.5" customHeight="1" x14ac:dyDescent="0.2">
      <c r="B191" s="40" t="str">
        <f>IF(D191="","",VLOOKUP(D191, 'SKU Маскарпоне'!$A$1:$B$150, 2, 0))</f>
        <v/>
      </c>
      <c r="C191" s="60" t="str">
        <f>IF(D191="","",VLOOKUP(D191, 'SKU Маскарпоне'!$A$1:$B$150, 3, 0))</f>
        <v/>
      </c>
      <c r="E191" s="59" t="str">
        <f>IF(D191="-", "-", IF(D191="", "", F191*VLOOKUP(D191, 'SKU Маскарпоне'!$A$1:$C$150, 3, 0)))</f>
        <v/>
      </c>
      <c r="F191" s="61"/>
      <c r="G191" s="62" t="str">
        <f t="shared" ca="1" si="42"/>
        <v/>
      </c>
      <c r="I191" s="63" t="str">
        <f t="shared" ca="1" si="39"/>
        <v/>
      </c>
      <c r="R191" s="64"/>
      <c r="S191" s="64" t="str">
        <f t="shared" ca="1" si="41"/>
        <v/>
      </c>
    </row>
    <row r="192" spans="2:19" ht="13.5" customHeight="1" x14ac:dyDescent="0.2">
      <c r="B192" s="40" t="str">
        <f>IF(D192="","",VLOOKUP(D192, 'SKU Маскарпоне'!$A$1:$B$150, 2, 0))</f>
        <v/>
      </c>
      <c r="C192" s="60" t="str">
        <f>IF(D192="","",VLOOKUP(D192, 'SKU Маскарпоне'!$A$1:$B$150, 3, 0))</f>
        <v/>
      </c>
      <c r="E192" s="59" t="str">
        <f>IF(D192="-", "-", IF(D192="", "", F192*VLOOKUP(D192, 'SKU Маскарпоне'!$A$1:$C$150, 3, 0)))</f>
        <v/>
      </c>
      <c r="F192" s="61"/>
      <c r="G192" s="62" t="str">
        <f t="shared" ca="1" si="42"/>
        <v/>
      </c>
      <c r="I192" s="63" t="str">
        <f t="shared" ca="1" si="39"/>
        <v/>
      </c>
      <c r="R192" s="64"/>
      <c r="S192" s="64" t="str">
        <f t="shared" ca="1" si="41"/>
        <v/>
      </c>
    </row>
    <row r="193" spans="2:19" ht="13.5" customHeight="1" x14ac:dyDescent="0.2">
      <c r="B193" s="40" t="str">
        <f>IF(D193="","",VLOOKUP(D193, 'SKU Маскарпоне'!$A$1:$B$150, 2, 0))</f>
        <v/>
      </c>
      <c r="C193" s="60" t="str">
        <f>IF(D193="","",VLOOKUP(D193, 'SKU Маскарпоне'!$A$1:$B$150, 3, 0))</f>
        <v/>
      </c>
      <c r="E193" s="59" t="str">
        <f>IF(D193="-", "-", IF(D193="", "", F193*VLOOKUP(D193, 'SKU Маскарпоне'!$A$1:$C$150, 3, 0)))</f>
        <v/>
      </c>
      <c r="F193" s="61"/>
      <c r="G193" s="62" t="str">
        <f t="shared" ca="1" si="42"/>
        <v/>
      </c>
      <c r="I193" s="63" t="str">
        <f t="shared" ca="1" si="39"/>
        <v/>
      </c>
      <c r="R193" s="64"/>
      <c r="S193" s="64" t="str">
        <f t="shared" ca="1" si="41"/>
        <v/>
      </c>
    </row>
    <row r="194" spans="2:19" ht="13.5" customHeight="1" x14ac:dyDescent="0.2">
      <c r="B194" s="40" t="str">
        <f>IF(D194="","",VLOOKUP(D194, 'SKU Маскарпоне'!$A$1:$B$150, 2, 0))</f>
        <v/>
      </c>
      <c r="C194" s="60" t="str">
        <f>IF(D194="","",VLOOKUP(D194, 'SKU Маскарпоне'!$A$1:$B$150, 3, 0))</f>
        <v/>
      </c>
      <c r="E194" s="59" t="str">
        <f>IF(D194="-", "-", IF(D194="", "", F194*VLOOKUP(D194, 'SKU Маскарпоне'!$A$1:$C$150, 3, 0)))</f>
        <v/>
      </c>
      <c r="F194" s="61"/>
      <c r="G194" s="62" t="str">
        <f t="shared" ca="1" si="42"/>
        <v/>
      </c>
      <c r="I194" s="63" t="str">
        <f t="shared" ca="1" si="39"/>
        <v/>
      </c>
      <c r="R194" s="64"/>
      <c r="S194" s="64" t="str">
        <f t="shared" ca="1" si="41"/>
        <v/>
      </c>
    </row>
    <row r="195" spans="2:19" ht="13.5" customHeight="1" x14ac:dyDescent="0.2">
      <c r="B195" s="40" t="str">
        <f>IF(D195="","",VLOOKUP(D195, 'SKU Маскарпоне'!$A$1:$B$150, 2, 0))</f>
        <v/>
      </c>
      <c r="C195" s="60" t="str">
        <f>IF(D195="","",VLOOKUP(D195, 'SKU Маскарпоне'!$A$1:$B$150, 3, 0))</f>
        <v/>
      </c>
      <c r="E195" s="59" t="str">
        <f>IF(D195="-", "-", IF(D195="", "", F195*VLOOKUP(D195, 'SKU Маскарпоне'!$A$1:$C$150, 3, 0)))</f>
        <v/>
      </c>
      <c r="F195" s="61"/>
      <c r="G195" s="62" t="str">
        <f t="shared" ca="1" si="42"/>
        <v/>
      </c>
      <c r="I195" s="63" t="str">
        <f t="shared" ca="1" si="39"/>
        <v/>
      </c>
      <c r="R195" s="64"/>
      <c r="S195" s="64" t="str">
        <f t="shared" ca="1" si="41"/>
        <v/>
      </c>
    </row>
    <row r="196" spans="2:19" ht="13.5" customHeight="1" x14ac:dyDescent="0.2">
      <c r="B196" s="40" t="str">
        <f>IF(D196="","",VLOOKUP(D196, 'SKU Маскарпоне'!$A$1:$B$150, 2, 0))</f>
        <v/>
      </c>
      <c r="C196" s="60" t="str">
        <f>IF(D196="","",VLOOKUP(D196, 'SKU Маскарпоне'!$A$1:$B$150, 3, 0))</f>
        <v/>
      </c>
      <c r="E196" s="59" t="str">
        <f>IF(D196="-", "-", IF(D196="", "", F196*VLOOKUP(D196, 'SKU Маскарпоне'!$A$1:$C$150, 3, 0)))</f>
        <v/>
      </c>
      <c r="F196" s="61"/>
      <c r="G196" s="62" t="str">
        <f t="shared" ca="1" si="42"/>
        <v/>
      </c>
      <c r="I196" s="63" t="str">
        <f t="shared" ca="1" si="39"/>
        <v/>
      </c>
      <c r="R196" s="64"/>
      <c r="S196" s="64" t="str">
        <f t="shared" ca="1" si="41"/>
        <v/>
      </c>
    </row>
    <row r="197" spans="2:19" ht="13.5" customHeight="1" x14ac:dyDescent="0.2">
      <c r="B197" s="40" t="str">
        <f>IF(D197="","",VLOOKUP(D197, 'SKU Маскарпоне'!$A$1:$B$150, 2, 0))</f>
        <v/>
      </c>
      <c r="C197" s="60" t="str">
        <f>IF(D197="","",VLOOKUP(D197, 'SKU Маскарпоне'!$A$1:$B$150, 3, 0))</f>
        <v/>
      </c>
      <c r="E197" s="59" t="str">
        <f>IF(D197="-", "-", IF(D197="", "", F197*VLOOKUP(D197, 'SKU Маскарпоне'!$A$1:$C$150, 3, 0)))</f>
        <v/>
      </c>
      <c r="F197" s="61"/>
      <c r="G197" s="62" t="str">
        <f t="shared" ca="1" si="42"/>
        <v/>
      </c>
      <c r="I197" s="63" t="str">
        <f t="shared" ca="1" si="39"/>
        <v/>
      </c>
      <c r="R197" s="64"/>
      <c r="S197" s="64" t="str">
        <f t="shared" ca="1" si="41"/>
        <v/>
      </c>
    </row>
    <row r="198" spans="2:19" ht="13.5" customHeight="1" x14ac:dyDescent="0.2">
      <c r="B198" s="40" t="str">
        <f>IF(D198="","",VLOOKUP(D198, 'SKU Маскарпоне'!$A$1:$B$150, 2, 0))</f>
        <v/>
      </c>
      <c r="C198" s="60" t="str">
        <f>IF(D198="","",VLOOKUP(D198, 'SKU Маскарпоне'!$A$1:$B$150, 3, 0))</f>
        <v/>
      </c>
      <c r="E198" s="59" t="str">
        <f>IF(D198="-", "-", IF(D198="", "", F198*VLOOKUP(D198, 'SKU Маскарпоне'!$A$1:$C$150, 3, 0)))</f>
        <v/>
      </c>
      <c r="F198" s="61"/>
      <c r="G198" s="62" t="str">
        <f t="shared" ca="1" si="42"/>
        <v/>
      </c>
      <c r="I198" s="63" t="str">
        <f t="shared" ref="I198:I261" ca="1" si="44">IF(J198 = "-", INDIRECT("C" &amp; ROW() - 1),"")</f>
        <v/>
      </c>
      <c r="R198" s="64"/>
      <c r="S198" s="64" t="str">
        <f t="shared" ref="S198:S232" ca="1" si="45">IF(J198="-",IF(ISNUMBER(SEARCH(",", INDIRECT("B" &amp; ROW() - 1) )),1,""), "")</f>
        <v/>
      </c>
    </row>
    <row r="199" spans="2:19" ht="13.5" customHeight="1" x14ac:dyDescent="0.2">
      <c r="B199" s="40" t="str">
        <f>IF(D199="","",VLOOKUP(D199, 'SKU Маскарпоне'!$A$1:$B$150, 2, 0))</f>
        <v/>
      </c>
      <c r="C199" s="60" t="str">
        <f>IF(D199="","",VLOOKUP(D199, 'SKU Маскарпоне'!$A$1:$B$150, 3, 0))</f>
        <v/>
      </c>
      <c r="E199" s="59" t="str">
        <f>IF(D199="-", "-", IF(D199="", "", F199*VLOOKUP(D199, 'SKU Маскарпоне'!$A$1:$C$150, 3, 0)))</f>
        <v/>
      </c>
      <c r="F199" s="61"/>
      <c r="G199" s="62" t="str">
        <f t="shared" ca="1" si="42"/>
        <v/>
      </c>
      <c r="I199" s="63" t="str">
        <f t="shared" ca="1" si="44"/>
        <v/>
      </c>
      <c r="R199" s="64"/>
      <c r="S199" s="64" t="str">
        <f t="shared" ca="1" si="45"/>
        <v/>
      </c>
    </row>
    <row r="200" spans="2:19" ht="13.5" customHeight="1" x14ac:dyDescent="0.2">
      <c r="B200" s="40" t="str">
        <f>IF(D200="","",VLOOKUP(D200, 'SKU Маскарпоне'!$A$1:$B$150, 2, 0))</f>
        <v/>
      </c>
      <c r="C200" s="60" t="str">
        <f>IF(D200="","",VLOOKUP(D200, 'SKU Маскарпоне'!$A$1:$B$150, 3, 0))</f>
        <v/>
      </c>
      <c r="E200" s="59" t="str">
        <f>IF(D200="-", "-", IF(D200="", "", F200*VLOOKUP(D200, 'SKU Маскарпоне'!$A$1:$C$150, 3, 0)))</f>
        <v/>
      </c>
      <c r="F200" s="61"/>
      <c r="G200" s="62" t="str">
        <f t="shared" ca="1" si="42"/>
        <v/>
      </c>
      <c r="I200" s="63" t="str">
        <f t="shared" ca="1" si="44"/>
        <v/>
      </c>
      <c r="R200" s="64"/>
      <c r="S200" s="64" t="str">
        <f t="shared" ca="1" si="45"/>
        <v/>
      </c>
    </row>
    <row r="201" spans="2:19" ht="13.5" customHeight="1" x14ac:dyDescent="0.2">
      <c r="B201" s="40" t="str">
        <f>IF(D201="","",VLOOKUP(D201, 'SKU Маскарпоне'!$A$1:$B$150, 2, 0))</f>
        <v/>
      </c>
      <c r="C201" s="60" t="str">
        <f>IF(D201="","",VLOOKUP(D201, 'SKU Маскарпоне'!$A$1:$B$150, 3, 0))</f>
        <v/>
      </c>
      <c r="E201" s="59" t="str">
        <f>IF(D201="-", "-", IF(D201="", "", F201*VLOOKUP(D201, 'SKU Маскарпоне'!$A$1:$C$150, 3, 0)))</f>
        <v/>
      </c>
      <c r="F201" s="61"/>
      <c r="G201" s="61"/>
      <c r="I201" s="63" t="str">
        <f t="shared" ca="1" si="44"/>
        <v/>
      </c>
      <c r="R201" s="64"/>
      <c r="S201" s="64" t="str">
        <f t="shared" ca="1" si="45"/>
        <v/>
      </c>
    </row>
    <row r="202" spans="2:19" ht="13.5" customHeight="1" x14ac:dyDescent="0.2">
      <c r="B202" s="40" t="str">
        <f>IF(D202="","",VLOOKUP(D202, 'SKU Маскарпоне'!$A$1:$B$150, 2, 0))</f>
        <v/>
      </c>
      <c r="C202" s="60" t="str">
        <f>IF(D202="","",VLOOKUP(D202, 'SKU Маскарпоне'!$A$1:$B$150, 3, 0))</f>
        <v/>
      </c>
      <c r="E202" s="59" t="str">
        <f>IF(D202="-", "-", IF(D202="", "", F202*VLOOKUP(D202, 'SKU Маскарпоне'!$A$1:$C$150, 3, 0)))</f>
        <v/>
      </c>
      <c r="F202" s="61"/>
      <c r="G202" s="61"/>
      <c r="I202" s="63" t="str">
        <f t="shared" ca="1" si="44"/>
        <v/>
      </c>
      <c r="R202" s="64"/>
      <c r="S202" s="64" t="str">
        <f t="shared" ca="1" si="45"/>
        <v/>
      </c>
    </row>
    <row r="203" spans="2:19" ht="13.5" customHeight="1" x14ac:dyDescent="0.2">
      <c r="B203" s="40" t="str">
        <f>IF(D203="","",VLOOKUP(D203, 'SKU Маскарпоне'!$A$1:$B$150, 2, 0))</f>
        <v/>
      </c>
      <c r="C203" s="60" t="str">
        <f>IF(D203="","",VLOOKUP(D203, 'SKU Маскарпоне'!$A$1:$B$150, 3, 0))</f>
        <v/>
      </c>
      <c r="E203" s="59" t="str">
        <f>IF(D203="-", "-", IF(D203="", "", F203*VLOOKUP(D203, 'SKU Маскарпоне'!$A$1:$C$150, 3, 0)))</f>
        <v/>
      </c>
      <c r="F203" s="61"/>
      <c r="G203" s="61"/>
      <c r="I203" s="63" t="str">
        <f t="shared" ca="1" si="44"/>
        <v/>
      </c>
      <c r="R203" s="64"/>
      <c r="S203" s="64" t="str">
        <f t="shared" ca="1" si="45"/>
        <v/>
      </c>
    </row>
    <row r="204" spans="2:19" ht="13.5" customHeight="1" x14ac:dyDescent="0.2">
      <c r="B204" s="40" t="str">
        <f>IF(D204="","",VLOOKUP(D204, 'SKU Маскарпоне'!$A$1:$B$150, 2, 0))</f>
        <v/>
      </c>
      <c r="C204" s="60" t="str">
        <f>IF(D204="","",VLOOKUP(D204, 'SKU Маскарпоне'!$A$1:$B$150, 3, 0))</f>
        <v/>
      </c>
      <c r="E204" s="59" t="str">
        <f>IF(D204="-", "-", IF(D204="", "", F204*VLOOKUP(D204, 'SKU Маскарпоне'!$A$1:$C$150, 3, 0)))</f>
        <v/>
      </c>
      <c r="F204" s="61"/>
      <c r="G204" s="61"/>
      <c r="I204" s="63" t="str">
        <f t="shared" ca="1" si="44"/>
        <v/>
      </c>
      <c r="R204" s="64"/>
      <c r="S204" s="64" t="str">
        <f t="shared" ca="1" si="45"/>
        <v/>
      </c>
    </row>
    <row r="205" spans="2:19" ht="13.5" customHeight="1" x14ac:dyDescent="0.2">
      <c r="B205" s="40" t="str">
        <f>IF(D205="","",VLOOKUP(D205, 'SKU Маскарпоне'!$A$1:$B$150, 2, 0))</f>
        <v/>
      </c>
      <c r="C205" s="60" t="str">
        <f>IF(D205="","",VLOOKUP(D205, 'SKU Маскарпоне'!$A$1:$B$150, 3, 0))</f>
        <v/>
      </c>
      <c r="E205" s="59" t="str">
        <f>IF(D205="-", "-", IF(D205="", "", F205*VLOOKUP(D205, 'SKU Маскарпоне'!$A$1:$C$150, 3, 0)))</f>
        <v/>
      </c>
      <c r="F205" s="61"/>
      <c r="G205" s="61"/>
      <c r="I205" s="63" t="str">
        <f t="shared" ca="1" si="44"/>
        <v/>
      </c>
      <c r="R205" s="64"/>
      <c r="S205" s="64" t="str">
        <f t="shared" ca="1" si="45"/>
        <v/>
      </c>
    </row>
    <row r="206" spans="2:19" ht="13.5" customHeight="1" x14ac:dyDescent="0.2">
      <c r="B206" s="40" t="str">
        <f>IF(D206="","",VLOOKUP(D206, 'SKU Маскарпоне'!$A$1:$B$150, 2, 0))</f>
        <v/>
      </c>
      <c r="C206" s="60" t="str">
        <f>IF(D206="","",VLOOKUP(D206, 'SKU Маскарпоне'!$A$1:$B$150, 3, 0))</f>
        <v/>
      </c>
      <c r="E206" s="59" t="str">
        <f>IF(D206="-", "-", IF(D206="", "", F206*VLOOKUP(D206, 'SKU Маскарпоне'!$A$1:$C$150, 3, 0)))</f>
        <v/>
      </c>
      <c r="F206" s="61"/>
      <c r="G206" s="61"/>
      <c r="I206" s="63" t="str">
        <f t="shared" ca="1" si="44"/>
        <v/>
      </c>
      <c r="R206" s="64"/>
      <c r="S206" s="64" t="str">
        <f t="shared" ca="1" si="45"/>
        <v/>
      </c>
    </row>
    <row r="207" spans="2:19" ht="13.5" customHeight="1" x14ac:dyDescent="0.2">
      <c r="B207" s="40" t="str">
        <f>IF(D207="","",VLOOKUP(D207, 'SKU Маскарпоне'!$A$1:$B$150, 2, 0))</f>
        <v/>
      </c>
      <c r="C207" s="60" t="str">
        <f>IF(D207="","",VLOOKUP(D207, 'SKU Маскарпоне'!$A$1:$B$150, 3, 0))</f>
        <v/>
      </c>
      <c r="E207" s="59" t="str">
        <f>IF(D207="-", "-", IF(D207="", "", F207*VLOOKUP(D207, 'SKU Маскарпоне'!$A$1:$C$150, 3, 0)))</f>
        <v/>
      </c>
      <c r="F207" s="61"/>
      <c r="G207" s="61"/>
      <c r="I207" s="63" t="str">
        <f t="shared" ca="1" si="44"/>
        <v/>
      </c>
      <c r="R207" s="64"/>
      <c r="S207" s="64" t="str">
        <f t="shared" ca="1" si="45"/>
        <v/>
      </c>
    </row>
    <row r="208" spans="2:19" ht="13.5" customHeight="1" x14ac:dyDescent="0.2">
      <c r="B208" s="40" t="str">
        <f>IF(D208="","",VLOOKUP(D208, 'SKU Маскарпоне'!$A$1:$B$150, 2, 0))</f>
        <v/>
      </c>
      <c r="C208" s="60" t="str">
        <f>IF(D208="","",VLOOKUP(D208, 'SKU Маскарпоне'!$A$1:$B$150, 3, 0))</f>
        <v/>
      </c>
      <c r="E208" s="59" t="str">
        <f>IF(D208="-", "-", IF(D208="", "", F208*VLOOKUP(D208, 'SKU Маскарпоне'!$A$1:$C$150, 3, 0)))</f>
        <v/>
      </c>
      <c r="F208" s="61"/>
      <c r="G208" s="61"/>
      <c r="I208" s="63" t="str">
        <f t="shared" ca="1" si="44"/>
        <v/>
      </c>
      <c r="R208" s="64"/>
      <c r="S208" s="64" t="str">
        <f t="shared" ca="1" si="45"/>
        <v/>
      </c>
    </row>
    <row r="209" spans="2:19" ht="13.5" customHeight="1" x14ac:dyDescent="0.2">
      <c r="B209" s="40" t="str">
        <f>IF(D209="","",VLOOKUP(D209, 'SKU Маскарпоне'!$A$1:$B$150, 2, 0))</f>
        <v/>
      </c>
      <c r="C209" s="60" t="str">
        <f>IF(D209="","",VLOOKUP(D209, 'SKU Маскарпоне'!$A$1:$B$150, 3, 0))</f>
        <v/>
      </c>
      <c r="E209" s="59" t="str">
        <f>IF(D209="-", "-", IF(D209="", "", F209*VLOOKUP(D209, 'SKU Маскарпоне'!$A$1:$C$150, 3, 0)))</f>
        <v/>
      </c>
      <c r="F209" s="61"/>
      <c r="G209" s="61"/>
      <c r="I209" s="63" t="str">
        <f t="shared" ca="1" si="44"/>
        <v/>
      </c>
      <c r="R209" s="64"/>
      <c r="S209" s="64" t="str">
        <f t="shared" ca="1" si="45"/>
        <v/>
      </c>
    </row>
    <row r="210" spans="2:19" ht="13.5" customHeight="1" x14ac:dyDescent="0.2">
      <c r="B210" s="40" t="str">
        <f>IF(D210="","",VLOOKUP(D210, 'SKU Маскарпоне'!$A$1:$B$150, 2, 0))</f>
        <v/>
      </c>
      <c r="C210" s="60" t="str">
        <f>IF(D210="","",VLOOKUP(D210, 'SKU Маскарпоне'!$A$1:$B$150, 3, 0))</f>
        <v/>
      </c>
      <c r="E210" s="59" t="str">
        <f>IF(D210="-", "-", IF(D210="", "", F210*VLOOKUP(D210, 'SKU Маскарпоне'!$A$1:$C$150, 3, 0)))</f>
        <v/>
      </c>
      <c r="F210" s="61"/>
      <c r="G210" s="61"/>
      <c r="I210" s="63" t="str">
        <f t="shared" ca="1" si="44"/>
        <v/>
      </c>
      <c r="R210" s="64"/>
      <c r="S210" s="64" t="str">
        <f t="shared" ca="1" si="45"/>
        <v/>
      </c>
    </row>
    <row r="211" spans="2:19" ht="13.5" customHeight="1" x14ac:dyDescent="0.2">
      <c r="B211" s="40" t="str">
        <f>IF(D211="","",VLOOKUP(D211, 'SKU Маскарпоне'!$A$1:$B$150, 2, 0))</f>
        <v/>
      </c>
      <c r="C211" s="60" t="str">
        <f>IF(D211="","",VLOOKUP(D211, 'SKU Маскарпоне'!$A$1:$B$150, 3, 0))</f>
        <v/>
      </c>
      <c r="E211" s="59" t="str">
        <f>IF(D211="-", "-", IF(D211="", "", F211*VLOOKUP(D211, 'SKU Маскарпоне'!$A$1:$C$150, 3, 0)))</f>
        <v/>
      </c>
      <c r="F211" s="61"/>
      <c r="G211" s="61"/>
      <c r="I211" s="63" t="str">
        <f t="shared" ca="1" si="44"/>
        <v/>
      </c>
      <c r="R211" s="64"/>
      <c r="S211" s="64" t="str">
        <f t="shared" ca="1" si="45"/>
        <v/>
      </c>
    </row>
    <row r="212" spans="2:19" ht="13.5" customHeight="1" x14ac:dyDescent="0.2">
      <c r="B212" s="40" t="str">
        <f>IF(D212="","",VLOOKUP(D212, 'SKU Маскарпоне'!$A$1:$B$150, 2, 0))</f>
        <v/>
      </c>
      <c r="C212" s="60" t="str">
        <f>IF(D212="","",VLOOKUP(D212, 'SKU Маскарпоне'!$A$1:$B$150, 3, 0))</f>
        <v/>
      </c>
      <c r="E212" s="59" t="str">
        <f>IF(D212="-", "-", IF(D212="", "", F212*VLOOKUP(D212, 'SKU Маскарпоне'!$A$1:$C$150, 3, 0)))</f>
        <v/>
      </c>
      <c r="F212" s="61"/>
      <c r="G212" s="61"/>
      <c r="I212" s="63" t="str">
        <f t="shared" ca="1" si="44"/>
        <v/>
      </c>
      <c r="R212" s="64"/>
      <c r="S212" s="64" t="str">
        <f t="shared" ca="1" si="45"/>
        <v/>
      </c>
    </row>
    <row r="213" spans="2:19" ht="13.5" customHeight="1" x14ac:dyDescent="0.2">
      <c r="B213" s="40" t="str">
        <f>IF(D213="","",VLOOKUP(D213, 'SKU Маскарпоне'!$A$1:$B$150, 2, 0))</f>
        <v/>
      </c>
      <c r="C213" s="60" t="str">
        <f>IF(D213="","",VLOOKUP(D213, 'SKU Маскарпоне'!$A$1:$B$150, 3, 0))</f>
        <v/>
      </c>
      <c r="E213" s="59" t="str">
        <f>IF(D213="-", "-", IF(D213="", "", F213*VLOOKUP(D213, 'SKU Маскарпоне'!$A$1:$C$150, 3, 0)))</f>
        <v/>
      </c>
      <c r="F213" s="61"/>
      <c r="I213" s="63" t="str">
        <f t="shared" ca="1" si="44"/>
        <v/>
      </c>
      <c r="R213" s="64"/>
      <c r="S213" s="64" t="str">
        <f t="shared" ca="1" si="45"/>
        <v/>
      </c>
    </row>
    <row r="214" spans="2:19" ht="13.5" customHeight="1" x14ac:dyDescent="0.2">
      <c r="B214" s="40" t="str">
        <f>IF(D214="","",VLOOKUP(D214, 'SKU Маскарпоне'!$A$1:$B$150, 2, 0))</f>
        <v/>
      </c>
      <c r="C214" s="60" t="str">
        <f>IF(D214="","",VLOOKUP(D214, 'SKU Маскарпоне'!$A$1:$B$150, 3, 0))</f>
        <v/>
      </c>
      <c r="E214" s="59" t="str">
        <f>IF(D214="-", "-", IF(D214="", "", F214*VLOOKUP(D214, 'SKU Маскарпоне'!$A$1:$C$150, 3, 0)))</f>
        <v/>
      </c>
      <c r="F214" s="61"/>
      <c r="I214" s="63" t="str">
        <f t="shared" ca="1" si="44"/>
        <v/>
      </c>
      <c r="R214" s="64"/>
      <c r="S214" s="64" t="str">
        <f t="shared" ca="1" si="45"/>
        <v/>
      </c>
    </row>
    <row r="215" spans="2:19" ht="13.5" customHeight="1" x14ac:dyDescent="0.2">
      <c r="B215" s="40" t="str">
        <f>IF(D215="","",VLOOKUP(D215, 'SKU Маскарпоне'!$A$1:$B$150, 2, 0))</f>
        <v/>
      </c>
      <c r="C215" s="60" t="str">
        <f>IF(D215="","",VLOOKUP(D215, 'SKU Маскарпоне'!$A$1:$B$150, 3, 0))</f>
        <v/>
      </c>
      <c r="E215" s="59" t="str">
        <f>IF(D215="-", "-", IF(D215="", "", F215*VLOOKUP(D215, 'SKU Маскарпоне'!$A$1:$C$150, 3, 0)))</f>
        <v/>
      </c>
      <c r="F215" s="61"/>
      <c r="I215" s="63" t="str">
        <f t="shared" ca="1" si="44"/>
        <v/>
      </c>
      <c r="R215" s="64"/>
      <c r="S215" s="64" t="str">
        <f t="shared" ca="1" si="45"/>
        <v/>
      </c>
    </row>
    <row r="216" spans="2:19" ht="13.5" customHeight="1" x14ac:dyDescent="0.2">
      <c r="B216" s="40" t="str">
        <f>IF(D216="","",VLOOKUP(D216, 'SKU Маскарпоне'!$A$1:$B$150, 2, 0))</f>
        <v/>
      </c>
      <c r="C216" s="60" t="str">
        <f>IF(D216="","",VLOOKUP(D216, 'SKU Маскарпоне'!$A$1:$B$150, 3, 0))</f>
        <v/>
      </c>
      <c r="E216" s="59" t="str">
        <f>IF(D216="-", "-", IF(D216="", "", F216*VLOOKUP(D216, 'SKU Маскарпоне'!$A$1:$C$150, 3, 0)))</f>
        <v/>
      </c>
      <c r="F216" s="61"/>
      <c r="I216" s="63" t="str">
        <f t="shared" ca="1" si="44"/>
        <v/>
      </c>
      <c r="R216" s="64"/>
      <c r="S216" s="64" t="str">
        <f t="shared" ca="1" si="45"/>
        <v/>
      </c>
    </row>
    <row r="217" spans="2:19" ht="13.5" customHeight="1" x14ac:dyDescent="0.2">
      <c r="B217" s="40" t="str">
        <f>IF(D217="","",VLOOKUP(D217, 'SKU Маскарпоне'!$A$1:$B$150, 2, 0))</f>
        <v/>
      </c>
      <c r="C217" s="60" t="str">
        <f>IF(D217="","",VLOOKUP(D217, 'SKU Маскарпоне'!$A$1:$B$150, 3, 0))</f>
        <v/>
      </c>
      <c r="E217" s="59" t="str">
        <f>IF(D217="-", "-", IF(D217="", "", F217*VLOOKUP(D217, 'SKU Маскарпоне'!$A$1:$C$150, 3, 0)))</f>
        <v/>
      </c>
      <c r="F217" s="61"/>
      <c r="I217" s="63" t="str">
        <f t="shared" ca="1" si="44"/>
        <v/>
      </c>
      <c r="R217" s="64"/>
      <c r="S217" s="64" t="str">
        <f t="shared" ca="1" si="45"/>
        <v/>
      </c>
    </row>
    <row r="218" spans="2:19" ht="13.5" customHeight="1" x14ac:dyDescent="0.2">
      <c r="B218" s="40" t="str">
        <f>IF(D218="","",VLOOKUP(D218, 'SKU Маскарпоне'!$A$1:$B$150, 2, 0))</f>
        <v/>
      </c>
      <c r="C218" s="60" t="str">
        <f>IF(D218="","",VLOOKUP(D218, 'SKU Маскарпоне'!$A$1:$B$150, 3, 0))</f>
        <v/>
      </c>
      <c r="E218" s="59" t="str">
        <f>IF(D218="-", "-", IF(D218="", "", F218*VLOOKUP(D218, 'SKU Маскарпоне'!$A$1:$C$150, 3, 0)))</f>
        <v/>
      </c>
      <c r="F218" s="61"/>
      <c r="I218" s="63" t="str">
        <f t="shared" ca="1" si="44"/>
        <v/>
      </c>
      <c r="R218" s="64"/>
      <c r="S218" s="64" t="str">
        <f t="shared" ca="1" si="45"/>
        <v/>
      </c>
    </row>
    <row r="219" spans="2:19" ht="13.5" customHeight="1" x14ac:dyDescent="0.2">
      <c r="B219" s="40" t="str">
        <f>IF(D219="","",VLOOKUP(D219, 'SKU Маскарпоне'!$A$1:$B$150, 2, 0))</f>
        <v/>
      </c>
      <c r="C219" s="60" t="str">
        <f>IF(D219="","",VLOOKUP(D219, 'SKU Маскарпоне'!$A$1:$B$150, 3, 0))</f>
        <v/>
      </c>
      <c r="E219" s="59" t="str">
        <f>IF(D219="-", "-", IF(D219="", "", F219*VLOOKUP(D219, 'SKU Маскарпоне'!$A$1:$C$150, 3, 0)))</f>
        <v/>
      </c>
      <c r="F219" s="61"/>
      <c r="I219" s="63" t="str">
        <f t="shared" ca="1" si="44"/>
        <v/>
      </c>
      <c r="R219" s="64"/>
      <c r="S219" s="64" t="str">
        <f t="shared" ca="1" si="45"/>
        <v/>
      </c>
    </row>
    <row r="220" spans="2:19" ht="13.5" customHeight="1" x14ac:dyDescent="0.2">
      <c r="B220" s="40" t="str">
        <f>IF(D220="","",VLOOKUP(D220, 'SKU Маскарпоне'!$A$1:$B$150, 2, 0))</f>
        <v/>
      </c>
      <c r="C220" s="60" t="str">
        <f>IF(D220="","",VLOOKUP(D220, 'SKU Маскарпоне'!$A$1:$B$150, 3, 0))</f>
        <v/>
      </c>
      <c r="E220" s="59" t="str">
        <f>IF(D220="-", "-", IF(D220="", "", F220*VLOOKUP(D220, 'SKU Маскарпоне'!$A$1:$C$150, 3, 0)))</f>
        <v/>
      </c>
      <c r="F220" s="61"/>
      <c r="I220" s="63" t="str">
        <f t="shared" ca="1" si="44"/>
        <v/>
      </c>
      <c r="R220" s="64"/>
      <c r="S220" s="64" t="str">
        <f t="shared" ca="1" si="45"/>
        <v/>
      </c>
    </row>
    <row r="221" spans="2:19" ht="13.5" customHeight="1" x14ac:dyDescent="0.2">
      <c r="B221" s="40" t="str">
        <f>IF(D221="","",VLOOKUP(D221, 'SKU Маскарпоне'!$A$1:$B$150, 2, 0))</f>
        <v/>
      </c>
      <c r="C221" s="60" t="str">
        <f>IF(D221="","",VLOOKUP(D221, 'SKU Маскарпоне'!$A$1:$B$150, 3, 0))</f>
        <v/>
      </c>
      <c r="E221" s="59" t="str">
        <f>IF(D221="-", "-", IF(D221="", "", F221*VLOOKUP(D221, 'SKU Маскарпоне'!$A$1:$C$150, 3, 0)))</f>
        <v/>
      </c>
      <c r="F221" s="61"/>
      <c r="I221" s="63" t="str">
        <f t="shared" ca="1" si="44"/>
        <v/>
      </c>
      <c r="R221" s="64"/>
      <c r="S221" s="64" t="str">
        <f t="shared" ca="1" si="45"/>
        <v/>
      </c>
    </row>
    <row r="222" spans="2:19" ht="13.5" customHeight="1" x14ac:dyDescent="0.2">
      <c r="B222" s="40" t="str">
        <f>IF(D222="","",VLOOKUP(D222, 'SKU Маскарпоне'!$A$1:$B$150, 2, 0))</f>
        <v/>
      </c>
      <c r="C222" s="60" t="str">
        <f>IF(D222="","",VLOOKUP(D222, 'SKU Маскарпоне'!$A$1:$B$150, 3, 0))</f>
        <v/>
      </c>
      <c r="E222" s="59" t="str">
        <f>IF(D222="-", "-", IF(D222="", "", F222*VLOOKUP(D222, 'SKU Маскарпоне'!$A$1:$C$150, 3, 0)))</f>
        <v/>
      </c>
      <c r="F222" s="61"/>
      <c r="I222" s="63" t="str">
        <f t="shared" ca="1" si="44"/>
        <v/>
      </c>
      <c r="R222" s="64"/>
      <c r="S222" s="64" t="str">
        <f t="shared" ca="1" si="45"/>
        <v/>
      </c>
    </row>
    <row r="223" spans="2:19" ht="13.5" customHeight="1" x14ac:dyDescent="0.2">
      <c r="B223" s="40" t="str">
        <f>IF(D223="","",VLOOKUP(D223, 'SKU Маскарпоне'!$A$1:$B$150, 2, 0))</f>
        <v/>
      </c>
      <c r="C223" s="60" t="str">
        <f>IF(D223="","",VLOOKUP(D223, 'SKU Маскарпоне'!$A$1:$B$150, 3, 0))</f>
        <v/>
      </c>
      <c r="E223" s="59" t="str">
        <f>IF(D223="-", "-", IF(D223="", "", F223*VLOOKUP(D223, 'SKU Маскарпоне'!$A$1:$C$150, 3, 0)))</f>
        <v/>
      </c>
      <c r="F223" s="61"/>
      <c r="I223" s="63" t="str">
        <f t="shared" ca="1" si="44"/>
        <v/>
      </c>
      <c r="R223" s="64"/>
      <c r="S223" s="64" t="str">
        <f t="shared" ca="1" si="45"/>
        <v/>
      </c>
    </row>
    <row r="224" spans="2:19" ht="13.5" customHeight="1" x14ac:dyDescent="0.2">
      <c r="B224" s="40" t="str">
        <f>IF(D224="","",VLOOKUP(D224, 'SKU Маскарпоне'!$A$1:$B$150, 2, 0))</f>
        <v/>
      </c>
      <c r="C224" s="60" t="str">
        <f>IF(D224="","",VLOOKUP(D224, 'SKU Маскарпоне'!$A$1:$B$150, 3, 0))</f>
        <v/>
      </c>
      <c r="E224" s="59" t="str">
        <f>IF(D224="-", "-", IF(D224="", "", F224*VLOOKUP(D224, 'SKU Маскарпоне'!$A$1:$C$150, 3, 0)))</f>
        <v/>
      </c>
      <c r="F224" s="61"/>
      <c r="I224" s="63" t="str">
        <f t="shared" ca="1" si="44"/>
        <v/>
      </c>
      <c r="R224" s="64"/>
      <c r="S224" s="64" t="str">
        <f t="shared" ca="1" si="45"/>
        <v/>
      </c>
    </row>
    <row r="225" spans="2:19" ht="13.5" customHeight="1" x14ac:dyDescent="0.2">
      <c r="B225" s="40" t="str">
        <f>IF(D225="","",VLOOKUP(D225, 'SKU Маскарпоне'!$A$1:$B$150, 2, 0))</f>
        <v/>
      </c>
      <c r="C225" s="60" t="str">
        <f>IF(D225="","",VLOOKUP(D225, 'SKU Маскарпоне'!$A$1:$B$150, 3, 0))</f>
        <v/>
      </c>
      <c r="E225" s="59" t="str">
        <f>IF(D225="-", "-", IF(D225="", "", F225*VLOOKUP(D225, 'SKU Маскарпоне'!$A$1:$C$150, 3, 0)))</f>
        <v/>
      </c>
      <c r="F225" s="61"/>
      <c r="I225" s="63" t="str">
        <f t="shared" ca="1" si="44"/>
        <v/>
      </c>
      <c r="R225" s="64"/>
      <c r="S225" s="64" t="str">
        <f t="shared" ca="1" si="45"/>
        <v/>
      </c>
    </row>
    <row r="226" spans="2:19" ht="13.5" customHeight="1" x14ac:dyDescent="0.2">
      <c r="B226" s="40" t="str">
        <f>IF(D226="","",VLOOKUP(D226, 'SKU Маскарпоне'!$A$1:$B$150, 2, 0))</f>
        <v/>
      </c>
      <c r="C226" s="60" t="str">
        <f>IF(D226="","",VLOOKUP(D226, 'SKU Маскарпоне'!$A$1:$B$150, 3, 0))</f>
        <v/>
      </c>
      <c r="E226" s="59" t="str">
        <f>IF(D226="-", "-", IF(D226="", "", F226*VLOOKUP(D226, 'SKU Маскарпоне'!$A$1:$C$150, 3, 0)))</f>
        <v/>
      </c>
      <c r="F226" s="61"/>
      <c r="I226" s="63" t="str">
        <f t="shared" ca="1" si="44"/>
        <v/>
      </c>
      <c r="R226" s="64"/>
      <c r="S226" s="64" t="str">
        <f t="shared" ca="1" si="45"/>
        <v/>
      </c>
    </row>
    <row r="227" spans="2:19" ht="13.5" customHeight="1" x14ac:dyDescent="0.2">
      <c r="B227" s="40" t="str">
        <f>IF(D227="","",VLOOKUP(D227, 'SKU Маскарпоне'!$A$1:$B$150, 2, 0))</f>
        <v/>
      </c>
      <c r="C227" s="60" t="str">
        <f>IF(D227="","",VLOOKUP(D227, 'SKU Маскарпоне'!$A$1:$B$150, 3, 0))</f>
        <v/>
      </c>
      <c r="E227" s="59" t="str">
        <f>IF(D227="-", "-", IF(D227="", "", F227*VLOOKUP(D227, 'SKU Маскарпоне'!$A$1:$C$150, 3, 0)))</f>
        <v/>
      </c>
      <c r="F227" s="61"/>
      <c r="I227" s="63" t="str">
        <f t="shared" ca="1" si="44"/>
        <v/>
      </c>
      <c r="R227" s="64"/>
      <c r="S227" s="64" t="str">
        <f t="shared" ca="1" si="45"/>
        <v/>
      </c>
    </row>
    <row r="228" spans="2:19" ht="13.5" customHeight="1" x14ac:dyDescent="0.2">
      <c r="B228" s="40" t="str">
        <f>IF(D228="","",VLOOKUP(D228, 'SKU Маскарпоне'!$A$1:$B$150, 2, 0))</f>
        <v/>
      </c>
      <c r="C228" s="60" t="str">
        <f>IF(D228="","",VLOOKUP(D228, 'SKU Маскарпоне'!$A$1:$B$150, 3, 0))</f>
        <v/>
      </c>
      <c r="E228" s="59" t="str">
        <f>IF(D228="-", "-", IF(D228="", "", F228*VLOOKUP(D228, 'SKU Маскарпоне'!$A$1:$C$150, 3, 0)))</f>
        <v/>
      </c>
      <c r="F228" s="61"/>
      <c r="I228" s="63" t="str">
        <f t="shared" ca="1" si="44"/>
        <v/>
      </c>
      <c r="R228" s="64"/>
      <c r="S228" s="64" t="str">
        <f t="shared" ca="1" si="45"/>
        <v/>
      </c>
    </row>
    <row r="229" spans="2:19" ht="13.5" customHeight="1" x14ac:dyDescent="0.2">
      <c r="B229" s="40" t="str">
        <f>IF(D229="","",VLOOKUP(D229, 'SKU Маскарпоне'!$A$1:$B$150, 2, 0))</f>
        <v/>
      </c>
      <c r="C229" s="60" t="str">
        <f>IF(D229="","",VLOOKUP(D229, 'SKU Маскарпоне'!$A$1:$B$150, 3, 0))</f>
        <v/>
      </c>
      <c r="E229" s="59" t="str">
        <f>IF(D229="-", "-", IF(D229="", "", F229*VLOOKUP(D229, 'SKU Маскарпоне'!$A$1:$C$150, 3, 0)))</f>
        <v/>
      </c>
      <c r="F229" s="61"/>
      <c r="I229" s="63" t="str">
        <f t="shared" ca="1" si="44"/>
        <v/>
      </c>
      <c r="R229" s="64"/>
      <c r="S229" s="64" t="str">
        <f t="shared" ca="1" si="45"/>
        <v/>
      </c>
    </row>
    <row r="230" spans="2:19" ht="13.5" customHeight="1" x14ac:dyDescent="0.2">
      <c r="B230" s="40" t="str">
        <f>IF(D230="","",VLOOKUP(D230, 'SKU Маскарпоне'!$A$1:$B$150, 2, 0))</f>
        <v/>
      </c>
      <c r="C230" s="60" t="str">
        <f>IF(D230="","",VLOOKUP(D230, 'SKU Маскарпоне'!$A$1:$B$150, 3, 0))</f>
        <v/>
      </c>
      <c r="E230" s="59" t="str">
        <f>IF(D230="-", "-", IF(D230="", "", F230*VLOOKUP(D230, 'SKU Маскарпоне'!$A$1:$C$150, 3, 0)))</f>
        <v/>
      </c>
      <c r="F230" s="61"/>
      <c r="I230" s="63" t="str">
        <f t="shared" ca="1" si="44"/>
        <v/>
      </c>
      <c r="R230" s="64"/>
      <c r="S230" s="64" t="str">
        <f t="shared" ca="1" si="45"/>
        <v/>
      </c>
    </row>
    <row r="231" spans="2:19" ht="13.5" customHeight="1" x14ac:dyDescent="0.2">
      <c r="B231" s="40" t="str">
        <f>IF(D231="","",VLOOKUP(D231, 'SKU Маскарпоне'!$A$1:$B$150, 2, 0))</f>
        <v/>
      </c>
      <c r="C231" s="60" t="str">
        <f>IF(D231="","",VLOOKUP(D231, 'SKU Маскарпоне'!$A$1:$B$150, 3, 0))</f>
        <v/>
      </c>
      <c r="E231" s="59" t="str">
        <f>IF(D231="-", "-", IF(D231="", "", F231*VLOOKUP(D231, 'SKU Маскарпоне'!$A$1:$C$150, 3, 0)))</f>
        <v/>
      </c>
      <c r="F231" s="61"/>
      <c r="I231" s="63" t="str">
        <f t="shared" ca="1" si="44"/>
        <v/>
      </c>
      <c r="R231" s="64"/>
      <c r="S231" s="64" t="str">
        <f t="shared" ca="1" si="45"/>
        <v/>
      </c>
    </row>
    <row r="232" spans="2:19" ht="13.5" customHeight="1" x14ac:dyDescent="0.2">
      <c r="B232" s="40" t="str">
        <f>IF(D232="","",VLOOKUP(D232, 'SKU Маскарпоне'!$A$1:$B$150, 2, 0))</f>
        <v/>
      </c>
      <c r="C232" s="60" t="str">
        <f>IF(D232="","",VLOOKUP(D232, 'SKU Маскарпоне'!$A$1:$B$150, 3, 0))</f>
        <v/>
      </c>
      <c r="E232" s="59" t="str">
        <f>IF(D232="-", "-", IF(D232="", "", F232*VLOOKUP(D232, 'SKU Маскарпоне'!$A$1:$C$150, 3, 0)))</f>
        <v/>
      </c>
      <c r="F232" s="61"/>
      <c r="I232" s="63" t="str">
        <f t="shared" ca="1" si="44"/>
        <v/>
      </c>
      <c r="R232" s="64"/>
      <c r="S232" s="64" t="str">
        <f t="shared" ca="1" si="45"/>
        <v/>
      </c>
    </row>
    <row r="233" spans="2:19" ht="13.5" customHeight="1" x14ac:dyDescent="0.2">
      <c r="B233" s="40" t="str">
        <f>IF(D233="","",VLOOKUP(D233, 'SKU Маскарпоне'!$A$1:$B$150, 2, 0))</f>
        <v/>
      </c>
      <c r="C233" s="60" t="str">
        <f>IF(D233="","",VLOOKUP(D233, 'SKU Маскарпоне'!$A$1:$B$150, 3, 0))</f>
        <v/>
      </c>
      <c r="E233" s="59" t="str">
        <f>IF(D233="-", "-", IF(D233="", "", F233*VLOOKUP(D233, 'SKU Маскарпоне'!$A$1:$C$150, 3, 0)))</f>
        <v/>
      </c>
      <c r="F233" s="61"/>
      <c r="I233" s="63" t="str">
        <f t="shared" ca="1" si="44"/>
        <v/>
      </c>
      <c r="R233" s="64"/>
      <c r="S233" s="64"/>
    </row>
    <row r="234" spans="2:19" ht="13.5" customHeight="1" x14ac:dyDescent="0.2">
      <c r="B234" s="40" t="str">
        <f>IF(D234="","",VLOOKUP(D234, 'SKU Маскарпоне'!$A$1:$B$150, 2, 0))</f>
        <v/>
      </c>
      <c r="C234" s="60" t="str">
        <f>IF(D234="","",VLOOKUP(D234, 'SKU Маскарпоне'!$A$1:$B$150, 3, 0))</f>
        <v/>
      </c>
      <c r="E234" s="59" t="str">
        <f>IF(D234="-", "-", IF(D234="", "", F234*VLOOKUP(D234, 'SKU Маскарпоне'!$A$1:$C$150, 3, 0)))</f>
        <v/>
      </c>
      <c r="F234" s="61"/>
      <c r="I234" s="63" t="str">
        <f t="shared" ca="1" si="44"/>
        <v/>
      </c>
      <c r="R234" s="64"/>
      <c r="S234" s="64"/>
    </row>
    <row r="235" spans="2:19" ht="13.5" customHeight="1" x14ac:dyDescent="0.2">
      <c r="B235" s="40" t="str">
        <f>IF(D235="","",VLOOKUP(D235, 'SKU Маскарпоне'!$A$1:$B$150, 2, 0))</f>
        <v/>
      </c>
      <c r="C235" s="60" t="str">
        <f>IF(D235="","",VLOOKUP(D235, 'SKU Маскарпоне'!$A$1:$B$150, 3, 0))</f>
        <v/>
      </c>
      <c r="E235" s="59" t="str">
        <f>IF(D235="-", "-", IF(D235="", "", F235*VLOOKUP(D235, 'SKU Маскарпоне'!$A$1:$C$150, 3, 0)))</f>
        <v/>
      </c>
      <c r="F235" s="61"/>
      <c r="I235" s="63" t="str">
        <f t="shared" ca="1" si="44"/>
        <v/>
      </c>
      <c r="R235" s="64"/>
      <c r="S235" s="64"/>
    </row>
    <row r="236" spans="2:19" ht="13.5" customHeight="1" x14ac:dyDescent="0.2">
      <c r="B236" s="40" t="str">
        <f>IF(D236="","",VLOOKUP(D236, 'SKU Маскарпоне'!$A$1:$B$150, 2, 0))</f>
        <v/>
      </c>
      <c r="C236" s="60" t="str">
        <f>IF(D236="","",VLOOKUP(D236, 'SKU Маскарпоне'!$A$1:$B$150, 3, 0))</f>
        <v/>
      </c>
      <c r="E236" s="59" t="str">
        <f>IF(D236="-", "-", IF(D236="", "", F236*VLOOKUP(D236, 'SKU Маскарпоне'!$A$1:$C$150, 3, 0)))</f>
        <v/>
      </c>
      <c r="F236" s="61"/>
      <c r="I236" s="63" t="str">
        <f t="shared" ca="1" si="44"/>
        <v/>
      </c>
      <c r="R236" s="64"/>
      <c r="S236" s="64"/>
    </row>
    <row r="237" spans="2:19" ht="13.5" customHeight="1" x14ac:dyDescent="0.2">
      <c r="B237" s="40" t="str">
        <f>IF(D237="","",VLOOKUP(D237, 'SKU Маскарпоне'!$A$1:$B$150, 2, 0))</f>
        <v/>
      </c>
      <c r="C237" s="60" t="str">
        <f>IF(D237="","",VLOOKUP(D237, 'SKU Маскарпоне'!$A$1:$B$150, 3, 0))</f>
        <v/>
      </c>
      <c r="E237" s="59" t="str">
        <f>IF(D237="-", "-", IF(D237="", "", F237*VLOOKUP(D237, 'SKU Маскарпоне'!$A$1:$C$150, 3, 0)))</f>
        <v/>
      </c>
      <c r="F237" s="61"/>
      <c r="I237" s="63" t="str">
        <f t="shared" ca="1" si="44"/>
        <v/>
      </c>
      <c r="R237" s="64"/>
      <c r="S237" s="64"/>
    </row>
    <row r="238" spans="2:19" ht="13.5" customHeight="1" x14ac:dyDescent="0.2">
      <c r="B238" s="40" t="str">
        <f>IF(D238="","",VLOOKUP(D238, 'SKU Маскарпоне'!$A$1:$B$150, 2, 0))</f>
        <v/>
      </c>
      <c r="C238" s="60" t="str">
        <f>IF(D238="","",VLOOKUP(D238, 'SKU Маскарпоне'!$A$1:$B$150, 3, 0))</f>
        <v/>
      </c>
      <c r="E238" s="59" t="str">
        <f>IF(D238="-", "-", IF(D238="", "", F238*VLOOKUP(D238, 'SKU Маскарпоне'!$A$1:$C$150, 3, 0)))</f>
        <v/>
      </c>
      <c r="F238" s="61"/>
      <c r="I238" s="63" t="str">
        <f t="shared" ca="1" si="44"/>
        <v/>
      </c>
      <c r="R238" s="64"/>
      <c r="S238" s="64"/>
    </row>
    <row r="239" spans="2:19" ht="13.5" customHeight="1" x14ac:dyDescent="0.2">
      <c r="B239" s="40" t="str">
        <f>IF(D239="","",VLOOKUP(D239, 'SKU Маскарпоне'!$A$1:$B$150, 2, 0))</f>
        <v/>
      </c>
      <c r="C239" s="60" t="str">
        <f>IF(D239="","",VLOOKUP(D239, 'SKU Маскарпоне'!$A$1:$B$150, 3, 0))</f>
        <v/>
      </c>
      <c r="E239" s="59" t="str">
        <f>IF(D239="-", "-", IF(D239="", "", F239*VLOOKUP(D239, 'SKU Маскарпоне'!$A$1:$C$150, 3, 0)))</f>
        <v/>
      </c>
      <c r="F239" s="61"/>
      <c r="I239" s="63" t="str">
        <f t="shared" ca="1" si="44"/>
        <v/>
      </c>
      <c r="R239" s="64"/>
      <c r="S239" s="64"/>
    </row>
    <row r="240" spans="2:19" ht="13.5" customHeight="1" x14ac:dyDescent="0.2">
      <c r="B240" s="40" t="str">
        <f>IF(D240="","",VLOOKUP(D240, 'SKU Маскарпоне'!$A$1:$B$150, 2, 0))</f>
        <v/>
      </c>
      <c r="C240" s="60" t="str">
        <f>IF(D240="","",VLOOKUP(D240, 'SKU Маскарпоне'!$A$1:$B$150, 3, 0))</f>
        <v/>
      </c>
      <c r="E240" s="59" t="str">
        <f>IF(D240="-", "-", IF(D240="", "", F240*VLOOKUP(D240, 'SKU Маскарпоне'!$A$1:$C$150, 3, 0)))</f>
        <v/>
      </c>
      <c r="F240" s="61"/>
      <c r="I240" s="63" t="str">
        <f t="shared" ca="1" si="44"/>
        <v/>
      </c>
      <c r="R240" s="64"/>
      <c r="S240" s="64"/>
    </row>
    <row r="241" spans="2:19" ht="13.5" customHeight="1" x14ac:dyDescent="0.2">
      <c r="B241" s="40" t="str">
        <f>IF(D241="","",VLOOKUP(D241, 'SKU Маскарпоне'!$A$1:$B$150, 2, 0))</f>
        <v/>
      </c>
      <c r="C241" s="60" t="str">
        <f>IF(D241="","",VLOOKUP(D241, 'SKU Маскарпоне'!$A$1:$B$150, 3, 0))</f>
        <v/>
      </c>
      <c r="E241" s="59" t="str">
        <f>IF(D241="-", "-", IF(D241="", "", F241*VLOOKUP(D241, 'SKU Маскарпоне'!$A$1:$C$150, 3, 0)))</f>
        <v/>
      </c>
      <c r="F241" s="61"/>
      <c r="I241" s="63" t="str">
        <f t="shared" ca="1" si="44"/>
        <v/>
      </c>
      <c r="R241" s="64"/>
      <c r="S241" s="64"/>
    </row>
    <row r="242" spans="2:19" ht="13.5" customHeight="1" x14ac:dyDescent="0.2">
      <c r="B242" s="40" t="str">
        <f>IF(D242="","",VLOOKUP(D242, 'SKU Маскарпоне'!$A$1:$B$150, 2, 0))</f>
        <v/>
      </c>
      <c r="C242" s="60" t="str">
        <f>IF(D242="","",VLOOKUP(D242, 'SKU Маскарпоне'!$A$1:$B$150, 3, 0))</f>
        <v/>
      </c>
      <c r="E242" s="59" t="str">
        <f>IF(D242="-", "-", IF(D242="", "", F242*VLOOKUP(D242, 'SKU Маскарпоне'!$A$1:$C$150, 3, 0)))</f>
        <v/>
      </c>
      <c r="F242" s="61"/>
      <c r="I242" s="63" t="str">
        <f t="shared" ca="1" si="44"/>
        <v/>
      </c>
      <c r="R242" s="64"/>
      <c r="S242" s="64"/>
    </row>
    <row r="243" spans="2:19" ht="13.5" customHeight="1" x14ac:dyDescent="0.2">
      <c r="B243" s="40" t="str">
        <f>IF(D243="","",VLOOKUP(D243, 'SKU Маскарпоне'!$A$1:$B$150, 2, 0))</f>
        <v/>
      </c>
      <c r="C243" s="60" t="str">
        <f>IF(D243="","",VLOOKUP(D243, 'SKU Маскарпоне'!$A$1:$B$150, 3, 0))</f>
        <v/>
      </c>
      <c r="E243" s="59" t="str">
        <f>IF(D243="-", "-", IF(D243="", "", F243*VLOOKUP(D243, 'SKU Маскарпоне'!$A$1:$C$150, 3, 0)))</f>
        <v/>
      </c>
      <c r="F243" s="61"/>
      <c r="I243" s="63" t="str">
        <f t="shared" ca="1" si="44"/>
        <v/>
      </c>
      <c r="R243" s="64"/>
      <c r="S243" s="64"/>
    </row>
    <row r="244" spans="2:19" ht="13.5" customHeight="1" x14ac:dyDescent="0.2">
      <c r="B244" s="40" t="str">
        <f>IF(D244="","",VLOOKUP(D244, 'SKU Маскарпоне'!$A$1:$B$150, 2, 0))</f>
        <v/>
      </c>
      <c r="C244" s="60" t="str">
        <f>IF(D244="","",VLOOKUP(D244, 'SKU Маскарпоне'!$A$1:$B$150, 3, 0))</f>
        <v/>
      </c>
      <c r="E244" s="59" t="str">
        <f>IF(D244="-", "-", IF(D244="", "", F244*VLOOKUP(D244, 'SKU Маскарпоне'!$A$1:$C$150, 3, 0)))</f>
        <v/>
      </c>
      <c r="F244" s="61"/>
      <c r="I244" s="63" t="str">
        <f t="shared" ca="1" si="44"/>
        <v/>
      </c>
      <c r="R244" s="64"/>
      <c r="S244" s="64"/>
    </row>
    <row r="245" spans="2:19" ht="13.5" customHeight="1" x14ac:dyDescent="0.2">
      <c r="B245" s="40" t="str">
        <f>IF(D245="","",VLOOKUP(D245, 'SKU Маскарпоне'!$A$1:$B$150, 2, 0))</f>
        <v/>
      </c>
      <c r="C245" s="60" t="str">
        <f>IF(D245="","",VLOOKUP(D245, 'SKU Маскарпоне'!$A$1:$B$150, 3, 0))</f>
        <v/>
      </c>
      <c r="E245" s="59" t="str">
        <f>IF(D245="-", "-", IF(D245="", "", F245*VLOOKUP(D245, 'SKU Маскарпоне'!$A$1:$C$150, 3, 0)))</f>
        <v/>
      </c>
      <c r="F245" s="61"/>
      <c r="I245" s="63" t="str">
        <f t="shared" ca="1" si="44"/>
        <v/>
      </c>
      <c r="R245" s="64"/>
      <c r="S245" s="64"/>
    </row>
    <row r="246" spans="2:19" ht="13.5" customHeight="1" x14ac:dyDescent="0.2">
      <c r="B246" s="40" t="str">
        <f>IF(D246="","",VLOOKUP(D246, 'SKU Маскарпоне'!$A$1:$B$150, 2, 0))</f>
        <v/>
      </c>
      <c r="C246" s="60" t="str">
        <f>IF(D246="","",VLOOKUP(D246, 'SKU Маскарпоне'!$A$1:$B$150, 3, 0))</f>
        <v/>
      </c>
      <c r="E246" s="59" t="str">
        <f>IF(D246="-", "-", IF(D246="", "", F246*VLOOKUP(D246, 'SKU Маскарпоне'!$A$1:$C$150, 3, 0)))</f>
        <v/>
      </c>
      <c r="F246" s="61"/>
      <c r="I246" s="63" t="str">
        <f t="shared" ca="1" si="44"/>
        <v/>
      </c>
      <c r="R246" s="64"/>
      <c r="S246" s="64"/>
    </row>
    <row r="247" spans="2:19" ht="13.5" customHeight="1" x14ac:dyDescent="0.2">
      <c r="B247" s="40" t="str">
        <f>IF(D247="","",VLOOKUP(D247, 'SKU Маскарпоне'!$A$1:$B$150, 2, 0))</f>
        <v/>
      </c>
      <c r="C247" s="60" t="str">
        <f>IF(D247="","",VLOOKUP(D247, 'SKU Маскарпоне'!$A$1:$B$150, 3, 0))</f>
        <v/>
      </c>
      <c r="E247" s="59" t="str">
        <f>IF(D247="-", "-", IF(D247="", "", F247*VLOOKUP(D247, 'SKU Маскарпоне'!$A$1:$C$150, 3, 0)))</f>
        <v/>
      </c>
      <c r="F247" s="61"/>
      <c r="I247" s="63" t="str">
        <f t="shared" ca="1" si="44"/>
        <v/>
      </c>
      <c r="R247" s="64"/>
      <c r="S247" s="64"/>
    </row>
    <row r="248" spans="2:19" ht="13.5" customHeight="1" x14ac:dyDescent="0.2">
      <c r="B248" s="40" t="str">
        <f>IF(D248="","",VLOOKUP(D248, 'SKU Маскарпоне'!$A$1:$B$150, 2, 0))</f>
        <v/>
      </c>
      <c r="C248" s="60" t="str">
        <f>IF(D248="","",VLOOKUP(D248, 'SKU Маскарпоне'!$A$1:$B$150, 3, 0))</f>
        <v/>
      </c>
      <c r="E248" s="59" t="str">
        <f>IF(D248="-", "-", IF(D248="", "", F248*VLOOKUP(D248, 'SKU Маскарпоне'!$A$1:$C$150, 3, 0)))</f>
        <v/>
      </c>
      <c r="F248" s="61"/>
      <c r="I248" s="63" t="str">
        <f t="shared" ca="1" si="44"/>
        <v/>
      </c>
      <c r="R248" s="64"/>
      <c r="S248" s="64"/>
    </row>
    <row r="249" spans="2:19" ht="13.5" customHeight="1" x14ac:dyDescent="0.2">
      <c r="B249" s="40" t="str">
        <f>IF(D249="","",VLOOKUP(D249, 'SKU Маскарпоне'!$A$1:$B$150, 2, 0))</f>
        <v/>
      </c>
      <c r="C249" s="60" t="str">
        <f>IF(D249="","",VLOOKUP(D249, 'SKU Маскарпоне'!$A$1:$B$150, 3, 0))</f>
        <v/>
      </c>
      <c r="E249" s="59" t="str">
        <f>IF(D249="-", "-", IF(D249="", "", F249*VLOOKUP(D249, 'SKU Маскарпоне'!$A$1:$C$150, 3, 0)))</f>
        <v/>
      </c>
      <c r="F249" s="61"/>
      <c r="I249" s="63" t="str">
        <f t="shared" ca="1" si="44"/>
        <v/>
      </c>
      <c r="R249" s="64"/>
      <c r="S249" s="64"/>
    </row>
    <row r="250" spans="2:19" ht="13.5" customHeight="1" x14ac:dyDescent="0.2">
      <c r="B250" s="40" t="str">
        <f>IF(D250="","",VLOOKUP(D250, 'SKU Маскарпоне'!$A$1:$B$150, 2, 0))</f>
        <v/>
      </c>
      <c r="C250" s="60" t="str">
        <f>IF(D250="","",VLOOKUP(D250, 'SKU Маскарпоне'!$A$1:$B$150, 3, 0))</f>
        <v/>
      </c>
      <c r="E250" s="59" t="str">
        <f>IF(D250="-", "-", IF(D250="", "", F250*VLOOKUP(D250, 'SKU Маскарпоне'!$A$1:$C$150, 3, 0)))</f>
        <v/>
      </c>
      <c r="F250" s="61"/>
      <c r="I250" s="63" t="str">
        <f t="shared" ca="1" si="44"/>
        <v/>
      </c>
      <c r="R250" s="64"/>
      <c r="S250" s="64"/>
    </row>
    <row r="251" spans="2:19" ht="13.5" customHeight="1" x14ac:dyDescent="0.2">
      <c r="B251" s="40" t="str">
        <f>IF(D251="","",VLOOKUP(D251, 'SKU Маскарпоне'!$A$1:$B$150, 2, 0))</f>
        <v/>
      </c>
      <c r="C251" s="60" t="str">
        <f>IF(D251="","",VLOOKUP(D251, 'SKU Маскарпоне'!$A$1:$B$150, 3, 0))</f>
        <v/>
      </c>
      <c r="E251" s="59" t="str">
        <f>IF(D251="-", "-", IF(D251="", "", F251*VLOOKUP(D251, 'SKU Маскарпоне'!$A$1:$C$150, 3, 0)))</f>
        <v/>
      </c>
      <c r="F251" s="61"/>
      <c r="I251" s="63" t="str">
        <f t="shared" ca="1" si="44"/>
        <v/>
      </c>
      <c r="R251" s="64"/>
      <c r="S251" s="64"/>
    </row>
    <row r="252" spans="2:19" ht="13.5" customHeight="1" x14ac:dyDescent="0.2">
      <c r="B252" s="40" t="str">
        <f>IF(D252="","",VLOOKUP(D252, 'SKU Маскарпоне'!$A$1:$B$150, 2, 0))</f>
        <v/>
      </c>
      <c r="C252" s="60" t="str">
        <f>IF(D252="","",VLOOKUP(D252, 'SKU Маскарпоне'!$A$1:$B$150, 3, 0))</f>
        <v/>
      </c>
      <c r="E252" s="59" t="str">
        <f>IF(D252="-", "-", IF(D252="", "", F252*VLOOKUP(D252, 'SKU Маскарпоне'!$A$1:$C$150, 3, 0)))</f>
        <v/>
      </c>
      <c r="F252" s="61"/>
      <c r="I252" s="63" t="str">
        <f t="shared" ca="1" si="44"/>
        <v/>
      </c>
      <c r="R252" s="64"/>
      <c r="S252" s="64"/>
    </row>
    <row r="253" spans="2:19" ht="13.5" customHeight="1" x14ac:dyDescent="0.2">
      <c r="B253" s="40" t="str">
        <f>IF(D253="","",VLOOKUP(D253, 'SKU Маскарпоне'!$A$1:$B$150, 2, 0))</f>
        <v/>
      </c>
      <c r="C253" s="60" t="str">
        <f>IF(D253="","",VLOOKUP(D253, 'SKU Маскарпоне'!$A$1:$B$150, 3, 0))</f>
        <v/>
      </c>
      <c r="E253" s="59" t="str">
        <f>IF(D253="-", "-", IF(D253="", "", F253*VLOOKUP(D253, 'SKU Маскарпоне'!$A$1:$C$150, 3, 0)))</f>
        <v/>
      </c>
      <c r="F253" s="61"/>
      <c r="I253" s="63" t="str">
        <f t="shared" ca="1" si="44"/>
        <v/>
      </c>
      <c r="R253" s="64"/>
      <c r="S253" s="64"/>
    </row>
    <row r="254" spans="2:19" ht="13.5" customHeight="1" x14ac:dyDescent="0.2">
      <c r="B254" s="40" t="str">
        <f>IF(D254="","",VLOOKUP(D254, 'SKU Маскарпоне'!$A$1:$B$150, 2, 0))</f>
        <v/>
      </c>
      <c r="C254" s="60" t="str">
        <f>IF(D254="","",VLOOKUP(D254, 'SKU Маскарпоне'!$A$1:$B$150, 3, 0))</f>
        <v/>
      </c>
      <c r="E254" s="59" t="str">
        <f>IF(D254="-", "-", IF(D254="", "", F254*VLOOKUP(D254, 'SKU Маскарпоне'!$A$1:$C$150, 3, 0)))</f>
        <v/>
      </c>
      <c r="F254" s="61"/>
      <c r="I254" s="63" t="str">
        <f t="shared" ca="1" si="44"/>
        <v/>
      </c>
      <c r="R254" s="64"/>
      <c r="S254" s="64"/>
    </row>
    <row r="255" spans="2:19" ht="13.5" customHeight="1" x14ac:dyDescent="0.2">
      <c r="B255" s="40" t="str">
        <f>IF(D255="","",VLOOKUP(D255, 'SKU Маскарпоне'!$A$1:$B$150, 2, 0))</f>
        <v/>
      </c>
      <c r="C255" s="60" t="str">
        <f>IF(D255="","",VLOOKUP(D255, 'SKU Маскарпоне'!$A$1:$B$150, 3, 0))</f>
        <v/>
      </c>
      <c r="E255" s="59" t="str">
        <f>IF(D255="-", "-", IF(D255="", "", F255*VLOOKUP(D255, 'SKU Маскарпоне'!$A$1:$C$150, 3, 0)))</f>
        <v/>
      </c>
      <c r="F255" s="61"/>
      <c r="I255" s="63" t="str">
        <f t="shared" ca="1" si="44"/>
        <v/>
      </c>
      <c r="R255" s="64"/>
      <c r="S255" s="64"/>
    </row>
    <row r="256" spans="2:19" ht="13.5" customHeight="1" x14ac:dyDescent="0.2">
      <c r="B256" s="40" t="str">
        <f>IF(D256="","",VLOOKUP(D256, 'SKU Маскарпоне'!$A$1:$B$150, 2, 0))</f>
        <v/>
      </c>
      <c r="C256" s="60" t="str">
        <f>IF(D256="","",VLOOKUP(D256, 'SKU Маскарпоне'!$A$1:$B$150, 3, 0))</f>
        <v/>
      </c>
      <c r="E256" s="59" t="str">
        <f>IF(D256="-", "-", IF(D256="", "", F256*VLOOKUP(D256, 'SKU Маскарпоне'!$A$1:$C$150, 3, 0)))</f>
        <v/>
      </c>
      <c r="F256" s="61"/>
      <c r="I256" s="63" t="str">
        <f t="shared" ca="1" si="44"/>
        <v/>
      </c>
      <c r="R256" s="64"/>
      <c r="S256" s="64"/>
    </row>
    <row r="257" spans="2:19" ht="13.5" customHeight="1" x14ac:dyDescent="0.2">
      <c r="B257" s="40" t="str">
        <f>IF(D257="","",VLOOKUP(D257, 'SKU Маскарпоне'!$A$1:$B$150, 2, 0))</f>
        <v/>
      </c>
      <c r="C257" s="60" t="str">
        <f>IF(D257="","",VLOOKUP(D257, 'SKU Маскарпоне'!$A$1:$B$150, 3, 0))</f>
        <v/>
      </c>
      <c r="E257" s="59" t="str">
        <f>IF(D257="-", "-", IF(D257="", "", F257*VLOOKUP(D257, 'SKU Маскарпоне'!$A$1:$C$150, 3, 0)))</f>
        <v/>
      </c>
      <c r="F257" s="61"/>
      <c r="I257" s="63" t="str">
        <f t="shared" ca="1" si="44"/>
        <v/>
      </c>
      <c r="R257" s="64"/>
      <c r="S257" s="64"/>
    </row>
    <row r="258" spans="2:19" ht="13.5" customHeight="1" x14ac:dyDescent="0.2">
      <c r="B258" s="40" t="str">
        <f>IF(D258="","",VLOOKUP(D258, 'SKU Маскарпоне'!$A$1:$B$150, 2, 0))</f>
        <v/>
      </c>
      <c r="C258" s="60" t="str">
        <f>IF(D258="","",VLOOKUP(D258, 'SKU Маскарпоне'!$A$1:$B$150, 3, 0))</f>
        <v/>
      </c>
      <c r="E258" s="59" t="str">
        <f>IF(D258="-", "-", IF(D258="", "", F258*VLOOKUP(D258, 'SKU Маскарпоне'!$A$1:$C$150, 3, 0)))</f>
        <v/>
      </c>
      <c r="F258" s="61"/>
      <c r="I258" s="63" t="str">
        <f t="shared" ca="1" si="44"/>
        <v/>
      </c>
      <c r="R258" s="64"/>
      <c r="S258" s="64"/>
    </row>
    <row r="259" spans="2:19" ht="13.5" customHeight="1" x14ac:dyDescent="0.2">
      <c r="B259" s="40" t="str">
        <f>IF(D259="","",VLOOKUP(D259, 'SKU Маскарпоне'!$A$1:$B$150, 2, 0))</f>
        <v/>
      </c>
      <c r="C259" s="60" t="str">
        <f>IF(D259="","",VLOOKUP(D259, 'SKU Маскарпоне'!$A$1:$B$150, 3, 0))</f>
        <v/>
      </c>
      <c r="E259" s="59" t="str">
        <f>IF(D259="-", "-", IF(D259="", "", F259*VLOOKUP(D259, 'SKU Маскарпоне'!$A$1:$C$150, 3, 0)))</f>
        <v/>
      </c>
      <c r="F259" s="61"/>
      <c r="I259" s="63" t="str">
        <f t="shared" ca="1" si="44"/>
        <v/>
      </c>
      <c r="R259" s="64"/>
      <c r="S259" s="64"/>
    </row>
    <row r="260" spans="2:19" ht="13.5" customHeight="1" x14ac:dyDescent="0.2">
      <c r="B260" s="40" t="str">
        <f>IF(D260="","",VLOOKUP(D260, 'SKU Маскарпоне'!$A$1:$B$150, 2, 0))</f>
        <v/>
      </c>
      <c r="C260" s="60" t="str">
        <f>IF(D260="","",VLOOKUP(D260, 'SKU Маскарпоне'!$A$1:$B$150, 3, 0))</f>
        <v/>
      </c>
      <c r="E260" s="59" t="str">
        <f>IF(D260="-", "-", IF(D260="", "", F260*VLOOKUP(D260, 'SKU Маскарпоне'!$A$1:$C$150, 3, 0)))</f>
        <v/>
      </c>
      <c r="F260" s="61"/>
      <c r="I260" s="63" t="str">
        <f t="shared" ca="1" si="44"/>
        <v/>
      </c>
      <c r="R260" s="64"/>
      <c r="S260" s="64"/>
    </row>
    <row r="261" spans="2:19" ht="13.5" customHeight="1" x14ac:dyDescent="0.2">
      <c r="B261" s="40" t="str">
        <f>IF(D261="","",VLOOKUP(D261, 'SKU Маскарпоне'!$A$1:$B$150, 2, 0))</f>
        <v/>
      </c>
      <c r="C261" s="60" t="str">
        <f>IF(D261="","",VLOOKUP(D261, 'SKU Маскарпоне'!$A$1:$B$150, 3, 0))</f>
        <v/>
      </c>
      <c r="E261" s="59" t="str">
        <f>IF(D261="-", "-", IF(D261="", "", F261*VLOOKUP(D261, 'SKU Маскарпоне'!$A$1:$C$150, 3, 0)))</f>
        <v/>
      </c>
      <c r="F261" s="61"/>
      <c r="I261" s="63" t="str">
        <f t="shared" ca="1" si="44"/>
        <v/>
      </c>
      <c r="R261" s="64"/>
      <c r="S261" s="64"/>
    </row>
    <row r="262" spans="2:19" ht="13.5" customHeight="1" x14ac:dyDescent="0.2">
      <c r="B262" s="40" t="str">
        <f>IF(D262="","",VLOOKUP(D262, 'SKU Маскарпоне'!$A$1:$B$150, 2, 0))</f>
        <v/>
      </c>
      <c r="C262" s="60" t="str">
        <f>IF(D262="","",VLOOKUP(D262, 'SKU Маскарпоне'!$A$1:$B$150, 3, 0))</f>
        <v/>
      </c>
      <c r="E262" s="59" t="str">
        <f>IF(D262="-", "-", IF(D262="", "", F262*VLOOKUP(D262, 'SKU Маскарпоне'!$A$1:$C$150, 3, 0)))</f>
        <v/>
      </c>
      <c r="F262" s="61"/>
      <c r="I262" s="63" t="str">
        <f t="shared" ref="I262:I325" ca="1" si="46">IF(J262 = "-", INDIRECT("C" &amp; ROW() - 1),"")</f>
        <v/>
      </c>
      <c r="R262" s="64"/>
      <c r="S262" s="64"/>
    </row>
    <row r="263" spans="2:19" ht="13.5" customHeight="1" x14ac:dyDescent="0.2">
      <c r="B263" s="40" t="str">
        <f>IF(D263="","",VLOOKUP(D263, 'SKU Маскарпоне'!$A$1:$B$150, 2, 0))</f>
        <v/>
      </c>
      <c r="C263" s="60" t="str">
        <f>IF(D263="","",VLOOKUP(D263, 'SKU Маскарпоне'!$A$1:$B$150, 3, 0))</f>
        <v/>
      </c>
      <c r="E263" s="59" t="str">
        <f>IF(D263="-", "-", IF(D263="", "", F263*VLOOKUP(D263, 'SKU Маскарпоне'!$A$1:$C$150, 3, 0)))</f>
        <v/>
      </c>
      <c r="F263" s="61"/>
      <c r="I263" s="63" t="str">
        <f t="shared" ca="1" si="46"/>
        <v/>
      </c>
      <c r="R263" s="64"/>
      <c r="S263" s="64"/>
    </row>
    <row r="264" spans="2:19" ht="13.5" customHeight="1" x14ac:dyDescent="0.2">
      <c r="B264" s="40" t="str">
        <f>IF(D264="","",VLOOKUP(D264, 'SKU Маскарпоне'!$A$1:$B$150, 2, 0))</f>
        <v/>
      </c>
      <c r="C264" s="60" t="str">
        <f>IF(D264="","",VLOOKUP(D264, 'SKU Маскарпоне'!$A$1:$B$150, 3, 0))</f>
        <v/>
      </c>
      <c r="E264" s="59" t="str">
        <f>IF(D264="-", "-", IF(D264="", "", F264*VLOOKUP(D264, 'SKU Маскарпоне'!$A$1:$C$150, 3, 0)))</f>
        <v/>
      </c>
      <c r="F264" s="61"/>
      <c r="I264" s="63" t="str">
        <f t="shared" ca="1" si="46"/>
        <v/>
      </c>
      <c r="R264" s="64"/>
      <c r="S264" s="64"/>
    </row>
    <row r="265" spans="2:19" ht="13.5" customHeight="1" x14ac:dyDescent="0.2">
      <c r="B265" s="40" t="str">
        <f>IF(D265="","",VLOOKUP(D265, 'SKU Маскарпоне'!$A$1:$B$150, 2, 0))</f>
        <v/>
      </c>
      <c r="C265" s="60" t="str">
        <f>IF(D265="","",VLOOKUP(D265, 'SKU Маскарпоне'!$A$1:$B$150, 3, 0))</f>
        <v/>
      </c>
      <c r="E265" s="59" t="str">
        <f>IF(D265="-", "-", IF(D265="", "", F265*VLOOKUP(D265, 'SKU Маскарпоне'!$A$1:$C$150, 3, 0)))</f>
        <v/>
      </c>
      <c r="F265" s="61"/>
      <c r="I265" s="63" t="str">
        <f t="shared" ca="1" si="46"/>
        <v/>
      </c>
      <c r="R265" s="64"/>
      <c r="S265" s="64"/>
    </row>
    <row r="266" spans="2:19" ht="13.5" customHeight="1" x14ac:dyDescent="0.2">
      <c r="B266" s="40" t="str">
        <f>IF(D266="","",VLOOKUP(D266, 'SKU Маскарпоне'!$A$1:$B$150, 2, 0))</f>
        <v/>
      </c>
      <c r="C266" s="60" t="str">
        <f>IF(D266="","",VLOOKUP(D266, 'SKU Маскарпоне'!$A$1:$B$150, 3, 0))</f>
        <v/>
      </c>
      <c r="E266" s="59" t="str">
        <f>IF(D266="-", "-", IF(D266="", "", F266*VLOOKUP(D266, 'SKU Маскарпоне'!$A$1:$C$150, 3, 0)))</f>
        <v/>
      </c>
      <c r="F266" s="61"/>
      <c r="I266" s="63" t="str">
        <f t="shared" ca="1" si="46"/>
        <v/>
      </c>
      <c r="R266" s="64"/>
      <c r="S266" s="64"/>
    </row>
    <row r="267" spans="2:19" ht="13.5" customHeight="1" x14ac:dyDescent="0.2">
      <c r="B267" s="40" t="str">
        <f>IF(D267="","",VLOOKUP(D267, 'SKU Маскарпоне'!$A$1:$B$150, 2, 0))</f>
        <v/>
      </c>
      <c r="C267" s="60" t="str">
        <f>IF(D267="","",VLOOKUP(D267, 'SKU Маскарпоне'!$A$1:$B$150, 3, 0))</f>
        <v/>
      </c>
      <c r="E267" s="59" t="str">
        <f>IF(D267="-", "-", IF(D267="", "", F267*VLOOKUP(D267, 'SKU Маскарпоне'!$A$1:$C$150, 3, 0)))</f>
        <v/>
      </c>
      <c r="F267" s="61"/>
      <c r="I267" s="63" t="str">
        <f t="shared" ca="1" si="46"/>
        <v/>
      </c>
      <c r="R267" s="64"/>
      <c r="S267" s="64"/>
    </row>
    <row r="268" spans="2:19" ht="13.5" customHeight="1" x14ac:dyDescent="0.2">
      <c r="B268" s="40" t="str">
        <f>IF(D268="","",VLOOKUP(D268, 'SKU Маскарпоне'!$A$1:$B$150, 2, 0))</f>
        <v/>
      </c>
      <c r="C268" s="60" t="str">
        <f>IF(D268="","",VLOOKUP(D268, 'SKU Маскарпоне'!$A$1:$B$150, 3, 0))</f>
        <v/>
      </c>
      <c r="E268" s="59" t="str">
        <f>IF(D268="-", "-", IF(D268="", "", F268*VLOOKUP(D268, 'SKU Маскарпоне'!$A$1:$C$150, 3, 0)))</f>
        <v/>
      </c>
      <c r="F268" s="61"/>
      <c r="I268" s="63" t="str">
        <f t="shared" ca="1" si="46"/>
        <v/>
      </c>
      <c r="R268" s="64"/>
      <c r="S268" s="64"/>
    </row>
    <row r="269" spans="2:19" ht="13.5" customHeight="1" x14ac:dyDescent="0.2">
      <c r="B269" s="40" t="str">
        <f>IF(D269="","",VLOOKUP(D269, 'SKU Маскарпоне'!$A$1:$B$150, 2, 0))</f>
        <v/>
      </c>
      <c r="C269" s="60" t="str">
        <f>IF(D269="","",VLOOKUP(D269, 'SKU Маскарпоне'!$A$1:$B$150, 3, 0))</f>
        <v/>
      </c>
      <c r="E269" s="59" t="str">
        <f>IF(D269="-", "-", IF(D269="", "", F269*VLOOKUP(D269, 'SKU Маскарпоне'!$A$1:$C$150, 3, 0)))</f>
        <v/>
      </c>
      <c r="F269" s="61"/>
      <c r="I269" s="63" t="str">
        <f t="shared" ca="1" si="46"/>
        <v/>
      </c>
      <c r="R269" s="64"/>
      <c r="S269" s="64"/>
    </row>
    <row r="270" spans="2:19" ht="13.5" customHeight="1" x14ac:dyDescent="0.2">
      <c r="B270" s="40" t="str">
        <f>IF(D270="","",VLOOKUP(D270, 'SKU Маскарпоне'!$A$1:$B$150, 2, 0))</f>
        <v/>
      </c>
      <c r="C270" s="60" t="str">
        <f>IF(D270="","",VLOOKUP(D270, 'SKU Маскарпоне'!$A$1:$B$150, 3, 0))</f>
        <v/>
      </c>
      <c r="E270" s="59" t="str">
        <f>IF(D270="-", "-", IF(D270="", "", F270*VLOOKUP(D270, 'SKU Маскарпоне'!$A$1:$C$150, 3, 0)))</f>
        <v/>
      </c>
      <c r="F270" s="61"/>
      <c r="I270" s="63" t="str">
        <f t="shared" ca="1" si="46"/>
        <v/>
      </c>
      <c r="R270" s="64"/>
      <c r="S270" s="64"/>
    </row>
    <row r="271" spans="2:19" ht="13.5" customHeight="1" x14ac:dyDescent="0.2">
      <c r="B271" s="40" t="str">
        <f>IF(D271="","",VLOOKUP(D271, 'SKU Маскарпоне'!$A$1:$B$150, 2, 0))</f>
        <v/>
      </c>
      <c r="C271" s="60" t="str">
        <f>IF(D271="","",VLOOKUP(D271, 'SKU Маскарпоне'!$A$1:$B$150, 3, 0))</f>
        <v/>
      </c>
      <c r="E271" s="59" t="str">
        <f>IF(D271="-", "-", IF(D271="", "", F271*VLOOKUP(D271, 'SKU Маскарпоне'!$A$1:$C$150, 3, 0)))</f>
        <v/>
      </c>
      <c r="F271" s="61"/>
      <c r="I271" s="63" t="str">
        <f t="shared" ca="1" si="46"/>
        <v/>
      </c>
    </row>
    <row r="272" spans="2:19" ht="13.5" customHeight="1" x14ac:dyDescent="0.2">
      <c r="B272" s="40" t="str">
        <f>IF(D272="","",VLOOKUP(D272, 'SKU Маскарпоне'!$A$1:$B$150, 2, 0))</f>
        <v/>
      </c>
      <c r="C272" s="60" t="str">
        <f>IF(D272="","",VLOOKUP(D272, 'SKU Маскарпоне'!$A$1:$B$150, 3, 0))</f>
        <v/>
      </c>
      <c r="E272" s="59" t="str">
        <f>IF(D272="-", "-", IF(D272="", "", F272*VLOOKUP(D272, 'SKU Маскарпоне'!$A$1:$C$150, 3, 0)))</f>
        <v/>
      </c>
      <c r="F272" s="61"/>
      <c r="I272" s="63" t="str">
        <f t="shared" ca="1" si="46"/>
        <v/>
      </c>
    </row>
    <row r="273" spans="2:9" ht="13.5" customHeight="1" x14ac:dyDescent="0.2">
      <c r="B273" s="40" t="str">
        <f>IF(D273="","",VLOOKUP(D273, 'SKU Маскарпоне'!$A$1:$B$150, 2, 0))</f>
        <v/>
      </c>
      <c r="C273" s="60" t="str">
        <f>IF(D273="","",VLOOKUP(D273, 'SKU Маскарпоне'!$A$1:$B$150, 3, 0))</f>
        <v/>
      </c>
      <c r="E273" s="59" t="str">
        <f>IF(D273="-", "-", IF(D273="", "", F273*VLOOKUP(D273, 'SKU Маскарпоне'!$A$1:$C$150, 3, 0)))</f>
        <v/>
      </c>
      <c r="F273" s="61"/>
      <c r="I273" s="63" t="str">
        <f t="shared" ca="1" si="46"/>
        <v/>
      </c>
    </row>
    <row r="274" spans="2:9" ht="13.5" customHeight="1" x14ac:dyDescent="0.2">
      <c r="B274" s="40" t="str">
        <f>IF(D274="","",VLOOKUP(D274, 'SKU Маскарпоне'!$A$1:$B$150, 2, 0))</f>
        <v/>
      </c>
      <c r="C274" s="60" t="str">
        <f>IF(D274="","",VLOOKUP(D274, 'SKU Маскарпоне'!$A$1:$B$150, 3, 0))</f>
        <v/>
      </c>
      <c r="E274" s="59" t="str">
        <f>IF(D274="-", "-", IF(D274="", "", F274*VLOOKUP(D274, 'SKU Маскарпоне'!$A$1:$C$150, 3, 0)))</f>
        <v/>
      </c>
      <c r="F274" s="61"/>
      <c r="I274" s="63" t="str">
        <f t="shared" ca="1" si="46"/>
        <v/>
      </c>
    </row>
    <row r="275" spans="2:9" ht="13.5" customHeight="1" x14ac:dyDescent="0.2">
      <c r="B275" s="40" t="str">
        <f>IF(D275="","",VLOOKUP(D275, 'SKU Маскарпоне'!$A$1:$B$150, 2, 0))</f>
        <v/>
      </c>
      <c r="C275" s="60" t="str">
        <f>IF(D275="","",VLOOKUP(D275, 'SKU Маскарпоне'!$A$1:$B$150, 3, 0))</f>
        <v/>
      </c>
      <c r="E275" s="59" t="str">
        <f>IF(D275="-", "-", IF(D275="", "", F275*VLOOKUP(D275, 'SKU Маскарпоне'!$A$1:$C$150, 3, 0)))</f>
        <v/>
      </c>
      <c r="F275" s="61"/>
      <c r="I275" s="63" t="str">
        <f t="shared" ca="1" si="46"/>
        <v/>
      </c>
    </row>
    <row r="276" spans="2:9" ht="13.5" customHeight="1" x14ac:dyDescent="0.2">
      <c r="B276" s="40" t="str">
        <f>IF(D276="","",VLOOKUP(D276, 'SKU Маскарпоне'!$A$1:$B$150, 2, 0))</f>
        <v/>
      </c>
      <c r="C276" s="60" t="str">
        <f>IF(D276="","",VLOOKUP(D276, 'SKU Маскарпоне'!$A$1:$B$150, 3, 0))</f>
        <v/>
      </c>
      <c r="F276" s="61"/>
      <c r="I276" s="63" t="str">
        <f t="shared" ca="1" si="46"/>
        <v/>
      </c>
    </row>
    <row r="277" spans="2:9" ht="13.5" customHeight="1" x14ac:dyDescent="0.2">
      <c r="B277" s="40" t="str">
        <f>IF(D277="","",VLOOKUP(D277, 'SKU Маскарпоне'!$A$1:$B$150, 2, 0))</f>
        <v/>
      </c>
      <c r="C277" s="60" t="str">
        <f>IF(D277="","",VLOOKUP(D277, 'SKU Маскарпоне'!$A$1:$B$150, 3, 0))</f>
        <v/>
      </c>
      <c r="F277" s="61"/>
      <c r="I277" s="63" t="str">
        <f t="shared" ca="1" si="46"/>
        <v/>
      </c>
    </row>
    <row r="278" spans="2:9" ht="13.5" customHeight="1" x14ac:dyDescent="0.2">
      <c r="B278" s="40" t="str">
        <f>IF(D278="","",VLOOKUP(D278, 'SKU Маскарпоне'!$A$1:$B$150, 2, 0))</f>
        <v/>
      </c>
      <c r="C278" s="60" t="str">
        <f>IF(D278="","",VLOOKUP(D278, 'SKU Маскарпоне'!$A$1:$B$150, 3, 0))</f>
        <v/>
      </c>
      <c r="F278" s="61"/>
      <c r="I278" s="63" t="str">
        <f t="shared" ca="1" si="46"/>
        <v/>
      </c>
    </row>
    <row r="279" spans="2:9" ht="13.5" customHeight="1" x14ac:dyDescent="0.2">
      <c r="B279" s="40" t="str">
        <f>IF(D279="","",VLOOKUP(D279, 'SKU Маскарпоне'!$A$1:$B$150, 2, 0))</f>
        <v/>
      </c>
      <c r="C279" s="60" t="str">
        <f>IF(D279="","",VLOOKUP(D279, 'SKU Маскарпоне'!$A$1:$B$150, 3, 0))</f>
        <v/>
      </c>
      <c r="F279" s="61"/>
      <c r="I279" s="63" t="str">
        <f t="shared" ca="1" si="46"/>
        <v/>
      </c>
    </row>
    <row r="280" spans="2:9" ht="13.5" customHeight="1" x14ac:dyDescent="0.2">
      <c r="B280" s="40" t="str">
        <f>IF(D280="","",VLOOKUP(D280, 'SKU Маскарпоне'!$A$1:$B$150, 2, 0))</f>
        <v/>
      </c>
      <c r="C280" s="60" t="str">
        <f>IF(D280="","",VLOOKUP(D280, 'SKU Маскарпоне'!$A$1:$B$150, 3, 0))</f>
        <v/>
      </c>
      <c r="F280" s="61"/>
      <c r="I280" s="63" t="str">
        <f t="shared" ca="1" si="46"/>
        <v/>
      </c>
    </row>
    <row r="281" spans="2:9" ht="13.5" customHeight="1" x14ac:dyDescent="0.2">
      <c r="B281" s="40" t="str">
        <f>IF(D281="","",VLOOKUP(D281, 'SKU Маскарпоне'!$A$1:$B$150, 2, 0))</f>
        <v/>
      </c>
      <c r="C281" s="60" t="str">
        <f>IF(D281="","",VLOOKUP(D281, 'SKU Маскарпоне'!$A$1:$B$150, 3, 0))</f>
        <v/>
      </c>
      <c r="F281" s="61"/>
      <c r="I281" s="63" t="str">
        <f t="shared" ca="1" si="46"/>
        <v/>
      </c>
    </row>
    <row r="282" spans="2:9" ht="13.5" customHeight="1" x14ac:dyDescent="0.2">
      <c r="B282" s="40" t="str">
        <f>IF(D282="","",VLOOKUP(D282, 'SKU Маскарпоне'!$A$1:$B$150, 2, 0))</f>
        <v/>
      </c>
      <c r="C282" s="60" t="str">
        <f>IF(D282="","",VLOOKUP(D282, 'SKU Маскарпоне'!$A$1:$B$150, 3, 0))</f>
        <v/>
      </c>
      <c r="F282" s="61"/>
      <c r="I282" s="63" t="str">
        <f t="shared" ca="1" si="46"/>
        <v/>
      </c>
    </row>
    <row r="283" spans="2:9" ht="13.5" customHeight="1" x14ac:dyDescent="0.2">
      <c r="B283" s="40" t="str">
        <f>IF(D283="","",VLOOKUP(D283, 'SKU Маскарпоне'!$A$1:$B$150, 2, 0))</f>
        <v/>
      </c>
      <c r="C283" s="60" t="str">
        <f>IF(D283="","",VLOOKUP(D283, 'SKU Маскарпоне'!$A$1:$B$150, 3, 0))</f>
        <v/>
      </c>
      <c r="F283" s="61"/>
      <c r="I283" s="63" t="str">
        <f t="shared" ca="1" si="46"/>
        <v/>
      </c>
    </row>
    <row r="284" spans="2:9" ht="13.5" customHeight="1" x14ac:dyDescent="0.2">
      <c r="B284" s="40" t="str">
        <f>IF(D284="","",VLOOKUP(D284, 'SKU Маскарпоне'!$A$1:$B$150, 2, 0))</f>
        <v/>
      </c>
      <c r="C284" s="60" t="str">
        <f>IF(D284="","",VLOOKUP(D284, 'SKU Маскарпоне'!$A$1:$B$150, 3, 0))</f>
        <v/>
      </c>
      <c r="F284" s="61"/>
      <c r="I284" s="63" t="str">
        <f t="shared" ca="1" si="46"/>
        <v/>
      </c>
    </row>
    <row r="285" spans="2:9" ht="13.5" customHeight="1" x14ac:dyDescent="0.2">
      <c r="B285" s="40" t="str">
        <f>IF(D285="","",VLOOKUP(D285, 'SKU Маскарпоне'!$A$1:$B$150, 2, 0))</f>
        <v/>
      </c>
      <c r="C285" s="60" t="str">
        <f>IF(D285="","",VLOOKUP(D285, 'SKU Маскарпоне'!$A$1:$B$150, 3, 0))</f>
        <v/>
      </c>
      <c r="F285" s="61"/>
      <c r="I285" s="63" t="str">
        <f t="shared" ca="1" si="46"/>
        <v/>
      </c>
    </row>
    <row r="286" spans="2:9" ht="13.5" customHeight="1" x14ac:dyDescent="0.2">
      <c r="B286" s="40" t="str">
        <f>IF(D286="","",VLOOKUP(D286, 'SKU Маскарпоне'!$A$1:$B$150, 2, 0))</f>
        <v/>
      </c>
      <c r="C286" s="60" t="str">
        <f>IF(D286="","",VLOOKUP(D286, 'SKU Маскарпоне'!$A$1:$B$150, 3, 0))</f>
        <v/>
      </c>
      <c r="F286" s="61"/>
      <c r="I286" s="63" t="str">
        <f t="shared" ca="1" si="46"/>
        <v/>
      </c>
    </row>
    <row r="287" spans="2:9" ht="13.5" customHeight="1" x14ac:dyDescent="0.2">
      <c r="B287" s="40" t="str">
        <f>IF(D287="","",VLOOKUP(D287, 'SKU Маскарпоне'!$A$1:$B$150, 2, 0))</f>
        <v/>
      </c>
      <c r="C287" s="60" t="str">
        <f>IF(D287="","",VLOOKUP(D287, 'SKU Маскарпоне'!$A$1:$B$150, 3, 0))</f>
        <v/>
      </c>
      <c r="F287" s="61"/>
      <c r="I287" s="63" t="str">
        <f t="shared" ca="1" si="46"/>
        <v/>
      </c>
    </row>
    <row r="288" spans="2:9" ht="13.5" customHeight="1" x14ac:dyDescent="0.2">
      <c r="B288" s="40" t="str">
        <f>IF(D288="","",VLOOKUP(D288, 'SKU Маскарпоне'!$A$1:$B$150, 2, 0))</f>
        <v/>
      </c>
      <c r="C288" s="60" t="str">
        <f>IF(D288="","",VLOOKUP(D288, 'SKU Маскарпоне'!$A$1:$B$150, 3, 0))</f>
        <v/>
      </c>
      <c r="F288" s="61"/>
      <c r="I288" s="63" t="str">
        <f t="shared" ca="1" si="46"/>
        <v/>
      </c>
    </row>
    <row r="289" spans="2:9" ht="13.5" customHeight="1" x14ac:dyDescent="0.2">
      <c r="B289" s="40" t="str">
        <f>IF(D289="","",VLOOKUP(D289, 'SKU Маскарпоне'!$A$1:$B$150, 2, 0))</f>
        <v/>
      </c>
      <c r="C289" s="60" t="str">
        <f>IF(D289="","",VLOOKUP(D289, 'SKU Маскарпоне'!$A$1:$B$150, 3, 0))</f>
        <v/>
      </c>
      <c r="F289" s="61"/>
      <c r="I289" s="63" t="str">
        <f t="shared" ca="1" si="46"/>
        <v/>
      </c>
    </row>
    <row r="290" spans="2:9" ht="13.5" customHeight="1" x14ac:dyDescent="0.2">
      <c r="B290" s="40" t="str">
        <f>IF(D290="","",VLOOKUP(D290, 'SKU Маскарпоне'!$A$1:$B$150, 2, 0))</f>
        <v/>
      </c>
      <c r="C290" s="60" t="str">
        <f>IF(D290="","",VLOOKUP(D290, 'SKU Маскарпоне'!$A$1:$B$150, 3, 0))</f>
        <v/>
      </c>
      <c r="F290" s="61"/>
      <c r="I290" s="63" t="str">
        <f t="shared" ca="1" si="46"/>
        <v/>
      </c>
    </row>
    <row r="291" spans="2:9" ht="13.5" customHeight="1" x14ac:dyDescent="0.2">
      <c r="B291" s="40" t="str">
        <f>IF(D291="","",VLOOKUP(D291, 'SKU Маскарпоне'!$A$1:$B$150, 2, 0))</f>
        <v/>
      </c>
      <c r="C291" s="60" t="str">
        <f>IF(D291="","",VLOOKUP(D291, 'SKU Маскарпоне'!$A$1:$B$150, 3, 0))</f>
        <v/>
      </c>
      <c r="F291" s="61"/>
      <c r="I291" s="63" t="str">
        <f t="shared" ca="1" si="46"/>
        <v/>
      </c>
    </row>
    <row r="292" spans="2:9" ht="13.5" customHeight="1" x14ac:dyDescent="0.2">
      <c r="B292" s="40" t="str">
        <f>IF(D292="","",VLOOKUP(D292, 'SKU Маскарпоне'!$A$1:$B$150, 2, 0))</f>
        <v/>
      </c>
      <c r="C292" s="60" t="str">
        <f>IF(D292="","",VLOOKUP(D292, 'SKU Маскарпоне'!$A$1:$B$150, 3, 0))</f>
        <v/>
      </c>
      <c r="F292" s="61"/>
      <c r="I292" s="63" t="str">
        <f t="shared" ca="1" si="46"/>
        <v/>
      </c>
    </row>
    <row r="293" spans="2:9" ht="13.5" customHeight="1" x14ac:dyDescent="0.2">
      <c r="B293" s="40" t="str">
        <f>IF(D293="","",VLOOKUP(D293, 'SKU Маскарпоне'!$A$1:$B$150, 2, 0))</f>
        <v/>
      </c>
      <c r="C293" s="60" t="str">
        <f>IF(D293="","",VLOOKUP(D293, 'SKU Маскарпоне'!$A$1:$B$150, 3, 0))</f>
        <v/>
      </c>
      <c r="F293" s="61"/>
      <c r="I293" s="63" t="str">
        <f t="shared" ca="1" si="46"/>
        <v/>
      </c>
    </row>
    <row r="294" spans="2:9" ht="13.5" customHeight="1" x14ac:dyDescent="0.2">
      <c r="B294" s="40" t="str">
        <f>IF(D294="","",VLOOKUP(D294, 'SKU Маскарпоне'!$A$1:$B$150, 2, 0))</f>
        <v/>
      </c>
      <c r="C294" s="60" t="str">
        <f>IF(D294="","",VLOOKUP(D294, 'SKU Маскарпоне'!$A$1:$B$150, 3, 0))</f>
        <v/>
      </c>
      <c r="F294" s="61"/>
      <c r="I294" s="63" t="str">
        <f t="shared" ca="1" si="46"/>
        <v/>
      </c>
    </row>
    <row r="295" spans="2:9" ht="13.5" customHeight="1" x14ac:dyDescent="0.2">
      <c r="B295" s="40" t="str">
        <f>IF(D295="","",VLOOKUP(D295, 'SKU Маскарпоне'!$A$1:$B$150, 2, 0))</f>
        <v/>
      </c>
      <c r="C295" s="60" t="str">
        <f>IF(D295="","",VLOOKUP(D295, 'SKU Маскарпоне'!$A$1:$B$150, 3, 0))</f>
        <v/>
      </c>
      <c r="F295" s="61"/>
      <c r="I295" s="63" t="str">
        <f t="shared" ca="1" si="46"/>
        <v/>
      </c>
    </row>
    <row r="296" spans="2:9" ht="13.5" customHeight="1" x14ac:dyDescent="0.2">
      <c r="B296" s="40" t="str">
        <f>IF(D296="","",VLOOKUP(D296, 'SKU Маскарпоне'!$A$1:$B$150, 2, 0))</f>
        <v/>
      </c>
      <c r="C296" s="60" t="str">
        <f>IF(D296="","",VLOOKUP(D296, 'SKU Маскарпоне'!$A$1:$B$150, 3, 0))</f>
        <v/>
      </c>
      <c r="F296" s="61"/>
      <c r="I296" s="63" t="str">
        <f t="shared" ca="1" si="46"/>
        <v/>
      </c>
    </row>
    <row r="297" spans="2:9" ht="13.5" customHeight="1" x14ac:dyDescent="0.2">
      <c r="B297" s="40" t="str">
        <f>IF(D297="","",VLOOKUP(D297, 'SKU Маскарпоне'!$A$1:$B$150, 2, 0))</f>
        <v/>
      </c>
      <c r="C297" s="60" t="str">
        <f>IF(D297="","",VLOOKUP(D297, 'SKU Маскарпоне'!$A$1:$B$150, 3, 0))</f>
        <v/>
      </c>
      <c r="F297" s="61"/>
      <c r="I297" s="63" t="str">
        <f t="shared" ca="1" si="46"/>
        <v/>
      </c>
    </row>
    <row r="298" spans="2:9" ht="13.5" customHeight="1" x14ac:dyDescent="0.2">
      <c r="B298" s="40" t="str">
        <f>IF(D298="","",VLOOKUP(D298, 'SKU Маскарпоне'!$A$1:$B$150, 2, 0))</f>
        <v/>
      </c>
      <c r="C298" s="60" t="str">
        <f>IF(D298="","",VLOOKUP(D298, 'SKU Маскарпоне'!$A$1:$B$150, 3, 0))</f>
        <v/>
      </c>
      <c r="F298" s="61"/>
      <c r="I298" s="63" t="str">
        <f t="shared" ca="1" si="46"/>
        <v/>
      </c>
    </row>
    <row r="299" spans="2:9" ht="13.5" customHeight="1" x14ac:dyDescent="0.2">
      <c r="B299" s="40" t="str">
        <f>IF(D299="","",VLOOKUP(D299, 'SKU Маскарпоне'!$A$1:$B$150, 2, 0))</f>
        <v/>
      </c>
      <c r="C299" s="60" t="str">
        <f>IF(D299="","",VLOOKUP(D299, 'SKU Маскарпоне'!$A$1:$B$150, 3, 0))</f>
        <v/>
      </c>
      <c r="F299" s="61"/>
      <c r="I299" s="63" t="str">
        <f t="shared" ca="1" si="46"/>
        <v/>
      </c>
    </row>
    <row r="300" spans="2:9" ht="13.5" customHeight="1" x14ac:dyDescent="0.2">
      <c r="B300" s="40" t="str">
        <f>IF(D300="","",VLOOKUP(D300, 'SKU Маскарпоне'!$A$1:$B$150, 2, 0))</f>
        <v/>
      </c>
      <c r="C300" s="60" t="str">
        <f>IF(D300="","",VLOOKUP(D300, 'SKU Маскарпоне'!$A$1:$B$150, 3, 0))</f>
        <v/>
      </c>
      <c r="F300" s="61"/>
      <c r="I300" s="63" t="str">
        <f t="shared" ca="1" si="46"/>
        <v/>
      </c>
    </row>
    <row r="301" spans="2:9" ht="13.5" customHeight="1" x14ac:dyDescent="0.2">
      <c r="B301" s="40" t="str">
        <f>IF(D301="","",VLOOKUP(D301, 'SKU Маскарпоне'!$A$1:$B$150, 2, 0))</f>
        <v/>
      </c>
      <c r="C301" s="60" t="str">
        <f>IF(D301="","",VLOOKUP(D301, 'SKU Маскарпоне'!$A$1:$B$150, 3, 0))</f>
        <v/>
      </c>
      <c r="F301" s="61"/>
      <c r="I301" s="63" t="str">
        <f t="shared" ca="1" si="46"/>
        <v/>
      </c>
    </row>
    <row r="302" spans="2:9" ht="13.5" customHeight="1" x14ac:dyDescent="0.2">
      <c r="B302" s="40" t="str">
        <f>IF(D302="","",VLOOKUP(D302, 'SKU Маскарпоне'!$A$1:$B$150, 2, 0))</f>
        <v/>
      </c>
      <c r="C302" s="60" t="str">
        <f>IF(D302="","",VLOOKUP(D302, 'SKU Маскарпоне'!$A$1:$B$150, 3, 0))</f>
        <v/>
      </c>
      <c r="F302" s="61"/>
      <c r="I302" s="63" t="str">
        <f t="shared" ca="1" si="46"/>
        <v/>
      </c>
    </row>
    <row r="303" spans="2:9" ht="13.5" customHeight="1" x14ac:dyDescent="0.2">
      <c r="B303" s="40" t="str">
        <f>IF(D303="","",VLOOKUP(D303, 'SKU Маскарпоне'!$A$1:$B$150, 2, 0))</f>
        <v/>
      </c>
      <c r="C303" s="60" t="str">
        <f>IF(D303="","",VLOOKUP(D303, 'SKU Маскарпоне'!$A$1:$B$150, 3, 0))</f>
        <v/>
      </c>
      <c r="F303" s="61"/>
      <c r="I303" s="63" t="str">
        <f t="shared" ca="1" si="46"/>
        <v/>
      </c>
    </row>
    <row r="304" spans="2:9" ht="13.5" customHeight="1" x14ac:dyDescent="0.2">
      <c r="B304" s="40" t="str">
        <f>IF(D304="","",VLOOKUP(D304, 'SKU Маскарпоне'!$A$1:$B$150, 2, 0))</f>
        <v/>
      </c>
      <c r="C304" s="60" t="str">
        <f>IF(D304="","",VLOOKUP(D304, 'SKU Маскарпоне'!$A$1:$B$150, 3, 0))</f>
        <v/>
      </c>
      <c r="F304" s="61"/>
      <c r="I304" s="63" t="str">
        <f t="shared" ca="1" si="46"/>
        <v/>
      </c>
    </row>
    <row r="305" spans="2:9" ht="13.5" customHeight="1" x14ac:dyDescent="0.2">
      <c r="B305" s="40" t="str">
        <f>IF(D305="","",VLOOKUP(D305, 'SKU Маскарпоне'!$A$1:$B$150, 2, 0))</f>
        <v/>
      </c>
      <c r="C305" s="60" t="str">
        <f>IF(D305="","",VLOOKUP(D305, 'SKU Маскарпоне'!$A$1:$B$150, 3, 0))</f>
        <v/>
      </c>
      <c r="F305" s="61"/>
      <c r="I305" s="63" t="str">
        <f t="shared" ca="1" si="46"/>
        <v/>
      </c>
    </row>
    <row r="306" spans="2:9" ht="13.5" customHeight="1" x14ac:dyDescent="0.2">
      <c r="B306" s="40" t="str">
        <f>IF(D306="","",VLOOKUP(D306, 'SKU Маскарпоне'!$A$1:$B$150, 2, 0))</f>
        <v/>
      </c>
      <c r="C306" s="60" t="str">
        <f>IF(D306="","",VLOOKUP(D306, 'SKU Маскарпоне'!$A$1:$B$150, 3, 0))</f>
        <v/>
      </c>
      <c r="F306" s="61"/>
      <c r="I306" s="63" t="str">
        <f t="shared" ca="1" si="46"/>
        <v/>
      </c>
    </row>
    <row r="307" spans="2:9" ht="13.5" customHeight="1" x14ac:dyDescent="0.2">
      <c r="B307" s="40" t="str">
        <f>IF(D307="","",VLOOKUP(D307, 'SKU Маскарпоне'!$A$1:$B$150, 2, 0))</f>
        <v/>
      </c>
      <c r="C307" s="60" t="str">
        <f>IF(D307="","",VLOOKUP(D307, 'SKU Маскарпоне'!$A$1:$B$150, 3, 0))</f>
        <v/>
      </c>
      <c r="F307" s="61"/>
      <c r="I307" s="63" t="str">
        <f t="shared" ca="1" si="46"/>
        <v/>
      </c>
    </row>
    <row r="308" spans="2:9" ht="13.5" customHeight="1" x14ac:dyDescent="0.2">
      <c r="B308" s="40" t="str">
        <f>IF(D308="","",VLOOKUP(D308, 'SKU Маскарпоне'!$A$1:$B$150, 2, 0))</f>
        <v/>
      </c>
      <c r="C308" s="60" t="str">
        <f>IF(D308="","",VLOOKUP(D308, 'SKU Маскарпоне'!$A$1:$B$150, 3, 0))</f>
        <v/>
      </c>
      <c r="F308" s="61"/>
      <c r="I308" s="63" t="str">
        <f t="shared" ca="1" si="46"/>
        <v/>
      </c>
    </row>
    <row r="309" spans="2:9" ht="13.5" customHeight="1" x14ac:dyDescent="0.2">
      <c r="B309" s="40" t="str">
        <f>IF(D309="","",VLOOKUP(D309, 'SKU Маскарпоне'!$A$1:$B$150, 2, 0))</f>
        <v/>
      </c>
      <c r="C309" s="60" t="str">
        <f>IF(D309="","",VLOOKUP(D309, 'SKU Маскарпоне'!$A$1:$B$150, 3, 0))</f>
        <v/>
      </c>
      <c r="F309" s="61"/>
      <c r="I309" s="63" t="str">
        <f t="shared" ca="1" si="46"/>
        <v/>
      </c>
    </row>
    <row r="310" spans="2:9" ht="13.5" customHeight="1" x14ac:dyDescent="0.2">
      <c r="B310" s="40" t="str">
        <f>IF(D310="","",VLOOKUP(D310, 'SKU Маскарпоне'!$A$1:$B$150, 2, 0))</f>
        <v/>
      </c>
      <c r="C310" s="60" t="str">
        <f>IF(D310="","",VLOOKUP(D310, 'SKU Маскарпоне'!$A$1:$B$150, 3, 0))</f>
        <v/>
      </c>
      <c r="F310" s="61"/>
      <c r="I310" s="63" t="str">
        <f t="shared" ca="1" si="46"/>
        <v/>
      </c>
    </row>
    <row r="311" spans="2:9" ht="13.5" customHeight="1" x14ac:dyDescent="0.2">
      <c r="B311" s="40" t="str">
        <f>IF(D311="","",VLOOKUP(D311, 'SKU Маскарпоне'!$A$1:$B$150, 2, 0))</f>
        <v/>
      </c>
      <c r="C311" s="60" t="str">
        <f>IF(D311="","",VLOOKUP(D311, 'SKU Маскарпоне'!$A$1:$B$150, 3, 0))</f>
        <v/>
      </c>
      <c r="F311" s="61"/>
      <c r="I311" s="63" t="str">
        <f t="shared" ca="1" si="46"/>
        <v/>
      </c>
    </row>
    <row r="312" spans="2:9" ht="13.5" customHeight="1" x14ac:dyDescent="0.2">
      <c r="B312" s="40" t="str">
        <f>IF(D312="","",VLOOKUP(D312, 'SKU Маскарпоне'!$A$1:$B$150, 2, 0))</f>
        <v/>
      </c>
      <c r="C312" s="60" t="str">
        <f>IF(D312="","",VLOOKUP(D312, 'SKU Маскарпоне'!$A$1:$B$150, 3, 0))</f>
        <v/>
      </c>
      <c r="F312" s="61"/>
      <c r="I312" s="63" t="str">
        <f t="shared" ca="1" si="46"/>
        <v/>
      </c>
    </row>
    <row r="313" spans="2:9" ht="13.5" customHeight="1" x14ac:dyDescent="0.2">
      <c r="B313" s="40" t="str">
        <f>IF(D313="","",VLOOKUP(D313, 'SKU Маскарпоне'!$A$1:$B$150, 2, 0))</f>
        <v/>
      </c>
      <c r="C313" s="60" t="str">
        <f>IF(D313="","",VLOOKUP(D313, 'SKU Маскарпоне'!$A$1:$B$150, 3, 0))</f>
        <v/>
      </c>
      <c r="F313" s="61"/>
      <c r="I313" s="63" t="str">
        <f t="shared" ca="1" si="46"/>
        <v/>
      </c>
    </row>
    <row r="314" spans="2:9" ht="13.5" customHeight="1" x14ac:dyDescent="0.2">
      <c r="B314" s="40" t="str">
        <f>IF(D314="","",VLOOKUP(D314, 'SKU Маскарпоне'!$A$1:$B$150, 2, 0))</f>
        <v/>
      </c>
      <c r="C314" s="60" t="str">
        <f>IF(D314="","",VLOOKUP(D314, 'SKU Маскарпоне'!$A$1:$B$150, 3, 0))</f>
        <v/>
      </c>
      <c r="F314" s="61"/>
      <c r="I314" s="63" t="str">
        <f t="shared" ca="1" si="46"/>
        <v/>
      </c>
    </row>
    <row r="315" spans="2:9" ht="13.5" customHeight="1" x14ac:dyDescent="0.2">
      <c r="B315" s="40" t="str">
        <f>IF(D315="","",VLOOKUP(D315, 'SKU Маскарпоне'!$A$1:$B$150, 2, 0))</f>
        <v/>
      </c>
      <c r="C315" s="60" t="str">
        <f>IF(D315="","",VLOOKUP(D315, 'SKU Маскарпоне'!$A$1:$B$150, 3, 0))</f>
        <v/>
      </c>
      <c r="F315" s="61"/>
      <c r="I315" s="63" t="str">
        <f t="shared" ca="1" si="46"/>
        <v/>
      </c>
    </row>
    <row r="316" spans="2:9" ht="13.5" customHeight="1" x14ac:dyDescent="0.2">
      <c r="B316" s="40" t="str">
        <f>IF(D316="","",VLOOKUP(D316, 'SKU Маскарпоне'!$A$1:$B$150, 2, 0))</f>
        <v/>
      </c>
      <c r="C316" s="60" t="str">
        <f>IF(D316="","",VLOOKUP(D316, 'SKU Маскарпоне'!$A$1:$B$150, 3, 0))</f>
        <v/>
      </c>
      <c r="F316" s="61"/>
      <c r="I316" s="63" t="str">
        <f t="shared" ca="1" si="46"/>
        <v/>
      </c>
    </row>
    <row r="317" spans="2:9" ht="13.5" customHeight="1" x14ac:dyDescent="0.2">
      <c r="B317" s="40" t="str">
        <f>IF(D317="","",VLOOKUP(D317, 'SKU Маскарпоне'!$A$1:$B$150, 2, 0))</f>
        <v/>
      </c>
      <c r="C317" s="60" t="str">
        <f>IF(D317="","",VLOOKUP(D317, 'SKU Маскарпоне'!$A$1:$B$150, 3, 0))</f>
        <v/>
      </c>
      <c r="F317" s="61"/>
      <c r="I317" s="63" t="str">
        <f t="shared" ca="1" si="46"/>
        <v/>
      </c>
    </row>
    <row r="318" spans="2:9" ht="13.5" customHeight="1" x14ac:dyDescent="0.2">
      <c r="B318" s="40" t="str">
        <f>IF(D318="","",VLOOKUP(D318, 'SKU Маскарпоне'!$A$1:$B$150, 2, 0))</f>
        <v/>
      </c>
      <c r="C318" s="60" t="str">
        <f>IF(D318="","",VLOOKUP(D318, 'SKU Маскарпоне'!$A$1:$B$150, 3, 0))</f>
        <v/>
      </c>
      <c r="F318" s="61"/>
      <c r="I318" s="63" t="str">
        <f t="shared" ca="1" si="46"/>
        <v/>
      </c>
    </row>
    <row r="319" spans="2:9" ht="13.5" customHeight="1" x14ac:dyDescent="0.2">
      <c r="B319" s="40" t="str">
        <f>IF(D319="","",VLOOKUP(D319, 'SKU Маскарпоне'!$A$1:$B$150, 2, 0))</f>
        <v/>
      </c>
      <c r="C319" s="60" t="str">
        <f>IF(D319="","",VLOOKUP(D319, 'SKU Маскарпоне'!$A$1:$B$150, 3, 0))</f>
        <v/>
      </c>
      <c r="F319" s="61"/>
      <c r="I319" s="63" t="str">
        <f t="shared" ca="1" si="46"/>
        <v/>
      </c>
    </row>
    <row r="320" spans="2:9" ht="13.5" customHeight="1" x14ac:dyDescent="0.2">
      <c r="B320" s="40" t="str">
        <f>IF(D320="","",VLOOKUP(D320, 'SKU Маскарпоне'!$A$1:$B$150, 2, 0))</f>
        <v/>
      </c>
      <c r="C320" s="60" t="str">
        <f>IF(D320="","",VLOOKUP(D320, 'SKU Маскарпоне'!$A$1:$B$150, 3, 0))</f>
        <v/>
      </c>
      <c r="F320" s="61"/>
      <c r="I320" s="63" t="str">
        <f t="shared" ca="1" si="46"/>
        <v/>
      </c>
    </row>
    <row r="321" spans="2:9" ht="13.5" customHeight="1" x14ac:dyDescent="0.2">
      <c r="B321" s="40" t="str">
        <f>IF(D321="","",VLOOKUP(D321, 'SKU Маскарпоне'!$A$1:$B$150, 2, 0))</f>
        <v/>
      </c>
      <c r="C321" s="60" t="str">
        <f>IF(D321="","",VLOOKUP(D321, 'SKU Маскарпоне'!$A$1:$B$150, 3, 0))</f>
        <v/>
      </c>
      <c r="F321" s="61"/>
      <c r="I321" s="63" t="str">
        <f t="shared" ca="1" si="46"/>
        <v/>
      </c>
    </row>
    <row r="322" spans="2:9" ht="13.5" customHeight="1" x14ac:dyDescent="0.2">
      <c r="B322" s="40" t="str">
        <f>IF(D322="","",VLOOKUP(D322, 'SKU Маскарпоне'!$A$1:$B$150, 2, 0))</f>
        <v/>
      </c>
      <c r="C322" s="60" t="str">
        <f>IF(D322="","",VLOOKUP(D322, 'SKU Маскарпоне'!$A$1:$B$150, 3, 0))</f>
        <v/>
      </c>
      <c r="F322" s="61"/>
      <c r="I322" s="63" t="str">
        <f t="shared" ca="1" si="46"/>
        <v/>
      </c>
    </row>
    <row r="323" spans="2:9" ht="13.5" customHeight="1" x14ac:dyDescent="0.2">
      <c r="B323" s="40" t="str">
        <f>IF(D323="","",VLOOKUP(D323, 'SKU Маскарпоне'!$A$1:$B$150, 2, 0))</f>
        <v/>
      </c>
      <c r="C323" s="60" t="str">
        <f>IF(D323="","",VLOOKUP(D323, 'SKU Маскарпоне'!$A$1:$B$150, 3, 0))</f>
        <v/>
      </c>
      <c r="F323" s="61"/>
      <c r="I323" s="63" t="str">
        <f t="shared" ca="1" si="46"/>
        <v/>
      </c>
    </row>
    <row r="324" spans="2:9" ht="13.5" customHeight="1" x14ac:dyDescent="0.2">
      <c r="B324" s="40" t="str">
        <f>IF(D324="","",VLOOKUP(D324, 'SKU Маскарпоне'!$A$1:$B$150, 2, 0))</f>
        <v/>
      </c>
      <c r="C324" s="60" t="str">
        <f>IF(D324="","",VLOOKUP(D324, 'SKU Маскарпоне'!$A$1:$B$150, 3, 0))</f>
        <v/>
      </c>
      <c r="F324" s="61"/>
      <c r="I324" s="63" t="str">
        <f t="shared" ca="1" si="46"/>
        <v/>
      </c>
    </row>
    <row r="325" spans="2:9" ht="13.5" customHeight="1" x14ac:dyDescent="0.2">
      <c r="B325" s="40" t="str">
        <f>IF(D325="","",VLOOKUP(D325, 'SKU Маскарпоне'!$A$1:$B$150, 2, 0))</f>
        <v/>
      </c>
      <c r="C325" s="60" t="str">
        <f>IF(D325="","",VLOOKUP(D325, 'SKU Маскарпоне'!$A$1:$B$150, 3, 0))</f>
        <v/>
      </c>
      <c r="I325" s="63" t="str">
        <f t="shared" ca="1" si="46"/>
        <v/>
      </c>
    </row>
    <row r="326" spans="2:9" ht="13.5" customHeight="1" x14ac:dyDescent="0.2">
      <c r="B326" s="40" t="str">
        <f>IF(D326="","",VLOOKUP(D326, 'SKU Маскарпоне'!$A$1:$B$150, 2, 0))</f>
        <v/>
      </c>
      <c r="C326" s="60" t="str">
        <f>IF(D326="","",VLOOKUP(D326, 'SKU Маскарпоне'!$A$1:$B$150, 3, 0))</f>
        <v/>
      </c>
      <c r="I326" s="63" t="str">
        <f t="shared" ref="I326:I389" ca="1" si="47">IF(J326 = "-", INDIRECT("C" &amp; ROW() - 1),"")</f>
        <v/>
      </c>
    </row>
    <row r="327" spans="2:9" ht="13.5" customHeight="1" x14ac:dyDescent="0.2">
      <c r="B327" s="40" t="str">
        <f>IF(D327="","",VLOOKUP(D327, 'SKU Маскарпоне'!$A$1:$B$150, 2, 0))</f>
        <v/>
      </c>
      <c r="C327" s="60" t="str">
        <f>IF(D327="","",VLOOKUP(D327, 'SKU Маскарпоне'!$A$1:$B$150, 3, 0))</f>
        <v/>
      </c>
      <c r="I327" s="63" t="str">
        <f t="shared" ca="1" si="47"/>
        <v/>
      </c>
    </row>
    <row r="328" spans="2:9" ht="13.5" customHeight="1" x14ac:dyDescent="0.2">
      <c r="B328" s="40" t="str">
        <f>IF(D328="","",VLOOKUP(D328, 'SKU Маскарпоне'!$A$1:$B$150, 2, 0))</f>
        <v/>
      </c>
      <c r="C328" s="60" t="str">
        <f>IF(D328="","",VLOOKUP(D328, 'SKU Маскарпоне'!$A$1:$B$150, 3, 0))</f>
        <v/>
      </c>
      <c r="I328" s="63" t="str">
        <f t="shared" ca="1" si="47"/>
        <v/>
      </c>
    </row>
    <row r="329" spans="2:9" ht="13.5" customHeight="1" x14ac:dyDescent="0.2">
      <c r="B329" s="40" t="str">
        <f>IF(D329="","",VLOOKUP(D329, 'SKU Маскарпоне'!$A$1:$B$150, 2, 0))</f>
        <v/>
      </c>
      <c r="C329" s="60" t="str">
        <f>IF(D329="","",VLOOKUP(D329, 'SKU Маскарпоне'!$A$1:$B$150, 3, 0))</f>
        <v/>
      </c>
      <c r="I329" s="63" t="str">
        <f t="shared" ca="1" si="47"/>
        <v/>
      </c>
    </row>
    <row r="330" spans="2:9" ht="13.5" customHeight="1" x14ac:dyDescent="0.2">
      <c r="B330" s="40" t="str">
        <f>IF(D330="","",VLOOKUP(D330, 'SKU Маскарпоне'!$A$1:$B$150, 2, 0))</f>
        <v/>
      </c>
      <c r="C330" s="60" t="str">
        <f>IF(D330="","",VLOOKUP(D330, 'SKU Маскарпоне'!$A$1:$B$150, 3, 0))</f>
        <v/>
      </c>
    </row>
    <row r="331" spans="2:9" ht="13.5" customHeight="1" x14ac:dyDescent="0.2">
      <c r="B331" s="40" t="str">
        <f>IF(D331="","",VLOOKUP(D331, 'SKU Маскарпоне'!$A$1:$B$150, 2, 0))</f>
        <v/>
      </c>
      <c r="C331" s="60" t="str">
        <f>IF(D331="","",VLOOKUP(D331, 'SKU Маскарпоне'!$A$1:$B$150, 3, 0))</f>
        <v/>
      </c>
    </row>
    <row r="332" spans="2:9" ht="13.5" customHeight="1" x14ac:dyDescent="0.2">
      <c r="B332" s="40" t="str">
        <f>IF(D332="","",VLOOKUP(D332, 'SKU Маскарпоне'!$A$1:$B$150, 2, 0))</f>
        <v/>
      </c>
      <c r="C332" s="60" t="str">
        <f>IF(D332="","",VLOOKUP(D332, 'SKU Маскарпоне'!$A$1:$B$150, 3, 0))</f>
        <v/>
      </c>
    </row>
    <row r="333" spans="2:9" ht="13.5" customHeight="1" x14ac:dyDescent="0.2">
      <c r="B333" s="40" t="str">
        <f>IF(D333="","",VLOOKUP(D333, 'SKU Маскарпоне'!$A$1:$B$150, 2, 0))</f>
        <v/>
      </c>
      <c r="C333" s="60" t="str">
        <f>IF(D333="","",VLOOKUP(D333, 'SKU Маскарпоне'!$A$1:$B$150, 3, 0))</f>
        <v/>
      </c>
    </row>
    <row r="334" spans="2:9" ht="13.5" customHeight="1" x14ac:dyDescent="0.2">
      <c r="B334" s="40" t="str">
        <f>IF(D334="","",VLOOKUP(D334, 'SKU Маскарпоне'!$A$1:$B$150, 2, 0))</f>
        <v/>
      </c>
      <c r="C334" s="60" t="str">
        <f>IF(D334="","",VLOOKUP(D334, 'SKU Маскарпоне'!$A$1:$B$150, 3, 0))</f>
        <v/>
      </c>
    </row>
    <row r="335" spans="2:9" ht="13.5" customHeight="1" x14ac:dyDescent="0.2">
      <c r="B335" s="40" t="str">
        <f>IF(D335="","",VLOOKUP(D335, 'SKU Маскарпоне'!$A$1:$B$150, 2, 0))</f>
        <v/>
      </c>
      <c r="C335" s="60" t="str">
        <f>IF(D335="","",VLOOKUP(D335, 'SKU Маскарпоне'!$A$1:$B$150, 3, 0))</f>
        <v/>
      </c>
    </row>
    <row r="336" spans="2:9" ht="13.5" customHeight="1" x14ac:dyDescent="0.2">
      <c r="B336" s="40" t="str">
        <f>IF(D336="","",VLOOKUP(D336, 'SKU Маскарпоне'!$A$1:$B$150, 2, 0))</f>
        <v/>
      </c>
      <c r="C336" s="60" t="str">
        <f>IF(D336="","",VLOOKUP(D336, 'SKU Маскарпоне'!$A$1:$B$150, 3, 0))</f>
        <v/>
      </c>
    </row>
    <row r="337" spans="2:3" ht="13.5" customHeight="1" x14ac:dyDescent="0.2">
      <c r="B337" s="40" t="str">
        <f>IF(D337="","",VLOOKUP(D337, 'SKU Маскарпоне'!$A$1:$B$150, 2, 0))</f>
        <v/>
      </c>
      <c r="C337" s="60" t="str">
        <f>IF(D337="","",VLOOKUP(D337, 'SKU Маскарпоне'!$A$1:$B$150, 3, 0))</f>
        <v/>
      </c>
    </row>
    <row r="338" spans="2:3" ht="13.5" customHeight="1" x14ac:dyDescent="0.2">
      <c r="B338" s="40" t="str">
        <f>IF(D338="","",VLOOKUP(D338, 'SKU Маскарпоне'!$A$1:$B$150, 2, 0))</f>
        <v/>
      </c>
      <c r="C338" s="60" t="str">
        <f>IF(D338="","",VLOOKUP(D338, 'SKU Маскарпоне'!$A$1:$B$150, 3, 0))</f>
        <v/>
      </c>
    </row>
    <row r="339" spans="2:3" ht="13.5" customHeight="1" x14ac:dyDescent="0.2">
      <c r="C339" s="60" t="str">
        <f>IF(D339="","",VLOOKUP(D339, 'SKU Маскарпоне'!$A$1:$B$150, 3, 0))</f>
        <v/>
      </c>
    </row>
    <row r="340" spans="2:3" ht="13.5" customHeight="1" x14ac:dyDescent="0.2">
      <c r="C340" s="60" t="str">
        <f>IF(D340="","",VLOOKUP(D340, 'SKU Маскарпоне'!$A$1:$B$150, 3, 0))</f>
        <v/>
      </c>
    </row>
    <row r="341" spans="2:3" ht="13.5" customHeight="1" x14ac:dyDescent="0.2">
      <c r="C341" s="60" t="str">
        <f>IF(D341="","",VLOOKUP(D341, 'SKU Маскарпоне'!$A$1:$B$150, 3, 0))</f>
        <v/>
      </c>
    </row>
    <row r="342" spans="2:3" ht="13.5" customHeight="1" x14ac:dyDescent="0.2">
      <c r="C342" s="60" t="str">
        <f>IF(D342="","",VLOOKUP(D342, 'SKU Маскарпоне'!$A$1:$B$150, 3, 0))</f>
        <v/>
      </c>
    </row>
    <row r="343" spans="2:3" ht="13.5" customHeight="1" x14ac:dyDescent="0.2">
      <c r="C343" s="60" t="str">
        <f>IF(D343="","",VLOOKUP(D343, 'SKU Маскарпоне'!$A$1:$B$150, 3, 0))</f>
        <v/>
      </c>
    </row>
    <row r="344" spans="2:3" ht="13.5" customHeight="1" x14ac:dyDescent="0.2">
      <c r="C344" s="60" t="str">
        <f>IF(D344="","",VLOOKUP(D344, 'SKU Маскарпоне'!$A$1:$B$150, 3, 0))</f>
        <v/>
      </c>
    </row>
    <row r="345" spans="2:3" ht="13.5" customHeight="1" x14ac:dyDescent="0.2">
      <c r="C345" s="60" t="str">
        <f>IF(D345="","",VLOOKUP(D345, 'SKU Маскарпоне'!$A$1:$B$150, 3, 0))</f>
        <v/>
      </c>
    </row>
    <row r="346" spans="2:3" ht="13.5" customHeight="1" x14ac:dyDescent="0.2">
      <c r="C346" s="60" t="str">
        <f>IF(D346="","",VLOOKUP(D346, 'SKU Маскарпоне'!$A$1:$B$150, 3, 0))</f>
        <v/>
      </c>
    </row>
    <row r="347" spans="2:3" ht="13.5" customHeight="1" x14ac:dyDescent="0.2">
      <c r="C347" s="60" t="str">
        <f>IF(D347="","",VLOOKUP(D347, 'SKU Маскарпоне'!$A$1:$B$150, 3, 0))</f>
        <v/>
      </c>
    </row>
    <row r="348" spans="2:3" ht="13.5" customHeight="1" x14ac:dyDescent="0.2">
      <c r="C348" s="60" t="str">
        <f>IF(D348="","",VLOOKUP(D348, 'SKU Маскарпоне'!$A$1:$B$150, 3, 0))</f>
        <v/>
      </c>
    </row>
    <row r="349" spans="2:3" ht="13.5" customHeight="1" x14ac:dyDescent="0.2">
      <c r="C349" s="60" t="str">
        <f>IF(D349="","",VLOOKUP(D349, 'SKU Маскарпоне'!$A$1:$B$150, 3, 0))</f>
        <v/>
      </c>
    </row>
    <row r="350" spans="2:3" ht="13.5" customHeight="1" x14ac:dyDescent="0.2">
      <c r="C350" s="60" t="str">
        <f>IF(D350="","",VLOOKUP(D350, 'SKU Маскарпоне'!$A$1:$B$150, 3, 0))</f>
        <v/>
      </c>
    </row>
    <row r="351" spans="2:3" ht="13.5" customHeight="1" x14ac:dyDescent="0.2">
      <c r="C351" s="60" t="str">
        <f>IF(D351="","",VLOOKUP(D351, 'SKU Маскарпоне'!$A$1:$B$150, 3, 0))</f>
        <v/>
      </c>
    </row>
    <row r="352" spans="2:3" ht="13.5" customHeight="1" x14ac:dyDescent="0.2">
      <c r="C352" s="60" t="str">
        <f>IF(D352="","",VLOOKUP(D352, 'SKU Маскарпоне'!$A$1:$B$150, 3, 0))</f>
        <v/>
      </c>
    </row>
    <row r="353" spans="3:3" ht="13.5" customHeight="1" x14ac:dyDescent="0.2">
      <c r="C353" s="60" t="str">
        <f>IF(D353="","",VLOOKUP(D353, 'SKU Маскарпоне'!$A$1:$B$150, 3, 0))</f>
        <v/>
      </c>
    </row>
    <row r="354" spans="3:3" ht="13.5" customHeight="1" x14ac:dyDescent="0.2">
      <c r="C354" s="60" t="str">
        <f>IF(D354="","",VLOOKUP(D354, 'SKU Маскарпоне'!$A$1:$B$150, 3, 0))</f>
        <v/>
      </c>
    </row>
    <row r="355" spans="3:3" ht="13.5" customHeight="1" x14ac:dyDescent="0.2">
      <c r="C355" s="60" t="str">
        <f>IF(D355="","",VLOOKUP(D355, 'SKU Маскарпоне'!$A$1:$B$150, 3, 0))</f>
        <v/>
      </c>
    </row>
    <row r="356" spans="3:3" ht="13.5" customHeight="1" x14ac:dyDescent="0.2">
      <c r="C356" s="60" t="str">
        <f>IF(D356="","",VLOOKUP(D356, 'SKU Маскарпоне'!$A$1:$B$150, 3, 0))</f>
        <v/>
      </c>
    </row>
    <row r="357" spans="3:3" ht="13.5" customHeight="1" x14ac:dyDescent="0.2">
      <c r="C357" s="60" t="str">
        <f>IF(D357="","",VLOOKUP(D357, 'SKU Маскарпоне'!$A$1:$B$150, 3, 0))</f>
        <v/>
      </c>
    </row>
    <row r="358" spans="3:3" ht="13.5" customHeight="1" x14ac:dyDescent="0.2">
      <c r="C358" s="60" t="str">
        <f>IF(D358="","",VLOOKUP(D358, 'SKU Маскарпоне'!$A$1:$B$150, 3, 0))</f>
        <v/>
      </c>
    </row>
    <row r="359" spans="3:3" ht="13.5" customHeight="1" x14ac:dyDescent="0.2">
      <c r="C359" s="60" t="str">
        <f>IF(D359="","",VLOOKUP(D359, 'SKU Маскарпоне'!$A$1:$B$150, 3, 0))</f>
        <v/>
      </c>
    </row>
    <row r="360" spans="3:3" ht="13.5" customHeight="1" x14ac:dyDescent="0.2">
      <c r="C360" s="60" t="str">
        <f>IF(D360="","",VLOOKUP(D360, 'SKU Маскарпоне'!$A$1:$B$150, 3, 0))</f>
        <v/>
      </c>
    </row>
    <row r="361" spans="3:3" ht="13.5" customHeight="1" x14ac:dyDescent="0.2">
      <c r="C361" s="60" t="str">
        <f>IF(D361="","",VLOOKUP(D361, 'SKU Маскарпоне'!$A$1:$B$150, 3, 0))</f>
        <v/>
      </c>
    </row>
    <row r="362" spans="3:3" ht="13.5" customHeight="1" x14ac:dyDescent="0.2">
      <c r="C362" s="60" t="str">
        <f>IF(D362="","",VLOOKUP(D362, 'SKU Маскарпоне'!$A$1:$B$150, 3, 0))</f>
        <v/>
      </c>
    </row>
    <row r="363" spans="3:3" ht="13.5" customHeight="1" x14ac:dyDescent="0.2">
      <c r="C363" s="60" t="str">
        <f>IF(D363="","",VLOOKUP(D363, 'SKU Маскарпоне'!$A$1:$B$150, 3, 0))</f>
        <v/>
      </c>
    </row>
    <row r="364" spans="3:3" ht="13.5" customHeight="1" x14ac:dyDescent="0.2">
      <c r="C364" s="60" t="str">
        <f>IF(D364="","",VLOOKUP(D364, 'SKU Маскарпоне'!$A$1:$B$150, 3, 0))</f>
        <v/>
      </c>
    </row>
    <row r="365" spans="3:3" ht="13.5" customHeight="1" x14ac:dyDescent="0.2">
      <c r="C365" s="60" t="str">
        <f>IF(D365="","",VLOOKUP(D365, 'SKU Маскарпоне'!$A$1:$B$150, 3, 0))</f>
        <v/>
      </c>
    </row>
    <row r="366" spans="3:3" ht="13.5" customHeight="1" x14ac:dyDescent="0.2">
      <c r="C366" s="60" t="str">
        <f>IF(D366="","",VLOOKUP(D366, 'SKU Маскарпоне'!$A$1:$B$150, 3, 0))</f>
        <v/>
      </c>
    </row>
    <row r="367" spans="3:3" ht="13.5" customHeight="1" x14ac:dyDescent="0.2">
      <c r="C367" s="60" t="str">
        <f>IF(D367="","",VLOOKUP(D367, 'SKU Маскарпоне'!$A$1:$B$150, 3, 0))</f>
        <v/>
      </c>
    </row>
    <row r="368" spans="3:3" ht="13.5" customHeight="1" x14ac:dyDescent="0.2">
      <c r="C368" s="60" t="str">
        <f>IF(D368="","",VLOOKUP(D368, 'SKU Маскарпоне'!$A$1:$B$150, 3, 0))</f>
        <v/>
      </c>
    </row>
    <row r="369" spans="3:3" ht="13.5" customHeight="1" x14ac:dyDescent="0.2">
      <c r="C369" s="60" t="str">
        <f>IF(D369="","",VLOOKUP(D369, 'SKU Маскарпоне'!$A$1:$B$150, 3, 0))</f>
        <v/>
      </c>
    </row>
    <row r="370" spans="3:3" ht="13.5" customHeight="1" x14ac:dyDescent="0.2">
      <c r="C370" s="60" t="str">
        <f>IF(D370="","",VLOOKUP(D370, 'SKU Маскарпоне'!$A$1:$B$150, 3, 0))</f>
        <v/>
      </c>
    </row>
    <row r="371" spans="3:3" ht="13.5" customHeight="1" x14ac:dyDescent="0.2">
      <c r="C371" s="60" t="str">
        <f>IF(D371="","",VLOOKUP(D371, 'SKU Маскарпоне'!$A$1:$B$150, 3, 0))</f>
        <v/>
      </c>
    </row>
    <row r="372" spans="3:3" ht="13.5" customHeight="1" x14ac:dyDescent="0.2">
      <c r="C372" s="60" t="str">
        <f>IF(D372="","",VLOOKUP(D372, 'SKU Маскарпоне'!$A$1:$B$150, 3, 0))</f>
        <v/>
      </c>
    </row>
    <row r="373" spans="3:3" ht="13.5" customHeight="1" x14ac:dyDescent="0.2">
      <c r="C373" s="60" t="str">
        <f>IF(D373="","",VLOOKUP(D373, 'SKU Маскарпоне'!$A$1:$B$150, 3, 0))</f>
        <v/>
      </c>
    </row>
    <row r="374" spans="3:3" ht="13.5" customHeight="1" x14ac:dyDescent="0.2">
      <c r="C374" s="60" t="str">
        <f>IF(D374="","",VLOOKUP(D374, 'SKU Маскарпоне'!$A$1:$B$150, 3, 0))</f>
        <v/>
      </c>
    </row>
    <row r="375" spans="3:3" ht="13.5" customHeight="1" x14ac:dyDescent="0.2">
      <c r="C375" s="60" t="str">
        <f>IF(D375="","",VLOOKUP(D375, 'SKU Маскарпоне'!$A$1:$B$150, 3, 0))</f>
        <v/>
      </c>
    </row>
    <row r="376" spans="3:3" ht="13.5" customHeight="1" x14ac:dyDescent="0.2">
      <c r="C376" s="60" t="str">
        <f>IF(D376="","",VLOOKUP(D376, 'SKU Маскарпоне'!$A$1:$B$150, 3, 0))</f>
        <v/>
      </c>
    </row>
    <row r="377" spans="3:3" ht="13.5" customHeight="1" x14ac:dyDescent="0.2">
      <c r="C377" s="60" t="str">
        <f>IF(D377="","",VLOOKUP(D377, 'SKU Маскарпоне'!$A$1:$B$150, 3, 0))</f>
        <v/>
      </c>
    </row>
    <row r="378" spans="3:3" ht="13.5" customHeight="1" x14ac:dyDescent="0.2">
      <c r="C378" s="60" t="str">
        <f>IF(D378="","",VLOOKUP(D378, 'SKU Маскарпоне'!$A$1:$B$150, 3, 0))</f>
        <v/>
      </c>
    </row>
    <row r="379" spans="3:3" ht="13.5" customHeight="1" x14ac:dyDescent="0.2">
      <c r="C379" s="60" t="str">
        <f>IF(D379="","",VLOOKUP(D379, 'SKU Маскарпоне'!$A$1:$B$150, 3, 0))</f>
        <v/>
      </c>
    </row>
    <row r="380" spans="3:3" ht="13.5" customHeight="1" x14ac:dyDescent="0.2">
      <c r="C380" s="60" t="str">
        <f>IF(D380="","",VLOOKUP(D380, 'SKU Маскарпоне'!$A$1:$B$150, 3, 0))</f>
        <v/>
      </c>
    </row>
    <row r="381" spans="3:3" ht="13.5" customHeight="1" x14ac:dyDescent="0.2">
      <c r="C381" s="60" t="str">
        <f>IF(D381="","",VLOOKUP(D381, 'SKU Маскарпоне'!$A$1:$B$150, 3, 0))</f>
        <v/>
      </c>
    </row>
    <row r="382" spans="3:3" ht="13.5" customHeight="1" x14ac:dyDescent="0.2">
      <c r="C382" s="60" t="str">
        <f>IF(D382="","",VLOOKUP(D382, 'SKU Маскарпоне'!$A$1:$B$150, 3, 0))</f>
        <v/>
      </c>
    </row>
    <row r="383" spans="3:3" ht="13.5" customHeight="1" x14ac:dyDescent="0.2">
      <c r="C383" s="60" t="str">
        <f>IF(D383="","",VLOOKUP(D383, 'SKU Маскарпоне'!$A$1:$B$150, 3, 0))</f>
        <v/>
      </c>
    </row>
    <row r="384" spans="3:3" ht="13.5" customHeight="1" x14ac:dyDescent="0.2">
      <c r="C384" s="60" t="str">
        <f>IF(D384="","",VLOOKUP(D384, 'SKU Маскарпоне'!$A$1:$B$150, 3, 0))</f>
        <v/>
      </c>
    </row>
    <row r="385" spans="3:3" ht="13.5" customHeight="1" x14ac:dyDescent="0.2">
      <c r="C385" s="60" t="str">
        <f>IF(D385="","",VLOOKUP(D385, 'SKU Маскарпоне'!$A$1:$B$150, 3, 0))</f>
        <v/>
      </c>
    </row>
    <row r="386" spans="3:3" ht="13.5" customHeight="1" x14ac:dyDescent="0.2">
      <c r="C386" s="60" t="str">
        <f>IF(D386="","",VLOOKUP(D386, 'SKU Маскарпоне'!$A$1:$B$150, 3, 0))</f>
        <v/>
      </c>
    </row>
    <row r="387" spans="3:3" ht="13.5" customHeight="1" x14ac:dyDescent="0.2">
      <c r="C387" s="60" t="str">
        <f>IF(D387="","",VLOOKUP(D387, 'SKU Маскарпоне'!$A$1:$B$150, 3, 0))</f>
        <v/>
      </c>
    </row>
    <row r="388" spans="3:3" ht="13.5" customHeight="1" x14ac:dyDescent="0.2">
      <c r="C388" s="60" t="str">
        <f>IF(D388="","",VLOOKUP(D388, 'SKU Маскарпоне'!$A$1:$B$150, 3, 0))</f>
        <v/>
      </c>
    </row>
    <row r="389" spans="3:3" ht="13.5" customHeight="1" x14ac:dyDescent="0.2">
      <c r="C389" s="60" t="str">
        <f>IF(D389="","",VLOOKUP(D389, 'SKU Маскарпоне'!$A$1:$B$150, 3, 0))</f>
        <v/>
      </c>
    </row>
    <row r="390" spans="3:3" ht="13.5" customHeight="1" x14ac:dyDescent="0.2">
      <c r="C390" s="60" t="str">
        <f>IF(D390="","",VLOOKUP(D390, 'SKU Маскарпоне'!$A$1:$B$150, 3, 0))</f>
        <v/>
      </c>
    </row>
    <row r="391" spans="3:3" ht="13.5" customHeight="1" x14ac:dyDescent="0.2">
      <c r="C391" s="60" t="str">
        <f>IF(D391="","",VLOOKUP(D391, 'SKU Маскарпоне'!$A$1:$B$150, 3, 0))</f>
        <v/>
      </c>
    </row>
    <row r="392" spans="3:3" ht="13.5" customHeight="1" x14ac:dyDescent="0.2">
      <c r="C392" s="60" t="str">
        <f>IF(D392="","",VLOOKUP(D392, 'SKU Маскарпоне'!$A$1:$B$150, 3, 0))</f>
        <v/>
      </c>
    </row>
    <row r="393" spans="3:3" ht="13.5" customHeight="1" x14ac:dyDescent="0.2">
      <c r="C393" s="60" t="str">
        <f>IF(D393="","",VLOOKUP(D393, 'SKU Маскарпоне'!$A$1:$B$150, 3, 0))</f>
        <v/>
      </c>
    </row>
    <row r="394" spans="3:3" ht="13.5" customHeight="1" x14ac:dyDescent="0.2">
      <c r="C394" s="60" t="str">
        <f>IF(D394="","",VLOOKUP(D394, 'SKU Маскарпоне'!$A$1:$B$150, 3, 0))</f>
        <v/>
      </c>
    </row>
    <row r="395" spans="3:3" ht="13.5" customHeight="1" x14ac:dyDescent="0.2">
      <c r="C395" s="60" t="str">
        <f>IF(D395="","",VLOOKUP(D395, 'SKU Маскарпоне'!$A$1:$B$150, 3, 0))</f>
        <v/>
      </c>
    </row>
    <row r="396" spans="3:3" ht="13.5" customHeight="1" x14ac:dyDescent="0.2">
      <c r="C396" s="60" t="str">
        <f>IF(D396="","",VLOOKUP(D396, 'SKU Маскарпоне'!$A$1:$B$150, 3, 0))</f>
        <v/>
      </c>
    </row>
    <row r="397" spans="3:3" ht="13.5" customHeight="1" x14ac:dyDescent="0.2">
      <c r="C397" s="60" t="str">
        <f>IF(D397="","",VLOOKUP(D397, 'SKU Маскарпоне'!$A$1:$B$150, 3, 0))</f>
        <v/>
      </c>
    </row>
    <row r="398" spans="3:3" ht="13.5" customHeight="1" x14ac:dyDescent="0.2">
      <c r="C398" s="60" t="str">
        <f>IF(D398="","",VLOOKUP(D398, 'SKU Маскарпоне'!$A$1:$B$150, 3, 0))</f>
        <v/>
      </c>
    </row>
    <row r="399" spans="3:3" ht="13.5" customHeight="1" x14ac:dyDescent="0.2">
      <c r="C399" s="60" t="str">
        <f>IF(D399="","",VLOOKUP(D399, 'SKU Маскарпоне'!$A$1:$B$150, 3, 0))</f>
        <v/>
      </c>
    </row>
    <row r="400" spans="3:3" ht="13.5" customHeight="1" x14ac:dyDescent="0.2">
      <c r="C400" s="60" t="str">
        <f>IF(D400="","",VLOOKUP(D400, 'SKU Маскарпоне'!$A$1:$B$150, 3, 0))</f>
        <v/>
      </c>
    </row>
    <row r="401" spans="3:3" ht="13.5" customHeight="1" x14ac:dyDescent="0.2">
      <c r="C401" s="60" t="str">
        <f>IF(D401="","",VLOOKUP(D401, 'SKU Маскарпоне'!$A$1:$B$150, 3, 0))</f>
        <v/>
      </c>
    </row>
    <row r="402" spans="3:3" ht="13.5" customHeight="1" x14ac:dyDescent="0.2">
      <c r="C402" s="60" t="str">
        <f>IF(D402="","",VLOOKUP(D402, 'SKU Маскарпоне'!$A$1:$B$150, 3, 0))</f>
        <v/>
      </c>
    </row>
    <row r="403" spans="3:3" ht="13.5" customHeight="1" x14ac:dyDescent="0.2">
      <c r="C403" s="60" t="str">
        <f>IF(D403="","",VLOOKUP(D403, 'SKU Маскарпоне'!$A$1:$B$150, 3, 0))</f>
        <v/>
      </c>
    </row>
    <row r="404" spans="3:3" ht="13.5" customHeight="1" x14ac:dyDescent="0.2">
      <c r="C404" s="60" t="str">
        <f>IF(D404="","",VLOOKUP(D404, 'SKU Маскарпоне'!$A$1:$B$150, 3, 0))</f>
        <v/>
      </c>
    </row>
    <row r="405" spans="3:3" ht="13.5" customHeight="1" x14ac:dyDescent="0.2">
      <c r="C405" s="60" t="str">
        <f>IF(D405="","",VLOOKUP(D405, 'SKU Маскарпоне'!$A$1:$B$150, 3, 0))</f>
        <v/>
      </c>
    </row>
    <row r="406" spans="3:3" ht="13.5" customHeight="1" x14ac:dyDescent="0.2">
      <c r="C406" s="60" t="str">
        <f>IF(D406="","",VLOOKUP(D406, 'SKU Маскарпоне'!$A$1:$B$150, 3, 0))</f>
        <v/>
      </c>
    </row>
    <row r="407" spans="3:3" ht="13.5" customHeight="1" x14ac:dyDescent="0.2">
      <c r="C407" s="60" t="str">
        <f>IF(D407="","",VLOOKUP(D407, 'SKU Маскарпоне'!$A$1:$B$150, 3, 0))</f>
        <v/>
      </c>
    </row>
    <row r="408" spans="3:3" ht="13.5" customHeight="1" x14ac:dyDescent="0.2">
      <c r="C408" s="60" t="str">
        <f>IF(D408="","",VLOOKUP(D408, 'SKU Маскарпоне'!$A$1:$B$150, 3, 0))</f>
        <v/>
      </c>
    </row>
    <row r="409" spans="3:3" ht="13.5" customHeight="1" x14ac:dyDescent="0.2">
      <c r="C409" s="60" t="str">
        <f>IF(D409="","",VLOOKUP(D409, 'SKU Маскарпоне'!$A$1:$B$150, 3, 0))</f>
        <v/>
      </c>
    </row>
    <row r="410" spans="3:3" ht="13.5" customHeight="1" x14ac:dyDescent="0.2">
      <c r="C410" s="60" t="str">
        <f>IF(D410="","",VLOOKUP(D410, 'SKU Маскарпоне'!$A$1:$B$150, 3, 0))</f>
        <v/>
      </c>
    </row>
    <row r="411" spans="3:3" ht="13.5" customHeight="1" x14ac:dyDescent="0.2">
      <c r="C411" s="60" t="str">
        <f>IF(D411="","",VLOOKUP(D411, 'SKU Маскарпоне'!$A$1:$B$150, 3, 0))</f>
        <v/>
      </c>
    </row>
    <row r="412" spans="3:3" ht="13.5" customHeight="1" x14ac:dyDescent="0.2">
      <c r="C412" s="60" t="str">
        <f>IF(D412="","",VLOOKUP(D412, 'SKU Маскарпоне'!$A$1:$B$150, 3, 0))</f>
        <v/>
      </c>
    </row>
    <row r="413" spans="3:3" ht="13.5" customHeight="1" x14ac:dyDescent="0.2">
      <c r="C413" s="60" t="str">
        <f>IF(D413="","",VLOOKUP(D413, 'SKU Маскарпоне'!$A$1:$B$150, 3, 0))</f>
        <v/>
      </c>
    </row>
  </sheetData>
  <mergeCells count="12">
    <mergeCell ref="R1:R2"/>
    <mergeCell ref="S1:S2"/>
    <mergeCell ref="F1:F2"/>
    <mergeCell ref="G1:G2"/>
    <mergeCell ref="H1:H2"/>
    <mergeCell ref="I1:I2"/>
    <mergeCell ref="Q1:Q2"/>
    <mergeCell ref="A1:A2"/>
    <mergeCell ref="B1:B2"/>
    <mergeCell ref="C1:C2"/>
    <mergeCell ref="D1:D2"/>
    <mergeCell ref="E1:E2"/>
  </mergeCells>
  <conditionalFormatting sqref="B3:B338">
    <cfRule type="expression" dxfId="82" priority="2">
      <formula>$B3&lt;&gt;#REF!</formula>
    </cfRule>
    <cfRule type="expression" dxfId="81" priority="3">
      <formula>$B3&lt;&gt;#REF!</formula>
    </cfRule>
    <cfRule type="expression" dxfId="80" priority="4">
      <formula>$B3&lt;&gt;#REF!</formula>
    </cfRule>
    <cfRule type="expression" dxfId="79" priority="5">
      <formula>$B3&lt;&gt;#REF!</formula>
    </cfRule>
    <cfRule type="expression" dxfId="78" priority="6">
      <formula>$B3&lt;&gt;#REF!</formula>
    </cfRule>
    <cfRule type="expression" dxfId="77" priority="7">
      <formula>$B3&lt;&gt;#REF!</formula>
    </cfRule>
    <cfRule type="expression" dxfId="76" priority="8">
      <formula>$B3&lt;&gt;#REF!</formula>
    </cfRule>
    <cfRule type="expression" dxfId="75" priority="9">
      <formula>$B3&lt;&gt;#REF!</formula>
    </cfRule>
    <cfRule type="expression" dxfId="74" priority="10">
      <formula>$B3&lt;&gt;#REF!</formula>
    </cfRule>
    <cfRule type="expression" dxfId="73" priority="11">
      <formula>$B3&lt;&gt;#REF!</formula>
    </cfRule>
    <cfRule type="expression" dxfId="72" priority="12">
      <formula>$B3&lt;&gt;#REF!</formula>
    </cfRule>
    <cfRule type="expression" dxfId="71" priority="13">
      <formula>$B3&lt;&gt;#REF!</formula>
    </cfRule>
    <cfRule type="expression" dxfId="70" priority="14">
      <formula>$B3&lt;&gt;#REF!</formula>
    </cfRule>
    <cfRule type="expression" dxfId="69" priority="15">
      <formula>$B3&lt;&gt;#REF!</formula>
    </cfRule>
    <cfRule type="expression" dxfId="68" priority="16">
      <formula>$B3&lt;&gt;#REF!</formula>
    </cfRule>
    <cfRule type="expression" dxfId="67" priority="17">
      <formula>$B3&lt;&gt;#REF!</formula>
    </cfRule>
    <cfRule type="expression" dxfId="66" priority="18">
      <formula>$B3&lt;&gt;#REF!</formula>
    </cfRule>
    <cfRule type="expression" dxfId="65" priority="19">
      <formula>$B3&lt;&gt;#REF!</formula>
    </cfRule>
  </conditionalFormatting>
  <conditionalFormatting sqref="G23:G1048460">
    <cfRule type="expression" dxfId="64" priority="20">
      <formula>IF(I142="",0, G142)  &lt; - 0.05* IF(I142="",0,I142)</formula>
    </cfRule>
    <cfRule type="expression" dxfId="63" priority="21">
      <formula>AND(IF(I142="",0, G142)  &gt;= - 0.05* IF(I142="",0,I142), IF(I142="",0, G142) &lt; 0)</formula>
    </cfRule>
    <cfRule type="expression" dxfId="62" priority="22">
      <formula>AND(IF(I142="",0, G142)  &lt;= 0.05* IF(I142="",0,I142), IF(I142="",0, G142) &gt; 0)</formula>
    </cfRule>
    <cfRule type="expression" dxfId="61" priority="23">
      <formula>IF(I142="",0,G142)  &gt; 0.05* IF(I142="",0,I142)</formula>
    </cfRule>
  </conditionalFormatting>
  <conditionalFormatting sqref="G2">
    <cfRule type="expression" dxfId="60" priority="24">
      <formula>SUMIF(G3:G126,"&gt;0")-SUMIF(G3:G126,"&lt;0") &gt; 1</formula>
    </cfRule>
    <cfRule type="expression" dxfId="59" priority="25">
      <formula>IF(I2="",0, G2)  &lt; - 0.05* IF(I2="",0,I2)</formula>
    </cfRule>
    <cfRule type="expression" dxfId="58" priority="26">
      <formula>AND(IF(I2="",0, G2)  &gt;= - 0.05* IF(I2="",0,I2), IF(I2="",0, G2) &lt; 0)</formula>
    </cfRule>
    <cfRule type="expression" dxfId="57" priority="27">
      <formula>AND(IF(I2="",0, G2)  &lt;= 0.05* IF(I2="",0,I2), IF(I2="",0, G2) &gt; 0)</formula>
    </cfRule>
    <cfRule type="expression" dxfId="56" priority="28">
      <formula>IF(I2="",0,G2)  &gt; 0.05* IF(I2="",0,I2)</formula>
    </cfRule>
  </conditionalFormatting>
  <conditionalFormatting sqref="G3:G200">
    <cfRule type="expression" dxfId="55" priority="29">
      <formula>IF(I3="",0, G3)  &lt; - 0.05* IF(I3="",0,I3)</formula>
    </cfRule>
    <cfRule type="expression" dxfId="54" priority="30">
      <formula>AND(IF(I3="",0, G3)  &gt;= - 0.05* IF(I3="",0,I3), IF(I3="",0, G3) &lt; 0)</formula>
    </cfRule>
    <cfRule type="expression" dxfId="53" priority="31">
      <formula>AND(IF(I3="",0, G3)  &lt;= 0.05* IF(I3="",0,I3), IF(I3="",0, G3) &gt; 0)</formula>
    </cfRule>
    <cfRule type="expression" dxfId="52" priority="32">
      <formula>IF(I3="",0,G3)  &gt; 0.05* IF(I3="",0,I3)</formula>
    </cfRule>
    <cfRule type="expression" dxfId="51" priority="33">
      <formula>IF(I3="",0, G3)  &lt; - 0.05* IF(I3="",0,I3)</formula>
    </cfRule>
    <cfRule type="expression" dxfId="50" priority="34">
      <formula>AND(IF(I3="",0, G3)  &gt;= - 0.05* IF(I3="",0,I3), IF(I3="",0, G3) &lt; 0)</formula>
    </cfRule>
    <cfRule type="expression" dxfId="49" priority="35">
      <formula>AND(IF(I3="",0, G3)  &lt;= 0.05* IF(I3="",0,I3), IF(I3="",0, G3) &gt; 0)</formula>
    </cfRule>
    <cfRule type="expression" dxfId="48" priority="36">
      <formula>IF(I3="",0,G3)  &gt; 0.05* IF(I3="",0,I3)</formula>
    </cfRule>
    <cfRule type="expression" dxfId="47" priority="37">
      <formula>IF(I3="",0, G3)  &lt; - 0.05* IF(I3="",0,I3)</formula>
    </cfRule>
    <cfRule type="expression" dxfId="46" priority="38">
      <formula>AND(IF(I3="",0, G3)  &gt;= - 0.05* IF(I3="",0,I3), IF(I3="",0, G3) &lt; 0)</formula>
    </cfRule>
    <cfRule type="expression" dxfId="45" priority="39">
      <formula>AND(IF(I3="",0, G3)  &lt;= 0.05* IF(I3="",0,I3), IF(I3="",0, G3) &gt; 0)</formula>
    </cfRule>
    <cfRule type="expression" dxfId="44" priority="40">
      <formula>IF(I3="",0,G3)  &gt; 0.05* IF(I3="",0,I3)</formula>
    </cfRule>
  </conditionalFormatting>
  <conditionalFormatting sqref="C24:C413 C2:C22">
    <cfRule type="expression" dxfId="43" priority="41">
      <formula>$B1&lt;&gt;#REF!</formula>
    </cfRule>
    <cfRule type="expression" dxfId="42" priority="42">
      <formula>$B1&lt;&gt;#REF!</formula>
    </cfRule>
    <cfRule type="expression" dxfId="41" priority="43">
      <formula>$B1&lt;&gt;#REF!</formula>
    </cfRule>
    <cfRule type="expression" dxfId="40" priority="44">
      <formula>$B1&lt;&gt;#REF!</formula>
    </cfRule>
    <cfRule type="expression" dxfId="39" priority="45">
      <formula>$B1&lt;&gt;#REF!</formula>
    </cfRule>
    <cfRule type="expression" dxfId="38" priority="46">
      <formula>$B1&lt;&gt;#REF!</formula>
    </cfRule>
    <cfRule type="expression" dxfId="37" priority="47">
      <formula>$B1&lt;&gt;#REF!</formula>
    </cfRule>
    <cfRule type="expression" dxfId="36" priority="48">
      <formula>$B1&lt;&gt;#REF!</formula>
    </cfRule>
    <cfRule type="expression" dxfId="35" priority="49">
      <formula>$B1&lt;&gt;#REF!</formula>
    </cfRule>
    <cfRule type="expression" dxfId="34" priority="50">
      <formula>$B1&lt;&gt;#REF!</formula>
    </cfRule>
    <cfRule type="expression" dxfId="33" priority="51">
      <formula>$B1&lt;&gt;#REF!</formula>
    </cfRule>
    <cfRule type="expression" dxfId="32" priority="52">
      <formula>$B1&lt;&gt;#REF!</formula>
    </cfRule>
    <cfRule type="expression" dxfId="31" priority="53">
      <formula>$B1&lt;&gt;#REF!</formula>
    </cfRule>
    <cfRule type="expression" dxfId="30" priority="54">
      <formula>$B1&lt;&gt;#REF!</formula>
    </cfRule>
    <cfRule type="expression" dxfId="29" priority="55">
      <formula>$B1&lt;&gt;#REF!</formula>
    </cfRule>
    <cfRule type="expression" dxfId="28" priority="56">
      <formula>$B1&lt;&gt;#REF!</formula>
    </cfRule>
    <cfRule type="expression" dxfId="27" priority="57">
      <formula>$B1&lt;&gt;#REF!</formula>
    </cfRule>
    <cfRule type="expression" dxfId="26" priority="58">
      <formula>$B1&lt;&gt;#REF!</formula>
    </cfRule>
  </conditionalFormatting>
  <conditionalFormatting sqref="G5:G22">
    <cfRule type="expression" dxfId="25" priority="59">
      <formula>IF(I127="",0, G127)  &lt; - 0.05* IF(I127="",0,I127)</formula>
    </cfRule>
    <cfRule type="expression" dxfId="24" priority="60">
      <formula>AND(IF(I127="",0, G127)  &gt;= - 0.05* IF(I127="",0,I127), IF(I127="",0, G127) &lt; 0)</formula>
    </cfRule>
    <cfRule type="expression" dxfId="23" priority="61">
      <formula>AND(IF(I127="",0, G127)  &lt;= 0.05* IF(I127="",0,I127), IF(I127="",0, G127) &gt; 0)</formula>
    </cfRule>
    <cfRule type="expression" dxfId="22" priority="62">
      <formula>IF(I127="",0,G127)  &gt; 0.05* IF(I127="",0,I127)</formula>
    </cfRule>
  </conditionalFormatting>
  <conditionalFormatting sqref="G1048461:G1048576">
    <cfRule type="expression" dxfId="21" priority="63">
      <formula>IF(I1="",0, G1)  &lt; - 0.05* IF(I1="",0,I1)</formula>
    </cfRule>
    <cfRule type="expression" dxfId="20" priority="64">
      <formula>AND(IF(I1="",0, G1)  &gt;= - 0.05* IF(I1="",0,I1), IF(I1="",0, G1) &lt; 0)</formula>
    </cfRule>
    <cfRule type="expression" dxfId="19" priority="65">
      <formula>AND(IF(I1="",0, G1)  &lt;= 0.05* IF(I1="",0,I1), IF(I1="",0, G1) &gt; 0)</formula>
    </cfRule>
    <cfRule type="expression" dxfId="18" priority="66">
      <formula>IF(I1="",0,G1)  &gt; 0.05* IF(I1="",0,I1)</formula>
    </cfRule>
  </conditionalFormatting>
  <conditionalFormatting sqref="C23">
    <cfRule type="expression" dxfId="17" priority="89">
      <formula>$B19&lt;&gt;#REF!</formula>
    </cfRule>
    <cfRule type="expression" dxfId="16" priority="90">
      <formula>$B19&lt;&gt;#REF!</formula>
    </cfRule>
    <cfRule type="expression" dxfId="15" priority="91">
      <formula>$B19&lt;&gt;#REF!</formula>
    </cfRule>
    <cfRule type="expression" dxfId="14" priority="92">
      <formula>$B19&lt;&gt;#REF!</formula>
    </cfRule>
    <cfRule type="expression" dxfId="13" priority="93">
      <formula>$B19&lt;&gt;#REF!</formula>
    </cfRule>
    <cfRule type="expression" dxfId="12" priority="94">
      <formula>$B19&lt;&gt;#REF!</formula>
    </cfRule>
    <cfRule type="expression" dxfId="11" priority="95">
      <formula>$B19&lt;&gt;#REF!</formula>
    </cfRule>
    <cfRule type="expression" dxfId="10" priority="96">
      <formula>$B19&lt;&gt;#REF!</formula>
    </cfRule>
    <cfRule type="expression" dxfId="9" priority="97">
      <formula>$B19&lt;&gt;#REF!</formula>
    </cfRule>
    <cfRule type="expression" dxfId="8" priority="98">
      <formula>$B19&lt;&gt;#REF!</formula>
    </cfRule>
    <cfRule type="expression" dxfId="7" priority="99">
      <formula>$B19&lt;&gt;#REF!</formula>
    </cfRule>
    <cfRule type="expression" dxfId="6" priority="100">
      <formula>$B19&lt;&gt;#REF!</formula>
    </cfRule>
    <cfRule type="expression" dxfId="5" priority="101">
      <formula>$B19&lt;&gt;#REF!</formula>
    </cfRule>
    <cfRule type="expression" dxfId="4" priority="102">
      <formula>$B19&lt;&gt;#REF!</formula>
    </cfRule>
    <cfRule type="expression" dxfId="3" priority="103">
      <formula>$B19&lt;&gt;#REF!</formula>
    </cfRule>
    <cfRule type="expression" dxfId="2" priority="104">
      <formula>$B19&lt;&gt;#REF!</formula>
    </cfRule>
    <cfRule type="expression" dxfId="1" priority="105">
      <formula>$B19&lt;&gt;#REF!</formula>
    </cfRule>
    <cfRule type="expression" dxfId="0" priority="106">
      <formula>$B19&lt;&gt;#REF!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200-000000000000}">
          <x14:formula1>
            <xm:f>'SKU Маскарпоне'!$A$1:$A$50</xm:f>
          </x14:formula1>
          <x14:formula2>
            <xm:f>0</xm:f>
          </x14:formula2>
          <xm:sqref>D3:D103</xm:sqref>
        </x14:dataValidation>
        <x14:dataValidation type="list" showInputMessage="1" xr:uid="{00000000-0002-0000-0200-000001000000}">
          <x14:formula1>
            <xm:f>'SKU Маскарпоне'!$B$1:$B$50</xm:f>
          </x14:formula1>
          <x14:formula2>
            <xm:f>0</xm:f>
          </x14:formula2>
          <xm:sqref>C140:C413 B3:B338</xm:sqref>
        </x14:dataValidation>
        <x14:dataValidation type="list" showInputMessage="1" xr:uid="{00000000-0002-0000-0200-000003000000}">
          <x14:formula1>
            <xm:f>'SKU Маскарпоне'!$D$1:$D$150</xm:f>
          </x14:formula1>
          <x14:formula2>
            <xm:f>0</xm:f>
          </x14:formula2>
          <xm:sqref>C3:C139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3"/>
  <sheetViews>
    <sheetView topLeftCell="A19" zoomScaleNormal="100" workbookViewId="0">
      <selection activeCell="E12" sqref="E12"/>
    </sheetView>
  </sheetViews>
  <sheetFormatPr baseColWidth="10" defaultColWidth="9.1640625" defaultRowHeight="15" x14ac:dyDescent="0.2"/>
  <sheetData>
    <row r="1" spans="1:4" x14ac:dyDescent="0.2">
      <c r="A1" s="43" t="s">
        <v>409</v>
      </c>
      <c r="B1" s="43" t="s">
        <v>409</v>
      </c>
      <c r="C1" s="43" t="s">
        <v>409</v>
      </c>
    </row>
    <row r="2" spans="1:4" x14ac:dyDescent="0.2">
      <c r="A2" s="43" t="s">
        <v>132</v>
      </c>
      <c r="B2" s="43" t="s">
        <v>371</v>
      </c>
      <c r="C2" s="43">
        <v>1</v>
      </c>
      <c r="D2" s="43">
        <v>370</v>
      </c>
    </row>
    <row r="3" spans="1:4" x14ac:dyDescent="0.2">
      <c r="A3" s="43" t="s">
        <v>410</v>
      </c>
      <c r="B3" s="43" t="s">
        <v>371</v>
      </c>
      <c r="C3" s="43">
        <v>1</v>
      </c>
      <c r="D3" s="43">
        <v>370</v>
      </c>
    </row>
    <row r="4" spans="1:4" x14ac:dyDescent="0.2">
      <c r="A4" s="43" t="s">
        <v>411</v>
      </c>
      <c r="B4" s="43" t="s">
        <v>371</v>
      </c>
      <c r="C4" s="43">
        <v>1</v>
      </c>
      <c r="D4" s="43">
        <v>370</v>
      </c>
    </row>
    <row r="5" spans="1:4" x14ac:dyDescent="0.2">
      <c r="A5" s="43" t="s">
        <v>127</v>
      </c>
      <c r="B5" s="43" t="s">
        <v>371</v>
      </c>
      <c r="C5" s="43">
        <v>1</v>
      </c>
      <c r="D5" s="43">
        <v>370</v>
      </c>
    </row>
    <row r="6" spans="1:4" x14ac:dyDescent="0.2">
      <c r="A6" s="43" t="s">
        <v>131</v>
      </c>
      <c r="B6" s="43" t="s">
        <v>371</v>
      </c>
      <c r="C6" s="43">
        <v>1</v>
      </c>
      <c r="D6" s="43">
        <v>370</v>
      </c>
    </row>
    <row r="7" spans="1:4" x14ac:dyDescent="0.2">
      <c r="A7" s="43" t="s">
        <v>412</v>
      </c>
      <c r="B7" s="43" t="s">
        <v>371</v>
      </c>
      <c r="C7" s="43">
        <v>1</v>
      </c>
      <c r="D7" s="43">
        <v>370</v>
      </c>
    </row>
    <row r="8" spans="1:4" x14ac:dyDescent="0.2">
      <c r="A8" s="43" t="s">
        <v>133</v>
      </c>
      <c r="B8" s="43" t="s">
        <v>371</v>
      </c>
      <c r="C8" s="43">
        <v>1</v>
      </c>
      <c r="D8" s="43">
        <v>370</v>
      </c>
    </row>
    <row r="9" spans="1:4" x14ac:dyDescent="0.2">
      <c r="A9" s="43" t="s">
        <v>129</v>
      </c>
      <c r="B9" s="43" t="s">
        <v>371</v>
      </c>
      <c r="C9" s="43">
        <v>1</v>
      </c>
      <c r="D9" s="43">
        <v>370</v>
      </c>
    </row>
    <row r="10" spans="1:4" x14ac:dyDescent="0.2">
      <c r="A10" s="43" t="s">
        <v>126</v>
      </c>
      <c r="B10" s="43" t="s">
        <v>374</v>
      </c>
      <c r="C10" s="43">
        <v>1</v>
      </c>
      <c r="D10" s="43">
        <v>370</v>
      </c>
    </row>
    <row r="11" spans="1:4" x14ac:dyDescent="0.2">
      <c r="A11" s="43" t="s">
        <v>130</v>
      </c>
      <c r="B11" s="43" t="s">
        <v>371</v>
      </c>
      <c r="C11" s="43">
        <v>1</v>
      </c>
      <c r="D11" s="43">
        <v>370</v>
      </c>
    </row>
    <row r="12" spans="1:4" x14ac:dyDescent="0.2">
      <c r="A12" s="43" t="s">
        <v>413</v>
      </c>
      <c r="B12" s="43" t="s">
        <v>374</v>
      </c>
      <c r="C12" s="43">
        <v>1</v>
      </c>
      <c r="D12" s="43">
        <v>370</v>
      </c>
    </row>
    <row r="13" spans="1:4" x14ac:dyDescent="0.2">
      <c r="A13" s="43" t="s">
        <v>128</v>
      </c>
      <c r="B13" s="43" t="s">
        <v>371</v>
      </c>
      <c r="C13" s="43">
        <v>1</v>
      </c>
      <c r="D13" s="43">
        <v>370</v>
      </c>
    </row>
    <row r="14" spans="1:4" x14ac:dyDescent="0.2">
      <c r="A14" s="43" t="s">
        <v>138</v>
      </c>
      <c r="B14" s="43" t="s">
        <v>392</v>
      </c>
      <c r="C14" s="43">
        <v>1.07</v>
      </c>
      <c r="D14" s="43">
        <v>395</v>
      </c>
    </row>
    <row r="15" spans="1:4" x14ac:dyDescent="0.2">
      <c r="A15" s="43" t="s">
        <v>139</v>
      </c>
      <c r="B15" s="43" t="s">
        <v>392</v>
      </c>
      <c r="C15" s="43">
        <v>1.07</v>
      </c>
      <c r="D15" s="43">
        <v>395</v>
      </c>
    </row>
    <row r="16" spans="1:4" x14ac:dyDescent="0.2">
      <c r="A16" s="43" t="s">
        <v>136</v>
      </c>
      <c r="B16" s="43" t="s">
        <v>383</v>
      </c>
      <c r="C16" s="43">
        <v>1.07</v>
      </c>
      <c r="D16" s="43">
        <v>395</v>
      </c>
    </row>
    <row r="17" spans="1:4" x14ac:dyDescent="0.2">
      <c r="A17" s="43" t="s">
        <v>414</v>
      </c>
      <c r="B17" s="43" t="s">
        <v>383</v>
      </c>
      <c r="C17" s="43">
        <v>1.07</v>
      </c>
      <c r="D17" s="43">
        <v>395</v>
      </c>
    </row>
    <row r="18" spans="1:4" x14ac:dyDescent="0.2">
      <c r="A18" s="43" t="s">
        <v>141</v>
      </c>
      <c r="B18" s="43" t="s">
        <v>383</v>
      </c>
      <c r="C18" s="43">
        <v>1.07</v>
      </c>
      <c r="D18" s="43">
        <v>395</v>
      </c>
    </row>
    <row r="19" spans="1:4" x14ac:dyDescent="0.2">
      <c r="A19" s="43" t="s">
        <v>137</v>
      </c>
      <c r="B19" s="43" t="s">
        <v>386</v>
      </c>
      <c r="C19" s="43">
        <v>1.07</v>
      </c>
      <c r="D19" s="43">
        <v>395</v>
      </c>
    </row>
    <row r="20" spans="1:4" x14ac:dyDescent="0.2">
      <c r="A20" s="43" t="s">
        <v>135</v>
      </c>
      <c r="B20" s="43" t="s">
        <v>388</v>
      </c>
      <c r="C20" s="43">
        <v>1.07</v>
      </c>
      <c r="D20" s="43">
        <v>395</v>
      </c>
    </row>
    <row r="21" spans="1:4" x14ac:dyDescent="0.2">
      <c r="A21" s="43" t="s">
        <v>140</v>
      </c>
      <c r="B21" s="43" t="s">
        <v>388</v>
      </c>
      <c r="C21" s="43">
        <v>1.07</v>
      </c>
      <c r="D21" s="43">
        <v>395</v>
      </c>
    </row>
    <row r="22" spans="1:4" x14ac:dyDescent="0.2">
      <c r="A22" s="43" t="s">
        <v>124</v>
      </c>
      <c r="B22" s="43" t="s">
        <v>350</v>
      </c>
      <c r="C22" s="43">
        <v>1</v>
      </c>
      <c r="D22" s="43">
        <v>600</v>
      </c>
    </row>
    <row r="23" spans="1:4" x14ac:dyDescent="0.2">
      <c r="A23" s="43" t="s">
        <v>125</v>
      </c>
      <c r="B23" s="43" t="s">
        <v>350</v>
      </c>
      <c r="C23" s="43">
        <v>1</v>
      </c>
      <c r="D23" s="43">
        <v>600</v>
      </c>
    </row>
    <row r="24" spans="1:4" x14ac:dyDescent="0.2">
      <c r="A24" s="43" t="s">
        <v>122</v>
      </c>
      <c r="B24" s="43" t="s">
        <v>350</v>
      </c>
      <c r="C24" s="43">
        <v>1</v>
      </c>
      <c r="D24" s="43">
        <v>600</v>
      </c>
    </row>
    <row r="25" spans="1:4" x14ac:dyDescent="0.2">
      <c r="A25" s="43" t="s">
        <v>123</v>
      </c>
      <c r="B25" s="43" t="s">
        <v>350</v>
      </c>
      <c r="C25" s="43">
        <v>1</v>
      </c>
      <c r="D25" s="43">
        <v>600</v>
      </c>
    </row>
    <row r="26" spans="1:4" x14ac:dyDescent="0.2">
      <c r="A26" s="43" t="s">
        <v>120</v>
      </c>
      <c r="B26" s="43" t="s">
        <v>350</v>
      </c>
      <c r="C26" s="43">
        <v>1</v>
      </c>
      <c r="D26" s="43">
        <v>600</v>
      </c>
    </row>
    <row r="27" spans="1:4" x14ac:dyDescent="0.2">
      <c r="A27" s="43" t="s">
        <v>118</v>
      </c>
      <c r="B27" s="43" t="s">
        <v>350</v>
      </c>
      <c r="C27" s="43">
        <v>1</v>
      </c>
      <c r="D27" s="43">
        <v>600</v>
      </c>
    </row>
    <row r="28" spans="1:4" x14ac:dyDescent="0.2">
      <c r="A28" s="43" t="s">
        <v>415</v>
      </c>
      <c r="B28" s="43" t="s">
        <v>350</v>
      </c>
      <c r="C28" s="43">
        <v>1</v>
      </c>
      <c r="D28" s="43">
        <v>600</v>
      </c>
    </row>
    <row r="29" spans="1:4" x14ac:dyDescent="0.2">
      <c r="A29" s="43" t="s">
        <v>116</v>
      </c>
      <c r="B29" s="43" t="s">
        <v>350</v>
      </c>
      <c r="C29" s="43">
        <v>1</v>
      </c>
      <c r="D29" s="43">
        <v>600</v>
      </c>
    </row>
    <row r="30" spans="1:4" x14ac:dyDescent="0.2">
      <c r="A30" s="43" t="s">
        <v>119</v>
      </c>
      <c r="B30" s="43" t="s">
        <v>350</v>
      </c>
      <c r="C30" s="43">
        <v>1</v>
      </c>
      <c r="D30" s="43">
        <v>600</v>
      </c>
    </row>
    <row r="31" spans="1:4" x14ac:dyDescent="0.2">
      <c r="A31" s="43" t="s">
        <v>117</v>
      </c>
      <c r="B31" s="43" t="s">
        <v>350</v>
      </c>
      <c r="C31" s="43">
        <v>1</v>
      </c>
      <c r="D31" s="43">
        <v>600</v>
      </c>
    </row>
    <row r="32" spans="1:4" x14ac:dyDescent="0.2">
      <c r="A32" s="43" t="s">
        <v>114</v>
      </c>
      <c r="B32" s="43" t="s">
        <v>360</v>
      </c>
      <c r="C32" s="43">
        <v>1.5</v>
      </c>
      <c r="D32" s="43">
        <v>900</v>
      </c>
    </row>
    <row r="33" spans="1:4" x14ac:dyDescent="0.2">
      <c r="A33" s="43" t="s">
        <v>416</v>
      </c>
      <c r="B33" s="43" t="s">
        <v>360</v>
      </c>
      <c r="C33" s="43">
        <v>1.5</v>
      </c>
      <c r="D33" s="43">
        <v>900</v>
      </c>
    </row>
    <row r="34" spans="1:4" x14ac:dyDescent="0.2">
      <c r="A34" s="43" t="s">
        <v>115</v>
      </c>
      <c r="B34" s="43" t="s">
        <v>360</v>
      </c>
      <c r="C34" s="43">
        <v>1.5</v>
      </c>
      <c r="D34" s="43">
        <v>900</v>
      </c>
    </row>
    <row r="35" spans="1:4" x14ac:dyDescent="0.2">
      <c r="A35" s="43" t="s">
        <v>113</v>
      </c>
      <c r="B35" s="43" t="s">
        <v>360</v>
      </c>
      <c r="C35" s="43">
        <v>1.5</v>
      </c>
      <c r="D35" s="43">
        <v>900</v>
      </c>
    </row>
    <row r="36" spans="1:4" x14ac:dyDescent="0.2">
      <c r="A36" s="43" t="s">
        <v>134</v>
      </c>
      <c r="B36" s="43" t="s">
        <v>371</v>
      </c>
      <c r="C36" s="43">
        <v>1</v>
      </c>
      <c r="D36" s="43">
        <v>370</v>
      </c>
    </row>
    <row r="37" spans="1:4" x14ac:dyDescent="0.2">
      <c r="A37" s="43" t="s">
        <v>121</v>
      </c>
      <c r="B37" s="43" t="s">
        <v>350</v>
      </c>
      <c r="C37" s="43">
        <v>1</v>
      </c>
      <c r="D37" s="43">
        <v>600</v>
      </c>
    </row>
    <row r="38" spans="1:4" x14ac:dyDescent="0.2">
      <c r="A38" s="43" t="s">
        <v>153</v>
      </c>
      <c r="B38" s="43" t="s">
        <v>378</v>
      </c>
      <c r="C38" s="43">
        <v>1</v>
      </c>
      <c r="D38" s="43">
        <v>370</v>
      </c>
    </row>
    <row r="39" spans="1:4" x14ac:dyDescent="0.2">
      <c r="A39" s="43" t="s">
        <v>417</v>
      </c>
      <c r="B39" s="43" t="s">
        <v>378</v>
      </c>
      <c r="C39" s="43">
        <v>1</v>
      </c>
      <c r="D39" s="43">
        <v>370</v>
      </c>
    </row>
    <row r="40" spans="1:4" x14ac:dyDescent="0.2">
      <c r="A40" s="43" t="s">
        <v>418</v>
      </c>
      <c r="B40" s="43" t="s">
        <v>378</v>
      </c>
      <c r="C40" s="43">
        <v>1</v>
      </c>
      <c r="D40" s="43">
        <v>370</v>
      </c>
    </row>
    <row r="41" spans="1:4" x14ac:dyDescent="0.2">
      <c r="A41" s="43" t="s">
        <v>142</v>
      </c>
      <c r="B41" s="43" t="s">
        <v>363</v>
      </c>
      <c r="C41" s="43">
        <v>1</v>
      </c>
      <c r="D41" s="43">
        <v>300</v>
      </c>
    </row>
    <row r="42" spans="1:4" x14ac:dyDescent="0.2">
      <c r="A42" s="43" t="s">
        <v>143</v>
      </c>
      <c r="B42" s="43" t="s">
        <v>363</v>
      </c>
      <c r="C42" s="43">
        <v>1</v>
      </c>
      <c r="D42" s="43">
        <v>300</v>
      </c>
    </row>
    <row r="43" spans="1:4" x14ac:dyDescent="0.2">
      <c r="A43" s="43" t="s">
        <v>146</v>
      </c>
      <c r="B43" s="43" t="s">
        <v>363</v>
      </c>
      <c r="C43" s="43">
        <v>1</v>
      </c>
      <c r="D43" s="43">
        <v>300</v>
      </c>
    </row>
    <row r="44" spans="1:4" x14ac:dyDescent="0.2">
      <c r="A44" s="43" t="s">
        <v>144</v>
      </c>
      <c r="B44" s="43" t="s">
        <v>363</v>
      </c>
      <c r="C44" s="43">
        <v>1</v>
      </c>
      <c r="D44" s="43">
        <v>300</v>
      </c>
    </row>
    <row r="45" spans="1:4" x14ac:dyDescent="0.2">
      <c r="A45" s="43" t="s">
        <v>145</v>
      </c>
      <c r="B45" s="43" t="s">
        <v>363</v>
      </c>
      <c r="C45" s="43">
        <v>1</v>
      </c>
      <c r="D45" s="43">
        <v>300</v>
      </c>
    </row>
    <row r="46" spans="1:4" x14ac:dyDescent="0.2">
      <c r="A46" s="43" t="s">
        <v>148</v>
      </c>
      <c r="B46" s="43" t="s">
        <v>378</v>
      </c>
      <c r="C46" s="43">
        <v>1.42</v>
      </c>
      <c r="D46" s="43">
        <v>525</v>
      </c>
    </row>
    <row r="47" spans="1:4" x14ac:dyDescent="0.2">
      <c r="A47" s="43" t="s">
        <v>150</v>
      </c>
      <c r="B47" s="43" t="s">
        <v>378</v>
      </c>
      <c r="C47" s="43">
        <v>1.42</v>
      </c>
      <c r="D47" s="43">
        <v>525</v>
      </c>
    </row>
    <row r="48" spans="1:4" x14ac:dyDescent="0.2">
      <c r="A48" s="43" t="s">
        <v>419</v>
      </c>
      <c r="B48" s="43" t="s">
        <v>378</v>
      </c>
      <c r="C48" s="43">
        <v>1.42</v>
      </c>
      <c r="D48" s="43">
        <v>525</v>
      </c>
    </row>
    <row r="49" spans="1:4" x14ac:dyDescent="0.2">
      <c r="A49" s="43" t="s">
        <v>147</v>
      </c>
      <c r="B49" s="43" t="s">
        <v>378</v>
      </c>
      <c r="C49" s="43">
        <v>1.42</v>
      </c>
      <c r="D49" s="43">
        <v>525</v>
      </c>
    </row>
    <row r="50" spans="1:4" x14ac:dyDescent="0.2">
      <c r="A50" s="43" t="s">
        <v>149</v>
      </c>
      <c r="B50" s="43" t="s">
        <v>378</v>
      </c>
      <c r="C50" s="43">
        <v>1.42</v>
      </c>
      <c r="D50" s="43">
        <v>525</v>
      </c>
    </row>
    <row r="51" spans="1:4" x14ac:dyDescent="0.2">
      <c r="A51" s="43" t="s">
        <v>420</v>
      </c>
      <c r="B51" s="43" t="s">
        <v>378</v>
      </c>
      <c r="C51" s="43">
        <v>1.42</v>
      </c>
      <c r="D51" s="43">
        <v>525</v>
      </c>
    </row>
    <row r="52" spans="1:4" x14ac:dyDescent="0.2">
      <c r="A52" s="43" t="s">
        <v>152</v>
      </c>
      <c r="B52" s="43" t="s">
        <v>397</v>
      </c>
      <c r="C52" s="43">
        <v>1.42</v>
      </c>
      <c r="D52" s="43">
        <v>525</v>
      </c>
    </row>
    <row r="53" spans="1:4" x14ac:dyDescent="0.2">
      <c r="A53" s="43" t="s">
        <v>151</v>
      </c>
      <c r="B53" s="43" t="s">
        <v>378</v>
      </c>
      <c r="C53" s="43">
        <v>1.42</v>
      </c>
      <c r="D53" s="43">
        <v>525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6"/>
  <sheetViews>
    <sheetView zoomScaleNormal="100" workbookViewId="0">
      <selection activeCell="A2" sqref="A2"/>
    </sheetView>
  </sheetViews>
  <sheetFormatPr baseColWidth="10" defaultColWidth="9.1640625" defaultRowHeight="15" x14ac:dyDescent="0.2"/>
  <cols>
    <col min="1" max="1" width="18.1640625" style="11" customWidth="1"/>
    <col min="2" max="2" width="18" style="11" customWidth="1"/>
    <col min="3" max="3" width="18.1640625" style="11" customWidth="1"/>
  </cols>
  <sheetData>
    <row r="1" spans="1:3" ht="12.75" customHeight="1" x14ac:dyDescent="0.2">
      <c r="A1" s="11" t="s">
        <v>351</v>
      </c>
      <c r="B1" s="11" t="s">
        <v>421</v>
      </c>
      <c r="C1" s="11" t="s">
        <v>364</v>
      </c>
    </row>
    <row r="2" spans="1:3" ht="13.5" customHeight="1" x14ac:dyDescent="0.2"/>
    <row r="3" spans="1:3" ht="13.5" customHeight="1" x14ac:dyDescent="0.2"/>
    <row r="4" spans="1:3" ht="13.5" customHeight="1" x14ac:dyDescent="0.2"/>
    <row r="5" spans="1:3" ht="13.5" customHeight="1" x14ac:dyDescent="0.2"/>
    <row r="6" spans="1:3" ht="13.5" customHeight="1" x14ac:dyDescent="0.2"/>
    <row r="7" spans="1:3" ht="13.5" customHeight="1" x14ac:dyDescent="0.2"/>
    <row r="8" spans="1:3" ht="13.5" customHeight="1" x14ac:dyDescent="0.2"/>
    <row r="9" spans="1:3" ht="13.5" customHeight="1" x14ac:dyDescent="0.2"/>
    <row r="10" spans="1:3" ht="13.5" customHeight="1" x14ac:dyDescent="0.2"/>
    <row r="11" spans="1:3" ht="13.5" customHeight="1" x14ac:dyDescent="0.2"/>
    <row r="12" spans="1:3" ht="13.5" customHeight="1" x14ac:dyDescent="0.2"/>
    <row r="13" spans="1:3" ht="13.5" customHeight="1" x14ac:dyDescent="0.2"/>
    <row r="14" spans="1:3" ht="13.5" customHeight="1" x14ac:dyDescent="0.2"/>
    <row r="15" spans="1:3" ht="13.5" customHeight="1" x14ac:dyDescent="0.2"/>
    <row r="16" spans="1:3" ht="13.5" customHeight="1" x14ac:dyDescent="0.2"/>
    <row r="17" ht="13.5" customHeight="1" x14ac:dyDescent="0.2"/>
    <row r="18" ht="13.5" customHeight="1" x14ac:dyDescent="0.2"/>
    <row r="19" ht="13.5" customHeight="1" x14ac:dyDescent="0.2"/>
    <row r="20" ht="13.5" customHeight="1" x14ac:dyDescent="0.2"/>
    <row r="21" ht="13.5" customHeight="1" x14ac:dyDescent="0.2"/>
    <row r="22" ht="13.5" customHeight="1" x14ac:dyDescent="0.2"/>
    <row r="23" ht="13.5" customHeight="1" x14ac:dyDescent="0.2"/>
    <row r="24" ht="13.5" customHeight="1" x14ac:dyDescent="0.2"/>
    <row r="25" ht="13.5" customHeight="1" x14ac:dyDescent="0.2"/>
    <row r="26" ht="13.5" customHeight="1" x14ac:dyDescent="0.2"/>
    <row r="27" ht="13.5" customHeight="1" x14ac:dyDescent="0.2"/>
    <row r="28" ht="13.5" customHeight="1" x14ac:dyDescent="0.2"/>
    <row r="29" ht="13.5" customHeight="1" x14ac:dyDescent="0.2"/>
    <row r="30" ht="13.5" customHeight="1" x14ac:dyDescent="0.2"/>
    <row r="31" ht="13.5" customHeight="1" x14ac:dyDescent="0.2"/>
    <row r="32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"/>
  <sheetViews>
    <sheetView zoomScaleNormal="100" workbookViewId="0">
      <selection activeCell="J1" sqref="J1"/>
    </sheetView>
  </sheetViews>
  <sheetFormatPr baseColWidth="10" defaultColWidth="9.1640625" defaultRowHeight="15" x14ac:dyDescent="0.2"/>
  <sheetData>
    <row r="1" spans="1:11" s="66" customFormat="1" ht="13.5" customHeight="1" x14ac:dyDescent="0.2">
      <c r="A1" s="65"/>
      <c r="B1" s="65" t="s">
        <v>422</v>
      </c>
      <c r="C1" s="65" t="s">
        <v>423</v>
      </c>
      <c r="D1" s="65" t="s">
        <v>424</v>
      </c>
      <c r="E1" s="65" t="s">
        <v>425</v>
      </c>
      <c r="F1" s="65" t="s">
        <v>426</v>
      </c>
      <c r="G1" s="65" t="s">
        <v>427</v>
      </c>
      <c r="H1" s="65" t="s">
        <v>428</v>
      </c>
      <c r="I1" s="65" t="s">
        <v>429</v>
      </c>
      <c r="J1" s="65" t="s">
        <v>430</v>
      </c>
      <c r="K1" s="65" t="s">
        <v>409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файл остатки</vt:lpstr>
      <vt:lpstr>планирование суточное</vt:lpstr>
      <vt:lpstr>План варок</vt:lpstr>
      <vt:lpstr>SKU Маскарпоне</vt:lpstr>
      <vt:lpstr>Заквасочники</vt:lpstr>
      <vt:lpstr>SKU заквасочник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Microsoft Office User</cp:lastModifiedBy>
  <cp:revision>126</cp:revision>
  <dcterms:created xsi:type="dcterms:W3CDTF">2020-12-13T08:44:49Z</dcterms:created>
  <dcterms:modified xsi:type="dcterms:W3CDTF">2023-09-05T07:53:10Z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