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\Desktop\code\git\2020.10-umalat\umalat\app\data\inputs\"/>
    </mc:Choice>
  </mc:AlternateContent>
  <xr:revisionPtr revIDLastSave="0" documentId="13_ncr:1_{C130C880-DDA1-4DFC-99B2-75B528F4C10D}" xr6:coauthVersionLast="37" xr6:coauthVersionMax="37" xr10:uidLastSave="{00000000-0000-0000-0000-000000000000}"/>
  <bookViews>
    <workbookView xWindow="0" yWindow="0" windowWidth="16380" windowHeight="8196" tabRatio="500" activeTab="3" xr2:uid="{00000000-000D-0000-FFFF-FFFF00000000}"/>
  </bookViews>
  <sheets>
    <sheet name="файл остатки" sheetId="1" r:id="rId1"/>
    <sheet name="планирование суточное" sheetId="2" r:id="rId2"/>
    <sheet name="Вода" sheetId="3" r:id="rId3"/>
    <sheet name="Соль" sheetId="4" r:id="rId4"/>
    <sheet name="Расписание" sheetId="5" r:id="rId5"/>
    <sheet name="Форм фактор плавления" sheetId="6" state="hidden" r:id="rId6"/>
    <sheet name="Дополнительная фасовка" sheetId="7" state="hidden" r:id="rId7"/>
    <sheet name="Вода SKU" sheetId="8" state="hidden" r:id="rId8"/>
    <sheet name="Соль SKU" sheetId="9" state="hidden" r:id="rId9"/>
    <sheet name="Типы варок" sheetId="10" state="hidden" r:id="rId10"/>
  </sheets>
  <definedNames>
    <definedName name="Water_SKU">'Вода SKU'!$A$1:$A$100</definedName>
  </definedNames>
  <calcPr calcId="179021" iterateDelta="1E-4"/>
</workbook>
</file>

<file path=xl/calcChain.xml><?xml version="1.0" encoding="utf-8"?>
<calcChain xmlns="http://schemas.openxmlformats.org/spreadsheetml/2006/main">
  <c r="W122" i="4" l="1"/>
  <c r="M122" i="4" s="1"/>
  <c r="U122" i="4"/>
  <c r="V122" i="4" s="1"/>
  <c r="T122" i="4"/>
  <c r="S122" i="4"/>
  <c r="Q122" i="4"/>
  <c r="P122" i="4"/>
  <c r="O122" i="4"/>
  <c r="J122" i="4"/>
  <c r="W121" i="4"/>
  <c r="M121" i="4" s="1"/>
  <c r="U121" i="4"/>
  <c r="V121" i="4" s="1"/>
  <c r="T121" i="4"/>
  <c r="S121" i="4"/>
  <c r="Q121" i="4"/>
  <c r="P121" i="4"/>
  <c r="O121" i="4"/>
  <c r="J121" i="4"/>
  <c r="W120" i="4"/>
  <c r="M120" i="4" s="1"/>
  <c r="U120" i="4"/>
  <c r="V120" i="4" s="1"/>
  <c r="T120" i="4"/>
  <c r="S120" i="4"/>
  <c r="Q120" i="4"/>
  <c r="P120" i="4"/>
  <c r="O120" i="4"/>
  <c r="J120" i="4"/>
  <c r="W119" i="4"/>
  <c r="U119" i="4"/>
  <c r="T119" i="4"/>
  <c r="V119" i="4" s="1"/>
  <c r="S119" i="4"/>
  <c r="Q119" i="4"/>
  <c r="P119" i="4"/>
  <c r="O119" i="4"/>
  <c r="M119" i="4"/>
  <c r="J119" i="4"/>
  <c r="W118" i="4"/>
  <c r="U118" i="4"/>
  <c r="V118" i="4" s="1"/>
  <c r="T118" i="4"/>
  <c r="S118" i="4"/>
  <c r="Q118" i="4"/>
  <c r="P118" i="4"/>
  <c r="O118" i="4"/>
  <c r="M118" i="4"/>
  <c r="J118" i="4"/>
  <c r="W117" i="4"/>
  <c r="M117" i="4" s="1"/>
  <c r="U117" i="4"/>
  <c r="T117" i="4"/>
  <c r="V117" i="4" s="1"/>
  <c r="S117" i="4"/>
  <c r="Q117" i="4"/>
  <c r="P117" i="4"/>
  <c r="O117" i="4"/>
  <c r="J117" i="4"/>
  <c r="W116" i="4"/>
  <c r="M116" i="4" s="1"/>
  <c r="U116" i="4"/>
  <c r="T116" i="4"/>
  <c r="S116" i="4"/>
  <c r="Q116" i="4"/>
  <c r="P116" i="4"/>
  <c r="O116" i="4"/>
  <c r="J116" i="4"/>
  <c r="W115" i="4"/>
  <c r="V115" i="4"/>
  <c r="U115" i="4"/>
  <c r="T115" i="4"/>
  <c r="S115" i="4"/>
  <c r="Q115" i="4"/>
  <c r="P115" i="4"/>
  <c r="O115" i="4"/>
  <c r="M115" i="4"/>
  <c r="J115" i="4"/>
  <c r="W114" i="4"/>
  <c r="M114" i="4" s="1"/>
  <c r="U114" i="4"/>
  <c r="V114" i="4" s="1"/>
  <c r="T114" i="4"/>
  <c r="S114" i="4"/>
  <c r="Q114" i="4"/>
  <c r="P114" i="4"/>
  <c r="O114" i="4"/>
  <c r="J114" i="4"/>
  <c r="W113" i="4"/>
  <c r="M113" i="4" s="1"/>
  <c r="U113" i="4"/>
  <c r="V113" i="4" s="1"/>
  <c r="T113" i="4"/>
  <c r="S113" i="4"/>
  <c r="Q113" i="4"/>
  <c r="P113" i="4"/>
  <c r="O113" i="4"/>
  <c r="J113" i="4"/>
  <c r="W112" i="4"/>
  <c r="M112" i="4" s="1"/>
  <c r="U112" i="4"/>
  <c r="V112" i="4" s="1"/>
  <c r="T112" i="4"/>
  <c r="S112" i="4"/>
  <c r="Q112" i="4"/>
  <c r="P112" i="4"/>
  <c r="O112" i="4"/>
  <c r="J112" i="4"/>
  <c r="W111" i="4"/>
  <c r="M111" i="4" s="1"/>
  <c r="U111" i="4"/>
  <c r="T111" i="4"/>
  <c r="V111" i="4" s="1"/>
  <c r="S111" i="4"/>
  <c r="Q111" i="4"/>
  <c r="P111" i="4"/>
  <c r="O111" i="4"/>
  <c r="J111" i="4"/>
  <c r="W110" i="4"/>
  <c r="M110" i="4" s="1"/>
  <c r="U110" i="4"/>
  <c r="V110" i="4" s="1"/>
  <c r="T110" i="4"/>
  <c r="S110" i="4"/>
  <c r="Q110" i="4"/>
  <c r="P110" i="4"/>
  <c r="O110" i="4"/>
  <c r="J110" i="4"/>
  <c r="W109" i="4"/>
  <c r="M109" i="4" s="1"/>
  <c r="U109" i="4"/>
  <c r="T109" i="4"/>
  <c r="V109" i="4" s="1"/>
  <c r="S109" i="4"/>
  <c r="Q109" i="4"/>
  <c r="P109" i="4"/>
  <c r="O109" i="4"/>
  <c r="J109" i="4"/>
  <c r="W108" i="4"/>
  <c r="M108" i="4" s="1"/>
  <c r="U108" i="4"/>
  <c r="T108" i="4"/>
  <c r="S108" i="4"/>
  <c r="Q108" i="4"/>
  <c r="P108" i="4"/>
  <c r="O108" i="4"/>
  <c r="J108" i="4"/>
  <c r="W107" i="4"/>
  <c r="M107" i="4" s="1"/>
  <c r="V107" i="4"/>
  <c r="U107" i="4"/>
  <c r="T107" i="4"/>
  <c r="S107" i="4"/>
  <c r="Q107" i="4"/>
  <c r="P107" i="4"/>
  <c r="O107" i="4"/>
  <c r="J107" i="4"/>
  <c r="W106" i="4"/>
  <c r="M106" i="4" s="1"/>
  <c r="U106" i="4"/>
  <c r="V106" i="4" s="1"/>
  <c r="T106" i="4"/>
  <c r="S106" i="4"/>
  <c r="Q106" i="4"/>
  <c r="P106" i="4"/>
  <c r="O106" i="4"/>
  <c r="J106" i="4"/>
  <c r="W105" i="4"/>
  <c r="M105" i="4" s="1"/>
  <c r="U105" i="4"/>
  <c r="V105" i="4" s="1"/>
  <c r="T105" i="4"/>
  <c r="S105" i="4"/>
  <c r="Q105" i="4"/>
  <c r="P105" i="4"/>
  <c r="O105" i="4"/>
  <c r="J105" i="4"/>
  <c r="W104" i="4"/>
  <c r="M104" i="4" s="1"/>
  <c r="U104" i="4"/>
  <c r="V104" i="4" s="1"/>
  <c r="T104" i="4"/>
  <c r="S104" i="4"/>
  <c r="Q104" i="4"/>
  <c r="P104" i="4"/>
  <c r="O104" i="4"/>
  <c r="J104" i="4"/>
  <c r="W103" i="4"/>
  <c r="M103" i="4" s="1"/>
  <c r="U103" i="4"/>
  <c r="T103" i="4"/>
  <c r="V103" i="4" s="1"/>
  <c r="S103" i="4"/>
  <c r="Q103" i="4"/>
  <c r="P103" i="4"/>
  <c r="O103" i="4"/>
  <c r="J103" i="4"/>
  <c r="W102" i="4"/>
  <c r="V102" i="4"/>
  <c r="U102" i="4"/>
  <c r="T102" i="4"/>
  <c r="S102" i="4"/>
  <c r="Q102" i="4"/>
  <c r="P102" i="4"/>
  <c r="O102" i="4"/>
  <c r="M102" i="4"/>
  <c r="J102" i="4"/>
  <c r="W101" i="4"/>
  <c r="M101" i="4" s="1"/>
  <c r="U101" i="4"/>
  <c r="T101" i="4"/>
  <c r="V101" i="4" s="1"/>
  <c r="S101" i="4"/>
  <c r="Q101" i="4"/>
  <c r="P101" i="4"/>
  <c r="O101" i="4"/>
  <c r="J101" i="4"/>
  <c r="W100" i="4"/>
  <c r="M100" i="4" s="1"/>
  <c r="U100" i="4"/>
  <c r="T100" i="4"/>
  <c r="S100" i="4"/>
  <c r="Q100" i="4"/>
  <c r="P100" i="4"/>
  <c r="O100" i="4"/>
  <c r="J100" i="4"/>
  <c r="W99" i="4"/>
  <c r="V99" i="4"/>
  <c r="U99" i="4"/>
  <c r="T99" i="4"/>
  <c r="S99" i="4"/>
  <c r="Q99" i="4"/>
  <c r="P99" i="4"/>
  <c r="O99" i="4"/>
  <c r="M99" i="4"/>
  <c r="J99" i="4"/>
  <c r="W98" i="4"/>
  <c r="M98" i="4" s="1"/>
  <c r="U98" i="4"/>
  <c r="V98" i="4" s="1"/>
  <c r="T98" i="4"/>
  <c r="S98" i="4"/>
  <c r="Q98" i="4"/>
  <c r="P98" i="4"/>
  <c r="O98" i="4"/>
  <c r="J98" i="4"/>
  <c r="W97" i="4"/>
  <c r="M97" i="4" s="1"/>
  <c r="U97" i="4"/>
  <c r="T97" i="4"/>
  <c r="S97" i="4"/>
  <c r="Q97" i="4"/>
  <c r="P97" i="4"/>
  <c r="O97" i="4"/>
  <c r="J97" i="4"/>
  <c r="W96" i="4"/>
  <c r="M96" i="4" s="1"/>
  <c r="U96" i="4"/>
  <c r="V96" i="4" s="1"/>
  <c r="T96" i="4"/>
  <c r="S96" i="4"/>
  <c r="Q96" i="4"/>
  <c r="P96" i="4"/>
  <c r="O96" i="4"/>
  <c r="J96" i="4"/>
  <c r="W95" i="4"/>
  <c r="M95" i="4" s="1"/>
  <c r="U95" i="4"/>
  <c r="T95" i="4"/>
  <c r="V95" i="4" s="1"/>
  <c r="S95" i="4"/>
  <c r="Q95" i="4"/>
  <c r="P95" i="4"/>
  <c r="O95" i="4"/>
  <c r="J95" i="4"/>
  <c r="W94" i="4"/>
  <c r="V94" i="4"/>
  <c r="U94" i="4"/>
  <c r="T94" i="4"/>
  <c r="S94" i="4"/>
  <c r="Q94" i="4"/>
  <c r="P94" i="4"/>
  <c r="O94" i="4"/>
  <c r="M94" i="4"/>
  <c r="J94" i="4"/>
  <c r="W93" i="4"/>
  <c r="M93" i="4" s="1"/>
  <c r="U93" i="4"/>
  <c r="T93" i="4"/>
  <c r="V93" i="4" s="1"/>
  <c r="S93" i="4"/>
  <c r="Q93" i="4"/>
  <c r="P93" i="4"/>
  <c r="O93" i="4"/>
  <c r="J93" i="4"/>
  <c r="W92" i="4"/>
  <c r="M92" i="4" s="1"/>
  <c r="U92" i="4"/>
  <c r="T92" i="4"/>
  <c r="S92" i="4"/>
  <c r="Q92" i="4"/>
  <c r="P92" i="4"/>
  <c r="O92" i="4"/>
  <c r="J92" i="4"/>
  <c r="W91" i="4"/>
  <c r="M91" i="4" s="1"/>
  <c r="V91" i="4"/>
  <c r="U91" i="4"/>
  <c r="T91" i="4"/>
  <c r="S91" i="4"/>
  <c r="Q91" i="4"/>
  <c r="P91" i="4"/>
  <c r="O91" i="4"/>
  <c r="J91" i="4"/>
  <c r="W90" i="4"/>
  <c r="M90" i="4" s="1"/>
  <c r="U90" i="4"/>
  <c r="V90" i="4" s="1"/>
  <c r="T90" i="4"/>
  <c r="S90" i="4"/>
  <c r="Q90" i="4"/>
  <c r="P90" i="4"/>
  <c r="O90" i="4"/>
  <c r="J90" i="4"/>
  <c r="W89" i="4"/>
  <c r="M89" i="4" s="1"/>
  <c r="U89" i="4"/>
  <c r="T89" i="4"/>
  <c r="S89" i="4"/>
  <c r="Q89" i="4"/>
  <c r="P89" i="4"/>
  <c r="O89" i="4"/>
  <c r="J89" i="4"/>
  <c r="W88" i="4"/>
  <c r="M88" i="4" s="1"/>
  <c r="U88" i="4"/>
  <c r="V88" i="4" s="1"/>
  <c r="T88" i="4"/>
  <c r="S88" i="4"/>
  <c r="Q88" i="4"/>
  <c r="P88" i="4"/>
  <c r="O88" i="4"/>
  <c r="J88" i="4"/>
  <c r="W87" i="4"/>
  <c r="M87" i="4" s="1"/>
  <c r="U87" i="4"/>
  <c r="T87" i="4"/>
  <c r="V87" i="4" s="1"/>
  <c r="S87" i="4"/>
  <c r="Q87" i="4"/>
  <c r="P87" i="4"/>
  <c r="O87" i="4"/>
  <c r="J87" i="4"/>
  <c r="W86" i="4"/>
  <c r="M86" i="4" s="1"/>
  <c r="U86" i="4"/>
  <c r="V86" i="4" s="1"/>
  <c r="T86" i="4"/>
  <c r="S86" i="4"/>
  <c r="Q86" i="4"/>
  <c r="P86" i="4"/>
  <c r="O86" i="4"/>
  <c r="J86" i="4"/>
  <c r="W85" i="4"/>
  <c r="M85" i="4" s="1"/>
  <c r="U85" i="4"/>
  <c r="T85" i="4"/>
  <c r="V85" i="4" s="1"/>
  <c r="S85" i="4"/>
  <c r="Q85" i="4"/>
  <c r="P85" i="4"/>
  <c r="O85" i="4"/>
  <c r="J85" i="4"/>
  <c r="W84" i="4"/>
  <c r="M84" i="4" s="1"/>
  <c r="U84" i="4"/>
  <c r="T84" i="4"/>
  <c r="S84" i="4"/>
  <c r="Q84" i="4"/>
  <c r="P84" i="4"/>
  <c r="O84" i="4"/>
  <c r="J84" i="4"/>
  <c r="W83" i="4"/>
  <c r="M83" i="4" s="1"/>
  <c r="V83" i="4"/>
  <c r="U83" i="4"/>
  <c r="T83" i="4"/>
  <c r="S83" i="4"/>
  <c r="Q83" i="4"/>
  <c r="P83" i="4"/>
  <c r="O83" i="4"/>
  <c r="J83" i="4"/>
  <c r="W82" i="4"/>
  <c r="M82" i="4" s="1"/>
  <c r="U82" i="4"/>
  <c r="V82" i="4" s="1"/>
  <c r="T82" i="4"/>
  <c r="S82" i="4"/>
  <c r="Q82" i="4"/>
  <c r="P82" i="4"/>
  <c r="O82" i="4"/>
  <c r="J82" i="4"/>
  <c r="W81" i="4"/>
  <c r="M81" i="4" s="1"/>
  <c r="U81" i="4"/>
  <c r="V81" i="4" s="1"/>
  <c r="T81" i="4"/>
  <c r="S81" i="4"/>
  <c r="Q81" i="4"/>
  <c r="P81" i="4"/>
  <c r="O81" i="4"/>
  <c r="J81" i="4"/>
  <c r="W80" i="4"/>
  <c r="M80" i="4" s="1"/>
  <c r="U80" i="4"/>
  <c r="V80" i="4" s="1"/>
  <c r="T80" i="4"/>
  <c r="S80" i="4"/>
  <c r="Q80" i="4"/>
  <c r="P80" i="4"/>
  <c r="O80" i="4"/>
  <c r="J80" i="4"/>
  <c r="W79" i="4"/>
  <c r="M79" i="4" s="1"/>
  <c r="U79" i="4"/>
  <c r="T79" i="4"/>
  <c r="V79" i="4" s="1"/>
  <c r="S79" i="4"/>
  <c r="Q79" i="4"/>
  <c r="P79" i="4"/>
  <c r="O79" i="4"/>
  <c r="J79" i="4"/>
  <c r="W78" i="4"/>
  <c r="M78" i="4" s="1"/>
  <c r="U78" i="4"/>
  <c r="V78" i="4" s="1"/>
  <c r="T78" i="4"/>
  <c r="S78" i="4"/>
  <c r="Q78" i="4"/>
  <c r="P78" i="4"/>
  <c r="O78" i="4"/>
  <c r="J78" i="4"/>
  <c r="W77" i="4"/>
  <c r="V77" i="4"/>
  <c r="U77" i="4"/>
  <c r="T77" i="4"/>
  <c r="S77" i="4"/>
  <c r="Q77" i="4"/>
  <c r="P77" i="4"/>
  <c r="O77" i="4"/>
  <c r="M77" i="4"/>
  <c r="J77" i="4"/>
  <c r="W76" i="4"/>
  <c r="M76" i="4" s="1"/>
  <c r="U76" i="4"/>
  <c r="T76" i="4"/>
  <c r="S76" i="4"/>
  <c r="Q76" i="4"/>
  <c r="P76" i="4"/>
  <c r="O76" i="4"/>
  <c r="J76" i="4"/>
  <c r="W75" i="4"/>
  <c r="M75" i="4" s="1"/>
  <c r="V75" i="4"/>
  <c r="U75" i="4"/>
  <c r="T75" i="4"/>
  <c r="S75" i="4"/>
  <c r="Q75" i="4"/>
  <c r="P75" i="4"/>
  <c r="O75" i="4"/>
  <c r="J75" i="4"/>
  <c r="W74" i="4"/>
  <c r="M74" i="4" s="1"/>
  <c r="U74" i="4"/>
  <c r="V74" i="4" s="1"/>
  <c r="T74" i="4"/>
  <c r="S74" i="4"/>
  <c r="Q74" i="4"/>
  <c r="P74" i="4"/>
  <c r="O74" i="4"/>
  <c r="J74" i="4"/>
  <c r="W73" i="4"/>
  <c r="M73" i="4" s="1"/>
  <c r="U73" i="4"/>
  <c r="V73" i="4" s="1"/>
  <c r="T73" i="4"/>
  <c r="S73" i="4"/>
  <c r="Q73" i="4"/>
  <c r="P73" i="4"/>
  <c r="O73" i="4"/>
  <c r="J73" i="4"/>
  <c r="W72" i="4"/>
  <c r="M72" i="4" s="1"/>
  <c r="U72" i="4"/>
  <c r="V72" i="4" s="1"/>
  <c r="T72" i="4"/>
  <c r="S72" i="4"/>
  <c r="Q72" i="4"/>
  <c r="P72" i="4"/>
  <c r="O72" i="4"/>
  <c r="J72" i="4"/>
  <c r="W71" i="4"/>
  <c r="M71" i="4" s="1"/>
  <c r="U71" i="4"/>
  <c r="T71" i="4"/>
  <c r="V71" i="4" s="1"/>
  <c r="S71" i="4"/>
  <c r="Q71" i="4"/>
  <c r="P71" i="4"/>
  <c r="O71" i="4"/>
  <c r="J71" i="4"/>
  <c r="W70" i="4"/>
  <c r="M70" i="4" s="1"/>
  <c r="U70" i="4"/>
  <c r="V70" i="4" s="1"/>
  <c r="T70" i="4"/>
  <c r="S70" i="4"/>
  <c r="Q70" i="4"/>
  <c r="P70" i="4"/>
  <c r="O70" i="4"/>
  <c r="J70" i="4"/>
  <c r="W69" i="4"/>
  <c r="V69" i="4"/>
  <c r="U69" i="4"/>
  <c r="T69" i="4"/>
  <c r="S69" i="4"/>
  <c r="Q69" i="4"/>
  <c r="P69" i="4"/>
  <c r="O69" i="4"/>
  <c r="M69" i="4"/>
  <c r="J69" i="4"/>
  <c r="W68" i="4"/>
  <c r="M68" i="4" s="1"/>
  <c r="U68" i="4"/>
  <c r="T68" i="4"/>
  <c r="S68" i="4"/>
  <c r="Q68" i="4"/>
  <c r="P68" i="4"/>
  <c r="O68" i="4"/>
  <c r="J68" i="4"/>
  <c r="W67" i="4"/>
  <c r="M67" i="4" s="1"/>
  <c r="V67" i="4"/>
  <c r="U67" i="4"/>
  <c r="T67" i="4"/>
  <c r="S67" i="4"/>
  <c r="Q67" i="4"/>
  <c r="P67" i="4"/>
  <c r="O67" i="4"/>
  <c r="J67" i="4"/>
  <c r="W66" i="4"/>
  <c r="M66" i="4" s="1"/>
  <c r="U66" i="4"/>
  <c r="V66" i="4" s="1"/>
  <c r="T66" i="4"/>
  <c r="S66" i="4"/>
  <c r="Q66" i="4"/>
  <c r="P66" i="4"/>
  <c r="O66" i="4"/>
  <c r="J66" i="4"/>
  <c r="W65" i="4"/>
  <c r="M65" i="4" s="1"/>
  <c r="U65" i="4"/>
  <c r="V65" i="4" s="1"/>
  <c r="T65" i="4"/>
  <c r="S65" i="4"/>
  <c r="Q65" i="4"/>
  <c r="P65" i="4"/>
  <c r="O65" i="4"/>
  <c r="J65" i="4"/>
  <c r="W64" i="4"/>
  <c r="M64" i="4" s="1"/>
  <c r="U64" i="4"/>
  <c r="V64" i="4" s="1"/>
  <c r="T64" i="4"/>
  <c r="S64" i="4"/>
  <c r="Q64" i="4"/>
  <c r="P64" i="4"/>
  <c r="O64" i="4"/>
  <c r="J64" i="4"/>
  <c r="W63" i="4"/>
  <c r="M63" i="4" s="1"/>
  <c r="U63" i="4"/>
  <c r="T63" i="4"/>
  <c r="V63" i="4" s="1"/>
  <c r="S63" i="4"/>
  <c r="Q63" i="4"/>
  <c r="P63" i="4"/>
  <c r="O63" i="4"/>
  <c r="J63" i="4"/>
  <c r="W62" i="4"/>
  <c r="M62" i="4" s="1"/>
  <c r="U62" i="4"/>
  <c r="V62" i="4" s="1"/>
  <c r="T62" i="4"/>
  <c r="S62" i="4"/>
  <c r="Q62" i="4"/>
  <c r="P62" i="4"/>
  <c r="O62" i="4"/>
  <c r="J62" i="4"/>
  <c r="W61" i="4"/>
  <c r="M61" i="4" s="1"/>
  <c r="V61" i="4"/>
  <c r="U61" i="4"/>
  <c r="T61" i="4"/>
  <c r="S61" i="4"/>
  <c r="Q61" i="4"/>
  <c r="P61" i="4"/>
  <c r="O61" i="4"/>
  <c r="J61" i="4"/>
  <c r="W60" i="4"/>
  <c r="M60" i="4" s="1"/>
  <c r="U60" i="4"/>
  <c r="T60" i="4"/>
  <c r="S60" i="4"/>
  <c r="Q60" i="4"/>
  <c r="P60" i="4"/>
  <c r="O60" i="4"/>
  <c r="J60" i="4"/>
  <c r="W59" i="4"/>
  <c r="M59" i="4" s="1"/>
  <c r="V59" i="4"/>
  <c r="U59" i="4"/>
  <c r="T59" i="4"/>
  <c r="S59" i="4"/>
  <c r="Q59" i="4"/>
  <c r="P59" i="4"/>
  <c r="O59" i="4"/>
  <c r="J59" i="4"/>
  <c r="W58" i="4"/>
  <c r="M58" i="4" s="1"/>
  <c r="U58" i="4"/>
  <c r="V58" i="4" s="1"/>
  <c r="T58" i="4"/>
  <c r="S58" i="4"/>
  <c r="Q58" i="4"/>
  <c r="P58" i="4"/>
  <c r="O58" i="4"/>
  <c r="J58" i="4"/>
  <c r="W57" i="4"/>
  <c r="M57" i="4" s="1"/>
  <c r="U57" i="4"/>
  <c r="V57" i="4" s="1"/>
  <c r="T57" i="4"/>
  <c r="S57" i="4"/>
  <c r="Q57" i="4"/>
  <c r="P57" i="4"/>
  <c r="O57" i="4"/>
  <c r="J57" i="4"/>
  <c r="W56" i="4"/>
  <c r="M56" i="4" s="1"/>
  <c r="U56" i="4"/>
  <c r="V56" i="4" s="1"/>
  <c r="T56" i="4"/>
  <c r="S56" i="4"/>
  <c r="Q56" i="4"/>
  <c r="P56" i="4"/>
  <c r="O56" i="4"/>
  <c r="J56" i="4"/>
  <c r="W55" i="4"/>
  <c r="M55" i="4" s="1"/>
  <c r="U55" i="4"/>
  <c r="T55" i="4"/>
  <c r="V55" i="4" s="1"/>
  <c r="S55" i="4"/>
  <c r="Q55" i="4"/>
  <c r="P55" i="4"/>
  <c r="O55" i="4"/>
  <c r="J55" i="4"/>
  <c r="W54" i="4"/>
  <c r="M54" i="4" s="1"/>
  <c r="V54" i="4"/>
  <c r="U54" i="4"/>
  <c r="T54" i="4"/>
  <c r="S54" i="4"/>
  <c r="Q54" i="4"/>
  <c r="P54" i="4"/>
  <c r="O54" i="4"/>
  <c r="J54" i="4"/>
  <c r="W53" i="4"/>
  <c r="M53" i="4" s="1"/>
  <c r="V53" i="4"/>
  <c r="U53" i="4"/>
  <c r="T53" i="4"/>
  <c r="S53" i="4"/>
  <c r="Q53" i="4"/>
  <c r="P53" i="4"/>
  <c r="O53" i="4"/>
  <c r="J53" i="4"/>
  <c r="W52" i="4"/>
  <c r="M52" i="4" s="1"/>
  <c r="U52" i="4"/>
  <c r="T52" i="4"/>
  <c r="S52" i="4"/>
  <c r="Q52" i="4"/>
  <c r="P52" i="4"/>
  <c r="O52" i="4"/>
  <c r="J52" i="4"/>
  <c r="W51" i="4"/>
  <c r="V51" i="4"/>
  <c r="U51" i="4"/>
  <c r="T51" i="4"/>
  <c r="S51" i="4"/>
  <c r="Q51" i="4"/>
  <c r="P51" i="4"/>
  <c r="O51" i="4"/>
  <c r="M51" i="4"/>
  <c r="J51" i="4"/>
  <c r="W50" i="4"/>
  <c r="M50" i="4" s="1"/>
  <c r="U50" i="4"/>
  <c r="V50" i="4" s="1"/>
  <c r="T50" i="4"/>
  <c r="S50" i="4"/>
  <c r="Q50" i="4"/>
  <c r="P50" i="4"/>
  <c r="O50" i="4"/>
  <c r="J50" i="4"/>
  <c r="W49" i="4"/>
  <c r="M49" i="4" s="1"/>
  <c r="V49" i="4"/>
  <c r="U49" i="4"/>
  <c r="T49" i="4"/>
  <c r="S49" i="4"/>
  <c r="Q49" i="4"/>
  <c r="P49" i="4"/>
  <c r="O49" i="4"/>
  <c r="J49" i="4"/>
  <c r="W48" i="4"/>
  <c r="M48" i="4" s="1"/>
  <c r="U48" i="4"/>
  <c r="V48" i="4" s="1"/>
  <c r="T48" i="4"/>
  <c r="S48" i="4"/>
  <c r="Q48" i="4"/>
  <c r="P48" i="4"/>
  <c r="O48" i="4"/>
  <c r="J48" i="4"/>
  <c r="W47" i="4"/>
  <c r="M47" i="4" s="1"/>
  <c r="U47" i="4"/>
  <c r="T47" i="4"/>
  <c r="V47" i="4" s="1"/>
  <c r="S47" i="4"/>
  <c r="Q47" i="4"/>
  <c r="P47" i="4"/>
  <c r="O47" i="4"/>
  <c r="J47" i="4"/>
  <c r="W46" i="4"/>
  <c r="M46" i="4" s="1"/>
  <c r="U46" i="4"/>
  <c r="V46" i="4" s="1"/>
  <c r="T46" i="4"/>
  <c r="S46" i="4"/>
  <c r="Q46" i="4"/>
  <c r="P46" i="4"/>
  <c r="O46" i="4"/>
  <c r="J46" i="4"/>
  <c r="W45" i="4"/>
  <c r="M45" i="4" s="1"/>
  <c r="V45" i="4"/>
  <c r="U45" i="4"/>
  <c r="T45" i="4"/>
  <c r="S45" i="4"/>
  <c r="Q45" i="4"/>
  <c r="P45" i="4"/>
  <c r="O45" i="4"/>
  <c r="J45" i="4"/>
  <c r="W44" i="4"/>
  <c r="M44" i="4" s="1"/>
  <c r="U44" i="4"/>
  <c r="V44" i="4" s="1"/>
  <c r="T44" i="4"/>
  <c r="S44" i="4"/>
  <c r="Q44" i="4"/>
  <c r="P44" i="4"/>
  <c r="O44" i="4"/>
  <c r="J44" i="4"/>
  <c r="W43" i="4"/>
  <c r="M43" i="4" s="1"/>
  <c r="V43" i="4"/>
  <c r="U43" i="4"/>
  <c r="T43" i="4"/>
  <c r="S43" i="4"/>
  <c r="Q43" i="4"/>
  <c r="P43" i="4"/>
  <c r="O43" i="4"/>
  <c r="J43" i="4"/>
  <c r="W42" i="4"/>
  <c r="M42" i="4" s="1"/>
  <c r="U42" i="4"/>
  <c r="V42" i="4" s="1"/>
  <c r="T42" i="4"/>
  <c r="S42" i="4"/>
  <c r="Q42" i="4"/>
  <c r="P42" i="4"/>
  <c r="O42" i="4"/>
  <c r="J42" i="4"/>
  <c r="W41" i="4"/>
  <c r="M41" i="4" s="1"/>
  <c r="U41" i="4"/>
  <c r="V41" i="4" s="1"/>
  <c r="T41" i="4"/>
  <c r="S41" i="4"/>
  <c r="Q41" i="4"/>
  <c r="P41" i="4"/>
  <c r="O41" i="4"/>
  <c r="J41" i="4"/>
  <c r="W40" i="4"/>
  <c r="M40" i="4" s="1"/>
  <c r="U40" i="4"/>
  <c r="V40" i="4" s="1"/>
  <c r="T40" i="4"/>
  <c r="S40" i="4"/>
  <c r="Q40" i="4"/>
  <c r="P40" i="4"/>
  <c r="O40" i="4"/>
  <c r="J40" i="4"/>
  <c r="W39" i="4"/>
  <c r="M39" i="4" s="1"/>
  <c r="U39" i="4"/>
  <c r="T39" i="4"/>
  <c r="V39" i="4" s="1"/>
  <c r="S39" i="4"/>
  <c r="Q39" i="4"/>
  <c r="P39" i="4"/>
  <c r="O39" i="4"/>
  <c r="J39" i="4"/>
  <c r="W38" i="4"/>
  <c r="M38" i="4" s="1"/>
  <c r="U38" i="4"/>
  <c r="V38" i="4" s="1"/>
  <c r="T38" i="4"/>
  <c r="S38" i="4"/>
  <c r="Q38" i="4"/>
  <c r="P38" i="4"/>
  <c r="O38" i="4"/>
  <c r="J38" i="4"/>
  <c r="W37" i="4"/>
  <c r="M37" i="4" s="1"/>
  <c r="V37" i="4"/>
  <c r="U37" i="4"/>
  <c r="T37" i="4"/>
  <c r="S37" i="4"/>
  <c r="Q37" i="4"/>
  <c r="P37" i="4"/>
  <c r="O37" i="4"/>
  <c r="J37" i="4"/>
  <c r="W36" i="4"/>
  <c r="M36" i="4" s="1"/>
  <c r="U36" i="4"/>
  <c r="T36" i="4"/>
  <c r="S36" i="4"/>
  <c r="Q36" i="4"/>
  <c r="P36" i="4"/>
  <c r="O36" i="4"/>
  <c r="J36" i="4"/>
  <c r="W35" i="4"/>
  <c r="M35" i="4" s="1"/>
  <c r="V35" i="4"/>
  <c r="U35" i="4"/>
  <c r="T35" i="4"/>
  <c r="S35" i="4"/>
  <c r="Q35" i="4"/>
  <c r="P35" i="4"/>
  <c r="O35" i="4"/>
  <c r="J35" i="4"/>
  <c r="W34" i="4"/>
  <c r="M34" i="4" s="1"/>
  <c r="U34" i="4"/>
  <c r="V34" i="4" s="1"/>
  <c r="T34" i="4"/>
  <c r="S34" i="4"/>
  <c r="Q34" i="4"/>
  <c r="P34" i="4"/>
  <c r="O34" i="4"/>
  <c r="J34" i="4"/>
  <c r="W33" i="4"/>
  <c r="M33" i="4" s="1"/>
  <c r="U33" i="4"/>
  <c r="V33" i="4" s="1"/>
  <c r="T33" i="4"/>
  <c r="S33" i="4"/>
  <c r="Q33" i="4"/>
  <c r="P33" i="4"/>
  <c r="O33" i="4"/>
  <c r="J33" i="4"/>
  <c r="W32" i="4"/>
  <c r="M32" i="4" s="1"/>
  <c r="U32" i="4"/>
  <c r="V32" i="4" s="1"/>
  <c r="T32" i="4"/>
  <c r="S32" i="4"/>
  <c r="Q32" i="4"/>
  <c r="P32" i="4"/>
  <c r="O32" i="4"/>
  <c r="J32" i="4"/>
  <c r="W31" i="4"/>
  <c r="M31" i="4" s="1"/>
  <c r="U31" i="4"/>
  <c r="T31" i="4"/>
  <c r="V31" i="4" s="1"/>
  <c r="S31" i="4"/>
  <c r="Q31" i="4"/>
  <c r="P31" i="4"/>
  <c r="O31" i="4"/>
  <c r="J31" i="4"/>
  <c r="W30" i="4"/>
  <c r="M30" i="4" s="1"/>
  <c r="U30" i="4"/>
  <c r="V30" i="4" s="1"/>
  <c r="T30" i="4"/>
  <c r="S30" i="4"/>
  <c r="Q30" i="4"/>
  <c r="P30" i="4"/>
  <c r="O30" i="4"/>
  <c r="J30" i="4"/>
  <c r="W29" i="4"/>
  <c r="V29" i="4"/>
  <c r="U29" i="4"/>
  <c r="T29" i="4"/>
  <c r="S29" i="4"/>
  <c r="Q29" i="4"/>
  <c r="P29" i="4"/>
  <c r="O29" i="4"/>
  <c r="M29" i="4"/>
  <c r="J29" i="4"/>
  <c r="W28" i="4"/>
  <c r="M28" i="4" s="1"/>
  <c r="U28" i="4"/>
  <c r="V28" i="4" s="1"/>
  <c r="T28" i="4"/>
  <c r="S28" i="4"/>
  <c r="Q28" i="4"/>
  <c r="P28" i="4"/>
  <c r="O28" i="4"/>
  <c r="J28" i="4"/>
  <c r="W27" i="4"/>
  <c r="V27" i="4"/>
  <c r="U27" i="4"/>
  <c r="T27" i="4"/>
  <c r="S27" i="4"/>
  <c r="Q27" i="4"/>
  <c r="P27" i="4"/>
  <c r="O27" i="4"/>
  <c r="M27" i="4"/>
  <c r="J27" i="4"/>
  <c r="W26" i="4"/>
  <c r="M26" i="4" s="1"/>
  <c r="U26" i="4"/>
  <c r="V26" i="4" s="1"/>
  <c r="T26" i="4"/>
  <c r="S26" i="4"/>
  <c r="Q26" i="4"/>
  <c r="P26" i="4"/>
  <c r="O26" i="4"/>
  <c r="J26" i="4"/>
  <c r="W25" i="4"/>
  <c r="M25" i="4" s="1"/>
  <c r="U25" i="4"/>
  <c r="V25" i="4" s="1"/>
  <c r="T25" i="4"/>
  <c r="S25" i="4"/>
  <c r="Q25" i="4"/>
  <c r="P25" i="4"/>
  <c r="O25" i="4"/>
  <c r="W24" i="4"/>
  <c r="M24" i="4" s="1"/>
  <c r="U24" i="4"/>
  <c r="V24" i="4" s="1"/>
  <c r="T24" i="4"/>
  <c r="S24" i="4"/>
  <c r="Q24" i="4"/>
  <c r="P24" i="4"/>
  <c r="O24" i="4"/>
  <c r="W23" i="4"/>
  <c r="M23" i="4" s="1"/>
  <c r="U23" i="4"/>
  <c r="T23" i="4"/>
  <c r="V23" i="4" s="1"/>
  <c r="S23" i="4"/>
  <c r="Q23" i="4"/>
  <c r="P23" i="4"/>
  <c r="O23" i="4"/>
  <c r="W22" i="4"/>
  <c r="M22" i="4" s="1"/>
  <c r="U22" i="4"/>
  <c r="V22" i="4" s="1"/>
  <c r="T22" i="4"/>
  <c r="S22" i="4"/>
  <c r="Q22" i="4"/>
  <c r="P22" i="4"/>
  <c r="O22" i="4"/>
  <c r="W21" i="4"/>
  <c r="M21" i="4" s="1"/>
  <c r="V21" i="4"/>
  <c r="U21" i="4"/>
  <c r="T21" i="4"/>
  <c r="S21" i="4"/>
  <c r="Q21" i="4"/>
  <c r="P21" i="4"/>
  <c r="O21" i="4"/>
  <c r="W20" i="4"/>
  <c r="M20" i="4" s="1"/>
  <c r="U20" i="4"/>
  <c r="T20" i="4"/>
  <c r="S20" i="4"/>
  <c r="Q20" i="4"/>
  <c r="P20" i="4"/>
  <c r="O20" i="4"/>
  <c r="W19" i="4"/>
  <c r="M19" i="4" s="1"/>
  <c r="V19" i="4"/>
  <c r="U19" i="4"/>
  <c r="T19" i="4"/>
  <c r="S19" i="4"/>
  <c r="Q19" i="4"/>
  <c r="P19" i="4"/>
  <c r="O19" i="4"/>
  <c r="W18" i="4"/>
  <c r="M18" i="4" s="1"/>
  <c r="U18" i="4"/>
  <c r="V18" i="4" s="1"/>
  <c r="T18" i="4"/>
  <c r="S18" i="4"/>
  <c r="Q18" i="4"/>
  <c r="P18" i="4"/>
  <c r="O18" i="4"/>
  <c r="W17" i="4"/>
  <c r="M17" i="4" s="1"/>
  <c r="U17" i="4"/>
  <c r="V17" i="4" s="1"/>
  <c r="T17" i="4"/>
  <c r="S17" i="4"/>
  <c r="Q17" i="4"/>
  <c r="P17" i="4"/>
  <c r="O17" i="4"/>
  <c r="W16" i="4"/>
  <c r="M16" i="4" s="1"/>
  <c r="U16" i="4"/>
  <c r="V16" i="4" s="1"/>
  <c r="T16" i="4"/>
  <c r="S16" i="4"/>
  <c r="Q16" i="4"/>
  <c r="P16" i="4"/>
  <c r="O16" i="4"/>
  <c r="W15" i="4"/>
  <c r="M15" i="4" s="1"/>
  <c r="U15" i="4"/>
  <c r="T15" i="4"/>
  <c r="V15" i="4" s="1"/>
  <c r="S15" i="4"/>
  <c r="Q15" i="4"/>
  <c r="P15" i="4"/>
  <c r="O15" i="4"/>
  <c r="W14" i="4"/>
  <c r="M14" i="4" s="1"/>
  <c r="U14" i="4"/>
  <c r="V14" i="4" s="1"/>
  <c r="T14" i="4"/>
  <c r="S14" i="4"/>
  <c r="Q14" i="4"/>
  <c r="P14" i="4"/>
  <c r="O14" i="4"/>
  <c r="W13" i="4"/>
  <c r="V13" i="4"/>
  <c r="U13" i="4"/>
  <c r="T13" i="4"/>
  <c r="S13" i="4"/>
  <c r="Q13" i="4"/>
  <c r="P13" i="4"/>
  <c r="O13" i="4"/>
  <c r="M13" i="4"/>
  <c r="W12" i="4"/>
  <c r="M12" i="4" s="1"/>
  <c r="U12" i="4"/>
  <c r="V12" i="4" s="1"/>
  <c r="T12" i="4"/>
  <c r="S12" i="4"/>
  <c r="Q12" i="4"/>
  <c r="P12" i="4"/>
  <c r="O12" i="4"/>
  <c r="W11" i="4"/>
  <c r="V11" i="4"/>
  <c r="U11" i="4"/>
  <c r="T11" i="4"/>
  <c r="S11" i="4"/>
  <c r="Q11" i="4"/>
  <c r="P11" i="4"/>
  <c r="O11" i="4"/>
  <c r="M11" i="4"/>
  <c r="W10" i="4"/>
  <c r="M10" i="4" s="1"/>
  <c r="U10" i="4"/>
  <c r="V10" i="4" s="1"/>
  <c r="T10" i="4"/>
  <c r="S10" i="4"/>
  <c r="Q10" i="4"/>
  <c r="P10" i="4"/>
  <c r="O10" i="4"/>
  <c r="W9" i="4"/>
  <c r="M9" i="4" s="1"/>
  <c r="U9" i="4"/>
  <c r="V9" i="4" s="1"/>
  <c r="T9" i="4"/>
  <c r="S9" i="4"/>
  <c r="Q9" i="4"/>
  <c r="P9" i="4"/>
  <c r="O9" i="4"/>
  <c r="W8" i="4"/>
  <c r="M8" i="4" s="1"/>
  <c r="U8" i="4"/>
  <c r="V8" i="4" s="1"/>
  <c r="T8" i="4"/>
  <c r="S8" i="4"/>
  <c r="Q8" i="4"/>
  <c r="P8" i="4"/>
  <c r="O8" i="4"/>
  <c r="W7" i="4"/>
  <c r="M7" i="4" s="1"/>
  <c r="U7" i="4"/>
  <c r="T7" i="4"/>
  <c r="V7" i="4" s="1"/>
  <c r="S7" i="4"/>
  <c r="Q7" i="4"/>
  <c r="P7" i="4"/>
  <c r="O7" i="4"/>
  <c r="W6" i="4"/>
  <c r="M6" i="4" s="1"/>
  <c r="U6" i="4"/>
  <c r="V6" i="4" s="1"/>
  <c r="T6" i="4"/>
  <c r="S6" i="4"/>
  <c r="Q6" i="4"/>
  <c r="P6" i="4"/>
  <c r="O6" i="4"/>
  <c r="W5" i="4"/>
  <c r="M5" i="4" s="1"/>
  <c r="V5" i="4"/>
  <c r="U5" i="4"/>
  <c r="T5" i="4"/>
  <c r="S5" i="4"/>
  <c r="Q5" i="4"/>
  <c r="P5" i="4"/>
  <c r="O5" i="4"/>
  <c r="W4" i="4"/>
  <c r="M4" i="4" s="1"/>
  <c r="U4" i="4"/>
  <c r="T4" i="4"/>
  <c r="S4" i="4"/>
  <c r="Q4" i="4"/>
  <c r="P4" i="4"/>
  <c r="O4" i="4"/>
  <c r="W3" i="4"/>
  <c r="M3" i="4" s="1"/>
  <c r="V3" i="4"/>
  <c r="U3" i="4"/>
  <c r="T3" i="4"/>
  <c r="S3" i="4"/>
  <c r="Q3" i="4"/>
  <c r="P3" i="4"/>
  <c r="O3" i="4"/>
  <c r="W2" i="4"/>
  <c r="M2" i="4" s="1"/>
  <c r="U2" i="4"/>
  <c r="V2" i="4" s="1"/>
  <c r="T2" i="4"/>
  <c r="S2" i="4"/>
  <c r="Q2" i="4"/>
  <c r="P2" i="4"/>
  <c r="O2" i="4"/>
  <c r="W122" i="3"/>
  <c r="M122" i="3" s="1"/>
  <c r="U122" i="3"/>
  <c r="V122" i="3" s="1"/>
  <c r="T122" i="3"/>
  <c r="S122" i="3"/>
  <c r="Q122" i="3"/>
  <c r="P122" i="3"/>
  <c r="O122" i="3"/>
  <c r="J122" i="3"/>
  <c r="W121" i="3"/>
  <c r="M121" i="3" s="1"/>
  <c r="U121" i="3"/>
  <c r="V121" i="3" s="1"/>
  <c r="T121" i="3"/>
  <c r="S121" i="3"/>
  <c r="Q121" i="3"/>
  <c r="P121" i="3"/>
  <c r="O121" i="3"/>
  <c r="J121" i="3"/>
  <c r="W120" i="3"/>
  <c r="M120" i="3" s="1"/>
  <c r="U120" i="3"/>
  <c r="T120" i="3"/>
  <c r="V120" i="3" s="1"/>
  <c r="S120" i="3"/>
  <c r="Q120" i="3"/>
  <c r="P120" i="3"/>
  <c r="O120" i="3"/>
  <c r="J120" i="3"/>
  <c r="W119" i="3"/>
  <c r="M119" i="3" s="1"/>
  <c r="U119" i="3"/>
  <c r="V119" i="3" s="1"/>
  <c r="T119" i="3"/>
  <c r="S119" i="3"/>
  <c r="Q119" i="3"/>
  <c r="P119" i="3"/>
  <c r="O119" i="3"/>
  <c r="J119" i="3"/>
  <c r="W118" i="3"/>
  <c r="V118" i="3"/>
  <c r="U118" i="3"/>
  <c r="T118" i="3"/>
  <c r="S118" i="3"/>
  <c r="Q118" i="3"/>
  <c r="P118" i="3"/>
  <c r="O118" i="3"/>
  <c r="M118" i="3"/>
  <c r="J118" i="3"/>
  <c r="W117" i="3"/>
  <c r="M117" i="3" s="1"/>
  <c r="U117" i="3"/>
  <c r="V117" i="3" s="1"/>
  <c r="T117" i="3"/>
  <c r="S117" i="3"/>
  <c r="Q117" i="3"/>
  <c r="P117" i="3"/>
  <c r="O117" i="3"/>
  <c r="J117" i="3"/>
  <c r="W116" i="3"/>
  <c r="V116" i="3"/>
  <c r="U116" i="3"/>
  <c r="T116" i="3"/>
  <c r="S116" i="3"/>
  <c r="Q116" i="3"/>
  <c r="P116" i="3"/>
  <c r="O116" i="3"/>
  <c r="M116" i="3"/>
  <c r="J116" i="3"/>
  <c r="W115" i="3"/>
  <c r="M115" i="3" s="1"/>
  <c r="U115" i="3"/>
  <c r="V115" i="3" s="1"/>
  <c r="T115" i="3"/>
  <c r="S115" i="3"/>
  <c r="Q115" i="3"/>
  <c r="P115" i="3"/>
  <c r="O115" i="3"/>
  <c r="J115" i="3"/>
  <c r="W114" i="3"/>
  <c r="M114" i="3" s="1"/>
  <c r="U114" i="3"/>
  <c r="V114" i="3" s="1"/>
  <c r="T114" i="3"/>
  <c r="S114" i="3"/>
  <c r="Q114" i="3"/>
  <c r="P114" i="3"/>
  <c r="O114" i="3"/>
  <c r="J114" i="3"/>
  <c r="W113" i="3"/>
  <c r="M113" i="3" s="1"/>
  <c r="U113" i="3"/>
  <c r="V113" i="3" s="1"/>
  <c r="T113" i="3"/>
  <c r="S113" i="3"/>
  <c r="Q113" i="3"/>
  <c r="P113" i="3"/>
  <c r="O113" i="3"/>
  <c r="J113" i="3"/>
  <c r="W112" i="3"/>
  <c r="M112" i="3" s="1"/>
  <c r="U112" i="3"/>
  <c r="T112" i="3"/>
  <c r="V112" i="3" s="1"/>
  <c r="S112" i="3"/>
  <c r="Q112" i="3"/>
  <c r="P112" i="3"/>
  <c r="O112" i="3"/>
  <c r="J112" i="3"/>
  <c r="W111" i="3"/>
  <c r="M111" i="3" s="1"/>
  <c r="U111" i="3"/>
  <c r="V111" i="3" s="1"/>
  <c r="T111" i="3"/>
  <c r="S111" i="3"/>
  <c r="Q111" i="3"/>
  <c r="P111" i="3"/>
  <c r="O111" i="3"/>
  <c r="J111" i="3"/>
  <c r="W110" i="3"/>
  <c r="V110" i="3"/>
  <c r="U110" i="3"/>
  <c r="T110" i="3"/>
  <c r="S110" i="3"/>
  <c r="Q110" i="3"/>
  <c r="P110" i="3"/>
  <c r="O110" i="3"/>
  <c r="M110" i="3"/>
  <c r="J110" i="3"/>
  <c r="W109" i="3"/>
  <c r="M109" i="3" s="1"/>
  <c r="U109" i="3"/>
  <c r="T109" i="3"/>
  <c r="S109" i="3"/>
  <c r="Q109" i="3"/>
  <c r="P109" i="3"/>
  <c r="O109" i="3"/>
  <c r="J109" i="3"/>
  <c r="W108" i="3"/>
  <c r="M108" i="3" s="1"/>
  <c r="V108" i="3"/>
  <c r="U108" i="3"/>
  <c r="T108" i="3"/>
  <c r="S108" i="3"/>
  <c r="Q108" i="3"/>
  <c r="P108" i="3"/>
  <c r="O108" i="3"/>
  <c r="J108" i="3"/>
  <c r="W107" i="3"/>
  <c r="M107" i="3" s="1"/>
  <c r="U107" i="3"/>
  <c r="V107" i="3" s="1"/>
  <c r="T107" i="3"/>
  <c r="S107" i="3"/>
  <c r="Q107" i="3"/>
  <c r="P107" i="3"/>
  <c r="O107" i="3"/>
  <c r="J107" i="3"/>
  <c r="W106" i="3"/>
  <c r="M106" i="3" s="1"/>
  <c r="U106" i="3"/>
  <c r="V106" i="3" s="1"/>
  <c r="T106" i="3"/>
  <c r="S106" i="3"/>
  <c r="Q106" i="3"/>
  <c r="P106" i="3"/>
  <c r="O106" i="3"/>
  <c r="J106" i="3"/>
  <c r="W105" i="3"/>
  <c r="M105" i="3" s="1"/>
  <c r="U105" i="3"/>
  <c r="V105" i="3" s="1"/>
  <c r="T105" i="3"/>
  <c r="S105" i="3"/>
  <c r="Q105" i="3"/>
  <c r="P105" i="3"/>
  <c r="O105" i="3"/>
  <c r="J105" i="3"/>
  <c r="W104" i="3"/>
  <c r="M104" i="3" s="1"/>
  <c r="U104" i="3"/>
  <c r="T104" i="3"/>
  <c r="V104" i="3" s="1"/>
  <c r="S104" i="3"/>
  <c r="Q104" i="3"/>
  <c r="P104" i="3"/>
  <c r="O104" i="3"/>
  <c r="J104" i="3"/>
  <c r="W103" i="3"/>
  <c r="M103" i="3" s="1"/>
  <c r="U103" i="3"/>
  <c r="V103" i="3" s="1"/>
  <c r="T103" i="3"/>
  <c r="S103" i="3"/>
  <c r="Q103" i="3"/>
  <c r="P103" i="3"/>
  <c r="O103" i="3"/>
  <c r="J103" i="3"/>
  <c r="W102" i="3"/>
  <c r="M102" i="3" s="1"/>
  <c r="V102" i="3"/>
  <c r="U102" i="3"/>
  <c r="T102" i="3"/>
  <c r="S102" i="3"/>
  <c r="Q102" i="3"/>
  <c r="P102" i="3"/>
  <c r="O102" i="3"/>
  <c r="J102" i="3"/>
  <c r="W101" i="3"/>
  <c r="M101" i="3" s="1"/>
  <c r="U101" i="3"/>
  <c r="V101" i="3" s="1"/>
  <c r="T101" i="3"/>
  <c r="S101" i="3"/>
  <c r="Q101" i="3"/>
  <c r="P101" i="3"/>
  <c r="O101" i="3"/>
  <c r="J101" i="3"/>
  <c r="W100" i="3"/>
  <c r="M100" i="3" s="1"/>
  <c r="V100" i="3"/>
  <c r="U100" i="3"/>
  <c r="T100" i="3"/>
  <c r="S100" i="3"/>
  <c r="Q100" i="3"/>
  <c r="P100" i="3"/>
  <c r="O100" i="3"/>
  <c r="J100" i="3"/>
  <c r="W99" i="3"/>
  <c r="M99" i="3" s="1"/>
  <c r="U99" i="3"/>
  <c r="V99" i="3" s="1"/>
  <c r="T99" i="3"/>
  <c r="S99" i="3"/>
  <c r="Q99" i="3"/>
  <c r="P99" i="3"/>
  <c r="O99" i="3"/>
  <c r="J99" i="3"/>
  <c r="W98" i="3"/>
  <c r="M98" i="3" s="1"/>
  <c r="U98" i="3"/>
  <c r="V98" i="3" s="1"/>
  <c r="T98" i="3"/>
  <c r="S98" i="3"/>
  <c r="Q98" i="3"/>
  <c r="P98" i="3"/>
  <c r="O98" i="3"/>
  <c r="J98" i="3"/>
  <c r="W97" i="3"/>
  <c r="M97" i="3" s="1"/>
  <c r="U97" i="3"/>
  <c r="V97" i="3" s="1"/>
  <c r="T97" i="3"/>
  <c r="S97" i="3"/>
  <c r="Q97" i="3"/>
  <c r="P97" i="3"/>
  <c r="O97" i="3"/>
  <c r="J97" i="3"/>
  <c r="W96" i="3"/>
  <c r="M96" i="3" s="1"/>
  <c r="U96" i="3"/>
  <c r="T96" i="3"/>
  <c r="V96" i="3" s="1"/>
  <c r="S96" i="3"/>
  <c r="Q96" i="3"/>
  <c r="P96" i="3"/>
  <c r="O96" i="3"/>
  <c r="J96" i="3"/>
  <c r="W95" i="3"/>
  <c r="M95" i="3" s="1"/>
  <c r="V95" i="3"/>
  <c r="U95" i="3"/>
  <c r="T95" i="3"/>
  <c r="S95" i="3"/>
  <c r="Q95" i="3"/>
  <c r="P95" i="3"/>
  <c r="O95" i="3"/>
  <c r="J95" i="3"/>
  <c r="W94" i="3"/>
  <c r="M94" i="3" s="1"/>
  <c r="V94" i="3"/>
  <c r="U94" i="3"/>
  <c r="T94" i="3"/>
  <c r="S94" i="3"/>
  <c r="Q94" i="3"/>
  <c r="P94" i="3"/>
  <c r="O94" i="3"/>
  <c r="J94" i="3"/>
  <c r="W93" i="3"/>
  <c r="M93" i="3" s="1"/>
  <c r="U93" i="3"/>
  <c r="V93" i="3" s="1"/>
  <c r="T93" i="3"/>
  <c r="S93" i="3"/>
  <c r="Q93" i="3"/>
  <c r="P93" i="3"/>
  <c r="O93" i="3"/>
  <c r="J93" i="3"/>
  <c r="W92" i="3"/>
  <c r="M92" i="3" s="1"/>
  <c r="U92" i="3"/>
  <c r="T92" i="3"/>
  <c r="V92" i="3" s="1"/>
  <c r="S92" i="3"/>
  <c r="Q92" i="3"/>
  <c r="P92" i="3"/>
  <c r="O92" i="3"/>
  <c r="J92" i="3"/>
  <c r="W91" i="3"/>
  <c r="M91" i="3" s="1"/>
  <c r="U91" i="3"/>
  <c r="V91" i="3" s="1"/>
  <c r="T91" i="3"/>
  <c r="S91" i="3"/>
  <c r="Q91" i="3"/>
  <c r="P91" i="3"/>
  <c r="O91" i="3"/>
  <c r="J91" i="3"/>
  <c r="W90" i="3"/>
  <c r="V90" i="3"/>
  <c r="U90" i="3"/>
  <c r="T90" i="3"/>
  <c r="S90" i="3"/>
  <c r="Q90" i="3"/>
  <c r="P90" i="3"/>
  <c r="O90" i="3"/>
  <c r="M90" i="3"/>
  <c r="J90" i="3"/>
  <c r="W89" i="3"/>
  <c r="M89" i="3" s="1"/>
  <c r="U89" i="3"/>
  <c r="V89" i="3" s="1"/>
  <c r="T89" i="3"/>
  <c r="S89" i="3"/>
  <c r="Q89" i="3"/>
  <c r="P89" i="3"/>
  <c r="O89" i="3"/>
  <c r="J89" i="3"/>
  <c r="W88" i="3"/>
  <c r="M88" i="3" s="1"/>
  <c r="U88" i="3"/>
  <c r="T88" i="3"/>
  <c r="V88" i="3" s="1"/>
  <c r="S88" i="3"/>
  <c r="Q88" i="3"/>
  <c r="P88" i="3"/>
  <c r="O88" i="3"/>
  <c r="J88" i="3"/>
  <c r="W87" i="3"/>
  <c r="V87" i="3"/>
  <c r="U87" i="3"/>
  <c r="T87" i="3"/>
  <c r="S87" i="3"/>
  <c r="Q87" i="3"/>
  <c r="P87" i="3"/>
  <c r="O87" i="3"/>
  <c r="M87" i="3"/>
  <c r="J87" i="3"/>
  <c r="W86" i="3"/>
  <c r="M86" i="3" s="1"/>
  <c r="V86" i="3"/>
  <c r="U86" i="3"/>
  <c r="T86" i="3"/>
  <c r="S86" i="3"/>
  <c r="Q86" i="3"/>
  <c r="P86" i="3"/>
  <c r="O86" i="3"/>
  <c r="J86" i="3"/>
  <c r="W85" i="3"/>
  <c r="M85" i="3" s="1"/>
  <c r="U85" i="3"/>
  <c r="T85" i="3"/>
  <c r="S85" i="3"/>
  <c r="Q85" i="3"/>
  <c r="P85" i="3"/>
  <c r="O85" i="3"/>
  <c r="J85" i="3"/>
  <c r="W84" i="3"/>
  <c r="M84" i="3" s="1"/>
  <c r="U84" i="3"/>
  <c r="T84" i="3"/>
  <c r="V84" i="3" s="1"/>
  <c r="S84" i="3"/>
  <c r="Q84" i="3"/>
  <c r="P84" i="3"/>
  <c r="O84" i="3"/>
  <c r="J84" i="3"/>
  <c r="W83" i="3"/>
  <c r="M83" i="3" s="1"/>
  <c r="U83" i="3"/>
  <c r="V83" i="3" s="1"/>
  <c r="T83" i="3"/>
  <c r="S83" i="3"/>
  <c r="Q83" i="3"/>
  <c r="P83" i="3"/>
  <c r="O83" i="3"/>
  <c r="J83" i="3"/>
  <c r="W82" i="3"/>
  <c r="M82" i="3" s="1"/>
  <c r="U82" i="3"/>
  <c r="V82" i="3" s="1"/>
  <c r="T82" i="3"/>
  <c r="S82" i="3"/>
  <c r="Q82" i="3"/>
  <c r="P82" i="3"/>
  <c r="O82" i="3"/>
  <c r="J82" i="3"/>
  <c r="W81" i="3"/>
  <c r="M81" i="3" s="1"/>
  <c r="U81" i="3"/>
  <c r="V81" i="3" s="1"/>
  <c r="T81" i="3"/>
  <c r="S81" i="3"/>
  <c r="Q81" i="3"/>
  <c r="P81" i="3"/>
  <c r="O81" i="3"/>
  <c r="J81" i="3"/>
  <c r="W80" i="3"/>
  <c r="M80" i="3" s="1"/>
  <c r="U80" i="3"/>
  <c r="T80" i="3"/>
  <c r="V80" i="3" s="1"/>
  <c r="S80" i="3"/>
  <c r="Q80" i="3"/>
  <c r="P80" i="3"/>
  <c r="O80" i="3"/>
  <c r="J80" i="3"/>
  <c r="W79" i="3"/>
  <c r="M79" i="3" s="1"/>
  <c r="U79" i="3"/>
  <c r="V79" i="3" s="1"/>
  <c r="T79" i="3"/>
  <c r="S79" i="3"/>
  <c r="Q79" i="3"/>
  <c r="P79" i="3"/>
  <c r="O79" i="3"/>
  <c r="J79" i="3"/>
  <c r="W78" i="3"/>
  <c r="V78" i="3"/>
  <c r="U78" i="3"/>
  <c r="T78" i="3"/>
  <c r="S78" i="3"/>
  <c r="Q78" i="3"/>
  <c r="P78" i="3"/>
  <c r="O78" i="3"/>
  <c r="M78" i="3"/>
  <c r="J78" i="3"/>
  <c r="W77" i="3"/>
  <c r="M77" i="3" s="1"/>
  <c r="U77" i="3"/>
  <c r="V77" i="3" s="1"/>
  <c r="T77" i="3"/>
  <c r="S77" i="3"/>
  <c r="Q77" i="3"/>
  <c r="P77" i="3"/>
  <c r="O77" i="3"/>
  <c r="J77" i="3"/>
  <c r="W76" i="3"/>
  <c r="V76" i="3"/>
  <c r="U76" i="3"/>
  <c r="T76" i="3"/>
  <c r="S76" i="3"/>
  <c r="Q76" i="3"/>
  <c r="P76" i="3"/>
  <c r="O76" i="3"/>
  <c r="M76" i="3"/>
  <c r="J76" i="3"/>
  <c r="W75" i="3"/>
  <c r="M75" i="3" s="1"/>
  <c r="U75" i="3"/>
  <c r="V75" i="3" s="1"/>
  <c r="T75" i="3"/>
  <c r="S75" i="3"/>
  <c r="Q75" i="3"/>
  <c r="P75" i="3"/>
  <c r="O75" i="3"/>
  <c r="J75" i="3"/>
  <c r="W74" i="3"/>
  <c r="M74" i="3" s="1"/>
  <c r="U74" i="3"/>
  <c r="V74" i="3" s="1"/>
  <c r="T74" i="3"/>
  <c r="S74" i="3"/>
  <c r="Q74" i="3"/>
  <c r="P74" i="3"/>
  <c r="O74" i="3"/>
  <c r="J74" i="3"/>
  <c r="W73" i="3"/>
  <c r="M73" i="3" s="1"/>
  <c r="U73" i="3"/>
  <c r="V73" i="3" s="1"/>
  <c r="T73" i="3"/>
  <c r="S73" i="3"/>
  <c r="Q73" i="3"/>
  <c r="P73" i="3"/>
  <c r="O73" i="3"/>
  <c r="J73" i="3"/>
  <c r="W72" i="3"/>
  <c r="M72" i="3" s="1"/>
  <c r="U72" i="3"/>
  <c r="T72" i="3"/>
  <c r="V72" i="3" s="1"/>
  <c r="S72" i="3"/>
  <c r="Q72" i="3"/>
  <c r="P72" i="3"/>
  <c r="O72" i="3"/>
  <c r="J72" i="3"/>
  <c r="W71" i="3"/>
  <c r="M71" i="3" s="1"/>
  <c r="V71" i="3"/>
  <c r="U71" i="3"/>
  <c r="T71" i="3"/>
  <c r="S71" i="3"/>
  <c r="Q71" i="3"/>
  <c r="P71" i="3"/>
  <c r="O71" i="3"/>
  <c r="J71" i="3"/>
  <c r="W70" i="3"/>
  <c r="M70" i="3" s="1"/>
  <c r="V70" i="3"/>
  <c r="U70" i="3"/>
  <c r="T70" i="3"/>
  <c r="S70" i="3"/>
  <c r="Q70" i="3"/>
  <c r="P70" i="3"/>
  <c r="O70" i="3"/>
  <c r="J70" i="3"/>
  <c r="W69" i="3"/>
  <c r="M69" i="3" s="1"/>
  <c r="U69" i="3"/>
  <c r="V69" i="3" s="1"/>
  <c r="T69" i="3"/>
  <c r="S69" i="3"/>
  <c r="Q69" i="3"/>
  <c r="P69" i="3"/>
  <c r="O69" i="3"/>
  <c r="J69" i="3"/>
  <c r="W68" i="3"/>
  <c r="V68" i="3"/>
  <c r="U68" i="3"/>
  <c r="T68" i="3"/>
  <c r="S68" i="3"/>
  <c r="Q68" i="3"/>
  <c r="P68" i="3"/>
  <c r="O68" i="3"/>
  <c r="M68" i="3"/>
  <c r="J68" i="3"/>
  <c r="W67" i="3"/>
  <c r="M67" i="3" s="1"/>
  <c r="U67" i="3"/>
  <c r="V67" i="3" s="1"/>
  <c r="T67" i="3"/>
  <c r="S67" i="3"/>
  <c r="Q67" i="3"/>
  <c r="P67" i="3"/>
  <c r="O67" i="3"/>
  <c r="J67" i="3"/>
  <c r="W66" i="3"/>
  <c r="V66" i="3"/>
  <c r="U66" i="3"/>
  <c r="T66" i="3"/>
  <c r="S66" i="3"/>
  <c r="Q66" i="3"/>
  <c r="P66" i="3"/>
  <c r="O66" i="3"/>
  <c r="M66" i="3"/>
  <c r="J66" i="3"/>
  <c r="W65" i="3"/>
  <c r="M65" i="3" s="1"/>
  <c r="U65" i="3"/>
  <c r="V65" i="3" s="1"/>
  <c r="T65" i="3"/>
  <c r="S65" i="3"/>
  <c r="Q65" i="3"/>
  <c r="P65" i="3"/>
  <c r="O65" i="3"/>
  <c r="J65" i="3"/>
  <c r="W64" i="3"/>
  <c r="M64" i="3" s="1"/>
  <c r="U64" i="3"/>
  <c r="T64" i="3"/>
  <c r="V64" i="3" s="1"/>
  <c r="S64" i="3"/>
  <c r="Q64" i="3"/>
  <c r="P64" i="3"/>
  <c r="O64" i="3"/>
  <c r="J64" i="3"/>
  <c r="W63" i="3"/>
  <c r="M63" i="3" s="1"/>
  <c r="V63" i="3"/>
  <c r="U63" i="3"/>
  <c r="T63" i="3"/>
  <c r="S63" i="3"/>
  <c r="Q63" i="3"/>
  <c r="P63" i="3"/>
  <c r="O63" i="3"/>
  <c r="J63" i="3"/>
  <c r="W62" i="3"/>
  <c r="M62" i="3" s="1"/>
  <c r="V62" i="3"/>
  <c r="U62" i="3"/>
  <c r="T62" i="3"/>
  <c r="S62" i="3"/>
  <c r="Q62" i="3"/>
  <c r="P62" i="3"/>
  <c r="O62" i="3"/>
  <c r="J62" i="3"/>
  <c r="W61" i="3"/>
  <c r="M61" i="3" s="1"/>
  <c r="U61" i="3"/>
  <c r="T61" i="3"/>
  <c r="S61" i="3"/>
  <c r="Q61" i="3"/>
  <c r="P61" i="3"/>
  <c r="O61" i="3"/>
  <c r="J61" i="3"/>
  <c r="W60" i="3"/>
  <c r="M60" i="3" s="1"/>
  <c r="U60" i="3"/>
  <c r="T60" i="3"/>
  <c r="V60" i="3" s="1"/>
  <c r="S60" i="3"/>
  <c r="Q60" i="3"/>
  <c r="P60" i="3"/>
  <c r="O60" i="3"/>
  <c r="J60" i="3"/>
  <c r="W59" i="3"/>
  <c r="M59" i="3" s="1"/>
  <c r="U59" i="3"/>
  <c r="V59" i="3" s="1"/>
  <c r="T59" i="3"/>
  <c r="S59" i="3"/>
  <c r="Q59" i="3"/>
  <c r="P59" i="3"/>
  <c r="O59" i="3"/>
  <c r="J59" i="3"/>
  <c r="W58" i="3"/>
  <c r="V58" i="3"/>
  <c r="U58" i="3"/>
  <c r="T58" i="3"/>
  <c r="S58" i="3"/>
  <c r="Q58" i="3"/>
  <c r="P58" i="3"/>
  <c r="O58" i="3"/>
  <c r="M58" i="3"/>
  <c r="J58" i="3"/>
  <c r="W57" i="3"/>
  <c r="M57" i="3" s="1"/>
  <c r="U57" i="3"/>
  <c r="V57" i="3" s="1"/>
  <c r="T57" i="3"/>
  <c r="S57" i="3"/>
  <c r="Q57" i="3"/>
  <c r="P57" i="3"/>
  <c r="O57" i="3"/>
  <c r="J57" i="3"/>
  <c r="W56" i="3"/>
  <c r="M56" i="3" s="1"/>
  <c r="U56" i="3"/>
  <c r="T56" i="3"/>
  <c r="V56" i="3" s="1"/>
  <c r="S56" i="3"/>
  <c r="Q56" i="3"/>
  <c r="P56" i="3"/>
  <c r="O56" i="3"/>
  <c r="J56" i="3"/>
  <c r="W55" i="3"/>
  <c r="M55" i="3" s="1"/>
  <c r="U55" i="3"/>
  <c r="V55" i="3" s="1"/>
  <c r="T55" i="3"/>
  <c r="S55" i="3"/>
  <c r="Q55" i="3"/>
  <c r="P55" i="3"/>
  <c r="O55" i="3"/>
  <c r="J55" i="3"/>
  <c r="W54" i="3"/>
  <c r="V54" i="3"/>
  <c r="U54" i="3"/>
  <c r="T54" i="3"/>
  <c r="S54" i="3"/>
  <c r="Q54" i="3"/>
  <c r="P54" i="3"/>
  <c r="O54" i="3"/>
  <c r="M54" i="3"/>
  <c r="J54" i="3"/>
  <c r="W53" i="3"/>
  <c r="M53" i="3" s="1"/>
  <c r="U53" i="3"/>
  <c r="T53" i="3"/>
  <c r="S53" i="3"/>
  <c r="Q53" i="3"/>
  <c r="P53" i="3"/>
  <c r="O53" i="3"/>
  <c r="J53" i="3"/>
  <c r="W52" i="3"/>
  <c r="M52" i="3" s="1"/>
  <c r="U52" i="3"/>
  <c r="T52" i="3"/>
  <c r="V52" i="3" s="1"/>
  <c r="S52" i="3"/>
  <c r="Q52" i="3"/>
  <c r="P52" i="3"/>
  <c r="O52" i="3"/>
  <c r="J52" i="3"/>
  <c r="W51" i="3"/>
  <c r="M51" i="3" s="1"/>
  <c r="U51" i="3"/>
  <c r="V51" i="3" s="1"/>
  <c r="T51" i="3"/>
  <c r="S51" i="3"/>
  <c r="Q51" i="3"/>
  <c r="P51" i="3"/>
  <c r="O51" i="3"/>
  <c r="J51" i="3"/>
  <c r="W50" i="3"/>
  <c r="M50" i="3" s="1"/>
  <c r="U50" i="3"/>
  <c r="V50" i="3" s="1"/>
  <c r="T50" i="3"/>
  <c r="S50" i="3"/>
  <c r="Q50" i="3"/>
  <c r="P50" i="3"/>
  <c r="O50" i="3"/>
  <c r="J50" i="3"/>
  <c r="W49" i="3"/>
  <c r="M49" i="3" s="1"/>
  <c r="U49" i="3"/>
  <c r="V49" i="3" s="1"/>
  <c r="T49" i="3"/>
  <c r="S49" i="3"/>
  <c r="Q49" i="3"/>
  <c r="P49" i="3"/>
  <c r="O49" i="3"/>
  <c r="J49" i="3"/>
  <c r="W48" i="3"/>
  <c r="M48" i="3" s="1"/>
  <c r="U48" i="3"/>
  <c r="T48" i="3"/>
  <c r="V48" i="3" s="1"/>
  <c r="S48" i="3"/>
  <c r="Q48" i="3"/>
  <c r="P48" i="3"/>
  <c r="O48" i="3"/>
  <c r="J48" i="3"/>
  <c r="W47" i="3"/>
  <c r="M47" i="3" s="1"/>
  <c r="U47" i="3"/>
  <c r="V47" i="3" s="1"/>
  <c r="T47" i="3"/>
  <c r="S47" i="3"/>
  <c r="Q47" i="3"/>
  <c r="P47" i="3"/>
  <c r="O47" i="3"/>
  <c r="J47" i="3"/>
  <c r="W46" i="3"/>
  <c r="M46" i="3" s="1"/>
  <c r="V46" i="3"/>
  <c r="U46" i="3"/>
  <c r="T46" i="3"/>
  <c r="S46" i="3"/>
  <c r="Q46" i="3"/>
  <c r="P46" i="3"/>
  <c r="O46" i="3"/>
  <c r="J46" i="3"/>
  <c r="W45" i="3"/>
  <c r="M45" i="3" s="1"/>
  <c r="U45" i="3"/>
  <c r="T45" i="3"/>
  <c r="S45" i="3"/>
  <c r="Q45" i="3"/>
  <c r="P45" i="3"/>
  <c r="O45" i="3"/>
  <c r="J45" i="3"/>
  <c r="W44" i="3"/>
  <c r="M44" i="3" s="1"/>
  <c r="V44" i="3"/>
  <c r="U44" i="3"/>
  <c r="T44" i="3"/>
  <c r="S44" i="3"/>
  <c r="Q44" i="3"/>
  <c r="P44" i="3"/>
  <c r="O44" i="3"/>
  <c r="J44" i="3"/>
  <c r="W43" i="3"/>
  <c r="M43" i="3" s="1"/>
  <c r="U43" i="3"/>
  <c r="T43" i="3"/>
  <c r="S43" i="3"/>
  <c r="Q43" i="3"/>
  <c r="P43" i="3"/>
  <c r="O43" i="3"/>
  <c r="J43" i="3"/>
  <c r="W42" i="3"/>
  <c r="M42" i="3" s="1"/>
  <c r="V42" i="3"/>
  <c r="U42" i="3"/>
  <c r="T42" i="3"/>
  <c r="S42" i="3"/>
  <c r="Q42" i="3"/>
  <c r="P42" i="3"/>
  <c r="O42" i="3"/>
  <c r="J42" i="3"/>
  <c r="W41" i="3"/>
  <c r="M41" i="3" s="1"/>
  <c r="U41" i="3"/>
  <c r="V41" i="3" s="1"/>
  <c r="T41" i="3"/>
  <c r="S41" i="3"/>
  <c r="Q41" i="3"/>
  <c r="P41" i="3"/>
  <c r="O41" i="3"/>
  <c r="J41" i="3"/>
  <c r="W40" i="3"/>
  <c r="M40" i="3" s="1"/>
  <c r="U40" i="3"/>
  <c r="T40" i="3"/>
  <c r="S40" i="3"/>
  <c r="Q40" i="3"/>
  <c r="P40" i="3"/>
  <c r="O40" i="3"/>
  <c r="J40" i="3"/>
  <c r="W39" i="3"/>
  <c r="M39" i="3" s="1"/>
  <c r="U39" i="3"/>
  <c r="V39" i="3" s="1"/>
  <c r="T39" i="3"/>
  <c r="S39" i="3"/>
  <c r="Q39" i="3"/>
  <c r="P39" i="3"/>
  <c r="O39" i="3"/>
  <c r="J39" i="3"/>
  <c r="W38" i="3"/>
  <c r="V38" i="3"/>
  <c r="U38" i="3"/>
  <c r="T38" i="3"/>
  <c r="S38" i="3"/>
  <c r="Q38" i="3"/>
  <c r="P38" i="3"/>
  <c r="O38" i="3"/>
  <c r="M38" i="3"/>
  <c r="J38" i="3"/>
  <c r="W37" i="3"/>
  <c r="M37" i="3" s="1"/>
  <c r="U37" i="3"/>
  <c r="V37" i="3" s="1"/>
  <c r="T37" i="3"/>
  <c r="S37" i="3"/>
  <c r="Q37" i="3"/>
  <c r="P37" i="3"/>
  <c r="O37" i="3"/>
  <c r="J37" i="3"/>
  <c r="W36" i="3"/>
  <c r="M36" i="3" s="1"/>
  <c r="V36" i="3"/>
  <c r="U36" i="3"/>
  <c r="T36" i="3"/>
  <c r="S36" i="3"/>
  <c r="Q36" i="3"/>
  <c r="P36" i="3"/>
  <c r="O36" i="3"/>
  <c r="J36" i="3"/>
  <c r="W35" i="3"/>
  <c r="M35" i="3" s="1"/>
  <c r="U35" i="3"/>
  <c r="T35" i="3"/>
  <c r="S35" i="3"/>
  <c r="Q35" i="3"/>
  <c r="P35" i="3"/>
  <c r="O35" i="3"/>
  <c r="J35" i="3"/>
  <c r="W34" i="3"/>
  <c r="V34" i="3"/>
  <c r="U34" i="3"/>
  <c r="T34" i="3"/>
  <c r="S34" i="3"/>
  <c r="Q34" i="3"/>
  <c r="P34" i="3"/>
  <c r="O34" i="3"/>
  <c r="M34" i="3"/>
  <c r="J34" i="3"/>
  <c r="W33" i="3"/>
  <c r="M33" i="3" s="1"/>
  <c r="U33" i="3"/>
  <c r="V33" i="3" s="1"/>
  <c r="T33" i="3"/>
  <c r="S33" i="3"/>
  <c r="Q33" i="3"/>
  <c r="P33" i="3"/>
  <c r="O33" i="3"/>
  <c r="J33" i="3"/>
  <c r="W32" i="3"/>
  <c r="M32" i="3" s="1"/>
  <c r="U32" i="3"/>
  <c r="T32" i="3"/>
  <c r="S32" i="3"/>
  <c r="Q32" i="3"/>
  <c r="P32" i="3"/>
  <c r="O32" i="3"/>
  <c r="J32" i="3"/>
  <c r="W31" i="3"/>
  <c r="M31" i="3" s="1"/>
  <c r="U31" i="3"/>
  <c r="V31" i="3" s="1"/>
  <c r="T31" i="3"/>
  <c r="S31" i="3"/>
  <c r="Q31" i="3"/>
  <c r="P31" i="3"/>
  <c r="O31" i="3"/>
  <c r="J31" i="3"/>
  <c r="W30" i="3"/>
  <c r="V30" i="3"/>
  <c r="U30" i="3"/>
  <c r="T30" i="3"/>
  <c r="S30" i="3"/>
  <c r="Q30" i="3"/>
  <c r="P30" i="3"/>
  <c r="O30" i="3"/>
  <c r="M30" i="3"/>
  <c r="J30" i="3"/>
  <c r="W29" i="3"/>
  <c r="U29" i="3"/>
  <c r="V29" i="3" s="1"/>
  <c r="T29" i="3"/>
  <c r="S29" i="3"/>
  <c r="Q29" i="3"/>
  <c r="P29" i="3"/>
  <c r="O29" i="3"/>
  <c r="M29" i="3"/>
  <c r="W28" i="3"/>
  <c r="M28" i="3" s="1"/>
  <c r="V28" i="3"/>
  <c r="U28" i="3"/>
  <c r="T28" i="3"/>
  <c r="S28" i="3"/>
  <c r="Q28" i="3"/>
  <c r="P28" i="3"/>
  <c r="O28" i="3"/>
  <c r="W27" i="3"/>
  <c r="M27" i="3" s="1"/>
  <c r="U27" i="3"/>
  <c r="T27" i="3"/>
  <c r="S27" i="3"/>
  <c r="Q27" i="3"/>
  <c r="P27" i="3"/>
  <c r="O27" i="3"/>
  <c r="W26" i="3"/>
  <c r="M26" i="3" s="1"/>
  <c r="V26" i="3"/>
  <c r="U26" i="3"/>
  <c r="T26" i="3"/>
  <c r="S26" i="3"/>
  <c r="Q26" i="3"/>
  <c r="P26" i="3"/>
  <c r="O26" i="3"/>
  <c r="W25" i="3"/>
  <c r="M25" i="3" s="1"/>
  <c r="U25" i="3"/>
  <c r="V25" i="3" s="1"/>
  <c r="T25" i="3"/>
  <c r="S25" i="3"/>
  <c r="Q25" i="3"/>
  <c r="P25" i="3"/>
  <c r="O25" i="3"/>
  <c r="W24" i="3"/>
  <c r="M24" i="3" s="1"/>
  <c r="U24" i="3"/>
  <c r="V24" i="3" s="1"/>
  <c r="T24" i="3"/>
  <c r="S24" i="3"/>
  <c r="Q24" i="3"/>
  <c r="P24" i="3"/>
  <c r="O24" i="3"/>
  <c r="W23" i="3"/>
  <c r="M23" i="3" s="1"/>
  <c r="U23" i="3"/>
  <c r="V23" i="3" s="1"/>
  <c r="T23" i="3"/>
  <c r="S23" i="3"/>
  <c r="Q23" i="3"/>
  <c r="P23" i="3"/>
  <c r="O23" i="3"/>
  <c r="W22" i="3"/>
  <c r="V22" i="3"/>
  <c r="U22" i="3"/>
  <c r="T22" i="3"/>
  <c r="S22" i="3"/>
  <c r="Q22" i="3"/>
  <c r="P22" i="3"/>
  <c r="O22" i="3"/>
  <c r="M22" i="3"/>
  <c r="W21" i="3"/>
  <c r="M21" i="3" s="1"/>
  <c r="U21" i="3"/>
  <c r="V21" i="3" s="1"/>
  <c r="T21" i="3"/>
  <c r="S21" i="3"/>
  <c r="Q21" i="3"/>
  <c r="P21" i="3"/>
  <c r="O21" i="3"/>
  <c r="W20" i="3"/>
  <c r="M20" i="3" s="1"/>
  <c r="U20" i="3"/>
  <c r="T20" i="3"/>
  <c r="V20" i="3" s="1"/>
  <c r="S20" i="3"/>
  <c r="Q20" i="3"/>
  <c r="P20" i="3"/>
  <c r="O20" i="3"/>
  <c r="W19" i="3"/>
  <c r="M19" i="3" s="1"/>
  <c r="V19" i="3"/>
  <c r="U19" i="3"/>
  <c r="T19" i="3"/>
  <c r="S19" i="3"/>
  <c r="Q19" i="3"/>
  <c r="P19" i="3"/>
  <c r="O19" i="3"/>
  <c r="W18" i="3"/>
  <c r="M18" i="3" s="1"/>
  <c r="U18" i="3"/>
  <c r="V18" i="3" s="1"/>
  <c r="T18" i="3"/>
  <c r="S18" i="3"/>
  <c r="Q18" i="3"/>
  <c r="P18" i="3"/>
  <c r="O18" i="3"/>
  <c r="W17" i="3"/>
  <c r="M17" i="3" s="1"/>
  <c r="U17" i="3"/>
  <c r="T17" i="3"/>
  <c r="S17" i="3"/>
  <c r="Q17" i="3"/>
  <c r="P17" i="3"/>
  <c r="O17" i="3"/>
  <c r="W16" i="3"/>
  <c r="M16" i="3" s="1"/>
  <c r="V16" i="3"/>
  <c r="U16" i="3"/>
  <c r="T16" i="3"/>
  <c r="S16" i="3"/>
  <c r="Q16" i="3"/>
  <c r="P16" i="3"/>
  <c r="O16" i="3"/>
  <c r="W15" i="3"/>
  <c r="M15" i="3" s="1"/>
  <c r="U15" i="3"/>
  <c r="V15" i="3" s="1"/>
  <c r="T15" i="3"/>
  <c r="S15" i="3"/>
  <c r="Q15" i="3"/>
  <c r="P15" i="3"/>
  <c r="O15" i="3"/>
  <c r="W14" i="3"/>
  <c r="M14" i="3" s="1"/>
  <c r="U14" i="3"/>
  <c r="V14" i="3" s="1"/>
  <c r="T14" i="3"/>
  <c r="S14" i="3"/>
  <c r="Q14" i="3"/>
  <c r="P14" i="3"/>
  <c r="O14" i="3"/>
  <c r="W13" i="3"/>
  <c r="M13" i="3" s="1"/>
  <c r="U13" i="3"/>
  <c r="V13" i="3" s="1"/>
  <c r="T13" i="3"/>
  <c r="S13" i="3"/>
  <c r="Q13" i="3"/>
  <c r="P13" i="3"/>
  <c r="O13" i="3"/>
  <c r="W12" i="3"/>
  <c r="M12" i="3" s="1"/>
  <c r="V12" i="3"/>
  <c r="U12" i="3"/>
  <c r="T12" i="3"/>
  <c r="S12" i="3"/>
  <c r="Q12" i="3"/>
  <c r="P12" i="3"/>
  <c r="O12" i="3"/>
  <c r="W11" i="3"/>
  <c r="M11" i="3" s="1"/>
  <c r="V11" i="3"/>
  <c r="U11" i="3"/>
  <c r="T11" i="3"/>
  <c r="S11" i="3"/>
  <c r="Q11" i="3"/>
  <c r="P11" i="3"/>
  <c r="O11" i="3"/>
  <c r="W10" i="3"/>
  <c r="M10" i="3" s="1"/>
  <c r="U10" i="3"/>
  <c r="V10" i="3" s="1"/>
  <c r="T10" i="3"/>
  <c r="S10" i="3"/>
  <c r="Q10" i="3"/>
  <c r="P10" i="3"/>
  <c r="O10" i="3"/>
  <c r="W9" i="3"/>
  <c r="M9" i="3" s="1"/>
  <c r="U9" i="3"/>
  <c r="V9" i="3" s="1"/>
  <c r="T9" i="3"/>
  <c r="S9" i="3"/>
  <c r="Q9" i="3"/>
  <c r="P9" i="3"/>
  <c r="O9" i="3"/>
  <c r="W8" i="3"/>
  <c r="M8" i="3" s="1"/>
  <c r="V8" i="3"/>
  <c r="U8" i="3"/>
  <c r="T8" i="3"/>
  <c r="S8" i="3"/>
  <c r="Q8" i="3"/>
  <c r="P8" i="3"/>
  <c r="O8" i="3"/>
  <c r="W7" i="3"/>
  <c r="M7" i="3" s="1"/>
  <c r="U7" i="3"/>
  <c r="V7" i="3" s="1"/>
  <c r="T7" i="3"/>
  <c r="S7" i="3"/>
  <c r="Q7" i="3"/>
  <c r="P7" i="3"/>
  <c r="O7" i="3"/>
  <c r="W6" i="3"/>
  <c r="M6" i="3" s="1"/>
  <c r="U6" i="3"/>
  <c r="V6" i="3" s="1"/>
  <c r="T6" i="3"/>
  <c r="S6" i="3"/>
  <c r="Q6" i="3"/>
  <c r="P6" i="3"/>
  <c r="O6" i="3"/>
  <c r="W5" i="3"/>
  <c r="M5" i="3" s="1"/>
  <c r="U5" i="3"/>
  <c r="V5" i="3" s="1"/>
  <c r="T5" i="3"/>
  <c r="S5" i="3"/>
  <c r="Q5" i="3"/>
  <c r="P5" i="3"/>
  <c r="O5" i="3"/>
  <c r="W4" i="3"/>
  <c r="V4" i="3"/>
  <c r="U4" i="3"/>
  <c r="T4" i="3"/>
  <c r="S4" i="3"/>
  <c r="Q4" i="3"/>
  <c r="P4" i="3"/>
  <c r="O4" i="3"/>
  <c r="M4" i="3"/>
  <c r="W3" i="3"/>
  <c r="V3" i="3"/>
  <c r="U3" i="3"/>
  <c r="T3" i="3"/>
  <c r="S3" i="3"/>
  <c r="Q3" i="3"/>
  <c r="P3" i="3"/>
  <c r="O3" i="3"/>
  <c r="M3" i="3"/>
  <c r="W2" i="3"/>
  <c r="M2" i="3" s="1"/>
  <c r="U2" i="3"/>
  <c r="V2" i="3" s="1"/>
  <c r="T2" i="3"/>
  <c r="S2" i="3"/>
  <c r="Q2" i="3"/>
  <c r="P2" i="3"/>
  <c r="O2" i="3"/>
  <c r="R2" i="3"/>
  <c r="R2" i="4"/>
  <c r="R3" i="4" s="1"/>
  <c r="R4" i="4" s="1"/>
  <c r="R3" i="3"/>
  <c r="R5" i="4"/>
  <c r="R6" i="4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R72" i="4" s="1"/>
  <c r="R73" i="4" s="1"/>
  <c r="R74" i="4" s="1"/>
  <c r="R75" i="4" s="1"/>
  <c r="R76" i="4" s="1"/>
  <c r="R77" i="4" s="1"/>
  <c r="R78" i="4"/>
  <c r="R79" i="4" s="1"/>
  <c r="R80" i="4" s="1"/>
  <c r="R81" i="4" s="1"/>
  <c r="R82" i="4" s="1"/>
  <c r="R83" i="4" s="1"/>
  <c r="R84" i="4" s="1"/>
  <c r="R85" i="4" s="1"/>
  <c r="R86" i="4" s="1"/>
  <c r="R87" i="4" s="1"/>
  <c r="R88" i="4" s="1"/>
  <c r="R89" i="4" s="1"/>
  <c r="R90" i="4" s="1"/>
  <c r="R91" i="4" s="1"/>
  <c r="R92" i="4" s="1"/>
  <c r="R93" i="4" s="1"/>
  <c r="R94" i="4" s="1"/>
  <c r="R95" i="4" s="1"/>
  <c r="R96" i="4" s="1"/>
  <c r="R97" i="4" s="1"/>
  <c r="R98" i="4" s="1"/>
  <c r="R99" i="4" s="1"/>
  <c r="R100" i="4" s="1"/>
  <c r="R101" i="4" s="1"/>
  <c r="R102" i="4" s="1"/>
  <c r="R103" i="4" s="1"/>
  <c r="R104" i="4" s="1"/>
  <c r="R105" i="4" s="1"/>
  <c r="R106" i="4" s="1"/>
  <c r="R107" i="4" s="1"/>
  <c r="R108" i="4" s="1"/>
  <c r="R109" i="4" s="1"/>
  <c r="R110" i="4" s="1"/>
  <c r="R111" i="4" s="1"/>
  <c r="R112" i="4" s="1"/>
  <c r="R113" i="4" s="1"/>
  <c r="R114" i="4" s="1"/>
  <c r="R115" i="4" s="1"/>
  <c r="R116" i="4" s="1"/>
  <c r="R117" i="4" s="1"/>
  <c r="R118" i="4" s="1"/>
  <c r="R119" i="4" s="1"/>
  <c r="R120" i="4" s="1"/>
  <c r="R121" i="4" s="1"/>
  <c r="R122" i="4" s="1"/>
  <c r="V40" i="3" l="1"/>
  <c r="V109" i="3"/>
  <c r="V4" i="4"/>
  <c r="V20" i="4"/>
  <c r="V36" i="4"/>
  <c r="V52" i="4"/>
  <c r="V76" i="4"/>
  <c r="V89" i="4"/>
  <c r="V45" i="3"/>
  <c r="V85" i="3"/>
  <c r="V97" i="4"/>
  <c r="V61" i="3"/>
  <c r="V84" i="4"/>
  <c r="V32" i="3"/>
  <c r="V92" i="4"/>
  <c r="V60" i="4"/>
  <c r="V100" i="4"/>
  <c r="V43" i="3"/>
  <c r="V53" i="3"/>
  <c r="V108" i="4"/>
  <c r="V17" i="3"/>
  <c r="V27" i="3"/>
  <c r="V35" i="3"/>
  <c r="V68" i="4"/>
  <c r="V116" i="4"/>
  <c r="R4" i="3"/>
  <c r="R5" i="3"/>
  <c r="R6" i="3"/>
  <c r="R7" i="3"/>
  <c r="R8" i="3"/>
  <c r="R9" i="3" s="1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 s="1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</calcChain>
</file>

<file path=xl/sharedStrings.xml><?xml version="1.0" encoding="utf-8"?>
<sst xmlns="http://schemas.openxmlformats.org/spreadsheetml/2006/main" count="363" uniqueCount="88">
  <si>
    <t>Тип варки</t>
  </si>
  <si>
    <t>Форм фактор</t>
  </si>
  <si>
    <t>Бренд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</si>
  <si>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</si>
  <si>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</si>
  <si>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</si>
  <si>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</si>
  <si>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</si>
  <si>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</si>
  <si>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</si>
  <si>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</si>
  <si>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</si>
  <si>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Фактические остатки на складах - Заявлено, кг:</t>
  </si>
  <si>
    <t>Номер варки</t>
  </si>
  <si>
    <t>Группа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</si>
  <si>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</si>
  <si>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</si>
  <si>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</si>
  <si>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</si>
  <si>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</si>
  <si>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</si>
  <si>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</si>
  <si>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</si>
  <si>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</si>
  <si>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</si>
  <si>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</si>
  <si>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</si>
  <si>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</si>
  <si>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</si>
  <si>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</si>
  <si>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</si>
  <si>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2.7, Альче</t>
  </si>
  <si>
    <t>Для пиццы</t>
  </si>
  <si>
    <t>Палочки 30г</t>
  </si>
  <si>
    <t>Сулугуни</t>
  </si>
  <si>
    <t/>
  </si>
  <si>
    <t>-</t>
  </si>
  <si>
    <t>0.2</t>
  </si>
  <si>
    <t>Терка</t>
  </si>
  <si>
    <t>2.7, Сакко</t>
  </si>
  <si>
    <t>0.28</t>
  </si>
  <si>
    <t>0.37</t>
  </si>
  <si>
    <t>0.46</t>
  </si>
  <si>
    <t>Моцарелла палочки "Unagrande", 45%, 0,12 кг, т/ф</t>
  </si>
  <si>
    <t>Моцарелла палочки "Бонджорно", 45%, 0,12 кг, т/ф</t>
  </si>
  <si>
    <t>Моцарелла палочки "Красная птица", 45%, 0,12 кг, т/ф</t>
  </si>
  <si>
    <t>Сулугуни палочки "Умалат", 45%, 0,12 кг, т/ф (10 шт.)</t>
  </si>
  <si>
    <t>Сулугуни палочки "Красная птица", 45%, 0,12 кг, т/ф</t>
  </si>
  <si>
    <t>Сулугуни "Умалат", 45%, 0,2 кг, т/ф, (9 шт)</t>
  </si>
  <si>
    <t>Сулугуни "Умалат" (для хачапури), 45%, 0,12 кг, ф/п</t>
  </si>
  <si>
    <t>Моцарелла "Unagrande", 45%, 3 кг, пл/л</t>
  </si>
  <si>
    <t>Моцарелла "Unagrande", 45%, 0,12 кг, ф/п (кубики)</t>
  </si>
  <si>
    <t>Моцарелла для бутербродов "Aventino", 45%, 0,2 кг, т/ф</t>
  </si>
  <si>
    <t>Моцарелла для пиццы "Красная птица", 45%, 0,28 кг, т/ф</t>
  </si>
  <si>
    <t>Моцарелла для сэндвичей "Unagrande", 45%, 0,28 кг, т/ф, (8 шт)</t>
  </si>
  <si>
    <t>Сулугуни  "Умалат", 45%, 0,37 кг, т/ф, (6 шт)</t>
  </si>
  <si>
    <t>Моцарелла для пиццы "Pretto", 45%, 0,46 кг, т/ф, (8 шт)</t>
  </si>
  <si>
    <t>Моцарелла шары "Metro Chef", 45%, кг, в/у</t>
  </si>
  <si>
    <t>3.3, Альче, без лактозы</t>
  </si>
  <si>
    <t>Чильеджина</t>
  </si>
  <si>
    <t>0.008</t>
  </si>
  <si>
    <t>Фиор Ди Латте</t>
  </si>
  <si>
    <t>0.025</t>
  </si>
  <si>
    <t>0.125</t>
  </si>
  <si>
    <t>0.1</t>
  </si>
  <si>
    <t>3.6, Альче</t>
  </si>
  <si>
    <t>3.3, Сакко</t>
  </si>
  <si>
    <t>Моцарелла в воде Чильеджина без лактозы "Unagrande", 45%, 0,125 кг, ф/п</t>
  </si>
  <si>
    <t>Моцарелла в воде Чильеджина без лактозы "Красная птица", 45%, 0,125 кг, ф/п</t>
  </si>
  <si>
    <t>Моцарелла сердечки в воде "Unagrande", 45%, 0,125 кг, ф/п, (8 шт)</t>
  </si>
  <si>
    <t>Моцарелла в воде Фиор Ди Латте без лактозы “Unagrande", 45%, 0,125 кг, ф/п, (8 шт)</t>
  </si>
  <si>
    <t>Моцарелла в воде Фиор Ди Латте без лактозы "Красная птица", 45%, 0,125 кг, ф/п</t>
  </si>
  <si>
    <t>Моцарелла Фиор ди Латте в воде "Красная птица", 45%, 0,125 кг, ф/п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</si>
  <si>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</si>
  <si>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</si>
  <si>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"Ваш выбор", 50%, 0,1 кг, ф/п</t>
  </si>
  <si>
    <t>Моцарелла в воде Фиор ди Латте "Aventino", 45%, 0,1 кг, ф/п</t>
  </si>
  <si>
    <t>Моцарелла в воде Фиор Ди Латте "Каждый день", 45%, 0,1 кг, ф/п</t>
  </si>
  <si>
    <t>Моцарелла Грандиоза в воде "Unagrande", 50%, 0,2 кг, ф/п</t>
  </si>
  <si>
    <t>Моцарелла Фиор ди латте в воде "Unagrande", 50%, 0,125 кг, ф/п, (8 шт)</t>
  </si>
  <si>
    <t>Моцарелла Чильеджина в воде "Unagrande", 50%, 0,125, ф/п, (8 шт)</t>
  </si>
  <si>
    <t>Моцарелла Чильеджина в воде "Pretto", 45%, 0,1 кг, ф/п, (8 шт)</t>
  </si>
  <si>
    <t>Моцарелла в воде Чильеджина "Aventino", 45%, 0,1 кг, ф/п</t>
  </si>
  <si>
    <t>Моцарелла Чильеджина в воде "Fine Life", 45%, 0,125 кг, ф/п</t>
  </si>
  <si>
    <t>Моцарелла в воде Чильеджина "Каждый день", 45%, 0,1 кг, ф/п</t>
  </si>
  <si>
    <t>Моцарелла в воде Чильеджина "Orecchio Oro", 45%, 0,1 кг, ф/п</t>
  </si>
  <si>
    <t>Моцарелла Чильеджина в воде "Ваш выбор", 50%, 0,1 кг, ф/п</t>
  </si>
  <si>
    <t>Моцарелла Чильеджина в воде "Красная птица", 45%, 0,125 кг, ф/п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</si>
</sst>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name val="Calibri"/>
      <charset val="1"/>
    </font>
    <font>
      <sz val="8"/>
      <name val="Calibri"/>
    </font>
  </fonts>
  <fills count="7">
    <fill>
      <patternFill patternType="none"/>
    </fill>
    <fill>
      <patternFill patternType="gray125"/>
    </fill>
    <fill>
      <patternFill patternType="solid">
        <fgColor rgb="FFE5B7B6"/>
      </patternFill>
    </fill>
    <fill>
      <patternFill patternType="solid">
        <fgColor rgb="FFF1DADA"/>
      </patternFill>
    </fill>
    <fill>
      <patternFill patternType="solid">
        <fgColor rgb="FFFFEBE0"/>
      </patternFill>
    </fill>
    <fill>
      <patternFill patternType="solid">
        <fgColor rgb="FFCBC0D9"/>
      </patternFill>
    </fill>
    <fill>
      <patternFill patternType="solid">
        <fgColor rgb="FFE5DFE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2" fillId="0" borderId="0" xfId="0" applyNumberFormat="1" applyFont="1"/>
    <xf numFmtId="49" fontId="0" fillId="0" borderId="0" xfId="0" applyNumberForma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49" fontId="3" fillId="0" borderId="0" xfId="0" applyNumberFormat="1" applyFont="1"/>
    <xf numFmtId="49" fontId="4" fillId="0" borderId="0" xfId="0" applyNumberFormat="1" applyFont="1" applyAlignment="1">
      <alignment horizontal="center" vertical="center" wrapText="1"/>
    </xf>
    <xf numFmtId="0" fontId="7" fillId="0" borderId="0" xfId="0" applyFont="1"/>
    <xf numFmtId="0" fontId="6" fillId="0" borderId="0" xfId="0" applyFont="1" applyAlignment="1">
      <alignment horizontal="center" vertical="center" wrapText="1"/>
    </xf>
    <xf numFmtId="0" fontId="7" fillId="2" borderId="0" xfId="0" applyFont="1" applyFill="1"/>
    <xf numFmtId="0" fontId="7" fillId="2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0" xfId="0" applyFont="1" applyFill="1"/>
    <xf numFmtId="0" fontId="7" fillId="4" borderId="0" xfId="0" applyFont="1" applyFill="1" applyAlignment="1">
      <alignment horizontal="center" vertical="center" wrapText="1"/>
    </xf>
    <xf numFmtId="0" fontId="7" fillId="4" borderId="0" xfId="0" applyFont="1" applyFill="1"/>
    <xf numFmtId="0" fontId="0" fillId="0" borderId="0" xfId="0" applyAlignment="1"/>
    <xf numFmtId="0" fontId="7" fillId="0" borderId="0" xfId="0" applyFont="1"/>
    <xf numFmtId="0" fontId="7" fillId="2" borderId="0" xfId="0" applyFont="1" applyFill="1"/>
    <xf numFmtId="0" fontId="7" fillId="3" borderId="0" xfId="0" applyFont="1" applyFill="1"/>
    <xf numFmtId="0" fontId="7" fillId="4" borderId="0" xfId="0" applyFont="1" applyFill="1"/>
    <xf numFmtId="0" fontId="7" fillId="5" borderId="0" xfId="0" applyFont="1" applyFill="1"/>
    <xf numFmtId="0" fontId="7" fillId="5" borderId="0" xfId="0" applyFont="1" applyFill="1" applyAlignment="1">
      <alignment horizontal="center" vertical="center" wrapText="1"/>
    </xf>
    <xf numFmtId="0" fontId="7" fillId="5" borderId="0" xfId="0" applyFont="1" applyFill="1" applyAlignment="1"/>
    <xf numFmtId="0" fontId="7" fillId="0" borderId="0" xfId="0" applyFont="1"/>
    <xf numFmtId="0" fontId="7" fillId="6" borderId="0" xfId="0" applyFont="1" applyFill="1" applyAlignment="1">
      <alignment horizontal="center" vertical="center" wrapText="1"/>
    </xf>
    <xf numFmtId="0" fontId="7" fillId="6" borderId="0" xfId="0" applyFont="1" applyFill="1"/>
    <xf numFmtId="0" fontId="6" fillId="0" borderId="0" xfId="0" applyFont="1" applyAlignment="1">
      <alignment horizontal="center" vertical="center" wrapText="1"/>
    </xf>
    <xf numFmtId="0" fontId="0" fillId="0" borderId="0" xfId="0" applyAlignment="1"/>
    <xf numFmtId="0" fontId="7" fillId="5" borderId="0" xfId="0" applyFont="1" applyFill="1"/>
    <xf numFmtId="0" fontId="7" fillId="0" borderId="0" xfId="0" applyFont="1"/>
    <xf numFmtId="0" fontId="7" fillId="6" borderId="0" xfId="0" applyFont="1" applyFill="1"/>
  </cellXfs>
  <cellStyles count="1">
    <cellStyle name="Normal" xfId="0" builtinId="0"/>
  </cellStyles>
  <dxfs count="13"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F8AA97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F8AA97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8AA97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>
      <selection activeCell="L24" sqref="L24"/>
    </sheetView>
  </sheetViews>
  <sheetFormatPr defaultRowHeight="14.4" x14ac:dyDescent="0.3"/>
  <cols>
    <col min="1" max="1025" width="9.10937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zoomScaleNormal="100" workbookViewId="0">
      <selection activeCell="A10" sqref="A10"/>
    </sheetView>
  </sheetViews>
  <sheetFormatPr defaultRowHeight="14.4" x14ac:dyDescent="0.3"/>
  <cols>
    <col min="1" max="1" width="69.77734375" customWidth="1"/>
    <col min="2" max="1025" width="8.55468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"/>
  <sheetViews>
    <sheetView zoomScaleNormal="100" workbookViewId="0">
      <pane ySplit="1" topLeftCell="A2" activePane="bottomLeft" state="frozen"/>
      <selection pane="bottomLeft" activeCell="I18" sqref="I18"/>
    </sheetView>
  </sheetViews>
  <sheetFormatPr defaultRowHeight="14.4" x14ac:dyDescent="0.3"/>
  <cols>
    <col min="1" max="1" width="13.109375" customWidth="1"/>
    <col min="2" max="2" width="11.21875" customWidth="1"/>
    <col min="3" max="3" width="9.109375" customWidth="1"/>
    <col min="4" max="4" width="62.21875" customWidth="1"/>
    <col min="5" max="8" width="10.21875" customWidth="1"/>
    <col min="9" max="9" width="18.21875" customWidth="1"/>
    <col min="10" max="1025" width="9.109375" customWidth="1"/>
  </cols>
  <sheetData>
    <row r="1" spans="1:15" s="2" customFormat="1" ht="30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8</v>
      </c>
      <c r="K1" s="1" t="s">
        <v>9</v>
      </c>
      <c r="L1" s="1" t="s">
        <v>10</v>
      </c>
      <c r="M1" s="1" t="s">
        <v>11</v>
      </c>
      <c r="O1" s="2" t="s">
        <v>12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22"/>
  <sheetViews>
    <sheetView zoomScaleNormal="100" workbookViewId="0">
      <pane xSplit="15" ySplit="1" topLeftCell="P2" activePane="bottomRight" state="frozen"/>
      <selection pane="topRight" activeCell="P1" sqref="P1"/>
      <selection pane="bottomLeft" activeCell="A2" sqref="A2"/>
      <selection pane="bottomRight" activeCell="M15" sqref="M15"/>
    </sheetView>
  </sheetViews>
  <sheetFormatPr defaultRowHeight="14.4" x14ac:dyDescent="0.3"/>
  <cols>
    <col min="1" max="1" width="8.5546875" customWidth="1"/>
    <col min="2" max="2" width="15" customWidth="1"/>
    <col min="3" max="3" width="10.21875" customWidth="1"/>
    <col min="4" max="5" width="10.33203125" customWidth="1"/>
    <col min="6" max="7" width="10.21875" customWidth="1"/>
    <col min="8" max="8" width="43.21875" customWidth="1"/>
    <col min="9" max="9" width="10.21875" customWidth="1"/>
    <col min="10" max="11" width="8.6640625" customWidth="1"/>
    <col min="12" max="12" width="8.6640625" style="3" customWidth="1"/>
    <col min="13" max="13" width="12.33203125" style="4" customWidth="1"/>
    <col min="14" max="14" width="1.77734375" hidden="1" customWidth="1"/>
    <col min="15" max="15" width="5.5546875" hidden="1" customWidth="1"/>
    <col min="16" max="16" width="5.44140625" hidden="1" customWidth="1"/>
    <col min="17" max="17" width="5" hidden="1" customWidth="1"/>
    <col min="18" max="18" width="7.5546875" hidden="1" customWidth="1"/>
    <col min="19" max="19" width="3.21875" hidden="1" customWidth="1"/>
    <col min="20" max="20" width="4.5546875" hidden="1" customWidth="1"/>
    <col min="21" max="21" width="6.77734375" hidden="1" customWidth="1"/>
    <col min="22" max="22" width="8.77734375" hidden="1" customWidth="1"/>
    <col min="23" max="23" width="8.5546875" hidden="1" customWidth="1"/>
    <col min="24" max="1025" width="8.5546875" customWidth="1"/>
  </cols>
  <sheetData>
    <row r="1" spans="1:23" ht="34.5" customHeight="1" x14ac:dyDescent="0.3">
      <c r="A1" s="5" t="s">
        <v>13</v>
      </c>
      <c r="B1" s="6" t="s">
        <v>0</v>
      </c>
      <c r="C1" s="6" t="s">
        <v>8</v>
      </c>
      <c r="D1" s="6" t="s">
        <v>14</v>
      </c>
      <c r="E1" s="6" t="s">
        <v>1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7" t="s">
        <v>21</v>
      </c>
      <c r="M1" s="7" t="s">
        <v>22</v>
      </c>
      <c r="N1" s="6" t="s">
        <v>23</v>
      </c>
      <c r="P1" s="6" t="s">
        <v>24</v>
      </c>
      <c r="Q1" s="6" t="s">
        <v>25</v>
      </c>
      <c r="R1" s="6">
        <v>0</v>
      </c>
      <c r="S1" s="5" t="s">
        <v>26</v>
      </c>
      <c r="T1" s="5" t="s">
        <v>27</v>
      </c>
      <c r="U1" s="5" t="s">
        <v>28</v>
      </c>
      <c r="V1" s="5" t="s">
        <v>29</v>
      </c>
      <c r="W1" s="8" t="s">
        <v>30</v>
      </c>
    </row>
    <row r="2" spans="1:23" x14ac:dyDescent="0.3">
      <c r="A2" s="29">
        <v>1</v>
      </c>
      <c r="B2" s="30" t="s">
        <v>58</v>
      </c>
      <c r="C2" s="30">
        <v>1000</v>
      </c>
      <c r="D2" s="30" t="s">
        <v>59</v>
      </c>
      <c r="E2" s="30" t="s">
        <v>60</v>
      </c>
      <c r="H2" s="35" t="s">
        <v>67</v>
      </c>
      <c r="I2" s="35">
        <v>33</v>
      </c>
      <c r="J2" s="32" t="s">
        <v>35</v>
      </c>
      <c r="K2" s="34">
        <v>1</v>
      </c>
      <c r="L2" s="10"/>
      <c r="M2" s="10" t="str">
        <f ca="1">IF(L2="", IF(W2=0, "", W2), IF(U2 = "", "", IF(U2/T2 = 0, "", U2/T2)))</f>
        <v/>
      </c>
      <c r="O2">
        <f>IF(N2 = "-", -V2,Соль!I2)</f>
        <v>214</v>
      </c>
      <c r="P2">
        <f ca="1">IF(N2 = "-", SUM(INDIRECT(ADDRESS(2,COLUMN(O2)) &amp; ":" &amp; ADDRESS(ROW(),COLUMN(O2)))), 0)</f>
        <v>0</v>
      </c>
      <c r="Q2">
        <f t="shared" ref="Q2:Q33" si="0">IF(N2="-",1,0)</f>
        <v>0</v>
      </c>
      <c r="R2">
        <f ca="1">IF(P2 = 0, INDIRECT("R" &amp; ROW() - 1), P2)</f>
        <v>0</v>
      </c>
      <c r="S2" t="e">
        <f>IF(Соль!H2="","",VLOOKUP(Соль!H2,'Вода SKU'!$A$1:$B$150,2,0))</f>
        <v>#N/A</v>
      </c>
      <c r="T2">
        <f t="shared" ref="T2:T33" si="1">8000/1000</f>
        <v>8</v>
      </c>
      <c r="U2">
        <f t="shared" ref="U2:U33" si="2">VALUE(IF(TRIM(MID(SUBSTITUTE($L2,",",REPT(" ",LEN($L2))), 0 *LEN($L2)+1,LEN($L2))) = "", "0", TRIM(MID(SUBSTITUTE($L2,",",REPT(" ",LEN($L2))),0 *LEN($L2)+1,LEN($L2))))) +   VALUE(IF(TRIM(MID(SUBSTITUTE($L2,",",REPT(" ",LEN($L2))), 1 *LEN($L2)+1,LEN($L2))) = "", "0", TRIM(MID(SUBSTITUTE($L2,",",REPT(" ",LEN($L2))),1 *LEN($L2)+1,LEN($L2))))) +  VALUE(IF(TRIM(MID(SUBSTITUTE($L2,",",REPT(" ",LEN($L2))), 2 *LEN($L2)+1,LEN($L2))) = "", "0", TRIM(MID(SUBSTITUTE($L2,",",REPT(" ",LEN($L2))),2 *LEN($L2)+1,LEN($L2))))) +  VALUE(IF(TRIM(MID(SUBSTITUTE($L2,",",REPT(" ",LEN($L2))), 3 *LEN($L2)+1,LEN($L2))) = "", "0", TRIM(MID(SUBSTITUTE($L2,",",REPT(" ",LEN($L2))),3 *LEN($L2)+1,LEN($L2))))) +  VALUE(IF(TRIM(MID(SUBSTITUTE($L2,",",REPT(" ",LEN($L2))), 4 *LEN($L2)+1,LEN($L2))) = "", "0", TRIM(MID(SUBSTITUTE($L2,",",REPT(" ",LEN($L2))),4 *LEN($L2)+1,LEN($L2))))) +  VALUE(IF(TRIM(MID(SUBSTITUTE($L2,",",REPT(" ",LEN($L2))), 5 *LEN($L2)+1,LEN($L2))) = "", "0", TRIM(MID(SUBSTITUTE($L2,",",REPT(" ",LEN($L2))),5 *LEN($L2)+1,LEN($L2))))) +  VALUE(IF(TRIM(MID(SUBSTITUTE($L2,",",REPT(" ",LEN($L2))), 6 *LEN($L2)+1,LEN($L2))) = "", "0", TRIM(MID(SUBSTITUTE($L2,",",REPT(" ",LEN($L2))),6 *LEN($L2)+1,LEN($L2))))) +  VALUE(IF(TRIM(MID(SUBSTITUTE($L2,",",REPT(" ",LEN($L2))), 7 *LEN($L2)+1,LEN($L2))) = "", "0", TRIM(MID(SUBSTITUTE($L2,",",REPT(" ",LEN($L2))),7 *LEN($L2)+1,LEN($L2))))) +  VALUE(IF(TRIM(MID(SUBSTITUTE($L2,",",REPT(" ",LEN($L2))), 8 *LEN($L2)+1,LEN($L2))) = "", "0", TRIM(MID(SUBSTITUTE($L2,",",REPT(" ",LEN($L2))),8 *LEN($L2)+1,LEN($L2))))) +  VALUE(IF(TRIM(MID(SUBSTITUTE($L2,",",REPT(" ",LEN($L2))), 9 *LEN($L2)+1,LEN($L2))) = "", "0", TRIM(MID(SUBSTITUTE($L2,",",REPT(" ",LEN($L2))),9 *LEN($L2)+1,LEN($L2))))) +  VALUE(IF(TRIM(MID(SUBSTITUTE($L2,",",REPT(" ",LEN($L2))), 10 *LEN($L2)+1,LEN($L2))) = "", "0", TRIM(MID(SUBSTITUTE($L2,",",REPT(" ",LEN($L2))),10 *LEN($L2)+1,LEN($L2)))))</f>
        <v>0</v>
      </c>
      <c r="V2">
        <f t="shared" ref="V2:V33" si="3">IF(U2 = "", "", U2/T2)</f>
        <v>0</v>
      </c>
      <c r="W2" t="str">
        <f ca="1">IF(N2="", "", MAX(ROUND(-(INDIRECT("R" &amp; ROW() - 1) - R2)/1000, 0), 1) * 1000)</f>
        <v/>
      </c>
    </row>
    <row r="3" spans="1:23" x14ac:dyDescent="0.3">
      <c r="A3" s="29">
        <v>1</v>
      </c>
      <c r="B3" s="30" t="s">
        <v>58</v>
      </c>
      <c r="C3" s="30">
        <v>1000</v>
      </c>
      <c r="D3" s="30" t="s">
        <v>59</v>
      </c>
      <c r="E3" s="30" t="s">
        <v>60</v>
      </c>
      <c r="H3" s="35" t="s">
        <v>68</v>
      </c>
      <c r="I3" s="35">
        <v>21</v>
      </c>
      <c r="J3" s="32" t="s">
        <v>35</v>
      </c>
      <c r="K3" s="34">
        <v>1</v>
      </c>
      <c r="M3" s="10" t="str">
        <f ca="1">IF(L3="", IF(W3=0, "", W3), IF(U3 = "", "", IF(U3/T3 = 0, "", U3/T3)))</f>
        <v/>
      </c>
      <c r="O3">
        <f>IF(N3 = "-", -V3,Соль!I3)</f>
        <v>125</v>
      </c>
      <c r="P3">
        <f ca="1">IF(N3 = "-", SUM(INDIRECT(ADDRESS(2,COLUMN(O3)) &amp; ":" &amp; ADDRESS(ROW(),COLUMN(O3)))), 0)</f>
        <v>0</v>
      </c>
      <c r="Q3">
        <f t="shared" si="0"/>
        <v>0</v>
      </c>
      <c r="R3">
        <f ca="1">IF(P3 = 0, INDIRECT("R" &amp; ROW() - 1), P3)</f>
        <v>0</v>
      </c>
      <c r="S3" t="e">
        <f>IF(Соль!H3="","",VLOOKUP(Соль!H3,'Вода SKU'!$A$1:$B$150,2,0))</f>
        <v>#N/A</v>
      </c>
      <c r="T3">
        <f t="shared" si="1"/>
        <v>8</v>
      </c>
      <c r="U3">
        <f t="shared" si="2"/>
        <v>0</v>
      </c>
      <c r="V3">
        <f t="shared" si="3"/>
        <v>0</v>
      </c>
      <c r="W3" t="str">
        <f ca="1">IF(N3="", "", MAX(ROUND(-(INDIRECT("R" &amp; ROW() - 1) - R3)/1000, 0), 1) * 1000)</f>
        <v/>
      </c>
    </row>
    <row r="4" spans="1:23" x14ac:dyDescent="0.3">
      <c r="A4" s="26">
        <v>1</v>
      </c>
      <c r="B4" s="25" t="s">
        <v>58</v>
      </c>
      <c r="C4" s="25">
        <v>1000</v>
      </c>
      <c r="D4" s="25" t="s">
        <v>61</v>
      </c>
      <c r="E4" s="25" t="s">
        <v>62</v>
      </c>
      <c r="H4" s="33" t="s">
        <v>69</v>
      </c>
      <c r="I4" s="33">
        <v>23</v>
      </c>
      <c r="J4" s="32" t="s">
        <v>35</v>
      </c>
      <c r="K4" s="34">
        <v>1</v>
      </c>
      <c r="M4" s="10" t="str">
        <f ca="1">IF(L4="", IF(W4=0, "", W4), IF(U4 = "", "", IF(U4/T4 = 0, "", U4/T4)))</f>
        <v/>
      </c>
      <c r="O4">
        <f>IF(N4 = "-", -V4,Соль!I4)</f>
        <v>30</v>
      </c>
      <c r="P4">
        <f ca="1">IF(N4 = "-", SUM(INDIRECT(ADDRESS(2,COLUMN(O4)) &amp; ":" &amp; ADDRESS(ROW(),COLUMN(O4)))), 0)</f>
        <v>0</v>
      </c>
      <c r="Q4">
        <f t="shared" si="0"/>
        <v>0</v>
      </c>
      <c r="R4">
        <f ca="1">IF(P4 = 0, INDIRECT("R" &amp; ROW() - 1), P4)</f>
        <v>0</v>
      </c>
      <c r="S4" t="e">
        <f>IF(Соль!H4="","",VLOOKUP(Соль!H4,'Вода SKU'!$A$1:$B$150,2,0))</f>
        <v>#N/A</v>
      </c>
      <c r="T4">
        <f t="shared" si="1"/>
        <v>8</v>
      </c>
      <c r="U4">
        <f t="shared" si="2"/>
        <v>0</v>
      </c>
      <c r="V4">
        <f t="shared" si="3"/>
        <v>0</v>
      </c>
      <c r="W4" t="str">
        <f ca="1">IF(N4="", "", MAX(ROUND(-(INDIRECT("R" &amp; ROW() - 1) - R4)/1000, 0), 1) * 1000)</f>
        <v/>
      </c>
    </row>
    <row r="5" spans="1:23" x14ac:dyDescent="0.3">
      <c r="A5" s="26">
        <v>1</v>
      </c>
      <c r="B5" s="27" t="s">
        <v>58</v>
      </c>
      <c r="C5" s="25">
        <v>1000</v>
      </c>
      <c r="D5" s="25" t="s">
        <v>61</v>
      </c>
      <c r="E5" s="25" t="s">
        <v>63</v>
      </c>
      <c r="H5" s="33" t="s">
        <v>70</v>
      </c>
      <c r="I5" s="33">
        <v>226</v>
      </c>
      <c r="J5" s="32" t="s">
        <v>35</v>
      </c>
      <c r="K5" s="34">
        <v>1</v>
      </c>
      <c r="M5" s="10" t="str">
        <f ca="1">IF(L5="", IF(W5=0, "", W5), IF(U5 = "", "", IF(U5/T5 = 0, "", U5/T5)))</f>
        <v/>
      </c>
      <c r="O5">
        <f>IF(N5 = "-", -V5,Соль!I5)</f>
        <v>481</v>
      </c>
      <c r="P5">
        <f ca="1">IF(N5 = "-", SUM(INDIRECT(ADDRESS(2,COLUMN(O5)) &amp; ":" &amp; ADDRESS(ROW(),COLUMN(O5)))), 0)</f>
        <v>0</v>
      </c>
      <c r="Q5">
        <f t="shared" si="0"/>
        <v>0</v>
      </c>
      <c r="R5">
        <f ca="1">IF(P5 = 0, INDIRECT("R" &amp; ROW() - 1), P5)</f>
        <v>0</v>
      </c>
      <c r="S5" t="e">
        <f>IF(Соль!H5="","",VLOOKUP(Соль!H5,'Вода SKU'!$A$1:$B$150,2,0))</f>
        <v>#N/A</v>
      </c>
      <c r="T5">
        <f t="shared" si="1"/>
        <v>8</v>
      </c>
      <c r="U5">
        <f t="shared" si="2"/>
        <v>0</v>
      </c>
      <c r="V5">
        <f t="shared" si="3"/>
        <v>0</v>
      </c>
      <c r="W5" t="str">
        <f ca="1">IF(N5="", "", MAX(ROUND(-(INDIRECT("R" &amp; ROW() - 1) - R5)/1000, 0), 1) * 1000)</f>
        <v/>
      </c>
    </row>
    <row r="6" spans="1:23" x14ac:dyDescent="0.3">
      <c r="A6" s="26">
        <v>1</v>
      </c>
      <c r="B6" s="25" t="s">
        <v>58</v>
      </c>
      <c r="C6" s="25">
        <v>1000</v>
      </c>
      <c r="D6" s="25" t="s">
        <v>61</v>
      </c>
      <c r="E6" s="25" t="s">
        <v>63</v>
      </c>
      <c r="H6" s="33" t="s">
        <v>71</v>
      </c>
      <c r="I6" s="33">
        <v>21</v>
      </c>
      <c r="J6" s="32" t="s">
        <v>35</v>
      </c>
      <c r="K6" s="34">
        <v>1</v>
      </c>
      <c r="M6" s="10" t="str">
        <f ca="1">IF(L6="", IF(W6=0, "", W6), IF(U6 = "", "", IF(U6/T6 = 0, "", U6/T6)))</f>
        <v/>
      </c>
      <c r="O6" t="str">
        <f>IF(N6 = "-", -V6,Соль!I6)</f>
        <v>-</v>
      </c>
      <c r="P6">
        <f ca="1">IF(N6 = "-", SUM(INDIRECT(ADDRESS(2,COLUMN(O6)) &amp; ":" &amp; ADDRESS(ROW(),COLUMN(O6)))), 0)</f>
        <v>0</v>
      </c>
      <c r="Q6">
        <f t="shared" si="0"/>
        <v>0</v>
      </c>
      <c r="R6">
        <f ca="1">IF(P6 = 0, INDIRECT("R" &amp; ROW() - 1), P6)</f>
        <v>0</v>
      </c>
      <c r="S6" t="e">
        <f>IF(Соль!H6="","",VLOOKUP(Соль!H6,'Вода SKU'!$A$1:$B$150,2,0))</f>
        <v>#N/A</v>
      </c>
      <c r="T6">
        <f t="shared" si="1"/>
        <v>8</v>
      </c>
      <c r="U6">
        <f t="shared" si="2"/>
        <v>0</v>
      </c>
      <c r="V6">
        <f t="shared" si="3"/>
        <v>0</v>
      </c>
      <c r="W6" t="str">
        <f ca="1">IF(N6="", "", MAX(ROUND(-(INDIRECT("R" &amp; ROW() - 1) - R6)/1000, 0), 1) * 1000)</f>
        <v/>
      </c>
    </row>
    <row r="7" spans="1:23" x14ac:dyDescent="0.3">
      <c r="A7" s="26">
        <v>1</v>
      </c>
      <c r="B7" s="25" t="s">
        <v>58</v>
      </c>
      <c r="C7" s="25">
        <v>1000</v>
      </c>
      <c r="D7" s="25" t="s">
        <v>61</v>
      </c>
      <c r="E7" s="25" t="s">
        <v>63</v>
      </c>
      <c r="H7" s="33" t="s">
        <v>72</v>
      </c>
      <c r="I7" s="33">
        <v>80</v>
      </c>
      <c r="J7" s="32" t="s">
        <v>35</v>
      </c>
      <c r="K7" s="34">
        <v>1</v>
      </c>
      <c r="M7" s="10" t="str">
        <f ca="1">IF(L7="", IF(W7=0, "", W7), IF(U7 = "", "", IF(U7/T7 = 0, "", U7/T7)))</f>
        <v/>
      </c>
      <c r="O7">
        <f>IF(N7 = "-", -V7,Соль!I7)</f>
        <v>679</v>
      </c>
      <c r="P7">
        <f ca="1">IF(N7 = "-", SUM(INDIRECT(ADDRESS(2,COLUMN(O7)) &amp; ":" &amp; ADDRESS(ROW(),COLUMN(O7)))), 0)</f>
        <v>0</v>
      </c>
      <c r="Q7">
        <f t="shared" si="0"/>
        <v>0</v>
      </c>
      <c r="R7">
        <f ca="1">IF(P7 = 0, INDIRECT("R" &amp; ROW() - 1), P7)</f>
        <v>0</v>
      </c>
      <c r="S7" t="e">
        <f>IF(Соль!H7="","",VLOOKUP(Соль!H7,'Вода SKU'!$A$1:$B$150,2,0))</f>
        <v>#N/A</v>
      </c>
      <c r="T7">
        <f t="shared" si="1"/>
        <v>8</v>
      </c>
      <c r="U7">
        <f t="shared" si="2"/>
        <v>0</v>
      </c>
      <c r="V7">
        <f t="shared" si="3"/>
        <v>0</v>
      </c>
      <c r="W7" t="str">
        <f ca="1">IF(N7="", "", MAX(ROUND(-(INDIRECT("R" &amp; ROW() - 1) - R7)/1000, 0), 1) * 1000)</f>
        <v/>
      </c>
    </row>
    <row r="8" spans="1:23" x14ac:dyDescent="0.3">
      <c r="A8" s="26">
        <v>1</v>
      </c>
      <c r="B8" s="25" t="s">
        <v>58</v>
      </c>
      <c r="C8" s="25">
        <v>1000</v>
      </c>
      <c r="D8" s="25" t="s">
        <v>61</v>
      </c>
      <c r="E8" s="25" t="s">
        <v>63</v>
      </c>
      <c r="H8" s="33" t="s">
        <v>73</v>
      </c>
      <c r="I8" s="33">
        <v>70</v>
      </c>
      <c r="J8" s="32" t="s">
        <v>35</v>
      </c>
      <c r="K8" s="34">
        <v>1</v>
      </c>
      <c r="M8" s="10" t="str">
        <f ca="1">IF(L8="", IF(W8=0, "", W8), IF(U8 = "", "", IF(U8/T8 = 0, "", U8/T8)))</f>
        <v/>
      </c>
      <c r="O8">
        <f>IF(N8 = "-", -V8,Соль!I8)</f>
        <v>4</v>
      </c>
      <c r="P8">
        <f ca="1">IF(N8 = "-", SUM(INDIRECT(ADDRESS(2,COLUMN(O8)) &amp; ":" &amp; ADDRESS(ROW(),COLUMN(O8)))), 0)</f>
        <v>0</v>
      </c>
      <c r="Q8">
        <f t="shared" si="0"/>
        <v>0</v>
      </c>
      <c r="R8">
        <f ca="1">IF(P8 = 0, INDIRECT("R" &amp; ROW() - 1), P8)</f>
        <v>0</v>
      </c>
      <c r="S8" t="e">
        <f>IF(Соль!H8="","",VLOOKUP(Соль!H8,'Вода SKU'!$A$1:$B$150,2,0))</f>
        <v>#N/A</v>
      </c>
      <c r="T8">
        <f t="shared" si="1"/>
        <v>8</v>
      </c>
      <c r="U8">
        <f t="shared" si="2"/>
        <v>0</v>
      </c>
      <c r="V8">
        <f t="shared" si="3"/>
        <v>0</v>
      </c>
      <c r="W8" t="str">
        <f ca="1">IF(N8="", "", MAX(ROUND(-(INDIRECT("R" &amp; ROW() - 1) - R8)/1000, 0), 1) * 1000)</f>
        <v/>
      </c>
    </row>
    <row r="9" spans="1:23" x14ac:dyDescent="0.3">
      <c r="A9" s="26">
        <v>1</v>
      </c>
      <c r="B9" s="25" t="s">
        <v>58</v>
      </c>
      <c r="C9" s="25">
        <v>1000</v>
      </c>
      <c r="D9" s="25" t="s">
        <v>61</v>
      </c>
      <c r="E9" s="25" t="s">
        <v>64</v>
      </c>
      <c r="H9" s="33" t="s">
        <v>74</v>
      </c>
      <c r="I9" s="33">
        <v>281</v>
      </c>
      <c r="J9" s="32" t="s">
        <v>35</v>
      </c>
      <c r="K9" s="34">
        <v>1</v>
      </c>
      <c r="M9" s="10" t="str">
        <f ca="1">IF(L9="", IF(W9=0, "", W9), IF(U9 = "", "", IF(U9/T9 = 0, "", U9/T9)))</f>
        <v/>
      </c>
      <c r="O9">
        <f>IF(N9 = "-", -V9,Соль!I9)</f>
        <v>5</v>
      </c>
      <c r="P9">
        <f ca="1">IF(N9 = "-", SUM(INDIRECT(ADDRESS(2,COLUMN(O9)) &amp; ":" &amp; ADDRESS(ROW(),COLUMN(O9)))), 0)</f>
        <v>0</v>
      </c>
      <c r="Q9">
        <f t="shared" si="0"/>
        <v>0</v>
      </c>
      <c r="R9">
        <f ca="1">IF(P9 = 0, INDIRECT("R" &amp; ROW() - 1), P9)</f>
        <v>0</v>
      </c>
      <c r="S9" t="e">
        <f>IF(Соль!H9="","",VLOOKUP(Соль!H9,'Вода SKU'!$A$1:$B$150,2,0))</f>
        <v>#N/A</v>
      </c>
      <c r="T9">
        <f t="shared" si="1"/>
        <v>8</v>
      </c>
      <c r="U9">
        <f t="shared" si="2"/>
        <v>0</v>
      </c>
      <c r="V9">
        <f t="shared" si="3"/>
        <v>0</v>
      </c>
      <c r="W9" t="str">
        <f ca="1">IF(N9="", "", MAX(ROUND(-(INDIRECT("R" &amp; ROW() - 1) - R9)/1000, 0), 1) * 1000)</f>
        <v/>
      </c>
    </row>
    <row r="10" spans="1:23" x14ac:dyDescent="0.3">
      <c r="A10" s="26">
        <v>1</v>
      </c>
      <c r="B10" s="25" t="s">
        <v>58</v>
      </c>
      <c r="C10" s="25">
        <v>1000</v>
      </c>
      <c r="D10" s="25" t="s">
        <v>61</v>
      </c>
      <c r="E10" s="25" t="s">
        <v>64</v>
      </c>
      <c r="H10" s="33" t="s">
        <v>75</v>
      </c>
      <c r="I10" s="33">
        <v>164</v>
      </c>
      <c r="J10" s="32" t="s">
        <v>35</v>
      </c>
      <c r="K10" s="34">
        <v>1</v>
      </c>
      <c r="M10" s="10" t="str">
        <f ca="1">IF(L10="", IF(W10=0, "", W10), IF(U10 = "", "", IF(U10/T10 = 0, "", U10/T10)))</f>
        <v/>
      </c>
      <c r="O10">
        <f>IF(N10 = "-", -V10,Соль!I10)</f>
        <v>162</v>
      </c>
      <c r="P10">
        <f ca="1">IF(N10 = "-", SUM(INDIRECT(ADDRESS(2,COLUMN(O10)) &amp; ":" &amp; ADDRESS(ROW(),COLUMN(O10)))), 0)</f>
        <v>0</v>
      </c>
      <c r="Q10">
        <f t="shared" si="0"/>
        <v>0</v>
      </c>
      <c r="R10">
        <f ca="1">IF(P10 = 0, INDIRECT("R" &amp; ROW() - 1), P10)</f>
        <v>0</v>
      </c>
      <c r="S10" t="e">
        <f>IF(Соль!H10="","",VLOOKUP(Соль!H10,'Вода SKU'!$A$1:$B$150,2,0))</f>
        <v>#N/A</v>
      </c>
      <c r="T10">
        <f t="shared" si="1"/>
        <v>8</v>
      </c>
      <c r="U10">
        <f t="shared" si="2"/>
        <v>0</v>
      </c>
      <c r="V10">
        <f t="shared" si="3"/>
        <v>0</v>
      </c>
      <c r="W10" t="str">
        <f ca="1">IF(N10="", "", MAX(ROUND(-(INDIRECT("R" &amp; ROW() - 1) - R10)/1000, 0), 1) * 1000)</f>
        <v/>
      </c>
    </row>
    <row r="11" spans="1:23" x14ac:dyDescent="0.3">
      <c r="A11" s="26">
        <v>1</v>
      </c>
      <c r="B11" s="25" t="s">
        <v>58</v>
      </c>
      <c r="C11" s="25">
        <v>1000</v>
      </c>
      <c r="D11" s="25" t="s">
        <v>61</v>
      </c>
      <c r="E11" s="25" t="s">
        <v>64</v>
      </c>
      <c r="H11" s="33" t="s">
        <v>76</v>
      </c>
      <c r="I11" s="33">
        <v>52</v>
      </c>
      <c r="J11" s="32" t="s">
        <v>35</v>
      </c>
      <c r="K11" s="34">
        <v>1</v>
      </c>
      <c r="M11" s="10" t="str">
        <f ca="1">IF(L11="", IF(W11=0, "", W11), IF(U11 = "", "", IF(U11/T11 = 0, "", U11/T11)))</f>
        <v/>
      </c>
      <c r="O11" t="str">
        <f>IF(N11 = "-", -V11,Соль!I11)</f>
        <v>-</v>
      </c>
      <c r="P11">
        <f ca="1">IF(N11 = "-", SUM(INDIRECT(ADDRESS(2,COLUMN(O11)) &amp; ":" &amp; ADDRESS(ROW(),COLUMN(O11)))), 0)</f>
        <v>0</v>
      </c>
      <c r="Q11">
        <f t="shared" si="0"/>
        <v>0</v>
      </c>
      <c r="R11">
        <f ca="1">IF(P11 = 0, INDIRECT("R" &amp; ROW() - 1), P11)</f>
        <v>0</v>
      </c>
      <c r="S11" t="e">
        <f>IF(Соль!H11="","",VLOOKUP(Соль!H11,'Вода SKU'!$A$1:$B$150,2,0))</f>
        <v>#N/A</v>
      </c>
      <c r="T11">
        <f t="shared" si="1"/>
        <v>8</v>
      </c>
      <c r="U11">
        <f t="shared" si="2"/>
        <v>0</v>
      </c>
      <c r="V11">
        <f t="shared" si="3"/>
        <v>0</v>
      </c>
      <c r="W11" t="str">
        <f ca="1">IF(N11="", "", MAX(ROUND(-(INDIRECT("R" &amp; ROW() - 1) - R11)/1000, 0), 1) * 1000)</f>
        <v/>
      </c>
    </row>
    <row r="12" spans="1:23" x14ac:dyDescent="0.3">
      <c r="A12" s="26">
        <v>1</v>
      </c>
      <c r="B12" s="25" t="s">
        <v>58</v>
      </c>
      <c r="C12" s="25">
        <v>1000</v>
      </c>
      <c r="D12" s="25" t="s">
        <v>61</v>
      </c>
      <c r="E12" s="25" t="s">
        <v>64</v>
      </c>
      <c r="H12" s="33" t="s">
        <v>77</v>
      </c>
      <c r="I12" s="33">
        <v>29</v>
      </c>
      <c r="J12" s="32" t="s">
        <v>35</v>
      </c>
      <c r="K12" s="34">
        <v>1</v>
      </c>
      <c r="M12" s="10" t="str">
        <f ca="1">IF(L12="", IF(W12=0, "", W12), IF(U12 = "", "", IF(U12/T12 = 0, "", U12/T12)))</f>
        <v/>
      </c>
      <c r="O12">
        <f>IF(N12 = "-", -V12,Соль!I12)</f>
        <v>688</v>
      </c>
      <c r="P12">
        <f ca="1">IF(N12 = "-", SUM(INDIRECT(ADDRESS(2,COLUMN(O12)) &amp; ":" &amp; ADDRESS(ROW(),COLUMN(O12)))), 0)</f>
        <v>0</v>
      </c>
      <c r="Q12">
        <f t="shared" si="0"/>
        <v>0</v>
      </c>
      <c r="R12">
        <f ca="1">IF(P12 = 0, INDIRECT("R" &amp; ROW() - 1), P12)</f>
        <v>0</v>
      </c>
      <c r="S12" t="e">
        <f>IF(Соль!H12="","",VLOOKUP(Соль!H12,'Вода SKU'!$A$1:$B$150,2,0))</f>
        <v>#N/A</v>
      </c>
      <c r="T12">
        <f t="shared" si="1"/>
        <v>8</v>
      </c>
      <c r="U12">
        <f t="shared" si="2"/>
        <v>0</v>
      </c>
      <c r="V12">
        <f t="shared" si="3"/>
        <v>0</v>
      </c>
      <c r="W12" t="str">
        <f ca="1">IF(N12="", "", MAX(ROUND(-(INDIRECT("R" &amp; ROW() - 1) - R12)/1000, 0), 1) * 1000)</f>
        <v/>
      </c>
    </row>
    <row r="13" spans="1:23" x14ac:dyDescent="0.3">
      <c r="A13" s="31" t="s">
        <v>35</v>
      </c>
      <c r="B13" s="28" t="s">
        <v>36</v>
      </c>
      <c r="C13" s="28" t="s">
        <v>36</v>
      </c>
      <c r="D13" s="28" t="s">
        <v>36</v>
      </c>
      <c r="E13" s="28" t="s">
        <v>36</v>
      </c>
      <c r="H13" s="34" t="s">
        <v>36</v>
      </c>
      <c r="I13" s="34" t="s">
        <v>36</v>
      </c>
      <c r="J13" s="32" t="s">
        <v>35</v>
      </c>
      <c r="K13" s="34" t="s">
        <v>36</v>
      </c>
      <c r="M13" s="10" t="str">
        <f ca="1">IF(L13="", IF(W13=0, "", W13), IF(U13 = "", "", IF(U13/T13 = 0, "", U13/T13)))</f>
        <v/>
      </c>
      <c r="O13">
        <f>IF(N13 = "-", -V13,Соль!I13)</f>
        <v>137</v>
      </c>
      <c r="P13">
        <f ca="1">IF(N13 = "-", SUM(INDIRECT(ADDRESS(2,COLUMN(O13)) &amp; ":" &amp; ADDRESS(ROW(),COLUMN(O13)))), 0)</f>
        <v>0</v>
      </c>
      <c r="Q13">
        <f t="shared" si="0"/>
        <v>0</v>
      </c>
      <c r="R13">
        <f ca="1">IF(P13 = 0, INDIRECT("R" &amp; ROW() - 1), P13)</f>
        <v>0</v>
      </c>
      <c r="S13" t="e">
        <f>IF(Соль!H13="","",VLOOKUP(Соль!H13,'Вода SKU'!$A$1:$B$150,2,0))</f>
        <v>#N/A</v>
      </c>
      <c r="T13">
        <f t="shared" si="1"/>
        <v>8</v>
      </c>
      <c r="U13">
        <f t="shared" si="2"/>
        <v>0</v>
      </c>
      <c r="V13">
        <f t="shared" si="3"/>
        <v>0</v>
      </c>
      <c r="W13" t="str">
        <f ca="1">IF(N13="", "", MAX(ROUND(-(INDIRECT("R" &amp; ROW() - 1) - R13)/1000, 0), 1) * 1000)</f>
        <v/>
      </c>
    </row>
    <row r="14" spans="1:23" x14ac:dyDescent="0.3">
      <c r="A14" s="26">
        <v>2</v>
      </c>
      <c r="B14" s="25" t="s">
        <v>65</v>
      </c>
      <c r="C14" s="25">
        <v>1000</v>
      </c>
      <c r="D14" s="25" t="s">
        <v>61</v>
      </c>
      <c r="E14" s="25" t="s">
        <v>37</v>
      </c>
      <c r="H14" s="33" t="s">
        <v>78</v>
      </c>
      <c r="I14" s="33">
        <v>83</v>
      </c>
      <c r="J14" s="32" t="s">
        <v>35</v>
      </c>
      <c r="K14" s="34">
        <v>1</v>
      </c>
      <c r="M14" s="10" t="str">
        <f ca="1">IF(L14="", IF(W14=0, "", W14), IF(U14 = "", "", IF(U14/T14 = 0, "", U14/T14)))</f>
        <v/>
      </c>
      <c r="O14">
        <f>IF(N14 = "-", -V14,Соль!I14)</f>
        <v>25</v>
      </c>
      <c r="P14">
        <f ca="1">IF(N14 = "-", SUM(INDIRECT(ADDRESS(2,COLUMN(O14)) &amp; ":" &amp; ADDRESS(ROW(),COLUMN(O14)))), 0)</f>
        <v>0</v>
      </c>
      <c r="Q14">
        <f t="shared" si="0"/>
        <v>0</v>
      </c>
      <c r="R14">
        <f ca="1">IF(P14 = 0, INDIRECT("R" &amp; ROW() - 1), P14)</f>
        <v>0</v>
      </c>
      <c r="S14" t="e">
        <f>IF(Соль!H14="","",VLOOKUP(Соль!H14,'Вода SKU'!$A$1:$B$150,2,0))</f>
        <v>#N/A</v>
      </c>
      <c r="T14">
        <f t="shared" si="1"/>
        <v>8</v>
      </c>
      <c r="U14">
        <f t="shared" si="2"/>
        <v>0</v>
      </c>
      <c r="V14">
        <f t="shared" si="3"/>
        <v>0</v>
      </c>
      <c r="W14" t="str">
        <f ca="1">IF(N14="", "", MAX(ROUND(-(INDIRECT("R" &amp; ROW() - 1) - R14)/1000, 0), 1) * 1000)</f>
        <v/>
      </c>
    </row>
    <row r="15" spans="1:23" x14ac:dyDescent="0.3">
      <c r="A15" s="26">
        <v>2</v>
      </c>
      <c r="B15" s="25" t="s">
        <v>65</v>
      </c>
      <c r="C15" s="25">
        <v>1000</v>
      </c>
      <c r="D15" s="25" t="s">
        <v>61</v>
      </c>
      <c r="E15" s="25" t="s">
        <v>63</v>
      </c>
      <c r="H15" s="33" t="s">
        <v>79</v>
      </c>
      <c r="I15" s="33">
        <v>559</v>
      </c>
      <c r="J15" s="32" t="s">
        <v>35</v>
      </c>
      <c r="K15" s="34">
        <v>1</v>
      </c>
      <c r="M15" s="10" t="str">
        <f ca="1">IF(L15="", IF(W15=0, "", W15), IF(U15 = "", "", IF(U15/T15 = 0, "", U15/T15)))</f>
        <v/>
      </c>
      <c r="O15" t="str">
        <f>IF(N15 = "-", -V15,Соль!I15)</f>
        <v>-</v>
      </c>
      <c r="P15">
        <f ca="1">IF(N15 = "-", SUM(INDIRECT(ADDRESS(2,COLUMN(O15)) &amp; ":" &amp; ADDRESS(ROW(),COLUMN(O15)))), 0)</f>
        <v>0</v>
      </c>
      <c r="Q15">
        <f t="shared" si="0"/>
        <v>0</v>
      </c>
      <c r="R15">
        <f ca="1">IF(P15 = 0, INDIRECT("R" &amp; ROW() - 1), P15)</f>
        <v>0</v>
      </c>
      <c r="S15" t="e">
        <f>IF(Соль!H15="","",VLOOKUP(Соль!H15,'Вода SKU'!$A$1:$B$150,2,0))</f>
        <v>#N/A</v>
      </c>
      <c r="T15">
        <f t="shared" si="1"/>
        <v>8</v>
      </c>
      <c r="U15">
        <f t="shared" si="2"/>
        <v>0</v>
      </c>
      <c r="V15">
        <f t="shared" si="3"/>
        <v>0</v>
      </c>
      <c r="W15" t="str">
        <f ca="1">IF(N15="", "", MAX(ROUND(-(INDIRECT("R" &amp; ROW() - 1) - R15)/1000, 0), 1) * 1000)</f>
        <v/>
      </c>
    </row>
    <row r="16" spans="1:23" x14ac:dyDescent="0.3">
      <c r="A16" s="29">
        <v>2</v>
      </c>
      <c r="B16" s="30" t="s">
        <v>65</v>
      </c>
      <c r="C16" s="30">
        <v>1000</v>
      </c>
      <c r="D16" s="30" t="s">
        <v>59</v>
      </c>
      <c r="E16" s="30" t="s">
        <v>60</v>
      </c>
      <c r="H16" s="35" t="s">
        <v>80</v>
      </c>
      <c r="I16" s="35">
        <v>358</v>
      </c>
      <c r="J16" s="32" t="s">
        <v>35</v>
      </c>
      <c r="K16" s="34">
        <v>1</v>
      </c>
      <c r="M16" s="10" t="str">
        <f ca="1">IF(L16="", IF(W16=0, "", W16), IF(U16 = "", "", IF(U16/T16 = 0, "", U16/T16)))</f>
        <v/>
      </c>
      <c r="O16">
        <f>IF(N16 = "-", -V16,Соль!I16)</f>
        <v>400</v>
      </c>
      <c r="P16">
        <f ca="1">IF(N16 = "-", SUM(INDIRECT(ADDRESS(2,COLUMN(O16)) &amp; ":" &amp; ADDRESS(ROW(),COLUMN(O16)))), 0)</f>
        <v>0</v>
      </c>
      <c r="Q16">
        <f t="shared" si="0"/>
        <v>0</v>
      </c>
      <c r="R16">
        <f ca="1">IF(P16 = 0, INDIRECT("R" &amp; ROW() - 1), P16)</f>
        <v>0</v>
      </c>
      <c r="S16" t="e">
        <f>IF(Соль!H16="","",VLOOKUP(Соль!H16,'Вода SKU'!$A$1:$B$150,2,0))</f>
        <v>#N/A</v>
      </c>
      <c r="T16">
        <f t="shared" si="1"/>
        <v>8</v>
      </c>
      <c r="U16">
        <f t="shared" si="2"/>
        <v>0</v>
      </c>
      <c r="V16">
        <f t="shared" si="3"/>
        <v>0</v>
      </c>
      <c r="W16" t="str">
        <f ca="1">IF(N16="", "", MAX(ROUND(-(INDIRECT("R" &amp; ROW() - 1) - R16)/1000, 0), 1) * 1000)</f>
        <v/>
      </c>
    </row>
    <row r="17" spans="1:23" x14ac:dyDescent="0.3">
      <c r="A17" s="31" t="s">
        <v>35</v>
      </c>
      <c r="B17" s="28" t="s">
        <v>36</v>
      </c>
      <c r="C17" s="28" t="s">
        <v>36</v>
      </c>
      <c r="D17" s="28" t="s">
        <v>36</v>
      </c>
      <c r="E17" s="28" t="s">
        <v>36</v>
      </c>
      <c r="H17" s="34" t="s">
        <v>36</v>
      </c>
      <c r="I17" s="34" t="s">
        <v>36</v>
      </c>
      <c r="J17" s="32" t="s">
        <v>35</v>
      </c>
      <c r="K17" s="34" t="s">
        <v>36</v>
      </c>
      <c r="M17" s="10" t="str">
        <f ca="1">IF(L17="", IF(W17=0, "", W17), IF(U17 = "", "", IF(U17/T17 = 0, "", U17/T17)))</f>
        <v/>
      </c>
      <c r="O17">
        <f>IF(N17 = "-", -V17,Соль!I17)</f>
        <v>450</v>
      </c>
      <c r="P17">
        <f ca="1">IF(N17 = "-", SUM(INDIRECT(ADDRESS(2,COLUMN(O17)) &amp; ":" &amp; ADDRESS(ROW(),COLUMN(O17)))), 0)</f>
        <v>0</v>
      </c>
      <c r="Q17">
        <f t="shared" si="0"/>
        <v>0</v>
      </c>
      <c r="R17">
        <f ca="1">IF(P17 = 0, INDIRECT("R" &amp; ROW() - 1), P17)</f>
        <v>0</v>
      </c>
      <c r="S17" t="e">
        <f>IF(Соль!H17="","",VLOOKUP(Соль!H17,'Вода SKU'!$A$1:$B$150,2,0))</f>
        <v>#N/A</v>
      </c>
      <c r="T17">
        <f t="shared" si="1"/>
        <v>8</v>
      </c>
      <c r="U17">
        <f t="shared" si="2"/>
        <v>0</v>
      </c>
      <c r="V17">
        <f t="shared" si="3"/>
        <v>0</v>
      </c>
      <c r="W17" t="str">
        <f ca="1">IF(N17="", "", MAX(ROUND(-(INDIRECT("R" &amp; ROW() - 1) - R17)/1000, 0), 1) * 1000)</f>
        <v/>
      </c>
    </row>
    <row r="18" spans="1:23" x14ac:dyDescent="0.3">
      <c r="A18" s="29">
        <v>3</v>
      </c>
      <c r="B18" s="30" t="s">
        <v>66</v>
      </c>
      <c r="C18" s="30">
        <v>1000</v>
      </c>
      <c r="D18" s="30" t="s">
        <v>59</v>
      </c>
      <c r="E18" s="30" t="s">
        <v>60</v>
      </c>
      <c r="H18" s="35" t="s">
        <v>81</v>
      </c>
      <c r="I18" s="35">
        <v>1000</v>
      </c>
      <c r="J18" s="32" t="s">
        <v>35</v>
      </c>
      <c r="K18" s="34">
        <v>1</v>
      </c>
      <c r="M18" s="10" t="str">
        <f ca="1">IF(L18="", IF(W18=0, "", W18), IF(U18 = "", "", IF(U18/T18 = 0, "", U18/T18)))</f>
        <v/>
      </c>
      <c r="O18" t="str">
        <f>IF(N18 = "-", -V18,Соль!I18)</f>
        <v>-</v>
      </c>
      <c r="P18">
        <f ca="1">IF(N18 = "-", SUM(INDIRECT(ADDRESS(2,COLUMN(O18)) &amp; ":" &amp; ADDRESS(ROW(),COLUMN(O18)))), 0)</f>
        <v>0</v>
      </c>
      <c r="Q18">
        <f t="shared" si="0"/>
        <v>0</v>
      </c>
      <c r="R18">
        <f ca="1">IF(P18 = 0, INDIRECT("R" &amp; ROW() - 1), P18)</f>
        <v>0</v>
      </c>
      <c r="S18" t="e">
        <f>IF(Соль!H18="","",VLOOKUP(Соль!H18,'Вода SKU'!$A$1:$B$150,2,0))</f>
        <v>#N/A</v>
      </c>
      <c r="T18">
        <f t="shared" si="1"/>
        <v>8</v>
      </c>
      <c r="U18">
        <f t="shared" si="2"/>
        <v>0</v>
      </c>
      <c r="V18">
        <f t="shared" si="3"/>
        <v>0</v>
      </c>
      <c r="W18" t="str">
        <f ca="1">IF(N18="", "", MAX(ROUND(-(INDIRECT("R" &amp; ROW() - 1) - R18)/1000, 0), 1) * 1000)</f>
        <v/>
      </c>
    </row>
    <row r="19" spans="1:23" x14ac:dyDescent="0.3">
      <c r="A19" s="31" t="s">
        <v>35</v>
      </c>
      <c r="B19" s="28" t="s">
        <v>36</v>
      </c>
      <c r="C19" s="28" t="s">
        <v>36</v>
      </c>
      <c r="D19" s="28" t="s">
        <v>36</v>
      </c>
      <c r="E19" s="28" t="s">
        <v>36</v>
      </c>
      <c r="H19" s="34" t="s">
        <v>36</v>
      </c>
      <c r="I19" s="34" t="s">
        <v>36</v>
      </c>
      <c r="J19" s="32" t="s">
        <v>35</v>
      </c>
      <c r="K19" s="34" t="s">
        <v>36</v>
      </c>
      <c r="M19" s="10" t="str">
        <f ca="1">IF(L19="", IF(W19=0, "", W19), IF(U19 = "", "", IF(U19/T19 = 0, "", U19/T19)))</f>
        <v/>
      </c>
      <c r="O19">
        <f>IF(N19 = "-", -V19,Соль!I19)</f>
        <v>850</v>
      </c>
      <c r="P19">
        <f ca="1">IF(N19 = "-", SUM(INDIRECT(ADDRESS(2,COLUMN(O19)) &amp; ":" &amp; ADDRESS(ROW(),COLUMN(O19)))), 0)</f>
        <v>0</v>
      </c>
      <c r="Q19">
        <f t="shared" si="0"/>
        <v>0</v>
      </c>
      <c r="R19">
        <f ca="1">IF(P19 = 0, INDIRECT("R" &amp; ROW() - 1), P19)</f>
        <v>0</v>
      </c>
      <c r="S19" t="e">
        <f>IF(Соль!H19="","",VLOOKUP(Соль!H19,'Вода SKU'!$A$1:$B$150,2,0))</f>
        <v>#N/A</v>
      </c>
      <c r="T19">
        <f t="shared" si="1"/>
        <v>8</v>
      </c>
      <c r="U19">
        <f t="shared" si="2"/>
        <v>0</v>
      </c>
      <c r="V19">
        <f t="shared" si="3"/>
        <v>0</v>
      </c>
      <c r="W19" t="str">
        <f ca="1">IF(N19="", "", MAX(ROUND(-(INDIRECT("R" &amp; ROW() - 1) - R19)/1000, 0), 1) * 1000)</f>
        <v/>
      </c>
    </row>
    <row r="20" spans="1:23" x14ac:dyDescent="0.3">
      <c r="A20" s="29">
        <v>4</v>
      </c>
      <c r="B20" s="30" t="s">
        <v>66</v>
      </c>
      <c r="C20" s="30">
        <v>1000</v>
      </c>
      <c r="D20" s="30" t="s">
        <v>59</v>
      </c>
      <c r="E20" s="30" t="s">
        <v>60</v>
      </c>
      <c r="H20" s="35" t="s">
        <v>81</v>
      </c>
      <c r="I20" s="35">
        <v>638</v>
      </c>
      <c r="J20" s="32" t="s">
        <v>35</v>
      </c>
      <c r="K20" s="34">
        <v>1</v>
      </c>
      <c r="M20" s="10" t="str">
        <f ca="1">IF(L20="", IF(W20=0, "", W20), IF(U20 = "", "", IF(U20/T20 = 0, "", U20/T20)))</f>
        <v/>
      </c>
      <c r="O20" t="str">
        <f>IF(N20 = "-", -V20,Соль!I20)</f>
        <v>-</v>
      </c>
      <c r="P20">
        <f ca="1">IF(N20 = "-", SUM(INDIRECT(ADDRESS(2,COLUMN(O20)) &amp; ":" &amp; ADDRESS(ROW(),COLUMN(O20)))), 0)</f>
        <v>0</v>
      </c>
      <c r="Q20">
        <f t="shared" si="0"/>
        <v>0</v>
      </c>
      <c r="R20">
        <f ca="1">IF(P20 = 0, INDIRECT("R" &amp; ROW() - 1), P20)</f>
        <v>0</v>
      </c>
      <c r="S20" t="e">
        <f>IF(Соль!H20="","",VLOOKUP(Соль!H20,'Вода SKU'!$A$1:$B$150,2,0))</f>
        <v>#N/A</v>
      </c>
      <c r="T20">
        <f t="shared" si="1"/>
        <v>8</v>
      </c>
      <c r="U20">
        <f t="shared" si="2"/>
        <v>0</v>
      </c>
      <c r="V20">
        <f t="shared" si="3"/>
        <v>0</v>
      </c>
      <c r="W20" t="str">
        <f ca="1">IF(N20="", "", MAX(ROUND(-(INDIRECT("R" &amp; ROW() - 1) - R20)/1000, 0), 1) * 1000)</f>
        <v/>
      </c>
    </row>
    <row r="21" spans="1:23" x14ac:dyDescent="0.3">
      <c r="A21" s="29">
        <v>4</v>
      </c>
      <c r="B21" s="30" t="s">
        <v>66</v>
      </c>
      <c r="C21" s="30">
        <v>1000</v>
      </c>
      <c r="D21" s="30" t="s">
        <v>59</v>
      </c>
      <c r="E21" s="30" t="s">
        <v>60</v>
      </c>
      <c r="H21" s="35" t="s">
        <v>82</v>
      </c>
      <c r="I21" s="35">
        <v>213</v>
      </c>
      <c r="J21" s="32" t="s">
        <v>35</v>
      </c>
      <c r="K21" s="34">
        <v>1</v>
      </c>
      <c r="M21" s="10" t="str">
        <f ca="1">IF(L21="", IF(W21=0, "", W21), IF(U21 = "", "", IF(U21/T21 = 0, "", U21/T21)))</f>
        <v/>
      </c>
      <c r="O21">
        <f>IF(N21 = "-", -V21,Соль!I21)</f>
        <v>850</v>
      </c>
      <c r="P21">
        <f ca="1">IF(N21 = "-", SUM(INDIRECT(ADDRESS(2,COLUMN(O21)) &amp; ":" &amp; ADDRESS(ROW(),COLUMN(O21)))), 0)</f>
        <v>0</v>
      </c>
      <c r="Q21">
        <f t="shared" si="0"/>
        <v>0</v>
      </c>
      <c r="R21">
        <f ca="1">IF(P21 = 0, INDIRECT("R" &amp; ROW() - 1), P21)</f>
        <v>0</v>
      </c>
      <c r="S21" t="e">
        <f>IF(Соль!H21="","",VLOOKUP(Соль!H21,'Вода SKU'!$A$1:$B$150,2,0))</f>
        <v>#N/A</v>
      </c>
      <c r="T21">
        <f t="shared" si="1"/>
        <v>8</v>
      </c>
      <c r="U21">
        <f t="shared" si="2"/>
        <v>0</v>
      </c>
      <c r="V21">
        <f t="shared" si="3"/>
        <v>0</v>
      </c>
      <c r="W21" t="str">
        <f ca="1">IF(N21="", "", MAX(ROUND(-(INDIRECT("R" &amp; ROW() - 1) - R21)/1000, 0), 1) * 1000)</f>
        <v/>
      </c>
    </row>
    <row r="22" spans="1:23" x14ac:dyDescent="0.3">
      <c r="A22" s="29">
        <v>4</v>
      </c>
      <c r="B22" s="30" t="s">
        <v>66</v>
      </c>
      <c r="C22" s="30">
        <v>1000</v>
      </c>
      <c r="D22" s="30" t="s">
        <v>59</v>
      </c>
      <c r="E22" s="30" t="s">
        <v>60</v>
      </c>
      <c r="H22" s="35" t="s">
        <v>83</v>
      </c>
      <c r="I22" s="35">
        <v>57</v>
      </c>
      <c r="J22" s="32" t="s">
        <v>35</v>
      </c>
      <c r="K22" s="34">
        <v>1</v>
      </c>
      <c r="M22" s="10" t="str">
        <f ca="1">IF(L22="", IF(W22=0, "", W22), IF(U22 = "", "", IF(U22/T22 = 0, "", U22/T22)))</f>
        <v/>
      </c>
      <c r="O22" t="str">
        <f>IF(N22 = "-", -V22,Соль!I22)</f>
        <v>-</v>
      </c>
      <c r="P22">
        <f ca="1">IF(N22 = "-", SUM(INDIRECT(ADDRESS(2,COLUMN(O22)) &amp; ":" &amp; ADDRESS(ROW(),COLUMN(O22)))), 0)</f>
        <v>0</v>
      </c>
      <c r="Q22">
        <f t="shared" si="0"/>
        <v>0</v>
      </c>
      <c r="R22">
        <f ca="1">IF(P22 = 0, INDIRECT("R" &amp; ROW() - 1), P22)</f>
        <v>0</v>
      </c>
      <c r="S22" t="e">
        <f>IF(Соль!H22="","",VLOOKUP(Соль!H22,'Вода SKU'!$A$1:$B$150,2,0))</f>
        <v>#N/A</v>
      </c>
      <c r="T22">
        <f t="shared" si="1"/>
        <v>8</v>
      </c>
      <c r="U22">
        <f t="shared" si="2"/>
        <v>0</v>
      </c>
      <c r="V22">
        <f t="shared" si="3"/>
        <v>0</v>
      </c>
      <c r="W22" t="str">
        <f ca="1">IF(N22="", "", MAX(ROUND(-(INDIRECT("R" &amp; ROW() - 1) - R22)/1000, 0), 1) * 1000)</f>
        <v/>
      </c>
    </row>
    <row r="23" spans="1:23" x14ac:dyDescent="0.3">
      <c r="A23" s="29">
        <v>4</v>
      </c>
      <c r="B23" s="30" t="s">
        <v>66</v>
      </c>
      <c r="C23" s="30">
        <v>1000</v>
      </c>
      <c r="D23" s="30" t="s">
        <v>59</v>
      </c>
      <c r="E23" s="30" t="s">
        <v>60</v>
      </c>
      <c r="H23" s="35" t="s">
        <v>84</v>
      </c>
      <c r="I23" s="35">
        <v>91</v>
      </c>
      <c r="J23" s="32" t="s">
        <v>35</v>
      </c>
      <c r="K23" s="34">
        <v>1</v>
      </c>
      <c r="M23" s="10" t="str">
        <f ca="1">IF(L23="", IF(W23=0, "", W23), IF(U23 = "", "", IF(U23/T23 = 0, "", U23/T23)))</f>
        <v/>
      </c>
      <c r="O23">
        <f>IF(N23 = "-", -V23,Соль!I23)</f>
        <v>372</v>
      </c>
      <c r="P23">
        <f ca="1">IF(N23 = "-", SUM(INDIRECT(ADDRESS(2,COLUMN(O23)) &amp; ":" &amp; ADDRESS(ROW(),COLUMN(O23)))), 0)</f>
        <v>0</v>
      </c>
      <c r="Q23">
        <f t="shared" si="0"/>
        <v>0</v>
      </c>
      <c r="R23">
        <f ca="1">IF(P23 = 0, INDIRECT("R" &amp; ROW() - 1), P23)</f>
        <v>0</v>
      </c>
      <c r="S23" t="e">
        <f>IF(Соль!H23="","",VLOOKUP(Соль!H23,'Вода SKU'!$A$1:$B$150,2,0))</f>
        <v>#N/A</v>
      </c>
      <c r="T23">
        <f t="shared" si="1"/>
        <v>8</v>
      </c>
      <c r="U23">
        <f t="shared" si="2"/>
        <v>0</v>
      </c>
      <c r="V23">
        <f t="shared" si="3"/>
        <v>0</v>
      </c>
      <c r="W23" t="str">
        <f ca="1">IF(N23="", "", MAX(ROUND(-(INDIRECT("R" &amp; ROW() - 1) - R23)/1000, 0), 1) * 1000)</f>
        <v/>
      </c>
    </row>
    <row r="24" spans="1:23" x14ac:dyDescent="0.3">
      <c r="A24" s="29">
        <v>4</v>
      </c>
      <c r="B24" s="30" t="s">
        <v>66</v>
      </c>
      <c r="C24" s="30">
        <v>1000</v>
      </c>
      <c r="D24" s="30" t="s">
        <v>59</v>
      </c>
      <c r="E24" s="30" t="s">
        <v>60</v>
      </c>
      <c r="H24" s="35" t="s">
        <v>85</v>
      </c>
      <c r="I24" s="35">
        <v>1</v>
      </c>
      <c r="J24" s="32" t="s">
        <v>35</v>
      </c>
      <c r="K24" s="34">
        <v>1</v>
      </c>
      <c r="M24" s="10" t="str">
        <f ca="1">IF(L24="", IF(W24=0, "", W24), IF(U24 = "", "", IF(U24/T24 = 0, "", U24/T24)))</f>
        <v/>
      </c>
      <c r="O24">
        <f>IF(N24 = "-", -V24,Соль!I24)</f>
        <v>478</v>
      </c>
      <c r="P24">
        <f ca="1">IF(N24 = "-", SUM(INDIRECT(ADDRESS(2,COLUMN(O24)) &amp; ":" &amp; ADDRESS(ROW(),COLUMN(O24)))), 0)</f>
        <v>0</v>
      </c>
      <c r="Q24">
        <f t="shared" si="0"/>
        <v>0</v>
      </c>
      <c r="R24">
        <f ca="1">IF(P24 = 0, INDIRECT("R" &amp; ROW() - 1), P24)</f>
        <v>0</v>
      </c>
      <c r="S24" t="e">
        <f>IF(Соль!H24="","",VLOOKUP(Соль!H24,'Вода SKU'!$A$1:$B$150,2,0))</f>
        <v>#N/A</v>
      </c>
      <c r="T24">
        <f t="shared" si="1"/>
        <v>8</v>
      </c>
      <c r="U24">
        <f t="shared" si="2"/>
        <v>0</v>
      </c>
      <c r="V24">
        <f t="shared" si="3"/>
        <v>0</v>
      </c>
      <c r="W24" t="str">
        <f ca="1">IF(N24="", "", MAX(ROUND(-(INDIRECT("R" &amp; ROW() - 1) - R24)/1000, 0), 1) * 1000)</f>
        <v/>
      </c>
    </row>
    <row r="25" spans="1:23" x14ac:dyDescent="0.3">
      <c r="A25" s="31" t="s">
        <v>35</v>
      </c>
      <c r="B25" s="28" t="s">
        <v>36</v>
      </c>
      <c r="C25" s="28" t="s">
        <v>36</v>
      </c>
      <c r="D25" s="28" t="s">
        <v>36</v>
      </c>
      <c r="E25" s="28" t="s">
        <v>36</v>
      </c>
      <c r="H25" s="34" t="s">
        <v>36</v>
      </c>
      <c r="I25" s="34" t="s">
        <v>36</v>
      </c>
      <c r="J25" s="32" t="s">
        <v>35</v>
      </c>
      <c r="K25" s="34" t="s">
        <v>36</v>
      </c>
      <c r="M25" s="10" t="str">
        <f ca="1">IF(L25="", IF(W25=0, "", W25), IF(U25 = "", "", IF(U25/T25 = 0, "", U25/T25)))</f>
        <v/>
      </c>
      <c r="O25" t="str">
        <f>IF(N25 = "-", -V25,Соль!I25)</f>
        <v>-</v>
      </c>
      <c r="P25">
        <f ca="1">IF(N25 = "-", SUM(INDIRECT(ADDRESS(2,COLUMN(O25)) &amp; ":" &amp; ADDRESS(ROW(),COLUMN(O25)))), 0)</f>
        <v>0</v>
      </c>
      <c r="Q25">
        <f t="shared" si="0"/>
        <v>0</v>
      </c>
      <c r="R25">
        <f ca="1">IF(P25 = 0, INDIRECT("R" &amp; ROW() - 1), P25)</f>
        <v>0</v>
      </c>
      <c r="S25" t="e">
        <f>IF(Соль!H25="","",VLOOKUP(Соль!H25,'Вода SKU'!$A$1:$B$150,2,0))</f>
        <v>#N/A</v>
      </c>
      <c r="T25">
        <f t="shared" si="1"/>
        <v>8</v>
      </c>
      <c r="U25">
        <f t="shared" si="2"/>
        <v>0</v>
      </c>
      <c r="V25">
        <f t="shared" si="3"/>
        <v>0</v>
      </c>
      <c r="W25" t="str">
        <f ca="1">IF(N25="", "", MAX(ROUND(-(INDIRECT("R" &amp; ROW() - 1) - R25)/1000, 0), 1) * 1000)</f>
        <v/>
      </c>
    </row>
    <row r="26" spans="1:23" x14ac:dyDescent="0.3">
      <c r="A26" s="29">
        <v>5</v>
      </c>
      <c r="B26" s="30" t="s">
        <v>66</v>
      </c>
      <c r="C26" s="30">
        <v>1000</v>
      </c>
      <c r="D26" s="30" t="s">
        <v>59</v>
      </c>
      <c r="E26" s="30" t="s">
        <v>60</v>
      </c>
      <c r="H26" s="35" t="s">
        <v>85</v>
      </c>
      <c r="I26" s="35">
        <v>400</v>
      </c>
      <c r="J26" s="32" t="s">
        <v>35</v>
      </c>
      <c r="K26" s="34">
        <v>1</v>
      </c>
      <c r="M26" s="10" t="str">
        <f ca="1">IF(L26="", IF(W26=0, "", W26), IF(U26 = "", "", IF(U26/T26 = 0, "", U26/T26)))</f>
        <v/>
      </c>
      <c r="O26">
        <f>IF(N26 = "-", -V26,I26)</f>
        <v>400</v>
      </c>
      <c r="P26">
        <f ca="1">IF(N26 = "-", SUM(INDIRECT(ADDRESS(2,COLUMN(O26)) &amp; ":" &amp; ADDRESS(ROW(),COLUMN(O26)))), 0)</f>
        <v>0</v>
      </c>
      <c r="Q26">
        <f t="shared" si="0"/>
        <v>0</v>
      </c>
      <c r="R26">
        <f ca="1">IF(P26 = 0, INDIRECT("R" &amp; ROW() - 1), P26)</f>
        <v>0</v>
      </c>
      <c r="S26" t="e">
        <f>IF(H26="","",VLOOKUP(H26,'Вода SKU'!$A$1:$B$150,2,0))</f>
        <v>#N/A</v>
      </c>
      <c r="T26">
        <f t="shared" si="1"/>
        <v>8</v>
      </c>
      <c r="U26">
        <f t="shared" si="2"/>
        <v>0</v>
      </c>
      <c r="V26">
        <f t="shared" si="3"/>
        <v>0</v>
      </c>
      <c r="W26" t="str">
        <f ca="1">IF(N26="", "", MAX(ROUND(-(INDIRECT("R" &amp; ROW() - 1) - R26)/1000, 0), 1) * 1000)</f>
        <v/>
      </c>
    </row>
    <row r="27" spans="1:23" x14ac:dyDescent="0.3">
      <c r="A27" s="29">
        <v>5</v>
      </c>
      <c r="B27" s="30" t="s">
        <v>66</v>
      </c>
      <c r="C27" s="30">
        <v>1000</v>
      </c>
      <c r="D27" s="30" t="s">
        <v>59</v>
      </c>
      <c r="E27" s="30" t="s">
        <v>60</v>
      </c>
      <c r="H27" s="35" t="s">
        <v>86</v>
      </c>
      <c r="I27" s="35">
        <v>520</v>
      </c>
      <c r="J27" s="32" t="s">
        <v>35</v>
      </c>
      <c r="K27" s="34">
        <v>1</v>
      </c>
      <c r="M27" s="10" t="str">
        <f ca="1">IF(L27="", IF(W27=0, "", W27), IF(U27 = "", "", IF(U27/T27 = 0, "", U27/T27)))</f>
        <v/>
      </c>
      <c r="O27">
        <f>IF(N27 = "-", -V27,I27)</f>
        <v>520</v>
      </c>
      <c r="P27">
        <f ca="1">IF(N27 = "-", SUM(INDIRECT(ADDRESS(2,COLUMN(O27)) &amp; ":" &amp; ADDRESS(ROW(),COLUMN(O27)))), 0)</f>
        <v>0</v>
      </c>
      <c r="Q27">
        <f t="shared" si="0"/>
        <v>0</v>
      </c>
      <c r="R27">
        <f ca="1">IF(P27 = 0, INDIRECT("R" &amp; ROW() - 1), P27)</f>
        <v>0</v>
      </c>
      <c r="S27" t="e">
        <f>IF(H27="","",VLOOKUP(H27,'Вода SKU'!$A$1:$B$150,2,0))</f>
        <v>#N/A</v>
      </c>
      <c r="T27">
        <f t="shared" si="1"/>
        <v>8</v>
      </c>
      <c r="U27">
        <f t="shared" si="2"/>
        <v>0</v>
      </c>
      <c r="V27">
        <f t="shared" si="3"/>
        <v>0</v>
      </c>
      <c r="W27" t="str">
        <f ca="1">IF(N27="", "", MAX(ROUND(-(INDIRECT("R" &amp; ROW() - 1) - R27)/1000, 0), 1) * 1000)</f>
        <v/>
      </c>
    </row>
    <row r="28" spans="1:23" x14ac:dyDescent="0.3">
      <c r="A28" s="29">
        <v>5</v>
      </c>
      <c r="B28" s="30" t="s">
        <v>66</v>
      </c>
      <c r="C28" s="30">
        <v>1000</v>
      </c>
      <c r="D28" s="30" t="s">
        <v>59</v>
      </c>
      <c r="E28" s="30" t="s">
        <v>60</v>
      </c>
      <c r="H28" s="35" t="s">
        <v>87</v>
      </c>
      <c r="I28" s="35">
        <v>80</v>
      </c>
      <c r="J28" s="32" t="s">
        <v>35</v>
      </c>
      <c r="K28" s="34">
        <v>1</v>
      </c>
      <c r="M28" s="10" t="str">
        <f ca="1">IF(L28="", IF(W28=0, "", W28), IF(U28 = "", "", IF(U28/T28 = 0, "", U28/T28)))</f>
        <v/>
      </c>
      <c r="O28">
        <f>IF(N28 = "-", -V28,I28)</f>
        <v>80</v>
      </c>
      <c r="P28">
        <f ca="1">IF(N28 = "-", SUM(INDIRECT(ADDRESS(2,COLUMN(O28)) &amp; ":" &amp; ADDRESS(ROW(),COLUMN(O28)))), 0)</f>
        <v>0</v>
      </c>
      <c r="Q28">
        <f t="shared" si="0"/>
        <v>0</v>
      </c>
      <c r="R28">
        <f ca="1">IF(P28 = 0, INDIRECT("R" &amp; ROW() - 1), P28)</f>
        <v>0</v>
      </c>
      <c r="S28" t="e">
        <f>IF(H28="","",VLOOKUP(H28,'Вода SKU'!$A$1:$B$150,2,0))</f>
        <v>#N/A</v>
      </c>
      <c r="T28">
        <f t="shared" si="1"/>
        <v>8</v>
      </c>
      <c r="U28">
        <f t="shared" si="2"/>
        <v>0</v>
      </c>
      <c r="V28">
        <f t="shared" si="3"/>
        <v>0</v>
      </c>
      <c r="W28" t="str">
        <f ca="1">IF(N28="", "", MAX(ROUND(-(INDIRECT("R" &amp; ROW() - 1) - R28)/1000, 0), 1) * 1000)</f>
        <v/>
      </c>
    </row>
    <row r="29" spans="1:23" x14ac:dyDescent="0.3">
      <c r="A29" s="31" t="s">
        <v>35</v>
      </c>
      <c r="B29" s="28" t="s">
        <v>36</v>
      </c>
      <c r="C29" s="28" t="s">
        <v>36</v>
      </c>
      <c r="D29" s="28" t="s">
        <v>36</v>
      </c>
      <c r="E29" s="28" t="s">
        <v>36</v>
      </c>
      <c r="H29" s="34" t="s">
        <v>36</v>
      </c>
      <c r="I29" s="34" t="s">
        <v>36</v>
      </c>
      <c r="J29" s="32" t="s">
        <v>35</v>
      </c>
      <c r="K29" s="34" t="s">
        <v>36</v>
      </c>
      <c r="M29" s="10" t="str">
        <f ca="1">IF(L29="", IF(W29=0, "", W29), IF(U29 = "", "", IF(U29/T29 = 0, "", U29/T29)))</f>
        <v/>
      </c>
      <c r="O29" t="str">
        <f>IF(N29 = "-", -V29,I29)</f>
        <v>-</v>
      </c>
      <c r="P29">
        <f ca="1">IF(N29 = "-", SUM(INDIRECT(ADDRESS(2,COLUMN(O29)) &amp; ":" &amp; ADDRESS(ROW(),COLUMN(O29)))), 0)</f>
        <v>0</v>
      </c>
      <c r="Q29">
        <f t="shared" si="0"/>
        <v>0</v>
      </c>
      <c r="R29">
        <f ca="1">IF(P29 = 0, INDIRECT("R" &amp; ROW() - 1), P29)</f>
        <v>0</v>
      </c>
      <c r="S29" t="e">
        <f>IF(H29="","",VLOOKUP(H29,'Вода SKU'!$A$1:$B$150,2,0))</f>
        <v>#N/A</v>
      </c>
      <c r="T29">
        <f t="shared" si="1"/>
        <v>8</v>
      </c>
      <c r="U29">
        <f t="shared" si="2"/>
        <v>0</v>
      </c>
      <c r="V29">
        <f t="shared" si="3"/>
        <v>0</v>
      </c>
      <c r="W29" t="str">
        <f ca="1">IF(N29="", "", MAX(ROUND(-(INDIRECT("R" &amp; ROW() - 1) - R29)/1000, 0), 1) * 1000)</f>
        <v/>
      </c>
    </row>
    <row r="30" spans="1:23" x14ac:dyDescent="0.3">
      <c r="J30" s="9" t="str">
        <f ca="1">IF(L30="", IF(N30="","",W30+(INDIRECT("R" &amp; ROW() - 1) - R30)),IF(N30="", "", INDIRECT("R" &amp; ROW() - 1) - R30))</f>
        <v/>
      </c>
      <c r="M30" s="10" t="str">
        <f ca="1">IF(L30="", IF(W30=0, "", W30), IF(U30 = "", "", IF(U30/T30 = 0, "", U30/T30)))</f>
        <v/>
      </c>
      <c r="O30">
        <f>IF(N30 = "-", -V30,I30)</f>
        <v>0</v>
      </c>
      <c r="P30">
        <f ca="1">IF(N30 = "-", SUM(INDIRECT(ADDRESS(2,COLUMN(O30)) &amp; ":" &amp; ADDRESS(ROW(),COLUMN(O30)))), 0)</f>
        <v>0</v>
      </c>
      <c r="Q30">
        <f t="shared" si="0"/>
        <v>0</v>
      </c>
      <c r="R30">
        <f ca="1">IF(P30 = 0, INDIRECT("R" &amp; ROW() - 1), P30)</f>
        <v>0</v>
      </c>
      <c r="S30" t="str">
        <f>IF(H30="","",VLOOKUP(H30,'Вода SKU'!$A$1:$B$150,2,0))</f>
        <v/>
      </c>
      <c r="T30">
        <f t="shared" si="1"/>
        <v>8</v>
      </c>
      <c r="U30">
        <f t="shared" si="2"/>
        <v>0</v>
      </c>
      <c r="V30">
        <f t="shared" si="3"/>
        <v>0</v>
      </c>
      <c r="W30" t="str">
        <f ca="1">IF(N30="", "", MAX(ROUND(-(INDIRECT("R" &amp; ROW() - 1) - R30)/1000, 0), 1) * 1000)</f>
        <v/>
      </c>
    </row>
    <row r="31" spans="1:23" x14ac:dyDescent="0.3">
      <c r="J31" s="9" t="str">
        <f ca="1">IF(L31="", IF(N31="","",W31+(INDIRECT("R" &amp; ROW() - 1) - R31)),IF(N31="", "", INDIRECT("R" &amp; ROW() - 1) - R31))</f>
        <v/>
      </c>
      <c r="M31" s="10" t="str">
        <f ca="1">IF(L31="", IF(W31=0, "", W31), IF(U31 = "", "", IF(U31/T31 = 0, "", U31/T31)))</f>
        <v/>
      </c>
      <c r="O31">
        <f>IF(N31 = "-", -V31,I31)</f>
        <v>0</v>
      </c>
      <c r="P31">
        <f ca="1">IF(N31 = "-", SUM(INDIRECT(ADDRESS(2,COLUMN(O31)) &amp; ":" &amp; ADDRESS(ROW(),COLUMN(O31)))), 0)</f>
        <v>0</v>
      </c>
      <c r="Q31">
        <f t="shared" si="0"/>
        <v>0</v>
      </c>
      <c r="R31">
        <f ca="1">IF(P31 = 0, INDIRECT("R" &amp; ROW() - 1), P31)</f>
        <v>0</v>
      </c>
      <c r="S31" t="str">
        <f>IF(H31="","",VLOOKUP(H31,'Вода SKU'!$A$1:$B$150,2,0))</f>
        <v/>
      </c>
      <c r="T31">
        <f t="shared" si="1"/>
        <v>8</v>
      </c>
      <c r="U31">
        <f t="shared" si="2"/>
        <v>0</v>
      </c>
      <c r="V31">
        <f t="shared" si="3"/>
        <v>0</v>
      </c>
      <c r="W31" t="str">
        <f ca="1">IF(N31="", "", MAX(ROUND(-(INDIRECT("R" &amp; ROW() - 1) - R31)/1000, 0), 1) * 1000)</f>
        <v/>
      </c>
    </row>
    <row r="32" spans="1:23" x14ac:dyDescent="0.3">
      <c r="J32" s="9" t="str">
        <f ca="1">IF(L32="", IF(N32="","",W32+(INDIRECT("R" &amp; ROW() - 1) - R32)),IF(N32="", "", INDIRECT("R" &amp; ROW() - 1) - R32))</f>
        <v/>
      </c>
      <c r="M32" s="10" t="str">
        <f ca="1">IF(L32="", IF(W32=0, "", W32), IF(U32 = "", "", IF(U32/T32 = 0, "", U32/T32)))</f>
        <v/>
      </c>
      <c r="O32">
        <f>IF(N32 = "-", -V32,I32)</f>
        <v>0</v>
      </c>
      <c r="P32">
        <f ca="1">IF(N32 = "-", SUM(INDIRECT(ADDRESS(2,COLUMN(O32)) &amp; ":" &amp; ADDRESS(ROW(),COLUMN(O32)))), 0)</f>
        <v>0</v>
      </c>
      <c r="Q32">
        <f t="shared" si="0"/>
        <v>0</v>
      </c>
      <c r="R32">
        <f ca="1">IF(P32 = 0, INDIRECT("R" &amp; ROW() - 1), P32)</f>
        <v>0</v>
      </c>
      <c r="S32" t="str">
        <f>IF(H32="","",VLOOKUP(H32,'Вода SKU'!$A$1:$B$150,2,0))</f>
        <v/>
      </c>
      <c r="T32">
        <f t="shared" si="1"/>
        <v>8</v>
      </c>
      <c r="U32">
        <f t="shared" si="2"/>
        <v>0</v>
      </c>
      <c r="V32">
        <f t="shared" si="3"/>
        <v>0</v>
      </c>
      <c r="W32" t="str">
        <f ca="1">IF(N32="", "", MAX(ROUND(-(INDIRECT("R" &amp; ROW() - 1) - R32)/1000, 0), 1) * 1000)</f>
        <v/>
      </c>
    </row>
    <row r="33" spans="10:23" x14ac:dyDescent="0.3">
      <c r="J33" s="9" t="str">
        <f ca="1">IF(L33="", IF(N33="","",W33+(INDIRECT("R" &amp; ROW() - 1) - R33)),IF(N33="", "", INDIRECT("R" &amp; ROW() - 1) - R33))</f>
        <v/>
      </c>
      <c r="M33" s="10" t="str">
        <f ca="1">IF(L33="", IF(W33=0, "", W33), IF(U33 = "", "", IF(U33/T33 = 0, "", U33/T33)))</f>
        <v/>
      </c>
      <c r="O33">
        <f>IF(N33 = "-", -V33,I33)</f>
        <v>0</v>
      </c>
      <c r="P33">
        <f ca="1">IF(N33 = "-", SUM(INDIRECT(ADDRESS(2,COLUMN(O33)) &amp; ":" &amp; ADDRESS(ROW(),COLUMN(O33)))), 0)</f>
        <v>0</v>
      </c>
      <c r="Q33">
        <f t="shared" si="0"/>
        <v>0</v>
      </c>
      <c r="R33">
        <f ca="1">IF(P33 = 0, INDIRECT("R" &amp; ROW() - 1), P33)</f>
        <v>0</v>
      </c>
      <c r="S33" t="str">
        <f>IF(H33="","",VLOOKUP(H33,'Вода SKU'!$A$1:$B$150,2,0))</f>
        <v/>
      </c>
      <c r="T33">
        <f t="shared" si="1"/>
        <v>8</v>
      </c>
      <c r="U33">
        <f t="shared" si="2"/>
        <v>0</v>
      </c>
      <c r="V33">
        <f t="shared" si="3"/>
        <v>0</v>
      </c>
      <c r="W33" t="str">
        <f ca="1">IF(N33="", "", MAX(ROUND(-(INDIRECT("R" &amp; ROW() - 1) - R33)/1000, 0), 1) * 1000)</f>
        <v/>
      </c>
    </row>
    <row r="34" spans="10:23" x14ac:dyDescent="0.3">
      <c r="J34" s="9" t="str">
        <f ca="1">IF(L34="", IF(N34="","",W34+(INDIRECT("R" &amp; ROW() - 1) - R34)),IF(N34="", "", INDIRECT("R" &amp; ROW() - 1) - R34))</f>
        <v/>
      </c>
      <c r="M34" s="10" t="str">
        <f ca="1">IF(L34="", IF(W34=0, "", W34), IF(U34 = "", "", IF(U34/T34 = 0, "", U34/T34)))</f>
        <v/>
      </c>
      <c r="O34">
        <f t="shared" ref="O34:O65" si="4">IF(N34 = "-", -V34,I34)</f>
        <v>0</v>
      </c>
      <c r="P34">
        <f ca="1">IF(N34 = "-", SUM(INDIRECT(ADDRESS(2,COLUMN(O34)) &amp; ":" &amp; ADDRESS(ROW(),COLUMN(O34)))), 0)</f>
        <v>0</v>
      </c>
      <c r="Q34">
        <f t="shared" ref="Q34:Q65" si="5">IF(N34="-",1,0)</f>
        <v>0</v>
      </c>
      <c r="R34">
        <f ca="1">IF(P34 = 0, INDIRECT("R" &amp; ROW() - 1), P34)</f>
        <v>0</v>
      </c>
      <c r="S34" t="str">
        <f>IF(H34="","",VLOOKUP(H34,'Вода SKU'!$A$1:$B$150,2,0))</f>
        <v/>
      </c>
      <c r="T34">
        <f t="shared" ref="T34:T65" si="6">8000/1000</f>
        <v>8</v>
      </c>
      <c r="U34">
        <f t="shared" ref="U34:U65" si="7">VALUE(IF(TRIM(MID(SUBSTITUTE($L34,",",REPT(" ",LEN($L34))), 0 *LEN($L34)+1,LEN($L34))) = "", "0", TRIM(MID(SUBSTITUTE($L34,",",REPT(" ",LEN($L34))),0 *LEN($L34)+1,LEN($L34))))) +   VALUE(IF(TRIM(MID(SUBSTITUTE($L34,",",REPT(" ",LEN($L34))), 1 *LEN($L34)+1,LEN($L34))) = "", "0", TRIM(MID(SUBSTITUTE($L34,",",REPT(" ",LEN($L34))),1 *LEN($L34)+1,LEN($L34))))) +  VALUE(IF(TRIM(MID(SUBSTITUTE($L34,",",REPT(" ",LEN($L34))), 2 *LEN($L34)+1,LEN($L34))) = "", "0", TRIM(MID(SUBSTITUTE($L34,",",REPT(" ",LEN($L34))),2 *LEN($L34)+1,LEN($L34))))) +  VALUE(IF(TRIM(MID(SUBSTITUTE($L34,",",REPT(" ",LEN($L34))), 3 *LEN($L34)+1,LEN($L34))) = "", "0", TRIM(MID(SUBSTITUTE($L34,",",REPT(" ",LEN($L34))),3 *LEN($L34)+1,LEN($L34))))) +  VALUE(IF(TRIM(MID(SUBSTITUTE($L34,",",REPT(" ",LEN($L34))), 4 *LEN($L34)+1,LEN($L34))) = "", "0", TRIM(MID(SUBSTITUTE($L34,",",REPT(" ",LEN($L34))),4 *LEN($L34)+1,LEN($L34))))) +  VALUE(IF(TRIM(MID(SUBSTITUTE($L34,",",REPT(" ",LEN($L34))), 5 *LEN($L34)+1,LEN($L34))) = "", "0", TRIM(MID(SUBSTITUTE($L34,",",REPT(" ",LEN($L34))),5 *LEN($L34)+1,LEN($L34))))) +  VALUE(IF(TRIM(MID(SUBSTITUTE($L34,",",REPT(" ",LEN($L34))), 6 *LEN($L34)+1,LEN($L34))) = "", "0", TRIM(MID(SUBSTITUTE($L34,",",REPT(" ",LEN($L34))),6 *LEN($L34)+1,LEN($L34))))) +  VALUE(IF(TRIM(MID(SUBSTITUTE($L34,",",REPT(" ",LEN($L34))), 7 *LEN($L34)+1,LEN($L34))) = "", "0", TRIM(MID(SUBSTITUTE($L34,",",REPT(" ",LEN($L34))),7 *LEN($L34)+1,LEN($L34))))) +  VALUE(IF(TRIM(MID(SUBSTITUTE($L34,",",REPT(" ",LEN($L34))), 8 *LEN($L34)+1,LEN($L34))) = "", "0", TRIM(MID(SUBSTITUTE($L34,",",REPT(" ",LEN($L34))),8 *LEN($L34)+1,LEN($L34))))) +  VALUE(IF(TRIM(MID(SUBSTITUTE($L34,",",REPT(" ",LEN($L34))), 9 *LEN($L34)+1,LEN($L34))) = "", "0", TRIM(MID(SUBSTITUTE($L34,",",REPT(" ",LEN($L34))),9 *LEN($L34)+1,LEN($L34))))) +  VALUE(IF(TRIM(MID(SUBSTITUTE($L34,",",REPT(" ",LEN($L34))), 10 *LEN($L34)+1,LEN($L34))) = "", "0", TRIM(MID(SUBSTITUTE($L34,",",REPT(" ",LEN($L34))),10 *LEN($L34)+1,LEN($L34)))))</f>
        <v>0</v>
      </c>
      <c r="V34">
        <f t="shared" ref="V34:V65" si="8">IF(U34 = "", "", U34/T34)</f>
        <v>0</v>
      </c>
      <c r="W34" t="str">
        <f ca="1">IF(N34="", "", MAX(ROUND(-(INDIRECT("R" &amp; ROW() - 1) - R34)/1000, 0), 1) * 1000)</f>
        <v/>
      </c>
    </row>
    <row r="35" spans="10:23" x14ac:dyDescent="0.3">
      <c r="J35" s="9" t="str">
        <f ca="1">IF(L35="", IF(N35="","",W35+(INDIRECT("R" &amp; ROW() - 1) - R35)),IF(N35="", "", INDIRECT("R" &amp; ROW() - 1) - R35))</f>
        <v/>
      </c>
      <c r="M35" s="10" t="str">
        <f ca="1">IF(L35="", IF(W35=0, "", W35), IF(U35 = "", "", IF(U35/T35 = 0, "", U35/T35)))</f>
        <v/>
      </c>
      <c r="O35">
        <f t="shared" si="4"/>
        <v>0</v>
      </c>
      <c r="P35">
        <f ca="1">IF(N35 = "-", SUM(INDIRECT(ADDRESS(2,COLUMN(O35)) &amp; ":" &amp; ADDRESS(ROW(),COLUMN(O35)))), 0)</f>
        <v>0</v>
      </c>
      <c r="Q35">
        <f t="shared" si="5"/>
        <v>0</v>
      </c>
      <c r="R35">
        <f ca="1">IF(P35 = 0, INDIRECT("R" &amp; ROW() - 1), P35)</f>
        <v>0</v>
      </c>
      <c r="S35" t="str">
        <f>IF(H35="","",VLOOKUP(H35,'Вода SKU'!$A$1:$B$150,2,0))</f>
        <v/>
      </c>
      <c r="T35">
        <f t="shared" si="6"/>
        <v>8</v>
      </c>
      <c r="U35">
        <f t="shared" si="7"/>
        <v>0</v>
      </c>
      <c r="V35">
        <f t="shared" si="8"/>
        <v>0</v>
      </c>
      <c r="W35" t="str">
        <f ca="1">IF(N35="", "", MAX(ROUND(-(INDIRECT("R" &amp; ROW() - 1) - R35)/1000, 0), 1) * 1000)</f>
        <v/>
      </c>
    </row>
    <row r="36" spans="10:23" x14ac:dyDescent="0.3">
      <c r="J36" s="9" t="str">
        <f ca="1">IF(L36="", IF(N36="","",W36+(INDIRECT("R" &amp; ROW() - 1) - R36)),IF(N36="", "", INDIRECT("R" &amp; ROW() - 1) - R36))</f>
        <v/>
      </c>
      <c r="M36" s="10" t="str">
        <f ca="1">IF(L36="", IF(W36=0, "", W36), IF(U36 = "", "", IF(U36/T36 = 0, "", U36/T36)))</f>
        <v/>
      </c>
      <c r="O36">
        <f t="shared" si="4"/>
        <v>0</v>
      </c>
      <c r="P36">
        <f ca="1">IF(N36 = "-", SUM(INDIRECT(ADDRESS(2,COLUMN(O36)) &amp; ":" &amp; ADDRESS(ROW(),COLUMN(O36)))), 0)</f>
        <v>0</v>
      </c>
      <c r="Q36">
        <f t="shared" si="5"/>
        <v>0</v>
      </c>
      <c r="R36">
        <f ca="1">IF(P36 = 0, INDIRECT("R" &amp; ROW() - 1), P36)</f>
        <v>0</v>
      </c>
      <c r="S36" t="str">
        <f>IF(H36="","",VLOOKUP(H36,'Вода SKU'!$A$1:$B$150,2,0))</f>
        <v/>
      </c>
      <c r="T36">
        <f t="shared" si="6"/>
        <v>8</v>
      </c>
      <c r="U36">
        <f t="shared" si="7"/>
        <v>0</v>
      </c>
      <c r="V36">
        <f t="shared" si="8"/>
        <v>0</v>
      </c>
      <c r="W36" t="str">
        <f ca="1">IF(N36="", "", MAX(ROUND(-(INDIRECT("R" &amp; ROW() - 1) - R36)/1000, 0), 1) * 1000)</f>
        <v/>
      </c>
    </row>
    <row r="37" spans="10:23" x14ac:dyDescent="0.3">
      <c r="J37" s="9" t="str">
        <f ca="1">IF(L37="", IF(N37="","",W37+(INDIRECT("R" &amp; ROW() - 1) - R37)),IF(N37="", "", INDIRECT("R" &amp; ROW() - 1) - R37))</f>
        <v/>
      </c>
      <c r="M37" s="10" t="str">
        <f ca="1">IF(L37="", IF(W37=0, "", W37), IF(U37 = "", "", IF(U37/T37 = 0, "", U37/T37)))</f>
        <v/>
      </c>
      <c r="O37">
        <f t="shared" si="4"/>
        <v>0</v>
      </c>
      <c r="P37">
        <f ca="1">IF(N37 = "-", SUM(INDIRECT(ADDRESS(2,COLUMN(O37)) &amp; ":" &amp; ADDRESS(ROW(),COLUMN(O37)))), 0)</f>
        <v>0</v>
      </c>
      <c r="Q37">
        <f t="shared" si="5"/>
        <v>0</v>
      </c>
      <c r="R37">
        <f ca="1">IF(P37 = 0, INDIRECT("R" &amp; ROW() - 1), P37)</f>
        <v>0</v>
      </c>
      <c r="S37" t="str">
        <f>IF(H37="","",VLOOKUP(H37,'Вода SKU'!$A$1:$B$150,2,0))</f>
        <v/>
      </c>
      <c r="T37">
        <f t="shared" si="6"/>
        <v>8</v>
      </c>
      <c r="U37">
        <f t="shared" si="7"/>
        <v>0</v>
      </c>
      <c r="V37">
        <f t="shared" si="8"/>
        <v>0</v>
      </c>
      <c r="W37" t="str">
        <f ca="1">IF(N37="", "", MAX(ROUND(-(INDIRECT("R" &amp; ROW() - 1) - R37)/1000, 0), 1) * 1000)</f>
        <v/>
      </c>
    </row>
    <row r="38" spans="10:23" x14ac:dyDescent="0.3">
      <c r="J38" s="9" t="str">
        <f ca="1">IF(L38="", IF(N38="","",W38+(INDIRECT("R" &amp; ROW() - 1) - R38)),IF(N38="", "", INDIRECT("R" &amp; ROW() - 1) - R38))</f>
        <v/>
      </c>
      <c r="M38" s="10" t="str">
        <f ca="1">IF(L38="", IF(W38=0, "", W38), IF(U38 = "", "", IF(U38/T38 = 0, "", U38/T38)))</f>
        <v/>
      </c>
      <c r="O38">
        <f t="shared" si="4"/>
        <v>0</v>
      </c>
      <c r="P38">
        <f ca="1">IF(N38 = "-", SUM(INDIRECT(ADDRESS(2,COLUMN(O38)) &amp; ":" &amp; ADDRESS(ROW(),COLUMN(O38)))), 0)</f>
        <v>0</v>
      </c>
      <c r="Q38">
        <f t="shared" si="5"/>
        <v>0</v>
      </c>
      <c r="R38">
        <f ca="1">IF(P38 = 0, INDIRECT("R" &amp; ROW() - 1), P38)</f>
        <v>0</v>
      </c>
      <c r="S38" t="str">
        <f>IF(H38="","",VLOOKUP(H38,'Вода SKU'!$A$1:$B$150,2,0))</f>
        <v/>
      </c>
      <c r="T38">
        <f t="shared" si="6"/>
        <v>8</v>
      </c>
      <c r="U38">
        <f t="shared" si="7"/>
        <v>0</v>
      </c>
      <c r="V38">
        <f t="shared" si="8"/>
        <v>0</v>
      </c>
      <c r="W38" t="str">
        <f ca="1">IF(N38="", "", MAX(ROUND(-(INDIRECT("R" &amp; ROW() - 1) - R38)/1000, 0), 1) * 1000)</f>
        <v/>
      </c>
    </row>
    <row r="39" spans="10:23" x14ac:dyDescent="0.3">
      <c r="J39" s="9" t="str">
        <f ca="1">IF(L39="", IF(N39="","",W39+(INDIRECT("R" &amp; ROW() - 1) - R39)),IF(N39="", "", INDIRECT("R" &amp; ROW() - 1) - R39))</f>
        <v/>
      </c>
      <c r="M39" s="10" t="str">
        <f ca="1">IF(L39="", IF(W39=0, "", W39), IF(U39 = "", "", IF(U39/T39 = 0, "", U39/T39)))</f>
        <v/>
      </c>
      <c r="O39">
        <f t="shared" si="4"/>
        <v>0</v>
      </c>
      <c r="P39">
        <f ca="1">IF(N39 = "-", SUM(INDIRECT(ADDRESS(2,COLUMN(O39)) &amp; ":" &amp; ADDRESS(ROW(),COLUMN(O39)))), 0)</f>
        <v>0</v>
      </c>
      <c r="Q39">
        <f t="shared" si="5"/>
        <v>0</v>
      </c>
      <c r="R39">
        <f ca="1">IF(P39 = 0, INDIRECT("R" &amp; ROW() - 1), P39)</f>
        <v>0</v>
      </c>
      <c r="S39" t="str">
        <f>IF(H39="","",VLOOKUP(H39,'Вода SKU'!$A$1:$B$150,2,0))</f>
        <v/>
      </c>
      <c r="T39">
        <f t="shared" si="6"/>
        <v>8</v>
      </c>
      <c r="U39">
        <f t="shared" si="7"/>
        <v>0</v>
      </c>
      <c r="V39">
        <f t="shared" si="8"/>
        <v>0</v>
      </c>
      <c r="W39" t="str">
        <f ca="1">IF(N39="", "", MAX(ROUND(-(INDIRECT("R" &amp; ROW() - 1) - R39)/1000, 0), 1) * 1000)</f>
        <v/>
      </c>
    </row>
    <row r="40" spans="10:23" x14ac:dyDescent="0.3">
      <c r="J40" s="9" t="str">
        <f ca="1">IF(L40="", IF(N40="","",W40+(INDIRECT("R" &amp; ROW() - 1) - R40)),IF(N40="", "", INDIRECT("R" &amp; ROW() - 1) - R40))</f>
        <v/>
      </c>
      <c r="M40" s="10" t="str">
        <f ca="1">IF(L40="", IF(W40=0, "", W40), IF(U40 = "", "", IF(U40/T40 = 0, "", U40/T40)))</f>
        <v/>
      </c>
      <c r="O40">
        <f t="shared" si="4"/>
        <v>0</v>
      </c>
      <c r="P40">
        <f ca="1">IF(N40 = "-", SUM(INDIRECT(ADDRESS(2,COLUMN(O40)) &amp; ":" &amp; ADDRESS(ROW(),COLUMN(O40)))), 0)</f>
        <v>0</v>
      </c>
      <c r="Q40">
        <f t="shared" si="5"/>
        <v>0</v>
      </c>
      <c r="R40">
        <f ca="1">IF(P40 = 0, INDIRECT("R" &amp; ROW() - 1), P40)</f>
        <v>0</v>
      </c>
      <c r="S40" t="str">
        <f>IF(H40="","",VLOOKUP(H40,'Вода SKU'!$A$1:$B$150,2,0))</f>
        <v/>
      </c>
      <c r="T40">
        <f t="shared" si="6"/>
        <v>8</v>
      </c>
      <c r="U40">
        <f t="shared" si="7"/>
        <v>0</v>
      </c>
      <c r="V40">
        <f t="shared" si="8"/>
        <v>0</v>
      </c>
      <c r="W40" t="str">
        <f ca="1">IF(N40="", "", MAX(ROUND(-(INDIRECT("R" &amp; ROW() - 1) - R40)/1000, 0), 1) * 1000)</f>
        <v/>
      </c>
    </row>
    <row r="41" spans="10:23" x14ac:dyDescent="0.3">
      <c r="J41" s="9" t="str">
        <f ca="1">IF(L41="", IF(N41="","",W41+(INDIRECT("R" &amp; ROW() - 1) - R41)),IF(N41="", "", INDIRECT("R" &amp; ROW() - 1) - R41))</f>
        <v/>
      </c>
      <c r="M41" s="10" t="str">
        <f ca="1">IF(L41="", IF(W41=0, "", W41), IF(U41 = "", "", IF(U41/T41 = 0, "", U41/T41)))</f>
        <v/>
      </c>
      <c r="O41">
        <f t="shared" si="4"/>
        <v>0</v>
      </c>
      <c r="P41">
        <f ca="1">IF(N41 = "-", SUM(INDIRECT(ADDRESS(2,COLUMN(O41)) &amp; ":" &amp; ADDRESS(ROW(),COLUMN(O41)))), 0)</f>
        <v>0</v>
      </c>
      <c r="Q41">
        <f t="shared" si="5"/>
        <v>0</v>
      </c>
      <c r="R41">
        <f ca="1">IF(P41 = 0, INDIRECT("R" &amp; ROW() - 1), P41)</f>
        <v>0</v>
      </c>
      <c r="S41" t="str">
        <f>IF(H41="","",VLOOKUP(H41,'Вода SKU'!$A$1:$B$150,2,0))</f>
        <v/>
      </c>
      <c r="T41">
        <f t="shared" si="6"/>
        <v>8</v>
      </c>
      <c r="U41">
        <f t="shared" si="7"/>
        <v>0</v>
      </c>
      <c r="V41">
        <f t="shared" si="8"/>
        <v>0</v>
      </c>
      <c r="W41" t="str">
        <f ca="1">IF(N41="", "", MAX(ROUND(-(INDIRECT("R" &amp; ROW() - 1) - R41)/1000, 0), 1) * 1000)</f>
        <v/>
      </c>
    </row>
    <row r="42" spans="10:23" x14ac:dyDescent="0.3">
      <c r="J42" s="9" t="str">
        <f ca="1">IF(L42="", IF(N42="","",W42+(INDIRECT("R" &amp; ROW() - 1) - R42)),IF(N42="", "", INDIRECT("R" &amp; ROW() - 1) - R42))</f>
        <v/>
      </c>
      <c r="M42" s="10" t="str">
        <f ca="1">IF(L42="", IF(W42=0, "", W42), IF(U42 = "", "", IF(U42/T42 = 0, "", U42/T42)))</f>
        <v/>
      </c>
      <c r="O42">
        <f t="shared" si="4"/>
        <v>0</v>
      </c>
      <c r="P42">
        <f ca="1">IF(N42 = "-", SUM(INDIRECT(ADDRESS(2,COLUMN(O42)) &amp; ":" &amp; ADDRESS(ROW(),COLUMN(O42)))), 0)</f>
        <v>0</v>
      </c>
      <c r="Q42">
        <f t="shared" si="5"/>
        <v>0</v>
      </c>
      <c r="R42">
        <f ca="1">IF(P42 = 0, INDIRECT("R" &amp; ROW() - 1), P42)</f>
        <v>0</v>
      </c>
      <c r="S42" t="str">
        <f>IF(H42="","",VLOOKUP(H42,'Вода SKU'!$A$1:$B$150,2,0))</f>
        <v/>
      </c>
      <c r="T42">
        <f t="shared" si="6"/>
        <v>8</v>
      </c>
      <c r="U42">
        <f t="shared" si="7"/>
        <v>0</v>
      </c>
      <c r="V42">
        <f t="shared" si="8"/>
        <v>0</v>
      </c>
      <c r="W42" t="str">
        <f ca="1">IF(N42="", "", MAX(ROUND(-(INDIRECT("R" &amp; ROW() - 1) - R42)/1000, 0), 1) * 1000)</f>
        <v/>
      </c>
    </row>
    <row r="43" spans="10:23" x14ac:dyDescent="0.3">
      <c r="J43" s="9" t="str">
        <f ca="1">IF(L43="", IF(N43="","",W43+(INDIRECT("R" &amp; ROW() - 1) - R43)),IF(N43="", "", INDIRECT("R" &amp; ROW() - 1) - R43))</f>
        <v/>
      </c>
      <c r="M43" s="10" t="str">
        <f ca="1">IF(L43="", IF(W43=0, "", W43), IF(U43 = "", "", IF(U43/T43 = 0, "", U43/T43)))</f>
        <v/>
      </c>
      <c r="O43">
        <f t="shared" si="4"/>
        <v>0</v>
      </c>
      <c r="P43">
        <f ca="1">IF(N43 = "-", SUM(INDIRECT(ADDRESS(2,COLUMN(O43)) &amp; ":" &amp; ADDRESS(ROW(),COLUMN(O43)))), 0)</f>
        <v>0</v>
      </c>
      <c r="Q43">
        <f t="shared" si="5"/>
        <v>0</v>
      </c>
      <c r="R43">
        <f ca="1">IF(P43 = 0, INDIRECT("R" &amp; ROW() - 1), P43)</f>
        <v>0</v>
      </c>
      <c r="S43" t="str">
        <f>IF(H43="","",VLOOKUP(H43,'Вода SKU'!$A$1:$B$150,2,0))</f>
        <v/>
      </c>
      <c r="T43">
        <f t="shared" si="6"/>
        <v>8</v>
      </c>
      <c r="U43">
        <f t="shared" si="7"/>
        <v>0</v>
      </c>
      <c r="V43">
        <f t="shared" si="8"/>
        <v>0</v>
      </c>
      <c r="W43" t="str">
        <f ca="1">IF(N43="", "", MAX(ROUND(-(INDIRECT("R" &amp; ROW() - 1) - R43)/1000, 0), 1) * 1000)</f>
        <v/>
      </c>
    </row>
    <row r="44" spans="10:23" x14ac:dyDescent="0.3">
      <c r="J44" s="9" t="str">
        <f ca="1">IF(L44="", IF(N44="","",W44+(INDIRECT("R" &amp; ROW() - 1) - R44)),IF(N44="", "", INDIRECT("R" &amp; ROW() - 1) - R44))</f>
        <v/>
      </c>
      <c r="M44" s="10" t="str">
        <f ca="1">IF(L44="", IF(W44=0, "", W44), IF(U44 = "", "", IF(U44/T44 = 0, "", U44/T44)))</f>
        <v/>
      </c>
      <c r="O44">
        <f t="shared" si="4"/>
        <v>0</v>
      </c>
      <c r="P44">
        <f ca="1">IF(N44 = "-", SUM(INDIRECT(ADDRESS(2,COLUMN(O44)) &amp; ":" &amp; ADDRESS(ROW(),COLUMN(O44)))), 0)</f>
        <v>0</v>
      </c>
      <c r="Q44">
        <f t="shared" si="5"/>
        <v>0</v>
      </c>
      <c r="R44">
        <f ca="1">IF(P44 = 0, INDIRECT("R" &amp; ROW() - 1), P44)</f>
        <v>0</v>
      </c>
      <c r="S44" t="str">
        <f>IF(H44="","",VLOOKUP(H44,'Вода SKU'!$A$1:$B$150,2,0))</f>
        <v/>
      </c>
      <c r="T44">
        <f t="shared" si="6"/>
        <v>8</v>
      </c>
      <c r="U44">
        <f t="shared" si="7"/>
        <v>0</v>
      </c>
      <c r="V44">
        <f t="shared" si="8"/>
        <v>0</v>
      </c>
      <c r="W44" t="str">
        <f ca="1">IF(N44="", "", MAX(ROUND(-(INDIRECT("R" &amp; ROW() - 1) - R44)/1000, 0), 1) * 1000)</f>
        <v/>
      </c>
    </row>
    <row r="45" spans="10:23" x14ac:dyDescent="0.3">
      <c r="J45" s="9" t="str">
        <f ca="1">IF(L45="", IF(N45="","",W45+(INDIRECT("R" &amp; ROW() - 1) - R45)),IF(N45="", "", INDIRECT("R" &amp; ROW() - 1) - R45))</f>
        <v/>
      </c>
      <c r="M45" s="10" t="str">
        <f ca="1">IF(L45="", IF(W45=0, "", W45), IF(U45 = "", "", IF(U45/T45 = 0, "", U45/T45)))</f>
        <v/>
      </c>
      <c r="O45">
        <f t="shared" si="4"/>
        <v>0</v>
      </c>
      <c r="P45">
        <f ca="1">IF(N45 = "-", SUM(INDIRECT(ADDRESS(2,COLUMN(O45)) &amp; ":" &amp; ADDRESS(ROW(),COLUMN(O45)))), 0)</f>
        <v>0</v>
      </c>
      <c r="Q45">
        <f t="shared" si="5"/>
        <v>0</v>
      </c>
      <c r="R45">
        <f ca="1">IF(P45 = 0, INDIRECT("R" &amp; ROW() - 1), P45)</f>
        <v>0</v>
      </c>
      <c r="S45" t="str">
        <f>IF(H45="","",VLOOKUP(H45,'Вода SKU'!$A$1:$B$150,2,0))</f>
        <v/>
      </c>
      <c r="T45">
        <f t="shared" si="6"/>
        <v>8</v>
      </c>
      <c r="U45">
        <f t="shared" si="7"/>
        <v>0</v>
      </c>
      <c r="V45">
        <f t="shared" si="8"/>
        <v>0</v>
      </c>
      <c r="W45" t="str">
        <f ca="1">IF(N45="", "", MAX(ROUND(-(INDIRECT("R" &amp; ROW() - 1) - R45)/1000, 0), 1) * 1000)</f>
        <v/>
      </c>
    </row>
    <row r="46" spans="10:23" x14ac:dyDescent="0.3">
      <c r="J46" s="9" t="str">
        <f ca="1">IF(L46="", IF(N46="","",W46+(INDIRECT("R" &amp; ROW() - 1) - R46)),IF(N46="", "", INDIRECT("R" &amp; ROW() - 1) - R46))</f>
        <v/>
      </c>
      <c r="M46" s="10" t="str">
        <f ca="1">IF(L46="", IF(W46=0, "", W46), IF(U46 = "", "", IF(U46/T46 = 0, "", U46/T46)))</f>
        <v/>
      </c>
      <c r="O46">
        <f t="shared" si="4"/>
        <v>0</v>
      </c>
      <c r="P46">
        <f ca="1">IF(N46 = "-", SUM(INDIRECT(ADDRESS(2,COLUMN(O46)) &amp; ":" &amp; ADDRESS(ROW(),COLUMN(O46)))), 0)</f>
        <v>0</v>
      </c>
      <c r="Q46">
        <f t="shared" si="5"/>
        <v>0</v>
      </c>
      <c r="R46">
        <f ca="1">IF(P46 = 0, INDIRECT("R" &amp; ROW() - 1), P46)</f>
        <v>0</v>
      </c>
      <c r="S46" t="str">
        <f>IF(H46="","",VLOOKUP(H46,'Вода SKU'!$A$1:$B$150,2,0))</f>
        <v/>
      </c>
      <c r="T46">
        <f t="shared" si="6"/>
        <v>8</v>
      </c>
      <c r="U46">
        <f t="shared" si="7"/>
        <v>0</v>
      </c>
      <c r="V46">
        <f t="shared" si="8"/>
        <v>0</v>
      </c>
      <c r="W46" t="str">
        <f ca="1">IF(N46="", "", MAX(ROUND(-(INDIRECT("R" &amp; ROW() - 1) - R46)/1000, 0), 1) * 1000)</f>
        <v/>
      </c>
    </row>
    <row r="47" spans="10:23" x14ac:dyDescent="0.3">
      <c r="J47" s="9" t="str">
        <f ca="1">IF(L47="", IF(N47="","",W47+(INDIRECT("R" &amp; ROW() - 1) - R47)),IF(N47="", "", INDIRECT("R" &amp; ROW() - 1) - R47))</f>
        <v/>
      </c>
      <c r="M47" s="10" t="str">
        <f ca="1">IF(L47="", IF(W47=0, "", W47), IF(U47 = "", "", IF(U47/T47 = 0, "", U47/T47)))</f>
        <v/>
      </c>
      <c r="O47">
        <f t="shared" si="4"/>
        <v>0</v>
      </c>
      <c r="P47">
        <f ca="1">IF(N47 = "-", SUM(INDIRECT(ADDRESS(2,COLUMN(O47)) &amp; ":" &amp; ADDRESS(ROW(),COLUMN(O47)))), 0)</f>
        <v>0</v>
      </c>
      <c r="Q47">
        <f t="shared" si="5"/>
        <v>0</v>
      </c>
      <c r="R47">
        <f ca="1">IF(P47 = 0, INDIRECT("R" &amp; ROW() - 1), P47)</f>
        <v>0</v>
      </c>
      <c r="S47" t="str">
        <f>IF(H47="","",VLOOKUP(H47,'Вода SKU'!$A$1:$B$150,2,0))</f>
        <v/>
      </c>
      <c r="T47">
        <f t="shared" si="6"/>
        <v>8</v>
      </c>
      <c r="U47">
        <f t="shared" si="7"/>
        <v>0</v>
      </c>
      <c r="V47">
        <f t="shared" si="8"/>
        <v>0</v>
      </c>
      <c r="W47" t="str">
        <f ca="1">IF(N47="", "", MAX(ROUND(-(INDIRECT("R" &amp; ROW() - 1) - R47)/1000, 0), 1) * 1000)</f>
        <v/>
      </c>
    </row>
    <row r="48" spans="10:23" x14ac:dyDescent="0.3">
      <c r="J48" s="9" t="str">
        <f ca="1">IF(L48="", IF(N48="","",W48+(INDIRECT("R" &amp; ROW() - 1) - R48)),IF(N48="", "", INDIRECT("R" &amp; ROW() - 1) - R48))</f>
        <v/>
      </c>
      <c r="M48" s="10" t="str">
        <f ca="1">IF(L48="", IF(W48=0, "", W48), IF(U48 = "", "", IF(U48/T48 = 0, "", U48/T48)))</f>
        <v/>
      </c>
      <c r="O48">
        <f t="shared" si="4"/>
        <v>0</v>
      </c>
      <c r="P48">
        <f ca="1">IF(N48 = "-", SUM(INDIRECT(ADDRESS(2,COLUMN(O48)) &amp; ":" &amp; ADDRESS(ROW(),COLUMN(O48)))), 0)</f>
        <v>0</v>
      </c>
      <c r="Q48">
        <f t="shared" si="5"/>
        <v>0</v>
      </c>
      <c r="R48">
        <f ca="1">IF(P48 = 0, INDIRECT("R" &amp; ROW() - 1), P48)</f>
        <v>0</v>
      </c>
      <c r="S48" t="str">
        <f>IF(H48="","",VLOOKUP(H48,'Вода SKU'!$A$1:$B$150,2,0))</f>
        <v/>
      </c>
      <c r="T48">
        <f t="shared" si="6"/>
        <v>8</v>
      </c>
      <c r="U48">
        <f t="shared" si="7"/>
        <v>0</v>
      </c>
      <c r="V48">
        <f t="shared" si="8"/>
        <v>0</v>
      </c>
      <c r="W48" t="str">
        <f ca="1">IF(N48="", "", MAX(ROUND(-(INDIRECT("R" &amp; ROW() - 1) - R48)/1000, 0), 1) * 1000)</f>
        <v/>
      </c>
    </row>
    <row r="49" spans="10:23" x14ac:dyDescent="0.3">
      <c r="J49" s="9" t="str">
        <f ca="1">IF(L49="", IF(N49="","",W49+(INDIRECT("R" &amp; ROW() - 1) - R49)),IF(N49="", "", INDIRECT("R" &amp; ROW() - 1) - R49))</f>
        <v/>
      </c>
      <c r="M49" s="10" t="str">
        <f ca="1">IF(L49="", IF(W49=0, "", W49), IF(U49 = "", "", IF(U49/T49 = 0, "", U49/T49)))</f>
        <v/>
      </c>
      <c r="O49">
        <f t="shared" si="4"/>
        <v>0</v>
      </c>
      <c r="P49">
        <f ca="1">IF(N49 = "-", SUM(INDIRECT(ADDRESS(2,COLUMN(O49)) &amp; ":" &amp; ADDRESS(ROW(),COLUMN(O49)))), 0)</f>
        <v>0</v>
      </c>
      <c r="Q49">
        <f t="shared" si="5"/>
        <v>0</v>
      </c>
      <c r="R49">
        <f ca="1">IF(P49 = 0, INDIRECT("R" &amp; ROW() - 1), P49)</f>
        <v>0</v>
      </c>
      <c r="S49" t="str">
        <f>IF(H49="","",VLOOKUP(H49,'Вода SKU'!$A$1:$B$150,2,0))</f>
        <v/>
      </c>
      <c r="T49">
        <f t="shared" si="6"/>
        <v>8</v>
      </c>
      <c r="U49">
        <f t="shared" si="7"/>
        <v>0</v>
      </c>
      <c r="V49">
        <f t="shared" si="8"/>
        <v>0</v>
      </c>
      <c r="W49" t="str">
        <f ca="1">IF(N49="", "", MAX(ROUND(-(INDIRECT("R" &amp; ROW() - 1) - R49)/1000, 0), 1) * 1000)</f>
        <v/>
      </c>
    </row>
    <row r="50" spans="10:23" x14ac:dyDescent="0.3">
      <c r="J50" s="9" t="str">
        <f ca="1">IF(L50="", IF(N50="","",W50+(INDIRECT("R" &amp; ROW() - 1) - R50)),IF(N50="", "", INDIRECT("R" &amp; ROW() - 1) - R50))</f>
        <v/>
      </c>
      <c r="M50" s="10" t="str">
        <f ca="1">IF(L50="", IF(W50=0, "", W50), IF(U50 = "", "", IF(U50/T50 = 0, "", U50/T50)))</f>
        <v/>
      </c>
      <c r="O50">
        <f t="shared" si="4"/>
        <v>0</v>
      </c>
      <c r="P50">
        <f ca="1">IF(N50 = "-", SUM(INDIRECT(ADDRESS(2,COLUMN(O50)) &amp; ":" &amp; ADDRESS(ROW(),COLUMN(O50)))), 0)</f>
        <v>0</v>
      </c>
      <c r="Q50">
        <f t="shared" si="5"/>
        <v>0</v>
      </c>
      <c r="R50">
        <f ca="1">IF(P50 = 0, INDIRECT("R" &amp; ROW() - 1), P50)</f>
        <v>0</v>
      </c>
      <c r="S50" t="str">
        <f>IF(H50="","",VLOOKUP(H50,'Вода SKU'!$A$1:$B$150,2,0))</f>
        <v/>
      </c>
      <c r="T50">
        <f t="shared" si="6"/>
        <v>8</v>
      </c>
      <c r="U50">
        <f t="shared" si="7"/>
        <v>0</v>
      </c>
      <c r="V50">
        <f t="shared" si="8"/>
        <v>0</v>
      </c>
      <c r="W50" t="str">
        <f ca="1">IF(N50="", "", MAX(ROUND(-(INDIRECT("R" &amp; ROW() - 1) - R50)/1000, 0), 1) * 1000)</f>
        <v/>
      </c>
    </row>
    <row r="51" spans="10:23" x14ac:dyDescent="0.3">
      <c r="J51" s="9" t="str">
        <f ca="1">IF(L51="", IF(N51="","",W51+(INDIRECT("R" &amp; ROW() - 1) - R51)),IF(N51="", "", INDIRECT("R" &amp; ROW() - 1) - R51))</f>
        <v/>
      </c>
      <c r="M51" s="10" t="str">
        <f ca="1">IF(L51="", IF(W51=0, "", W51), IF(U51 = "", "", IF(U51/T51 = 0, "", U51/T51)))</f>
        <v/>
      </c>
      <c r="O51">
        <f t="shared" si="4"/>
        <v>0</v>
      </c>
      <c r="P51">
        <f ca="1">IF(N51 = "-", SUM(INDIRECT(ADDRESS(2,COLUMN(O51)) &amp; ":" &amp; ADDRESS(ROW(),COLUMN(O51)))), 0)</f>
        <v>0</v>
      </c>
      <c r="Q51">
        <f t="shared" si="5"/>
        <v>0</v>
      </c>
      <c r="R51">
        <f ca="1">IF(P51 = 0, INDIRECT("R" &amp; ROW() - 1), P51)</f>
        <v>0</v>
      </c>
      <c r="S51" t="str">
        <f>IF(H51="","",VLOOKUP(H51,'Вода SKU'!$A$1:$B$150,2,0))</f>
        <v/>
      </c>
      <c r="T51">
        <f t="shared" si="6"/>
        <v>8</v>
      </c>
      <c r="U51">
        <f t="shared" si="7"/>
        <v>0</v>
      </c>
      <c r="V51">
        <f t="shared" si="8"/>
        <v>0</v>
      </c>
      <c r="W51" t="str">
        <f ca="1">IF(N51="", "", MAX(ROUND(-(INDIRECT("R" &amp; ROW() - 1) - R51)/1000, 0), 1) * 1000)</f>
        <v/>
      </c>
    </row>
    <row r="52" spans="10:23" x14ac:dyDescent="0.3">
      <c r="J52" s="9" t="str">
        <f ca="1">IF(L52="", IF(N52="","",W52+(INDIRECT("R" &amp; ROW() - 1) - R52)),IF(N52="", "", INDIRECT("R" &amp; ROW() - 1) - R52))</f>
        <v/>
      </c>
      <c r="M52" s="10" t="str">
        <f ca="1">IF(L52="", IF(W52=0, "", W52), IF(U52 = "", "", IF(U52/T52 = 0, "", U52/T52)))</f>
        <v/>
      </c>
      <c r="O52">
        <f t="shared" si="4"/>
        <v>0</v>
      </c>
      <c r="P52">
        <f ca="1">IF(N52 = "-", SUM(INDIRECT(ADDRESS(2,COLUMN(O52)) &amp; ":" &amp; ADDRESS(ROW(),COLUMN(O52)))), 0)</f>
        <v>0</v>
      </c>
      <c r="Q52">
        <f t="shared" si="5"/>
        <v>0</v>
      </c>
      <c r="R52">
        <f ca="1">IF(P52 = 0, INDIRECT("R" &amp; ROW() - 1), P52)</f>
        <v>0</v>
      </c>
      <c r="S52" t="str">
        <f>IF(H52="","",VLOOKUP(H52,'Вода SKU'!$A$1:$B$150,2,0))</f>
        <v/>
      </c>
      <c r="T52">
        <f t="shared" si="6"/>
        <v>8</v>
      </c>
      <c r="U52">
        <f t="shared" si="7"/>
        <v>0</v>
      </c>
      <c r="V52">
        <f t="shared" si="8"/>
        <v>0</v>
      </c>
      <c r="W52" t="str">
        <f ca="1">IF(N52="", "", MAX(ROUND(-(INDIRECT("R" &amp; ROW() - 1) - R52)/1000, 0), 1) * 1000)</f>
        <v/>
      </c>
    </row>
    <row r="53" spans="10:23" x14ac:dyDescent="0.3">
      <c r="J53" s="9" t="str">
        <f ca="1">IF(L53="", IF(N53="","",W53+(INDIRECT("R" &amp; ROW() - 1) - R53)),IF(N53="", "", INDIRECT("R" &amp; ROW() - 1) - R53))</f>
        <v/>
      </c>
      <c r="M53" s="10" t="str">
        <f ca="1">IF(L53="", IF(W53=0, "", W53), IF(U53 = "", "", IF(U53/T53 = 0, "", U53/T53)))</f>
        <v/>
      </c>
      <c r="O53">
        <f t="shared" si="4"/>
        <v>0</v>
      </c>
      <c r="P53">
        <f ca="1">IF(N53 = "-", SUM(INDIRECT(ADDRESS(2,COLUMN(O53)) &amp; ":" &amp; ADDRESS(ROW(),COLUMN(O53)))), 0)</f>
        <v>0</v>
      </c>
      <c r="Q53">
        <f t="shared" si="5"/>
        <v>0</v>
      </c>
      <c r="R53">
        <f ca="1">IF(P53 = 0, INDIRECT("R" &amp; ROW() - 1), P53)</f>
        <v>0</v>
      </c>
      <c r="S53" t="str">
        <f>IF(H53="","",VLOOKUP(H53,'Вода SKU'!$A$1:$B$150,2,0))</f>
        <v/>
      </c>
      <c r="T53">
        <f t="shared" si="6"/>
        <v>8</v>
      </c>
      <c r="U53">
        <f t="shared" si="7"/>
        <v>0</v>
      </c>
      <c r="V53">
        <f t="shared" si="8"/>
        <v>0</v>
      </c>
      <c r="W53" t="str">
        <f ca="1">IF(N53="", "", MAX(ROUND(-(INDIRECT("R" &amp; ROW() - 1) - R53)/1000, 0), 1) * 1000)</f>
        <v/>
      </c>
    </row>
    <row r="54" spans="10:23" x14ac:dyDescent="0.3">
      <c r="J54" s="9" t="str">
        <f ca="1">IF(L54="", IF(N54="","",W54+(INDIRECT("R" &amp; ROW() - 1) - R54)),IF(N54="", "", INDIRECT("R" &amp; ROW() - 1) - R54))</f>
        <v/>
      </c>
      <c r="M54" s="10" t="str">
        <f ca="1">IF(L54="", IF(W54=0, "", W54), IF(U54 = "", "", IF(U54/T54 = 0, "", U54/T54)))</f>
        <v/>
      </c>
      <c r="O54">
        <f t="shared" si="4"/>
        <v>0</v>
      </c>
      <c r="P54">
        <f ca="1">IF(N54 = "-", SUM(INDIRECT(ADDRESS(2,COLUMN(O54)) &amp; ":" &amp; ADDRESS(ROW(),COLUMN(O54)))), 0)</f>
        <v>0</v>
      </c>
      <c r="Q54">
        <f t="shared" si="5"/>
        <v>0</v>
      </c>
      <c r="R54">
        <f ca="1">IF(P54 = 0, INDIRECT("R" &amp; ROW() - 1), P54)</f>
        <v>0</v>
      </c>
      <c r="S54" t="str">
        <f>IF(H54="","",VLOOKUP(H54,'Вода SKU'!$A$1:$B$150,2,0))</f>
        <v/>
      </c>
      <c r="T54">
        <f t="shared" si="6"/>
        <v>8</v>
      </c>
      <c r="U54">
        <f t="shared" si="7"/>
        <v>0</v>
      </c>
      <c r="V54">
        <f t="shared" si="8"/>
        <v>0</v>
      </c>
      <c r="W54" t="str">
        <f ca="1">IF(N54="", "", MAX(ROUND(-(INDIRECT("R" &amp; ROW() - 1) - R54)/1000, 0), 1) * 1000)</f>
        <v/>
      </c>
    </row>
    <row r="55" spans="10:23" x14ac:dyDescent="0.3">
      <c r="J55" s="9" t="str">
        <f ca="1">IF(L55="", IF(N55="","",W55+(INDIRECT("R" &amp; ROW() - 1) - R55)),IF(N55="", "", INDIRECT("R" &amp; ROW() - 1) - R55))</f>
        <v/>
      </c>
      <c r="M55" s="10" t="str">
        <f ca="1">IF(L55="", IF(W55=0, "", W55), IF(U55 = "", "", IF(U55/T55 = 0, "", U55/T55)))</f>
        <v/>
      </c>
      <c r="O55">
        <f t="shared" si="4"/>
        <v>0</v>
      </c>
      <c r="P55">
        <f ca="1">IF(N55 = "-", SUM(INDIRECT(ADDRESS(2,COLUMN(O55)) &amp; ":" &amp; ADDRESS(ROW(),COLUMN(O55)))), 0)</f>
        <v>0</v>
      </c>
      <c r="Q55">
        <f t="shared" si="5"/>
        <v>0</v>
      </c>
      <c r="R55">
        <f ca="1">IF(P55 = 0, INDIRECT("R" &amp; ROW() - 1), P55)</f>
        <v>0</v>
      </c>
      <c r="S55" t="str">
        <f>IF(H55="","",VLOOKUP(H55,'Вода SKU'!$A$1:$B$150,2,0))</f>
        <v/>
      </c>
      <c r="T55">
        <f t="shared" si="6"/>
        <v>8</v>
      </c>
      <c r="U55">
        <f t="shared" si="7"/>
        <v>0</v>
      </c>
      <c r="V55">
        <f t="shared" si="8"/>
        <v>0</v>
      </c>
      <c r="W55" t="str">
        <f ca="1">IF(N55="", "", MAX(ROUND(-(INDIRECT("R" &amp; ROW() - 1) - R55)/1000, 0), 1) * 1000)</f>
        <v/>
      </c>
    </row>
    <row r="56" spans="10:23" x14ac:dyDescent="0.3">
      <c r="J56" s="9" t="str">
        <f ca="1">IF(L56="", IF(N56="","",W56+(INDIRECT("R" &amp; ROW() - 1) - R56)),IF(N56="", "", INDIRECT("R" &amp; ROW() - 1) - R56))</f>
        <v/>
      </c>
      <c r="M56" s="10" t="str">
        <f ca="1">IF(L56="", IF(W56=0, "", W56), IF(U56 = "", "", IF(U56/T56 = 0, "", U56/T56)))</f>
        <v/>
      </c>
      <c r="O56">
        <f t="shared" si="4"/>
        <v>0</v>
      </c>
      <c r="P56">
        <f ca="1">IF(N56 = "-", SUM(INDIRECT(ADDRESS(2,COLUMN(O56)) &amp; ":" &amp; ADDRESS(ROW(),COLUMN(O56)))), 0)</f>
        <v>0</v>
      </c>
      <c r="Q56">
        <f t="shared" si="5"/>
        <v>0</v>
      </c>
      <c r="R56">
        <f ca="1">IF(P56 = 0, INDIRECT("R" &amp; ROW() - 1), P56)</f>
        <v>0</v>
      </c>
      <c r="S56" t="str">
        <f>IF(H56="","",VLOOKUP(H56,'Вода SKU'!$A$1:$B$150,2,0))</f>
        <v/>
      </c>
      <c r="T56">
        <f t="shared" si="6"/>
        <v>8</v>
      </c>
      <c r="U56">
        <f t="shared" si="7"/>
        <v>0</v>
      </c>
      <c r="V56">
        <f t="shared" si="8"/>
        <v>0</v>
      </c>
      <c r="W56" t="str">
        <f ca="1">IF(N56="", "", MAX(ROUND(-(INDIRECT("R" &amp; ROW() - 1) - R56)/1000, 0), 1) * 1000)</f>
        <v/>
      </c>
    </row>
    <row r="57" spans="10:23" x14ac:dyDescent="0.3">
      <c r="J57" s="9" t="str">
        <f ca="1">IF(L57="", IF(N57="","",W57+(INDIRECT("R" &amp; ROW() - 1) - R57)),IF(N57="", "", INDIRECT("R" &amp; ROW() - 1) - R57))</f>
        <v/>
      </c>
      <c r="M57" s="10" t="str">
        <f ca="1">IF(L57="", IF(W57=0, "", W57), IF(U57 = "", "", IF(U57/T57 = 0, "", U57/T57)))</f>
        <v/>
      </c>
      <c r="O57">
        <f t="shared" si="4"/>
        <v>0</v>
      </c>
      <c r="P57">
        <f ca="1">IF(N57 = "-", SUM(INDIRECT(ADDRESS(2,COLUMN(O57)) &amp; ":" &amp; ADDRESS(ROW(),COLUMN(O57)))), 0)</f>
        <v>0</v>
      </c>
      <c r="Q57">
        <f t="shared" si="5"/>
        <v>0</v>
      </c>
      <c r="R57">
        <f ca="1">IF(P57 = 0, INDIRECT("R" &amp; ROW() - 1), P57)</f>
        <v>0</v>
      </c>
      <c r="S57" t="str">
        <f>IF(H57="","",VLOOKUP(H57,'Вода SKU'!$A$1:$B$150,2,0))</f>
        <v/>
      </c>
      <c r="T57">
        <f t="shared" si="6"/>
        <v>8</v>
      </c>
      <c r="U57">
        <f t="shared" si="7"/>
        <v>0</v>
      </c>
      <c r="V57">
        <f t="shared" si="8"/>
        <v>0</v>
      </c>
      <c r="W57" t="str">
        <f ca="1">IF(N57="", "", MAX(ROUND(-(INDIRECT("R" &amp; ROW() - 1) - R57)/1000, 0), 1) * 1000)</f>
        <v/>
      </c>
    </row>
    <row r="58" spans="10:23" x14ac:dyDescent="0.3">
      <c r="J58" s="9" t="str">
        <f ca="1">IF(L58="", IF(N58="","",W58+(INDIRECT("R" &amp; ROW() - 1) - R58)),IF(N58="", "", INDIRECT("R" &amp; ROW() - 1) - R58))</f>
        <v/>
      </c>
      <c r="M58" s="10" t="str">
        <f ca="1">IF(L58="", IF(W58=0, "", W58), IF(U58 = "", "", IF(U58/T58 = 0, "", U58/T58)))</f>
        <v/>
      </c>
      <c r="O58">
        <f t="shared" si="4"/>
        <v>0</v>
      </c>
      <c r="P58">
        <f ca="1">IF(N58 = "-", SUM(INDIRECT(ADDRESS(2,COLUMN(O58)) &amp; ":" &amp; ADDRESS(ROW(),COLUMN(O58)))), 0)</f>
        <v>0</v>
      </c>
      <c r="Q58">
        <f t="shared" si="5"/>
        <v>0</v>
      </c>
      <c r="R58">
        <f ca="1">IF(P58 = 0, INDIRECT("R" &amp; ROW() - 1), P58)</f>
        <v>0</v>
      </c>
      <c r="S58" t="str">
        <f>IF(H58="","",VLOOKUP(H58,'Вода SKU'!$A$1:$B$150,2,0))</f>
        <v/>
      </c>
      <c r="T58">
        <f t="shared" si="6"/>
        <v>8</v>
      </c>
      <c r="U58">
        <f t="shared" si="7"/>
        <v>0</v>
      </c>
      <c r="V58">
        <f t="shared" si="8"/>
        <v>0</v>
      </c>
      <c r="W58" t="str">
        <f ca="1">IF(N58="", "", MAX(ROUND(-(INDIRECT("R" &amp; ROW() - 1) - R58)/1000, 0), 1) * 1000)</f>
        <v/>
      </c>
    </row>
    <row r="59" spans="10:23" x14ac:dyDescent="0.3">
      <c r="J59" s="9" t="str">
        <f ca="1">IF(L59="", IF(N59="","",W59+(INDIRECT("R" &amp; ROW() - 1) - R59)),IF(N59="", "", INDIRECT("R" &amp; ROW() - 1) - R59))</f>
        <v/>
      </c>
      <c r="L59" s="10"/>
      <c r="M59" s="10" t="str">
        <f ca="1">IF(L59="", IF(W59=0, "", W59), IF(U59 = "", "", IF(U59/T59 = 0, "", U59/T59)))</f>
        <v/>
      </c>
      <c r="O59">
        <f t="shared" si="4"/>
        <v>0</v>
      </c>
      <c r="P59">
        <f ca="1">IF(N59 = "-", SUM(INDIRECT(ADDRESS(2,COLUMN(O59)) &amp; ":" &amp; ADDRESS(ROW(),COLUMN(O59)))), 0)</f>
        <v>0</v>
      </c>
      <c r="Q59">
        <f t="shared" si="5"/>
        <v>0</v>
      </c>
      <c r="R59">
        <f ca="1">IF(P59 = 0, INDIRECT("R" &amp; ROW() - 1), P59)</f>
        <v>0</v>
      </c>
      <c r="S59" t="str">
        <f>IF(H59="","",VLOOKUP(H59,'Вода SKU'!$A$1:$B$150,2,0))</f>
        <v/>
      </c>
      <c r="T59">
        <f t="shared" si="6"/>
        <v>8</v>
      </c>
      <c r="U59">
        <f t="shared" si="7"/>
        <v>0</v>
      </c>
      <c r="V59">
        <f t="shared" si="8"/>
        <v>0</v>
      </c>
      <c r="W59" t="str">
        <f ca="1">IF(N59="", "", MAX(ROUND(-(INDIRECT("R" &amp; ROW() - 1) - R59)/1000, 0), 1) * 1000)</f>
        <v/>
      </c>
    </row>
    <row r="60" spans="10:23" x14ac:dyDescent="0.3">
      <c r="J60" s="9" t="str">
        <f ca="1">IF(L60="", IF(N60="","",W60+(INDIRECT("R" &amp; ROW() - 1) - R60)),IF(N60="", "", INDIRECT("R" &amp; ROW() - 1) - R60))</f>
        <v/>
      </c>
      <c r="M60" s="10" t="str">
        <f ca="1">IF(L60="", IF(W60=0, "", W60), IF(U60 = "", "", IF(U60/T60 = 0, "", U60/T60)))</f>
        <v/>
      </c>
      <c r="O60">
        <f t="shared" si="4"/>
        <v>0</v>
      </c>
      <c r="P60">
        <f ca="1">IF(N60 = "-", SUM(INDIRECT(ADDRESS(2,COLUMN(O60)) &amp; ":" &amp; ADDRESS(ROW(),COLUMN(O60)))), 0)</f>
        <v>0</v>
      </c>
      <c r="Q60">
        <f t="shared" si="5"/>
        <v>0</v>
      </c>
      <c r="R60">
        <f ca="1">IF(P60 = 0, INDIRECT("R" &amp; ROW() - 1), P60)</f>
        <v>0</v>
      </c>
      <c r="S60" t="str">
        <f>IF(H60="","",VLOOKUP(H60,'Вода SKU'!$A$1:$B$150,2,0))</f>
        <v/>
      </c>
      <c r="T60">
        <f t="shared" si="6"/>
        <v>8</v>
      </c>
      <c r="U60">
        <f t="shared" si="7"/>
        <v>0</v>
      </c>
      <c r="V60">
        <f t="shared" si="8"/>
        <v>0</v>
      </c>
      <c r="W60" t="str">
        <f ca="1">IF(N60="", "", MAX(ROUND(-(INDIRECT("R" &amp; ROW() - 1) - R60)/1000, 0), 1) * 1000)</f>
        <v/>
      </c>
    </row>
    <row r="61" spans="10:23" x14ac:dyDescent="0.3">
      <c r="J61" s="9" t="str">
        <f ca="1">IF(L61="", IF(N61="","",W61+(INDIRECT("R" &amp; ROW() - 1) - R61)),IF(N61="", "", INDIRECT("R" &amp; ROW() - 1) - R61))</f>
        <v/>
      </c>
      <c r="M61" s="10" t="str">
        <f ca="1">IF(L61="", IF(W61=0, "", W61), IF(U61 = "", "", IF(U61/T61 = 0, "", U61/T61)))</f>
        <v/>
      </c>
      <c r="O61">
        <f t="shared" si="4"/>
        <v>0</v>
      </c>
      <c r="P61">
        <f ca="1">IF(N61 = "-", SUM(INDIRECT(ADDRESS(2,COLUMN(O61)) &amp; ":" &amp; ADDRESS(ROW(),COLUMN(O61)))), 0)</f>
        <v>0</v>
      </c>
      <c r="Q61">
        <f t="shared" si="5"/>
        <v>0</v>
      </c>
      <c r="R61">
        <f ca="1">IF(P61 = 0, INDIRECT("R" &amp; ROW() - 1), P61)</f>
        <v>0</v>
      </c>
      <c r="S61" t="str">
        <f>IF(H61="","",VLOOKUP(H61,'Вода SKU'!$A$1:$B$150,2,0))</f>
        <v/>
      </c>
      <c r="T61">
        <f t="shared" si="6"/>
        <v>8</v>
      </c>
      <c r="U61">
        <f t="shared" si="7"/>
        <v>0</v>
      </c>
      <c r="V61">
        <f t="shared" si="8"/>
        <v>0</v>
      </c>
      <c r="W61" t="str">
        <f ca="1">IF(N61="", "", MAX(ROUND(-(INDIRECT("R" &amp; ROW() - 1) - R61)/1000, 0), 1) * 1000)</f>
        <v/>
      </c>
    </row>
    <row r="62" spans="10:23" x14ac:dyDescent="0.3">
      <c r="J62" s="9" t="str">
        <f ca="1">IF(L62="", IF(N62="","",W62+(INDIRECT("R" &amp; ROW() - 1) - R62)),IF(N62="", "", INDIRECT("R" &amp; ROW() - 1) - R62))</f>
        <v/>
      </c>
      <c r="M62" s="10" t="str">
        <f ca="1">IF(L62="", IF(W62=0, "", W62), IF(U62 = "", "", IF(U62/T62 = 0, "", U62/T62)))</f>
        <v/>
      </c>
      <c r="O62">
        <f t="shared" si="4"/>
        <v>0</v>
      </c>
      <c r="P62">
        <f ca="1">IF(N62 = "-", SUM(INDIRECT(ADDRESS(2,COLUMN(O62)) &amp; ":" &amp; ADDRESS(ROW(),COLUMN(O62)))), 0)</f>
        <v>0</v>
      </c>
      <c r="Q62">
        <f t="shared" si="5"/>
        <v>0</v>
      </c>
      <c r="R62">
        <f ca="1">IF(P62 = 0, INDIRECT("R" &amp; ROW() - 1), P62)</f>
        <v>0</v>
      </c>
      <c r="S62" t="str">
        <f>IF(H62="","",VLOOKUP(H62,'Вода SKU'!$A$1:$B$150,2,0))</f>
        <v/>
      </c>
      <c r="T62">
        <f t="shared" si="6"/>
        <v>8</v>
      </c>
      <c r="U62">
        <f t="shared" si="7"/>
        <v>0</v>
      </c>
      <c r="V62">
        <f t="shared" si="8"/>
        <v>0</v>
      </c>
      <c r="W62" t="str">
        <f ca="1">IF(N62="", "", MAX(ROUND(-(INDIRECT("R" &amp; ROW() - 1) - R62)/1000, 0), 1) * 1000)</f>
        <v/>
      </c>
    </row>
    <row r="63" spans="10:23" x14ac:dyDescent="0.3">
      <c r="J63" s="9" t="str">
        <f ca="1">IF(L63="", IF(N63="","",W63+(INDIRECT("R" &amp; ROW() - 1) - R63)),IF(N63="", "", INDIRECT("R" &amp; ROW() - 1) - R63))</f>
        <v/>
      </c>
      <c r="M63" s="10" t="str">
        <f ca="1">IF(L63="", IF(W63=0, "", W63), IF(U63 = "", "", IF(U63/T63 = 0, "", U63/T63)))</f>
        <v/>
      </c>
      <c r="O63">
        <f t="shared" si="4"/>
        <v>0</v>
      </c>
      <c r="P63">
        <f ca="1">IF(N63 = "-", SUM(INDIRECT(ADDRESS(2,COLUMN(O63)) &amp; ":" &amp; ADDRESS(ROW(),COLUMN(O63)))), 0)</f>
        <v>0</v>
      </c>
      <c r="Q63">
        <f t="shared" si="5"/>
        <v>0</v>
      </c>
      <c r="R63">
        <f ca="1">IF(P63 = 0, INDIRECT("R" &amp; ROW() - 1), P63)</f>
        <v>0</v>
      </c>
      <c r="S63" t="str">
        <f>IF(H63="","",VLOOKUP(H63,'Вода SKU'!$A$1:$B$150,2,0))</f>
        <v/>
      </c>
      <c r="T63">
        <f t="shared" si="6"/>
        <v>8</v>
      </c>
      <c r="U63">
        <f t="shared" si="7"/>
        <v>0</v>
      </c>
      <c r="V63">
        <f t="shared" si="8"/>
        <v>0</v>
      </c>
      <c r="W63" t="str">
        <f ca="1">IF(N63="", "", MAX(ROUND(-(INDIRECT("R" &amp; ROW() - 1) - R63)/1000, 0), 1) * 1000)</f>
        <v/>
      </c>
    </row>
    <row r="64" spans="10:23" x14ac:dyDescent="0.3">
      <c r="J64" s="9" t="str">
        <f ca="1">IF(L64="", IF(N64="","",W64+(INDIRECT("R" &amp; ROW() - 1) - R64)),IF(N64="", "", INDIRECT("R" &amp; ROW() - 1) - R64))</f>
        <v/>
      </c>
      <c r="M64" s="10" t="str">
        <f ca="1">IF(L64="", IF(W64=0, "", W64), IF(U64 = "", "", IF(U64/T64 = 0, "", U64/T64)))</f>
        <v/>
      </c>
      <c r="O64">
        <f t="shared" si="4"/>
        <v>0</v>
      </c>
      <c r="P64">
        <f ca="1">IF(N64 = "-", SUM(INDIRECT(ADDRESS(2,COLUMN(O64)) &amp; ":" &amp; ADDRESS(ROW(),COLUMN(O64)))), 0)</f>
        <v>0</v>
      </c>
      <c r="Q64">
        <f t="shared" si="5"/>
        <v>0</v>
      </c>
      <c r="R64">
        <f ca="1">IF(P64 = 0, INDIRECT("R" &amp; ROW() - 1), P64)</f>
        <v>0</v>
      </c>
      <c r="S64" t="str">
        <f>IF(H64="","",VLOOKUP(H64,'Вода SKU'!$A$1:$B$150,2,0))</f>
        <v/>
      </c>
      <c r="T64">
        <f t="shared" si="6"/>
        <v>8</v>
      </c>
      <c r="U64">
        <f t="shared" si="7"/>
        <v>0</v>
      </c>
      <c r="V64">
        <f t="shared" si="8"/>
        <v>0</v>
      </c>
      <c r="W64" t="str">
        <f ca="1">IF(N64="", "", MAX(ROUND(-(INDIRECT("R" &amp; ROW() - 1) - R64)/1000, 0), 1) * 1000)</f>
        <v/>
      </c>
    </row>
    <row r="65" spans="10:23" x14ac:dyDescent="0.3">
      <c r="J65" s="9" t="str">
        <f ca="1">IF(L65="", IF(N65="","",W65+(INDIRECT("R" &amp; ROW() - 1) - R65)),IF(N65="", "", INDIRECT("R" &amp; ROW() - 1) - R65))</f>
        <v/>
      </c>
      <c r="M65" s="10" t="str">
        <f ca="1">IF(L65="", IF(W65=0, "", W65), IF(U65 = "", "", IF(U65/T65 = 0, "", U65/T65)))</f>
        <v/>
      </c>
      <c r="O65">
        <f t="shared" si="4"/>
        <v>0</v>
      </c>
      <c r="P65">
        <f ca="1">IF(N65 = "-", SUM(INDIRECT(ADDRESS(2,COLUMN(O65)) &amp; ":" &amp; ADDRESS(ROW(),COLUMN(O65)))), 0)</f>
        <v>0</v>
      </c>
      <c r="Q65">
        <f t="shared" si="5"/>
        <v>0</v>
      </c>
      <c r="R65">
        <f ca="1">IF(P65 = 0, INDIRECT("R" &amp; ROW() - 1), P65)</f>
        <v>0</v>
      </c>
      <c r="S65" t="str">
        <f>IF(H65="","",VLOOKUP(H65,'Вода SKU'!$A$1:$B$150,2,0))</f>
        <v/>
      </c>
      <c r="T65">
        <f t="shared" si="6"/>
        <v>8</v>
      </c>
      <c r="U65">
        <f t="shared" si="7"/>
        <v>0</v>
      </c>
      <c r="V65">
        <f t="shared" si="8"/>
        <v>0</v>
      </c>
      <c r="W65" t="str">
        <f ca="1">IF(N65="", "", MAX(ROUND(-(INDIRECT("R" &amp; ROW() - 1) - R65)/1000, 0), 1) * 1000)</f>
        <v/>
      </c>
    </row>
    <row r="66" spans="10:23" x14ac:dyDescent="0.3">
      <c r="J66" s="9" t="str">
        <f ca="1">IF(L66="", IF(N66="","",W66+(INDIRECT("R" &amp; ROW() - 1) - R66)),IF(N66="", "", INDIRECT("R" &amp; ROW() - 1) - R66))</f>
        <v/>
      </c>
      <c r="M66" s="10" t="str">
        <f ca="1">IF(L66="", IF(W66=0, "", W66), IF(U66 = "", "", IF(U66/T66 = 0, "", U66/T66)))</f>
        <v/>
      </c>
      <c r="O66">
        <f t="shared" ref="O66:O97" si="9">IF(N66 = "-", -V66,I66)</f>
        <v>0</v>
      </c>
      <c r="P66">
        <f ca="1">IF(N66 = "-", SUM(INDIRECT(ADDRESS(2,COLUMN(O66)) &amp; ":" &amp; ADDRESS(ROW(),COLUMN(O66)))), 0)</f>
        <v>0</v>
      </c>
      <c r="Q66">
        <f t="shared" ref="Q66:Q97" si="10">IF(N66="-",1,0)</f>
        <v>0</v>
      </c>
      <c r="R66">
        <f ca="1">IF(P66 = 0, INDIRECT("R" &amp; ROW() - 1), P66)</f>
        <v>0</v>
      </c>
      <c r="S66" t="str">
        <f>IF(H66="","",VLOOKUP(H66,'Вода SKU'!$A$1:$B$150,2,0))</f>
        <v/>
      </c>
      <c r="T66">
        <f t="shared" ref="T66:T97" si="11">8000/1000</f>
        <v>8</v>
      </c>
      <c r="U66">
        <f t="shared" ref="U66:U97" si="12">VALUE(IF(TRIM(MID(SUBSTITUTE($L66,",",REPT(" ",LEN($L66))), 0 *LEN($L66)+1,LEN($L66))) = "", "0", TRIM(MID(SUBSTITUTE($L66,",",REPT(" ",LEN($L66))),0 *LEN($L66)+1,LEN($L66))))) +   VALUE(IF(TRIM(MID(SUBSTITUTE($L66,",",REPT(" ",LEN($L66))), 1 *LEN($L66)+1,LEN($L66))) = "", "0", TRIM(MID(SUBSTITUTE($L66,",",REPT(" ",LEN($L66))),1 *LEN($L66)+1,LEN($L66))))) +  VALUE(IF(TRIM(MID(SUBSTITUTE($L66,",",REPT(" ",LEN($L66))), 2 *LEN($L66)+1,LEN($L66))) = "", "0", TRIM(MID(SUBSTITUTE($L66,",",REPT(" ",LEN($L66))),2 *LEN($L66)+1,LEN($L66))))) +  VALUE(IF(TRIM(MID(SUBSTITUTE($L66,",",REPT(" ",LEN($L66))), 3 *LEN($L66)+1,LEN($L66))) = "", "0", TRIM(MID(SUBSTITUTE($L66,",",REPT(" ",LEN($L66))),3 *LEN($L66)+1,LEN($L66))))) +  VALUE(IF(TRIM(MID(SUBSTITUTE($L66,",",REPT(" ",LEN($L66))), 4 *LEN($L66)+1,LEN($L66))) = "", "0", TRIM(MID(SUBSTITUTE($L66,",",REPT(" ",LEN($L66))),4 *LEN($L66)+1,LEN($L66))))) +  VALUE(IF(TRIM(MID(SUBSTITUTE($L66,",",REPT(" ",LEN($L66))), 5 *LEN($L66)+1,LEN($L66))) = "", "0", TRIM(MID(SUBSTITUTE($L66,",",REPT(" ",LEN($L66))),5 *LEN($L66)+1,LEN($L66))))) +  VALUE(IF(TRIM(MID(SUBSTITUTE($L66,",",REPT(" ",LEN($L66))), 6 *LEN($L66)+1,LEN($L66))) = "", "0", TRIM(MID(SUBSTITUTE($L66,",",REPT(" ",LEN($L66))),6 *LEN($L66)+1,LEN($L66))))) +  VALUE(IF(TRIM(MID(SUBSTITUTE($L66,",",REPT(" ",LEN($L66))), 7 *LEN($L66)+1,LEN($L66))) = "", "0", TRIM(MID(SUBSTITUTE($L66,",",REPT(" ",LEN($L66))),7 *LEN($L66)+1,LEN($L66))))) +  VALUE(IF(TRIM(MID(SUBSTITUTE($L66,",",REPT(" ",LEN($L66))), 8 *LEN($L66)+1,LEN($L66))) = "", "0", TRIM(MID(SUBSTITUTE($L66,",",REPT(" ",LEN($L66))),8 *LEN($L66)+1,LEN($L66))))) +  VALUE(IF(TRIM(MID(SUBSTITUTE($L66,",",REPT(" ",LEN($L66))), 9 *LEN($L66)+1,LEN($L66))) = "", "0", TRIM(MID(SUBSTITUTE($L66,",",REPT(" ",LEN($L66))),9 *LEN($L66)+1,LEN($L66))))) +  VALUE(IF(TRIM(MID(SUBSTITUTE($L66,",",REPT(" ",LEN($L66))), 10 *LEN($L66)+1,LEN($L66))) = "", "0", TRIM(MID(SUBSTITUTE($L66,",",REPT(" ",LEN($L66))),10 *LEN($L66)+1,LEN($L66)))))</f>
        <v>0</v>
      </c>
      <c r="V66">
        <f t="shared" ref="V66:V97" si="13">IF(U66 = "", "", U66/T66)</f>
        <v>0</v>
      </c>
      <c r="W66" t="str">
        <f ca="1">IF(N66="", "", MAX(ROUND(-(INDIRECT("R" &amp; ROW() - 1) - R66)/1000, 0), 1) * 1000)</f>
        <v/>
      </c>
    </row>
    <row r="67" spans="10:23" x14ac:dyDescent="0.3">
      <c r="J67" s="9" t="str">
        <f ca="1">IF(L67="", IF(N67="","",W67+(INDIRECT("R" &amp; ROW() - 1) - R67)),IF(N67="", "", INDIRECT("R" &amp; ROW() - 1) - R67))</f>
        <v/>
      </c>
      <c r="M67" s="10" t="str">
        <f ca="1">IF(L67="", IF(W67=0, "", W67), IF(U67 = "", "", IF(U67/T67 = 0, "", U67/T67)))</f>
        <v/>
      </c>
      <c r="O67">
        <f t="shared" si="9"/>
        <v>0</v>
      </c>
      <c r="P67">
        <f ca="1">IF(N67 = "-", SUM(INDIRECT(ADDRESS(2,COLUMN(O67)) &amp; ":" &amp; ADDRESS(ROW(),COLUMN(O67)))), 0)</f>
        <v>0</v>
      </c>
      <c r="Q67">
        <f t="shared" si="10"/>
        <v>0</v>
      </c>
      <c r="R67">
        <f ca="1">IF(P67 = 0, INDIRECT("R" &amp; ROW() - 1), P67)</f>
        <v>0</v>
      </c>
      <c r="S67" t="str">
        <f>IF(H67="","",VLOOKUP(H67,'Вода SKU'!$A$1:$B$150,2,0))</f>
        <v/>
      </c>
      <c r="T67">
        <f t="shared" si="11"/>
        <v>8</v>
      </c>
      <c r="U67">
        <f t="shared" si="12"/>
        <v>0</v>
      </c>
      <c r="V67">
        <f t="shared" si="13"/>
        <v>0</v>
      </c>
      <c r="W67" t="str">
        <f ca="1">IF(N67="", "", MAX(ROUND(-(INDIRECT("R" &amp; ROW() - 1) - R67)/1000, 0), 1) * 1000)</f>
        <v/>
      </c>
    </row>
    <row r="68" spans="10:23" x14ac:dyDescent="0.3">
      <c r="J68" s="9" t="str">
        <f ca="1">IF(L68="", IF(N68="","",W68+(INDIRECT("R" &amp; ROW() - 1) - R68)),IF(N68="", "", INDIRECT("R" &amp; ROW() - 1) - R68))</f>
        <v/>
      </c>
      <c r="M68" s="10" t="str">
        <f ca="1">IF(L68="", IF(W68=0, "", W68), IF(U68 = "", "", IF(U68/T68 = 0, "", U68/T68)))</f>
        <v/>
      </c>
      <c r="O68">
        <f t="shared" si="9"/>
        <v>0</v>
      </c>
      <c r="P68">
        <f ca="1">IF(N68 = "-", SUM(INDIRECT(ADDRESS(2,COLUMN(O68)) &amp; ":" &amp; ADDRESS(ROW(),COLUMN(O68)))), 0)</f>
        <v>0</v>
      </c>
      <c r="Q68">
        <f t="shared" si="10"/>
        <v>0</v>
      </c>
      <c r="R68">
        <f ca="1">IF(P68 = 0, INDIRECT("R" &amp; ROW() - 1), P68)</f>
        <v>0</v>
      </c>
      <c r="S68" t="str">
        <f>IF(H68="","",VLOOKUP(H68,'Вода SKU'!$A$1:$B$150,2,0))</f>
        <v/>
      </c>
      <c r="T68">
        <f t="shared" si="11"/>
        <v>8</v>
      </c>
      <c r="U68">
        <f t="shared" si="12"/>
        <v>0</v>
      </c>
      <c r="V68">
        <f t="shared" si="13"/>
        <v>0</v>
      </c>
      <c r="W68" t="str">
        <f ca="1">IF(N68="", "", MAX(ROUND(-(INDIRECT("R" &amp; ROW() - 1) - R68)/1000, 0), 1) * 1000)</f>
        <v/>
      </c>
    </row>
    <row r="69" spans="10:23" x14ac:dyDescent="0.3">
      <c r="J69" s="9" t="str">
        <f ca="1">IF(L69="", IF(N69="","",W69+(INDIRECT("R" &amp; ROW() - 1) - R69)),IF(N69="", "", INDIRECT("R" &amp; ROW() - 1) - R69))</f>
        <v/>
      </c>
      <c r="M69" s="10" t="str">
        <f ca="1">IF(L69="", IF(W69=0, "", W69), IF(U69 = "", "", IF(U69/T69 = 0, "", U69/T69)))</f>
        <v/>
      </c>
      <c r="O69">
        <f t="shared" si="9"/>
        <v>0</v>
      </c>
      <c r="P69">
        <f ca="1">IF(N69 = "-", SUM(INDIRECT(ADDRESS(2,COLUMN(O69)) &amp; ":" &amp; ADDRESS(ROW(),COLUMN(O69)))), 0)</f>
        <v>0</v>
      </c>
      <c r="Q69">
        <f t="shared" si="10"/>
        <v>0</v>
      </c>
      <c r="R69">
        <f ca="1">IF(P69 = 0, INDIRECT("R" &amp; ROW() - 1), P69)</f>
        <v>0</v>
      </c>
      <c r="S69" t="str">
        <f>IF(H69="","",VLOOKUP(H69,'Вода SKU'!$A$1:$B$150,2,0))</f>
        <v/>
      </c>
      <c r="T69">
        <f t="shared" si="11"/>
        <v>8</v>
      </c>
      <c r="U69">
        <f t="shared" si="12"/>
        <v>0</v>
      </c>
      <c r="V69">
        <f t="shared" si="13"/>
        <v>0</v>
      </c>
      <c r="W69" t="str">
        <f ca="1">IF(N69="", "", MAX(ROUND(-(INDIRECT("R" &amp; ROW() - 1) - R69)/1000, 0), 1) * 1000)</f>
        <v/>
      </c>
    </row>
    <row r="70" spans="10:23" x14ac:dyDescent="0.3">
      <c r="J70" s="9" t="str">
        <f ca="1">IF(L70="", IF(N70="","",W70+(INDIRECT("R" &amp; ROW() - 1) - R70)),IF(N70="", "", INDIRECT("R" &amp; ROW() - 1) - R70))</f>
        <v/>
      </c>
      <c r="M70" s="10" t="str">
        <f ca="1">IF(L70="", IF(W70=0, "", W70), IF(U70 = "", "", IF(U70/T70 = 0, "", U70/T70)))</f>
        <v/>
      </c>
      <c r="O70">
        <f t="shared" si="9"/>
        <v>0</v>
      </c>
      <c r="P70">
        <f ca="1">IF(N70 = "-", SUM(INDIRECT(ADDRESS(2,COLUMN(O70)) &amp; ":" &amp; ADDRESS(ROW(),COLUMN(O70)))), 0)</f>
        <v>0</v>
      </c>
      <c r="Q70">
        <f t="shared" si="10"/>
        <v>0</v>
      </c>
      <c r="R70">
        <f ca="1">IF(P70 = 0, INDIRECT("R" &amp; ROW() - 1), P70)</f>
        <v>0</v>
      </c>
      <c r="S70" t="str">
        <f>IF(H70="","",VLOOKUP(H70,'Вода SKU'!$A$1:$B$150,2,0))</f>
        <v/>
      </c>
      <c r="T70">
        <f t="shared" si="11"/>
        <v>8</v>
      </c>
      <c r="U70">
        <f t="shared" si="12"/>
        <v>0</v>
      </c>
      <c r="V70">
        <f t="shared" si="13"/>
        <v>0</v>
      </c>
      <c r="W70" t="str">
        <f ca="1">IF(N70="", "", MAX(ROUND(-(INDIRECT("R" &amp; ROW() - 1) - R70)/1000, 0), 1) * 1000)</f>
        <v/>
      </c>
    </row>
    <row r="71" spans="10:23" x14ac:dyDescent="0.3">
      <c r="J71" s="9" t="str">
        <f ca="1">IF(L71="", IF(N71="","",W71+(INDIRECT("R" &amp; ROW() - 1) - R71)),IF(N71="", "", INDIRECT("R" &amp; ROW() - 1) - R71))</f>
        <v/>
      </c>
      <c r="M71" s="10" t="str">
        <f ca="1">IF(L71="", IF(W71=0, "", W71), IF(U71 = "", "", IF(U71/T71 = 0, "", U71/T71)))</f>
        <v/>
      </c>
      <c r="O71">
        <f t="shared" si="9"/>
        <v>0</v>
      </c>
      <c r="P71">
        <f ca="1">IF(N71 = "-", SUM(INDIRECT(ADDRESS(2,COLUMN(O71)) &amp; ":" &amp; ADDRESS(ROW(),COLUMN(O71)))), 0)</f>
        <v>0</v>
      </c>
      <c r="Q71">
        <f t="shared" si="10"/>
        <v>0</v>
      </c>
      <c r="R71">
        <f ca="1">IF(P71 = 0, INDIRECT("R" &amp; ROW() - 1), P71)</f>
        <v>0</v>
      </c>
      <c r="S71" t="str">
        <f>IF(H71="","",VLOOKUP(H71,'Вода SKU'!$A$1:$B$150,2,0))</f>
        <v/>
      </c>
      <c r="T71">
        <f t="shared" si="11"/>
        <v>8</v>
      </c>
      <c r="U71">
        <f t="shared" si="12"/>
        <v>0</v>
      </c>
      <c r="V71">
        <f t="shared" si="13"/>
        <v>0</v>
      </c>
      <c r="W71" t="str">
        <f ca="1">IF(N71="", "", MAX(ROUND(-(INDIRECT("R" &amp; ROW() - 1) - R71)/1000, 0), 1) * 1000)</f>
        <v/>
      </c>
    </row>
    <row r="72" spans="10:23" x14ac:dyDescent="0.3">
      <c r="J72" s="9" t="str">
        <f ca="1">IF(L72="", IF(N72="","",W72+(INDIRECT("R" &amp; ROW() - 1) - R72)),IF(N72="", "", INDIRECT("R" &amp; ROW() - 1) - R72))</f>
        <v/>
      </c>
      <c r="M72" s="10" t="str">
        <f ca="1">IF(L72="", IF(W72=0, "", W72), IF(U72 = "", "", IF(U72/T72 = 0, "", U72/T72)))</f>
        <v/>
      </c>
      <c r="O72">
        <f t="shared" si="9"/>
        <v>0</v>
      </c>
      <c r="P72">
        <f ca="1">IF(N72 = "-", SUM(INDIRECT(ADDRESS(2,COLUMN(O72)) &amp; ":" &amp; ADDRESS(ROW(),COLUMN(O72)))), 0)</f>
        <v>0</v>
      </c>
      <c r="Q72">
        <f t="shared" si="10"/>
        <v>0</v>
      </c>
      <c r="R72">
        <f ca="1">IF(P72 = 0, INDIRECT("R" &amp; ROW() - 1), P72)</f>
        <v>0</v>
      </c>
      <c r="S72" t="str">
        <f>IF(H72="","",VLOOKUP(H72,'Вода SKU'!$A$1:$B$150,2,0))</f>
        <v/>
      </c>
      <c r="T72">
        <f t="shared" si="11"/>
        <v>8</v>
      </c>
      <c r="U72">
        <f t="shared" si="12"/>
        <v>0</v>
      </c>
      <c r="V72">
        <f t="shared" si="13"/>
        <v>0</v>
      </c>
      <c r="W72" t="str">
        <f ca="1">IF(N72="", "", MAX(ROUND(-(INDIRECT("R" &amp; ROW() - 1) - R72)/1000, 0), 1) * 1000)</f>
        <v/>
      </c>
    </row>
    <row r="73" spans="10:23" x14ac:dyDescent="0.3">
      <c r="J73" s="9" t="str">
        <f ca="1">IF(L73="", IF(N73="","",W73+(INDIRECT("R" &amp; ROW() - 1) - R73)),IF(N73="", "", INDIRECT("R" &amp; ROW() - 1) - R73))</f>
        <v/>
      </c>
      <c r="M73" s="10" t="str">
        <f ca="1">IF(L73="", IF(W73=0, "", W73), IF(U73 = "", "", IF(U73/T73 = 0, "", U73/T73)))</f>
        <v/>
      </c>
      <c r="O73">
        <f t="shared" si="9"/>
        <v>0</v>
      </c>
      <c r="P73">
        <f ca="1">IF(N73 = "-", SUM(INDIRECT(ADDRESS(2,COLUMN(O73)) &amp; ":" &amp; ADDRESS(ROW(),COLUMN(O73)))), 0)</f>
        <v>0</v>
      </c>
      <c r="Q73">
        <f t="shared" si="10"/>
        <v>0</v>
      </c>
      <c r="R73">
        <f ca="1">IF(P73 = 0, INDIRECT("R" &amp; ROW() - 1), P73)</f>
        <v>0</v>
      </c>
      <c r="S73" t="str">
        <f>IF(H73="","",VLOOKUP(H73,'Вода SKU'!$A$1:$B$150,2,0))</f>
        <v/>
      </c>
      <c r="T73">
        <f t="shared" si="11"/>
        <v>8</v>
      </c>
      <c r="U73">
        <f t="shared" si="12"/>
        <v>0</v>
      </c>
      <c r="V73">
        <f t="shared" si="13"/>
        <v>0</v>
      </c>
      <c r="W73" t="str">
        <f ca="1">IF(N73="", "", MAX(ROUND(-(INDIRECT("R" &amp; ROW() - 1) - R73)/1000, 0), 1) * 1000)</f>
        <v/>
      </c>
    </row>
    <row r="74" spans="10:23" x14ac:dyDescent="0.3">
      <c r="J74" s="9" t="str">
        <f ca="1">IF(L74="", IF(N74="","",W74+(INDIRECT("R" &amp; ROW() - 1) - R74)),IF(N74="", "", INDIRECT("R" &amp; ROW() - 1) - R74))</f>
        <v/>
      </c>
      <c r="M74" s="10" t="str">
        <f ca="1">IF(L74="", IF(W74=0, "", W74), IF(U74 = "", "", IF(U74/T74 = 0, "", U74/T74)))</f>
        <v/>
      </c>
      <c r="O74">
        <f t="shared" si="9"/>
        <v>0</v>
      </c>
      <c r="P74">
        <f ca="1">IF(N74="-",SUM(INDIRECT(ADDRESS(2,COLUMN(O74))&amp;":"&amp;ADDRESS(ROW(),COLUMN(O74)))),0)</f>
        <v>0</v>
      </c>
      <c r="Q74">
        <f t="shared" si="10"/>
        <v>0</v>
      </c>
      <c r="R74">
        <f ca="1">IF(P74 = 0, INDIRECT("R" &amp; ROW() - 1), P74)</f>
        <v>0</v>
      </c>
      <c r="S74" t="str">
        <f>IF(H74="","",VLOOKUP(H74,'Вода SKU'!$A$1:$B$150,2,0))</f>
        <v/>
      </c>
      <c r="T74">
        <f t="shared" si="11"/>
        <v>8</v>
      </c>
      <c r="U74">
        <f t="shared" si="12"/>
        <v>0</v>
      </c>
      <c r="V74">
        <f t="shared" si="13"/>
        <v>0</v>
      </c>
      <c r="W74" t="str">
        <f ca="1">IF(N74="", "", MAX(ROUND(-(INDIRECT("R" &amp; ROW() - 1) - R74)/1000, 0), 1) * 1000)</f>
        <v/>
      </c>
    </row>
    <row r="75" spans="10:23" x14ac:dyDescent="0.3">
      <c r="J75" s="9" t="str">
        <f ca="1">IF(L75="", IF(N75="","",W75+(INDIRECT("R" &amp; ROW() - 1) - R75)),IF(N75="", "", INDIRECT("R" &amp; ROW() - 1) - R75))</f>
        <v/>
      </c>
      <c r="M75" s="10" t="str">
        <f ca="1">IF(L75="", IF(W75=0, "", W75), IF(U75 = "", "", IF(U75/T75 = 0, "", U75/T75)))</f>
        <v/>
      </c>
      <c r="O75">
        <f t="shared" si="9"/>
        <v>0</v>
      </c>
      <c r="P75">
        <f ca="1">IF(N75="-",SUM(INDIRECT(ADDRESS(2,COLUMN(O75))&amp;":"&amp;ADDRESS(ROW(),COLUMN(O75)))),0)</f>
        <v>0</v>
      </c>
      <c r="Q75">
        <f t="shared" si="10"/>
        <v>0</v>
      </c>
      <c r="R75">
        <f ca="1">IF(P75 = 0, INDIRECT("R" &amp; ROW() - 1), P75)</f>
        <v>0</v>
      </c>
      <c r="S75" t="str">
        <f>IF(H75="","",VLOOKUP(H75,'Вода SKU'!$A$1:$B$150,2,0))</f>
        <v/>
      </c>
      <c r="T75">
        <f t="shared" si="11"/>
        <v>8</v>
      </c>
      <c r="U75">
        <f t="shared" si="12"/>
        <v>0</v>
      </c>
      <c r="V75">
        <f t="shared" si="13"/>
        <v>0</v>
      </c>
      <c r="W75" t="str">
        <f ca="1">IF(N75="", "", MAX(ROUND(-(INDIRECT("R" &amp; ROW() - 1) - R75)/1000, 0), 1) * 1000)</f>
        <v/>
      </c>
    </row>
    <row r="76" spans="10:23" x14ac:dyDescent="0.3">
      <c r="J76" s="9" t="str">
        <f ca="1">IF(L76="", IF(N76="","",W76+(INDIRECT("R" &amp; ROW() - 1) - R76)),IF(N76="", "", INDIRECT("R" &amp; ROW() - 1) - R76))</f>
        <v/>
      </c>
      <c r="M76" s="10" t="str">
        <f ca="1">IF(L76="", IF(W76=0, "", W76), IF(U76 = "", "", IF(U76/T76 = 0, "", U76/T76)))</f>
        <v/>
      </c>
      <c r="O76">
        <f t="shared" si="9"/>
        <v>0</v>
      </c>
      <c r="P76">
        <f ca="1">IF(N76="-",SUM(INDIRECT(ADDRESS(2,COLUMN(O76))&amp;":"&amp;ADDRESS(ROW(),COLUMN(O76)))),0)</f>
        <v>0</v>
      </c>
      <c r="Q76">
        <f t="shared" si="10"/>
        <v>0</v>
      </c>
      <c r="R76">
        <f ca="1">IF(P76 = 0, INDIRECT("R" &amp; ROW() - 1), P76)</f>
        <v>0</v>
      </c>
      <c r="S76" t="str">
        <f>IF(H76="","",VLOOKUP(H76,'Вода SKU'!$A$1:$B$150,2,0))</f>
        <v/>
      </c>
      <c r="T76">
        <f t="shared" si="11"/>
        <v>8</v>
      </c>
      <c r="U76">
        <f t="shared" si="12"/>
        <v>0</v>
      </c>
      <c r="V76">
        <f t="shared" si="13"/>
        <v>0</v>
      </c>
      <c r="W76" t="str">
        <f ca="1">IF(N76="", "", MAX(ROUND(-(INDIRECT("R" &amp; ROW() - 1) - R76)/1000, 0), 1) * 1000)</f>
        <v/>
      </c>
    </row>
    <row r="77" spans="10:23" x14ac:dyDescent="0.3">
      <c r="J77" s="9" t="str">
        <f ca="1">IF(L77="", IF(N77="","",W77+(INDIRECT("R" &amp; ROW() - 1) - R77)),IF(N77="", "", INDIRECT("R" &amp; ROW() - 1) - R77))</f>
        <v/>
      </c>
      <c r="M77" s="10" t="str">
        <f ca="1">IF(L77="", IF(W77=0, "", W77), IF(U77 = "", "", IF(U77/T77 = 0, "", U77/T77)))</f>
        <v/>
      </c>
      <c r="O77">
        <f t="shared" si="9"/>
        <v>0</v>
      </c>
      <c r="P77">
        <f ca="1">IF(N77="-",SUM(INDIRECT(ADDRESS(2,COLUMN(O77))&amp;":"&amp;ADDRESS(ROW(),COLUMN(O77)))),0)</f>
        <v>0</v>
      </c>
      <c r="Q77">
        <f t="shared" si="10"/>
        <v>0</v>
      </c>
      <c r="R77">
        <f ca="1">IF(P77 = 0, INDIRECT("R" &amp; ROW() - 1), P77)</f>
        <v>0</v>
      </c>
      <c r="S77" t="str">
        <f>IF(H77="","",VLOOKUP(H77,'Вода SKU'!$A$1:$B$150,2,0))</f>
        <v/>
      </c>
      <c r="T77">
        <f t="shared" si="11"/>
        <v>8</v>
      </c>
      <c r="U77">
        <f t="shared" si="12"/>
        <v>0</v>
      </c>
      <c r="V77">
        <f t="shared" si="13"/>
        <v>0</v>
      </c>
      <c r="W77" t="str">
        <f ca="1">IF(N77="", "", MAX(ROUND(-(INDIRECT("R" &amp; ROW() - 1) - R77)/1000, 0), 1) * 1000)</f>
        <v/>
      </c>
    </row>
    <row r="78" spans="10:23" x14ac:dyDescent="0.3">
      <c r="J78" s="9" t="str">
        <f ca="1">IF(L78="", IF(N78="","",W78+(INDIRECT("R" &amp; ROW() - 1) - R78)),IF(N78="", "", INDIRECT("R" &amp; ROW() - 1) - R78))</f>
        <v/>
      </c>
      <c r="M78" s="10" t="str">
        <f ca="1">IF(L78="", IF(W78=0, "", W78), IF(U78 = "", "", IF(U78/T78 = 0, "", U78/T78)))</f>
        <v/>
      </c>
      <c r="O78">
        <f t="shared" si="9"/>
        <v>0</v>
      </c>
      <c r="P78">
        <f ca="1">IF(N78="-",SUM(INDIRECT(ADDRESS(2,COLUMN(O78))&amp;":"&amp;ADDRESS(ROW(),COLUMN(O78)))),0)</f>
        <v>0</v>
      </c>
      <c r="Q78">
        <f t="shared" si="10"/>
        <v>0</v>
      </c>
      <c r="R78">
        <f ca="1">IF(P78 = 0, INDIRECT("R" &amp; ROW() - 1), P78)</f>
        <v>0</v>
      </c>
      <c r="S78" t="str">
        <f>IF(H78="","",VLOOKUP(H78,'Вода SKU'!$A$1:$B$150,2,0))</f>
        <v/>
      </c>
      <c r="T78">
        <f t="shared" si="11"/>
        <v>8</v>
      </c>
      <c r="U78">
        <f t="shared" si="12"/>
        <v>0</v>
      </c>
      <c r="V78">
        <f t="shared" si="13"/>
        <v>0</v>
      </c>
      <c r="W78" t="str">
        <f ca="1">IF(N78="", "", MAX(ROUND(-(INDIRECT("R" &amp; ROW() - 1) - R78)/1000, 0), 1) * 1000)</f>
        <v/>
      </c>
    </row>
    <row r="79" spans="10:23" x14ac:dyDescent="0.3">
      <c r="J79" s="9" t="str">
        <f ca="1">IF(L79="", IF(N79="","",W79+(INDIRECT("R" &amp; ROW() - 1) - R79)),IF(N79="", "", INDIRECT("R" &amp; ROW() - 1) - R79))</f>
        <v/>
      </c>
      <c r="M79" s="10" t="str">
        <f ca="1">IF(L79="", IF(W79=0, "", W79), IF(U79 = "", "", IF(U79/T79 = 0, "", U79/T79)))</f>
        <v/>
      </c>
      <c r="O79">
        <f t="shared" si="9"/>
        <v>0</v>
      </c>
      <c r="P79">
        <f ca="1">IF(N79="-",SUM(INDIRECT(ADDRESS(2,COLUMN(O79))&amp;":"&amp;ADDRESS(ROW(),COLUMN(O79)))),0)</f>
        <v>0</v>
      </c>
      <c r="Q79">
        <f t="shared" si="10"/>
        <v>0</v>
      </c>
      <c r="R79">
        <f ca="1">IF(P79 = 0, INDIRECT("R" &amp; ROW() - 1), P79)</f>
        <v>0</v>
      </c>
      <c r="S79" t="str">
        <f>IF(H79="","",VLOOKUP(H79,'Вода SKU'!$A$1:$B$150,2,0))</f>
        <v/>
      </c>
      <c r="T79">
        <f t="shared" si="11"/>
        <v>8</v>
      </c>
      <c r="U79">
        <f t="shared" si="12"/>
        <v>0</v>
      </c>
      <c r="V79">
        <f t="shared" si="13"/>
        <v>0</v>
      </c>
      <c r="W79" t="str">
        <f ca="1">IF(N79="", "", MAX(ROUND(-(INDIRECT("R" &amp; ROW() - 1) - R79)/1000, 0), 1) * 1000)</f>
        <v/>
      </c>
    </row>
    <row r="80" spans="10:23" x14ac:dyDescent="0.3">
      <c r="J80" s="9" t="str">
        <f ca="1">IF(L80="", IF(N80="","",W80+(INDIRECT("R" &amp; ROW() - 1) - R80)),IF(N80="", "", INDIRECT("R" &amp; ROW() - 1) - R80))</f>
        <v/>
      </c>
      <c r="M80" s="10" t="str">
        <f ca="1">IF(L80="", IF(W80=0, "", W80), IF(U80 = "", "", IF(U80/T80 = 0, "", U80/T80)))</f>
        <v/>
      </c>
      <c r="O80">
        <f t="shared" si="9"/>
        <v>0</v>
      </c>
      <c r="P80">
        <f ca="1">IF(N80="-",SUM(INDIRECT(ADDRESS(2,COLUMN(O80))&amp;":"&amp;ADDRESS(ROW(),COLUMN(O80)))),0)</f>
        <v>0</v>
      </c>
      <c r="Q80">
        <f t="shared" si="10"/>
        <v>0</v>
      </c>
      <c r="R80">
        <f ca="1">IF(P80 = 0, INDIRECT("R" &amp; ROW() - 1), P80)</f>
        <v>0</v>
      </c>
      <c r="S80" t="str">
        <f>IF(H80="","",VLOOKUP(H80,'Вода SKU'!$A$1:$B$150,2,0))</f>
        <v/>
      </c>
      <c r="T80">
        <f t="shared" si="11"/>
        <v>8</v>
      </c>
      <c r="U80">
        <f t="shared" si="12"/>
        <v>0</v>
      </c>
      <c r="V80">
        <f t="shared" si="13"/>
        <v>0</v>
      </c>
      <c r="W80" t="str">
        <f ca="1">IF(N80="", "", MAX(ROUND(-(INDIRECT("R" &amp; ROW() - 1) - R80)/1000, 0), 1) * 1000)</f>
        <v/>
      </c>
    </row>
    <row r="81" spans="10:23" x14ac:dyDescent="0.3">
      <c r="J81" s="9" t="str">
        <f ca="1">IF(L81="", IF(N81="","",W81+(INDIRECT("R" &amp; ROW() - 1) - R81)),IF(N81="", "", INDIRECT("R" &amp; ROW() - 1) - R81))</f>
        <v/>
      </c>
      <c r="M81" s="10" t="str">
        <f ca="1">IF(L81="", IF(W81=0, "", W81), IF(U81 = "", "", IF(U81/T81 = 0, "", U81/T81)))</f>
        <v/>
      </c>
      <c r="O81">
        <f t="shared" si="9"/>
        <v>0</v>
      </c>
      <c r="P81">
        <f ca="1">IF(N81="-",SUM(INDIRECT(ADDRESS(2,COLUMN(O81))&amp;":"&amp;ADDRESS(ROW(),COLUMN(O81)))),0)</f>
        <v>0</v>
      </c>
      <c r="Q81">
        <f t="shared" si="10"/>
        <v>0</v>
      </c>
      <c r="R81">
        <f ca="1">IF(P81 = 0, INDIRECT("R" &amp; ROW() - 1), P81)</f>
        <v>0</v>
      </c>
      <c r="S81" t="str">
        <f>IF(H81="","",VLOOKUP(H81,'Вода SKU'!$A$1:$B$150,2,0))</f>
        <v/>
      </c>
      <c r="T81">
        <f t="shared" si="11"/>
        <v>8</v>
      </c>
      <c r="U81">
        <f t="shared" si="12"/>
        <v>0</v>
      </c>
      <c r="V81">
        <f t="shared" si="13"/>
        <v>0</v>
      </c>
      <c r="W81" t="str">
        <f ca="1">IF(N81="", "", MAX(ROUND(-(INDIRECT("R" &amp; ROW() - 1) - R81)/1000, 0), 1) * 1000)</f>
        <v/>
      </c>
    </row>
    <row r="82" spans="10:23" x14ac:dyDescent="0.3">
      <c r="J82" s="9" t="str">
        <f ca="1">IF(L82="", IF(N82="","",W82+(INDIRECT("R" &amp; ROW() - 1) - R82)),IF(N82="", "", INDIRECT("R" &amp; ROW() - 1) - R82))</f>
        <v/>
      </c>
      <c r="M82" s="10" t="str">
        <f ca="1">IF(L82="", IF(W82=0, "", W82), IF(U82 = "", "", IF(U82/T82 = 0, "", U82/T82)))</f>
        <v/>
      </c>
      <c r="O82">
        <f t="shared" si="9"/>
        <v>0</v>
      </c>
      <c r="P82">
        <f ca="1">IF(N82="-",SUM(INDIRECT(ADDRESS(2,COLUMN(O82))&amp;":"&amp;ADDRESS(ROW(),COLUMN(O82)))),0)</f>
        <v>0</v>
      </c>
      <c r="Q82">
        <f t="shared" si="10"/>
        <v>0</v>
      </c>
      <c r="R82">
        <f ca="1">IF(P82 = 0, INDIRECT("R" &amp; ROW() - 1), P82)</f>
        <v>0</v>
      </c>
      <c r="S82" t="str">
        <f>IF(H82="","",VLOOKUP(H82,'Вода SKU'!$A$1:$B$150,2,0))</f>
        <v/>
      </c>
      <c r="T82">
        <f t="shared" si="11"/>
        <v>8</v>
      </c>
      <c r="U82">
        <f t="shared" si="12"/>
        <v>0</v>
      </c>
      <c r="V82">
        <f t="shared" si="13"/>
        <v>0</v>
      </c>
      <c r="W82" t="str">
        <f ca="1">IF(N82="", "", MAX(ROUND(-(INDIRECT("R" &amp; ROW() - 1) - R82)/1000, 0), 1) * 1000)</f>
        <v/>
      </c>
    </row>
    <row r="83" spans="10:23" x14ac:dyDescent="0.3">
      <c r="J83" s="9" t="str">
        <f ca="1">IF(L83="", IF(N83="","",W83+(INDIRECT("R" &amp; ROW() - 1) - R83)),IF(N83="", "", INDIRECT("R" &amp; ROW() - 1) - R83))</f>
        <v/>
      </c>
      <c r="M83" s="10" t="str">
        <f ca="1">IF(L83="", IF(W83=0, "", W83), IF(U83 = "", "", IF(U83/T83 = 0, "", U83/T83)))</f>
        <v/>
      </c>
      <c r="O83">
        <f t="shared" si="9"/>
        <v>0</v>
      </c>
      <c r="P83">
        <f ca="1">IF(N83="-",SUM(INDIRECT(ADDRESS(2,COLUMN(O83))&amp;":"&amp;ADDRESS(ROW(),COLUMN(O83)))),0)</f>
        <v>0</v>
      </c>
      <c r="Q83">
        <f t="shared" si="10"/>
        <v>0</v>
      </c>
      <c r="R83">
        <f ca="1">IF(P83 = 0, INDIRECT("R" &amp; ROW() - 1), P83)</f>
        <v>0</v>
      </c>
      <c r="S83" t="str">
        <f>IF(H83="","",VLOOKUP(H83,'Вода SKU'!$A$1:$B$150,2,0))</f>
        <v/>
      </c>
      <c r="T83">
        <f t="shared" si="11"/>
        <v>8</v>
      </c>
      <c r="U83">
        <f t="shared" si="12"/>
        <v>0</v>
      </c>
      <c r="V83">
        <f t="shared" si="13"/>
        <v>0</v>
      </c>
      <c r="W83" t="str">
        <f ca="1">IF(N83="", "", MAX(ROUND(-(INDIRECT("R" &amp; ROW() - 1) - R83)/1000, 0), 1) * 1000)</f>
        <v/>
      </c>
    </row>
    <row r="84" spans="10:23" x14ac:dyDescent="0.3">
      <c r="J84" s="9" t="str">
        <f ca="1">IF(L84="", IF(N84="","",W84+(INDIRECT("R" &amp; ROW() - 1) - R84)),IF(N84="", "", INDIRECT("R" &amp; ROW() - 1) - R84))</f>
        <v/>
      </c>
      <c r="M84" s="10" t="str">
        <f ca="1">IF(L84="", IF(W84=0, "", W84), IF(U84 = "", "", IF(U84/T84 = 0, "", U84/T84)))</f>
        <v/>
      </c>
      <c r="O84">
        <f t="shared" si="9"/>
        <v>0</v>
      </c>
      <c r="P84">
        <f ca="1">IF(N84="-",SUM(INDIRECT(ADDRESS(2,COLUMN(O84))&amp;":"&amp;ADDRESS(ROW(),COLUMN(O84)))),0)</f>
        <v>0</v>
      </c>
      <c r="Q84">
        <f t="shared" si="10"/>
        <v>0</v>
      </c>
      <c r="R84">
        <f ca="1">IF(P84 = 0, INDIRECT("R" &amp; ROW() - 1), P84)</f>
        <v>0</v>
      </c>
      <c r="S84" t="str">
        <f>IF(H84="","",VLOOKUP(H84,'Вода SKU'!$A$1:$B$150,2,0))</f>
        <v/>
      </c>
      <c r="T84">
        <f t="shared" si="11"/>
        <v>8</v>
      </c>
      <c r="U84">
        <f t="shared" si="12"/>
        <v>0</v>
      </c>
      <c r="V84">
        <f t="shared" si="13"/>
        <v>0</v>
      </c>
      <c r="W84" t="str">
        <f ca="1">IF(N84="", "", MAX(ROUND(-(INDIRECT("R" &amp; ROW() - 1) - R84)/1000, 0), 1) * 1000)</f>
        <v/>
      </c>
    </row>
    <row r="85" spans="10:23" x14ac:dyDescent="0.3">
      <c r="J85" s="9" t="str">
        <f ca="1">IF(L85="", IF(N85="","",W85+(INDIRECT("R" &amp; ROW() - 1) - R85)),IF(N85="", "", INDIRECT("R" &amp; ROW() - 1) - R85))</f>
        <v/>
      </c>
      <c r="M85" s="10" t="str">
        <f ca="1">IF(L85="", IF(W85=0, "", W85), IF(U85 = "", "", IF(U85/T85 = 0, "", U85/T85)))</f>
        <v/>
      </c>
      <c r="O85">
        <f t="shared" si="9"/>
        <v>0</v>
      </c>
      <c r="P85">
        <f ca="1">IF(N85="-",SUM(INDIRECT(ADDRESS(2,COLUMN(O85))&amp;":"&amp;ADDRESS(ROW(),COLUMN(O85)))),0)</f>
        <v>0</v>
      </c>
      <c r="Q85">
        <f t="shared" si="10"/>
        <v>0</v>
      </c>
      <c r="R85">
        <f ca="1">IF(P85 = 0, INDIRECT("R" &amp; ROW() - 1), P85)</f>
        <v>0</v>
      </c>
      <c r="S85" t="str">
        <f>IF(H85="","",VLOOKUP(H85,'Вода SKU'!$A$1:$B$150,2,0))</f>
        <v/>
      </c>
      <c r="T85">
        <f t="shared" si="11"/>
        <v>8</v>
      </c>
      <c r="U85">
        <f t="shared" si="12"/>
        <v>0</v>
      </c>
      <c r="V85">
        <f t="shared" si="13"/>
        <v>0</v>
      </c>
      <c r="W85" t="str">
        <f ca="1">IF(N85="", "", MAX(ROUND(-(INDIRECT("R" &amp; ROW() - 1) - R85)/1000, 0), 1) * 1000)</f>
        <v/>
      </c>
    </row>
    <row r="86" spans="10:23" x14ac:dyDescent="0.3">
      <c r="J86" s="9" t="str">
        <f ca="1">IF(L86="", IF(N86="","",W86+(INDIRECT("R" &amp; ROW() - 1) - R86)),IF(N86="", "", INDIRECT("R" &amp; ROW() - 1) - R86))</f>
        <v/>
      </c>
      <c r="M86" s="10" t="str">
        <f ca="1">IF(L86="", IF(W86=0, "", W86), IF(U86 = "", "", IF(U86/T86 = 0, "", U86/T86)))</f>
        <v/>
      </c>
      <c r="O86">
        <f t="shared" si="9"/>
        <v>0</v>
      </c>
      <c r="P86">
        <f ca="1">IF(N86="-",SUM(INDIRECT(ADDRESS(2,COLUMN(O86))&amp;":"&amp;ADDRESS(ROW(),COLUMN(O86)))),0)</f>
        <v>0</v>
      </c>
      <c r="Q86">
        <f t="shared" si="10"/>
        <v>0</v>
      </c>
      <c r="R86">
        <f ca="1">IF(P86 = 0, INDIRECT("R" &amp; ROW() - 1), P86)</f>
        <v>0</v>
      </c>
      <c r="S86" t="str">
        <f>IF(H86="","",VLOOKUP(H86,'Вода SKU'!$A$1:$B$150,2,0))</f>
        <v/>
      </c>
      <c r="T86">
        <f t="shared" si="11"/>
        <v>8</v>
      </c>
      <c r="U86">
        <f t="shared" si="12"/>
        <v>0</v>
      </c>
      <c r="V86">
        <f t="shared" si="13"/>
        <v>0</v>
      </c>
      <c r="W86" t="str">
        <f ca="1">IF(N86="", "", MAX(ROUND(-(INDIRECT("R" &amp; ROW() - 1) - R86)/1000, 0), 1) * 1000)</f>
        <v/>
      </c>
    </row>
    <row r="87" spans="10:23" x14ac:dyDescent="0.3">
      <c r="J87" s="9" t="str">
        <f ca="1">IF(L87="", IF(N87="","",W87+(INDIRECT("R" &amp; ROW() - 1) - R87)),IF(N87="", "", INDIRECT("R" &amp; ROW() - 1) - R87))</f>
        <v/>
      </c>
      <c r="M87" s="10" t="str">
        <f ca="1">IF(L87="", IF(W87=0, "", W87), IF(U87 = "", "", IF(U87/T87 = 0, "", U87/T87)))</f>
        <v/>
      </c>
      <c r="O87">
        <f t="shared" si="9"/>
        <v>0</v>
      </c>
      <c r="P87">
        <f ca="1">IF(N87="-",SUM(INDIRECT(ADDRESS(2,COLUMN(O87))&amp;":"&amp;ADDRESS(ROW(),COLUMN(O87)))),0)</f>
        <v>0</v>
      </c>
      <c r="Q87">
        <f t="shared" si="10"/>
        <v>0</v>
      </c>
      <c r="R87">
        <f ca="1">IF(P87 = 0, INDIRECT("R" &amp; ROW() - 1), P87)</f>
        <v>0</v>
      </c>
      <c r="S87" t="str">
        <f>IF(H87="","",VLOOKUP(H87,'Вода SKU'!$A$1:$B$150,2,0))</f>
        <v/>
      </c>
      <c r="T87">
        <f t="shared" si="11"/>
        <v>8</v>
      </c>
      <c r="U87">
        <f t="shared" si="12"/>
        <v>0</v>
      </c>
      <c r="V87">
        <f t="shared" si="13"/>
        <v>0</v>
      </c>
      <c r="W87" t="str">
        <f ca="1">IF(N87="", "", MAX(ROUND(-(INDIRECT("R" &amp; ROW() - 1) - R87)/1000, 0), 1) * 1000)</f>
        <v/>
      </c>
    </row>
    <row r="88" spans="10:23" x14ac:dyDescent="0.3">
      <c r="J88" s="9" t="str">
        <f ca="1">IF(L88="", IF(N88="","",W88+(INDIRECT("R" &amp; ROW() - 1) - R88)),IF(N88="", "", INDIRECT("R" &amp; ROW() - 1) - R88))</f>
        <v/>
      </c>
      <c r="M88" s="10" t="str">
        <f ca="1">IF(L88="", IF(W88=0, "", W88), IF(U88 = "", "", IF(U88/T88 = 0, "", U88/T88)))</f>
        <v/>
      </c>
      <c r="O88">
        <f t="shared" si="9"/>
        <v>0</v>
      </c>
      <c r="P88">
        <f ca="1">IF(N88="-",SUM(INDIRECT(ADDRESS(2,COLUMN(O88))&amp;":"&amp;ADDRESS(ROW(),COLUMN(O88)))),0)</f>
        <v>0</v>
      </c>
      <c r="Q88">
        <f t="shared" si="10"/>
        <v>0</v>
      </c>
      <c r="R88">
        <f ca="1">IF(P88 = 0, INDIRECT("R" &amp; ROW() - 1), P88)</f>
        <v>0</v>
      </c>
      <c r="S88" t="str">
        <f>IF(H88="","",VLOOKUP(H88,'Вода SKU'!$A$1:$B$150,2,0))</f>
        <v/>
      </c>
      <c r="T88">
        <f t="shared" si="11"/>
        <v>8</v>
      </c>
      <c r="U88">
        <f t="shared" si="12"/>
        <v>0</v>
      </c>
      <c r="V88">
        <f t="shared" si="13"/>
        <v>0</v>
      </c>
      <c r="W88" t="str">
        <f ca="1">IF(N88="", "", MAX(ROUND(-(INDIRECT("R" &amp; ROW() - 1) - R88)/1000, 0), 1) * 1000)</f>
        <v/>
      </c>
    </row>
    <row r="89" spans="10:23" x14ac:dyDescent="0.3">
      <c r="J89" s="9" t="str">
        <f ca="1">IF(L89="", IF(N89="","",W89+(INDIRECT("R" &amp; ROW() - 1) - R89)),IF(N89="", "", INDIRECT("R" &amp; ROW() - 1) - R89))</f>
        <v/>
      </c>
      <c r="M89" s="10" t="str">
        <f ca="1">IF(L89="", IF(W89=0, "", W89), IF(U89 = "", "", IF(U89/T89 = 0, "", U89/T89)))</f>
        <v/>
      </c>
      <c r="O89">
        <f t="shared" si="9"/>
        <v>0</v>
      </c>
      <c r="P89">
        <f ca="1">IF(N89="-",SUM(INDIRECT(ADDRESS(2,COLUMN(O89))&amp;":"&amp;ADDRESS(ROW(),COLUMN(O89)))),0)</f>
        <v>0</v>
      </c>
      <c r="Q89">
        <f t="shared" si="10"/>
        <v>0</v>
      </c>
      <c r="R89">
        <f ca="1">IF(P89 = 0, INDIRECT("R" &amp; ROW() - 1), P89)</f>
        <v>0</v>
      </c>
      <c r="S89" t="str">
        <f>IF(H89="","",VLOOKUP(H89,'Вода SKU'!$A$1:$B$150,2,0))</f>
        <v/>
      </c>
      <c r="T89">
        <f t="shared" si="11"/>
        <v>8</v>
      </c>
      <c r="U89">
        <f t="shared" si="12"/>
        <v>0</v>
      </c>
      <c r="V89">
        <f t="shared" si="13"/>
        <v>0</v>
      </c>
      <c r="W89" t="str">
        <f ca="1">IF(N89="", "", MAX(ROUND(-(INDIRECT("R" &amp; ROW() - 1) - R89)/1000, 0), 1) * 1000)</f>
        <v/>
      </c>
    </row>
    <row r="90" spans="10:23" x14ac:dyDescent="0.3">
      <c r="J90" s="9" t="str">
        <f ca="1">IF(L90="", IF(N90="","",W90+(INDIRECT("R" &amp; ROW() - 1) - R90)),IF(N90="", "", INDIRECT("R" &amp; ROW() - 1) - R90))</f>
        <v/>
      </c>
      <c r="M90" s="10" t="str">
        <f ca="1">IF(L90="", IF(W90=0, "", W90), IF(U90 = "", "", IF(U90/T90 = 0, "", U90/T90)))</f>
        <v/>
      </c>
      <c r="O90">
        <f t="shared" si="9"/>
        <v>0</v>
      </c>
      <c r="P90">
        <f ca="1">IF(N90="-",SUM(INDIRECT(ADDRESS(2,COLUMN(O90))&amp;":"&amp;ADDRESS(ROW(),COLUMN(O90)))),0)</f>
        <v>0</v>
      </c>
      <c r="Q90">
        <f t="shared" si="10"/>
        <v>0</v>
      </c>
      <c r="R90">
        <f ca="1">IF(P90 = 0, INDIRECT("R" &amp; ROW() - 1), P90)</f>
        <v>0</v>
      </c>
      <c r="S90" t="str">
        <f>IF(H90="","",VLOOKUP(H90,'Вода SKU'!$A$1:$B$150,2,0))</f>
        <v/>
      </c>
      <c r="T90">
        <f t="shared" si="11"/>
        <v>8</v>
      </c>
      <c r="U90">
        <f t="shared" si="12"/>
        <v>0</v>
      </c>
      <c r="V90">
        <f t="shared" si="13"/>
        <v>0</v>
      </c>
      <c r="W90" t="str">
        <f ca="1">IF(N90="", "", MAX(ROUND(-(INDIRECT("R" &amp; ROW() - 1) - R90)/1000, 0), 1) * 1000)</f>
        <v/>
      </c>
    </row>
    <row r="91" spans="10:23" x14ac:dyDescent="0.3">
      <c r="J91" s="9" t="str">
        <f ca="1">IF(L91="", IF(N91="","",W91+(INDIRECT("R" &amp; ROW() - 1) - R91)),IF(N91="", "", INDIRECT("R" &amp; ROW() - 1) - R91))</f>
        <v/>
      </c>
      <c r="M91" s="10" t="str">
        <f ca="1">IF(L91="", IF(W91=0, "", W91), IF(U91 = "", "", IF(U91/T91 = 0, "", U91/T91)))</f>
        <v/>
      </c>
      <c r="O91">
        <f t="shared" si="9"/>
        <v>0</v>
      </c>
      <c r="P91">
        <f ca="1">IF(N91="-",SUM(INDIRECT(ADDRESS(2,COLUMN(O91))&amp;":"&amp;ADDRESS(ROW(),COLUMN(O91)))),0)</f>
        <v>0</v>
      </c>
      <c r="Q91">
        <f t="shared" si="10"/>
        <v>0</v>
      </c>
      <c r="R91">
        <f ca="1">IF(P91 = 0, INDIRECT("R" &amp; ROW() - 1), P91)</f>
        <v>0</v>
      </c>
      <c r="S91" t="str">
        <f>IF(H91="","",VLOOKUP(H91,'Вода SKU'!$A$1:$B$150,2,0))</f>
        <v/>
      </c>
      <c r="T91">
        <f t="shared" si="11"/>
        <v>8</v>
      </c>
      <c r="U91">
        <f t="shared" si="12"/>
        <v>0</v>
      </c>
      <c r="V91">
        <f t="shared" si="13"/>
        <v>0</v>
      </c>
      <c r="W91" t="str">
        <f ca="1">IF(N91="", "", MAX(ROUND(-(INDIRECT("R" &amp; ROW() - 1) - R91)/1000, 0), 1) * 1000)</f>
        <v/>
      </c>
    </row>
    <row r="92" spans="10:23" x14ac:dyDescent="0.3">
      <c r="J92" s="9" t="str">
        <f ca="1">IF(L92="", IF(N92="","",W92+(INDIRECT("R" &amp; ROW() - 1) - R92)),IF(N92="", "", INDIRECT("R" &amp; ROW() - 1) - R92))</f>
        <v/>
      </c>
      <c r="M92" s="10" t="str">
        <f ca="1">IF(L92="", IF(W92=0, "", W92), IF(U92 = "", "", IF(U92/T92 = 0, "", U92/T92)))</f>
        <v/>
      </c>
      <c r="O92">
        <f t="shared" si="9"/>
        <v>0</v>
      </c>
      <c r="P92">
        <f ca="1">IF(N92="-",SUM(INDIRECT(ADDRESS(2,COLUMN(O92))&amp;":"&amp;ADDRESS(ROW(),COLUMN(O92)))),0)</f>
        <v>0</v>
      </c>
      <c r="Q92">
        <f t="shared" si="10"/>
        <v>0</v>
      </c>
      <c r="R92">
        <f ca="1">IF(P92 = 0, INDIRECT("R" &amp; ROW() - 1), P92)</f>
        <v>0</v>
      </c>
      <c r="S92" t="str">
        <f>IF(H92="","",VLOOKUP(H92,'Вода SKU'!$A$1:$B$150,2,0))</f>
        <v/>
      </c>
      <c r="T92">
        <f t="shared" si="11"/>
        <v>8</v>
      </c>
      <c r="U92">
        <f t="shared" si="12"/>
        <v>0</v>
      </c>
      <c r="V92">
        <f t="shared" si="13"/>
        <v>0</v>
      </c>
      <c r="W92" t="str">
        <f ca="1">IF(N92="", "", MAX(ROUND(-(INDIRECT("R" &amp; ROW() - 1) - R92)/1000, 0), 1) * 1000)</f>
        <v/>
      </c>
    </row>
    <row r="93" spans="10:23" x14ac:dyDescent="0.3">
      <c r="J93" s="9" t="str">
        <f ca="1">IF(L93="", IF(N93="","",W93+(INDIRECT("R" &amp; ROW() - 1) - R93)),IF(N93="", "", INDIRECT("R" &amp; ROW() - 1) - R93))</f>
        <v/>
      </c>
      <c r="M93" s="10" t="str">
        <f ca="1">IF(L93="", IF(W93=0, "", W93), IF(U93 = "", "", IF(U93/T93 = 0, "", U93/T93)))</f>
        <v/>
      </c>
      <c r="O93">
        <f t="shared" si="9"/>
        <v>0</v>
      </c>
      <c r="P93">
        <f ca="1">IF(N93="-",SUM(INDIRECT(ADDRESS(2,COLUMN(O93))&amp;":"&amp;ADDRESS(ROW(),COLUMN(O93)))),0)</f>
        <v>0</v>
      </c>
      <c r="Q93">
        <f t="shared" si="10"/>
        <v>0</v>
      </c>
      <c r="R93">
        <f ca="1">IF(P93 = 0, INDIRECT("R" &amp; ROW() - 1), P93)</f>
        <v>0</v>
      </c>
      <c r="S93" t="str">
        <f>IF(H93="","",VLOOKUP(H93,'Вода SKU'!$A$1:$B$150,2,0))</f>
        <v/>
      </c>
      <c r="T93">
        <f t="shared" si="11"/>
        <v>8</v>
      </c>
      <c r="U93">
        <f t="shared" si="12"/>
        <v>0</v>
      </c>
      <c r="V93">
        <f t="shared" si="13"/>
        <v>0</v>
      </c>
      <c r="W93" t="str">
        <f ca="1">IF(N93="", "", MAX(ROUND(-(INDIRECT("R" &amp; ROW() - 1) - R93)/1000, 0), 1) * 1000)</f>
        <v/>
      </c>
    </row>
    <row r="94" spans="10:23" x14ac:dyDescent="0.3">
      <c r="J94" s="9" t="str">
        <f ca="1">IF(L94="", IF(N94="","",W94+(INDIRECT("R" &amp; ROW() - 1) - R94)),IF(N94="", "", INDIRECT("R" &amp; ROW() - 1) - R94))</f>
        <v/>
      </c>
      <c r="M94" s="10" t="str">
        <f ca="1">IF(L94="", IF(W94=0, "", W94), IF(U94 = "", "", IF(U94/T94 = 0, "", U94/T94)))</f>
        <v/>
      </c>
      <c r="O94">
        <f t="shared" si="9"/>
        <v>0</v>
      </c>
      <c r="P94">
        <f ca="1">IF(N94="-",SUM(INDIRECT(ADDRESS(2,COLUMN(O94))&amp;":"&amp;ADDRESS(ROW(),COLUMN(O94)))),0)</f>
        <v>0</v>
      </c>
      <c r="Q94">
        <f t="shared" si="10"/>
        <v>0</v>
      </c>
      <c r="R94">
        <f ca="1">IF(P94 = 0, INDIRECT("R" &amp; ROW() - 1), P94)</f>
        <v>0</v>
      </c>
      <c r="S94" t="str">
        <f>IF(H94="","",VLOOKUP(H94,'Вода SKU'!$A$1:$B$150,2,0))</f>
        <v/>
      </c>
      <c r="T94">
        <f t="shared" si="11"/>
        <v>8</v>
      </c>
      <c r="U94">
        <f t="shared" si="12"/>
        <v>0</v>
      </c>
      <c r="V94">
        <f t="shared" si="13"/>
        <v>0</v>
      </c>
      <c r="W94" t="str">
        <f ca="1">IF(N94="", "", MAX(ROUND(-(INDIRECT("R" &amp; ROW() - 1) - R94)/1000, 0), 1) * 1000)</f>
        <v/>
      </c>
    </row>
    <row r="95" spans="10:23" x14ac:dyDescent="0.3">
      <c r="J95" s="9" t="str">
        <f ca="1">IF(L95="", IF(N95="","",W95+(INDIRECT("R" &amp; ROW() - 1) - R95)),IF(N95="", "", INDIRECT("R" &amp; ROW() - 1) - R95))</f>
        <v/>
      </c>
      <c r="M95" s="10" t="str">
        <f ca="1">IF(L95="", IF(W95=0, "", W95), IF(U95 = "", "", IF(U95/T95 = 0, "", U95/T95)))</f>
        <v/>
      </c>
      <c r="O95">
        <f t="shared" si="9"/>
        <v>0</v>
      </c>
      <c r="P95">
        <f ca="1">IF(N95="-",SUM(INDIRECT(ADDRESS(2,COLUMN(O95))&amp;":"&amp;ADDRESS(ROW(),COLUMN(O95)))),0)</f>
        <v>0</v>
      </c>
      <c r="Q95">
        <f t="shared" si="10"/>
        <v>0</v>
      </c>
      <c r="R95">
        <f ca="1">IF(P95 = 0, INDIRECT("R" &amp; ROW() - 1), P95)</f>
        <v>0</v>
      </c>
      <c r="S95" t="str">
        <f>IF(H95="","",VLOOKUP(H95,'Вода SKU'!$A$1:$B$150,2,0))</f>
        <v/>
      </c>
      <c r="T95">
        <f t="shared" si="11"/>
        <v>8</v>
      </c>
      <c r="U95">
        <f t="shared" si="12"/>
        <v>0</v>
      </c>
      <c r="V95">
        <f t="shared" si="13"/>
        <v>0</v>
      </c>
      <c r="W95" t="str">
        <f ca="1">IF(N95="", "", MAX(ROUND(-(INDIRECT("R" &amp; ROW() - 1) - R95)/1000, 0), 1) * 1000)</f>
        <v/>
      </c>
    </row>
    <row r="96" spans="10:23" x14ac:dyDescent="0.3">
      <c r="J96" s="9" t="str">
        <f ca="1">IF(L96="", IF(N96="","",W96+(INDIRECT("R" &amp; ROW() - 1) - R96)),IF(N96="", "", INDIRECT("R" &amp; ROW() - 1) - R96))</f>
        <v/>
      </c>
      <c r="M96" s="10" t="str">
        <f ca="1">IF(L96="", IF(W96=0, "", W96), IF(U96 = "", "", IF(U96/T96 = 0, "", U96/T96)))</f>
        <v/>
      </c>
      <c r="O96">
        <f t="shared" si="9"/>
        <v>0</v>
      </c>
      <c r="P96">
        <f ca="1">IF(N96="-",SUM(INDIRECT(ADDRESS(2,COLUMN(O96))&amp;":"&amp;ADDRESS(ROW(),COLUMN(O96)))),0)</f>
        <v>0</v>
      </c>
      <c r="Q96">
        <f t="shared" si="10"/>
        <v>0</v>
      </c>
      <c r="R96">
        <f ca="1">IF(P96 = 0, INDIRECT("R" &amp; ROW() - 1), P96)</f>
        <v>0</v>
      </c>
      <c r="S96" t="str">
        <f>IF(H96="","",VLOOKUP(H96,'Вода SKU'!$A$1:$B$150,2,0))</f>
        <v/>
      </c>
      <c r="T96">
        <f t="shared" si="11"/>
        <v>8</v>
      </c>
      <c r="U96">
        <f t="shared" si="12"/>
        <v>0</v>
      </c>
      <c r="V96">
        <f t="shared" si="13"/>
        <v>0</v>
      </c>
      <c r="W96" t="str">
        <f ca="1">IF(N96="", "", MAX(ROUND(-(INDIRECT("R" &amp; ROW() - 1) - R96)/1000, 0), 1) * 1000)</f>
        <v/>
      </c>
    </row>
    <row r="97" spans="10:23" x14ac:dyDescent="0.3">
      <c r="J97" s="9" t="str">
        <f ca="1">IF(L97="", IF(N97="","",W97+(INDIRECT("R" &amp; ROW() - 1) - R97)),IF(N97="", "", INDIRECT("R" &amp; ROW() - 1) - R97))</f>
        <v/>
      </c>
      <c r="M97" s="10" t="str">
        <f ca="1">IF(L97="", IF(W97=0, "", W97), IF(U97 = "", "", IF(U97/T97 = 0, "", U97/T97)))</f>
        <v/>
      </c>
      <c r="O97">
        <f t="shared" si="9"/>
        <v>0</v>
      </c>
      <c r="P97">
        <f ca="1">IF(N97="-",SUM(INDIRECT(ADDRESS(2,COLUMN(O97))&amp;":"&amp;ADDRESS(ROW(),COLUMN(O97)))),0)</f>
        <v>0</v>
      </c>
      <c r="Q97">
        <f t="shared" si="10"/>
        <v>0</v>
      </c>
      <c r="R97">
        <f ca="1">IF(P97 = 0, INDIRECT("R" &amp; ROW() - 1), P97)</f>
        <v>0</v>
      </c>
      <c r="S97" t="str">
        <f>IF(H97="","",VLOOKUP(H97,'Вода SKU'!$A$1:$B$150,2,0))</f>
        <v/>
      </c>
      <c r="T97">
        <f t="shared" si="11"/>
        <v>8</v>
      </c>
      <c r="U97">
        <f t="shared" si="12"/>
        <v>0</v>
      </c>
      <c r="V97">
        <f t="shared" si="13"/>
        <v>0</v>
      </c>
      <c r="W97" t="str">
        <f ca="1">IF(N97="", "", MAX(ROUND(-(INDIRECT("R" &amp; ROW() - 1) - R97)/1000, 0), 1) * 1000)</f>
        <v/>
      </c>
    </row>
    <row r="98" spans="10:23" x14ac:dyDescent="0.3">
      <c r="J98" s="9" t="str">
        <f ca="1">IF(L98="", IF(N98="","",W98+(INDIRECT("R" &amp; ROW() - 1) - R98)),IF(N98="", "", INDIRECT("R" &amp; ROW() - 1) - R98))</f>
        <v/>
      </c>
      <c r="M98" s="10" t="str">
        <f ca="1">IF(L98="", IF(W98=0, "", W98), IF(U98 = "", "", IF(U98/T98 = 0, "", U98/T98)))</f>
        <v/>
      </c>
      <c r="O98">
        <f t="shared" ref="O98:O129" si="14">IF(N98 = "-", -V98,I98)</f>
        <v>0</v>
      </c>
      <c r="P98">
        <f ca="1">IF(N98="-",SUM(INDIRECT(ADDRESS(2,COLUMN(O98))&amp;":"&amp;ADDRESS(ROW(),COLUMN(O98)))),0)</f>
        <v>0</v>
      </c>
      <c r="Q98">
        <f t="shared" ref="Q98:Q122" si="15">IF(N98="-",1,0)</f>
        <v>0</v>
      </c>
      <c r="R98">
        <f ca="1">IF(P98 = 0, INDIRECT("R" &amp; ROW() - 1), P98)</f>
        <v>0</v>
      </c>
      <c r="S98" t="str">
        <f>IF(H98="","",VLOOKUP(H98,'Вода SKU'!$A$1:$B$150,2,0))</f>
        <v/>
      </c>
      <c r="T98">
        <f t="shared" ref="T98:T122" si="16">8000/1000</f>
        <v>8</v>
      </c>
      <c r="U98">
        <f t="shared" ref="U98:U122" si="17">VALUE(IF(TRIM(MID(SUBSTITUTE($L98,",",REPT(" ",LEN($L98))), 0 *LEN($L98)+1,LEN($L98))) = "", "0", TRIM(MID(SUBSTITUTE($L98,",",REPT(" ",LEN($L98))),0 *LEN($L98)+1,LEN($L98))))) +   VALUE(IF(TRIM(MID(SUBSTITUTE($L98,",",REPT(" ",LEN($L98))), 1 *LEN($L98)+1,LEN($L98))) = "", "0", TRIM(MID(SUBSTITUTE($L98,",",REPT(" ",LEN($L98))),1 *LEN($L98)+1,LEN($L98))))) +  VALUE(IF(TRIM(MID(SUBSTITUTE($L98,",",REPT(" ",LEN($L98))), 2 *LEN($L98)+1,LEN($L98))) = "", "0", TRIM(MID(SUBSTITUTE($L98,",",REPT(" ",LEN($L98))),2 *LEN($L98)+1,LEN($L98))))) +  VALUE(IF(TRIM(MID(SUBSTITUTE($L98,",",REPT(" ",LEN($L98))), 3 *LEN($L98)+1,LEN($L98))) = "", "0", TRIM(MID(SUBSTITUTE($L98,",",REPT(" ",LEN($L98))),3 *LEN($L98)+1,LEN($L98))))) +  VALUE(IF(TRIM(MID(SUBSTITUTE($L98,",",REPT(" ",LEN($L98))), 4 *LEN($L98)+1,LEN($L98))) = "", "0", TRIM(MID(SUBSTITUTE($L98,",",REPT(" ",LEN($L98))),4 *LEN($L98)+1,LEN($L98))))) +  VALUE(IF(TRIM(MID(SUBSTITUTE($L98,",",REPT(" ",LEN($L98))), 5 *LEN($L98)+1,LEN($L98))) = "", "0", TRIM(MID(SUBSTITUTE($L98,",",REPT(" ",LEN($L98))),5 *LEN($L98)+1,LEN($L98))))) +  VALUE(IF(TRIM(MID(SUBSTITUTE($L98,",",REPT(" ",LEN($L98))), 6 *LEN($L98)+1,LEN($L98))) = "", "0", TRIM(MID(SUBSTITUTE($L98,",",REPT(" ",LEN($L98))),6 *LEN($L98)+1,LEN($L98))))) +  VALUE(IF(TRIM(MID(SUBSTITUTE($L98,",",REPT(" ",LEN($L98))), 7 *LEN($L98)+1,LEN($L98))) = "", "0", TRIM(MID(SUBSTITUTE($L98,",",REPT(" ",LEN($L98))),7 *LEN($L98)+1,LEN($L98))))) +  VALUE(IF(TRIM(MID(SUBSTITUTE($L98,",",REPT(" ",LEN($L98))), 8 *LEN($L98)+1,LEN($L98))) = "", "0", TRIM(MID(SUBSTITUTE($L98,",",REPT(" ",LEN($L98))),8 *LEN($L98)+1,LEN($L98))))) +  VALUE(IF(TRIM(MID(SUBSTITUTE($L98,",",REPT(" ",LEN($L98))), 9 *LEN($L98)+1,LEN($L98))) = "", "0", TRIM(MID(SUBSTITUTE($L98,",",REPT(" ",LEN($L98))),9 *LEN($L98)+1,LEN($L98))))) +  VALUE(IF(TRIM(MID(SUBSTITUTE($L98,",",REPT(" ",LEN($L98))), 10 *LEN($L98)+1,LEN($L98))) = "", "0", TRIM(MID(SUBSTITUTE($L98,",",REPT(" ",LEN($L98))),10 *LEN($L98)+1,LEN($L98)))))</f>
        <v>0</v>
      </c>
      <c r="V98">
        <f t="shared" ref="V98:V129" si="18">IF(U98 = "", "", U98/T98)</f>
        <v>0</v>
      </c>
      <c r="W98" t="str">
        <f ca="1">IF(N98="", "", MAX(ROUND(-(INDIRECT("R" &amp; ROW() - 1) - R98)/1000, 0), 1) * 1000)</f>
        <v/>
      </c>
    </row>
    <row r="99" spans="10:23" x14ac:dyDescent="0.3">
      <c r="J99" s="9" t="str">
        <f ca="1">IF(L99="", IF(N99="","",W99+(INDIRECT("R" &amp; ROW() - 1) - R99)),IF(N99="", "", INDIRECT("R" &amp; ROW() - 1) - R99))</f>
        <v/>
      </c>
      <c r="M99" s="10" t="str">
        <f ca="1">IF(L99="", IF(W99=0, "", W99), IF(U99 = "", "", IF(U99/T99 = 0, "", U99/T99)))</f>
        <v/>
      </c>
      <c r="O99">
        <f t="shared" si="14"/>
        <v>0</v>
      </c>
      <c r="P99">
        <f ca="1">IF(N99="-",SUM(INDIRECT(ADDRESS(2,COLUMN(O99))&amp;":"&amp;ADDRESS(ROW(),COLUMN(O99)))),0)</f>
        <v>0</v>
      </c>
      <c r="Q99">
        <f t="shared" si="15"/>
        <v>0</v>
      </c>
      <c r="R99">
        <f ca="1">IF(P99 = 0, INDIRECT("R" &amp; ROW() - 1), P99)</f>
        <v>0</v>
      </c>
      <c r="S99" t="str">
        <f>IF(H99="","",VLOOKUP(H99,'Вода SKU'!$A$1:$B$150,2,0))</f>
        <v/>
      </c>
      <c r="T99">
        <f t="shared" si="16"/>
        <v>8</v>
      </c>
      <c r="U99">
        <f t="shared" si="17"/>
        <v>0</v>
      </c>
      <c r="V99">
        <f t="shared" si="18"/>
        <v>0</v>
      </c>
      <c r="W99" t="str">
        <f ca="1">IF(N99="", "", MAX(ROUND(-(INDIRECT("R" &amp; ROW() - 1) - R99)/1000, 0), 1) * 1000)</f>
        <v/>
      </c>
    </row>
    <row r="100" spans="10:23" x14ac:dyDescent="0.3">
      <c r="J100" s="9" t="str">
        <f ca="1">IF(L100="", IF(N100="","",W100+(INDIRECT("R" &amp; ROW() - 1) - R100)),IF(N100="", "", INDIRECT("R" &amp; ROW() - 1) - R100))</f>
        <v/>
      </c>
      <c r="M100" s="10" t="str">
        <f ca="1">IF(L100="", IF(W100=0, "", W100), IF(U100 = "", "", IF(U100/T100 = 0, "", U100/T100)))</f>
        <v/>
      </c>
      <c r="O100">
        <f t="shared" si="14"/>
        <v>0</v>
      </c>
      <c r="P100">
        <f ca="1">IF(N100 = "-", SUM(INDIRECT(ADDRESS(2,COLUMN(O100)) &amp; ":" &amp; ADDRESS(ROW(),COLUMN(O100)))), 0)</f>
        <v>0</v>
      </c>
      <c r="Q100">
        <f t="shared" si="15"/>
        <v>0</v>
      </c>
      <c r="R100">
        <f ca="1">IF(P100 = 0, INDIRECT("R" &amp; ROW() - 1), P100)</f>
        <v>0</v>
      </c>
      <c r="S100" t="str">
        <f>IF(H100="","",VLOOKUP(H100,'Вода SKU'!$A$1:$B$150,2,0))</f>
        <v/>
      </c>
      <c r="T100">
        <f t="shared" si="16"/>
        <v>8</v>
      </c>
      <c r="U100">
        <f t="shared" si="17"/>
        <v>0</v>
      </c>
      <c r="V100">
        <f t="shared" si="18"/>
        <v>0</v>
      </c>
      <c r="W100" t="str">
        <f ca="1">IF(N100="", "", MAX(ROUND(-(INDIRECT("R" &amp; ROW() - 1) - R100)/1000, 0), 1) * 1000)</f>
        <v/>
      </c>
    </row>
    <row r="101" spans="10:23" x14ac:dyDescent="0.3">
      <c r="J101" s="9" t="str">
        <f ca="1">IF(L101="", IF(N101="","",W101+(INDIRECT("R" &amp; ROW() - 1) - R101)),IF(N101="", "", INDIRECT("R" &amp; ROW() - 1) - R101))</f>
        <v/>
      </c>
      <c r="M101" s="10" t="str">
        <f ca="1">IF(L101="", IF(W101=0, "", W101), IF(U101 = "", "", IF(U101/T101 = 0, "", U101/T101)))</f>
        <v/>
      </c>
      <c r="O101">
        <f t="shared" si="14"/>
        <v>0</v>
      </c>
      <c r="P101">
        <f ca="1">IF(N101 = "-", SUM(INDIRECT(ADDRESS(2,COLUMN(O101)) &amp; ":" &amp; ADDRESS(ROW(),COLUMN(O101)))), 0)</f>
        <v>0</v>
      </c>
      <c r="Q101">
        <f t="shared" si="15"/>
        <v>0</v>
      </c>
      <c r="R101">
        <f ca="1">IF(P101 = 0, INDIRECT("R" &amp; ROW() - 1), P101)</f>
        <v>0</v>
      </c>
      <c r="S101" t="str">
        <f>IF(H101="","",VLOOKUP(H101,'Вода SKU'!$A$1:$B$150,2,0))</f>
        <v/>
      </c>
      <c r="T101">
        <f t="shared" si="16"/>
        <v>8</v>
      </c>
      <c r="U101">
        <f t="shared" si="17"/>
        <v>0</v>
      </c>
      <c r="V101">
        <f t="shared" si="18"/>
        <v>0</v>
      </c>
      <c r="W101" t="str">
        <f ca="1">IF(N101="", "", MAX(ROUND(-(INDIRECT("R" &amp; ROW() - 1) - R101)/1000, 0), 1) * 1000)</f>
        <v/>
      </c>
    </row>
    <row r="102" spans="10:23" x14ac:dyDescent="0.3">
      <c r="J102" s="9" t="str">
        <f ca="1">IF(L102="", IF(N102="","",W102+(INDIRECT("R" &amp; ROW() - 1) - R102)),IF(N102="", "", INDIRECT("R" &amp; ROW() - 1) - R102))</f>
        <v/>
      </c>
      <c r="M102" s="10" t="str">
        <f ca="1">IF(L102="", IF(W102=0, "", W102), IF(U102 = "", "", IF(U102/T102 = 0, "", U102/T102)))</f>
        <v/>
      </c>
      <c r="O102">
        <f t="shared" si="14"/>
        <v>0</v>
      </c>
      <c r="P102">
        <f ca="1">IF(N102 = "-", SUM(INDIRECT(ADDRESS(2,COLUMN(O102)) &amp; ":" &amp; ADDRESS(ROW(),COLUMN(O102)))), 0)</f>
        <v>0</v>
      </c>
      <c r="Q102">
        <f t="shared" si="15"/>
        <v>0</v>
      </c>
      <c r="R102">
        <f ca="1">IF(P102 = 0, INDIRECT("R" &amp; ROW() - 1), P102)</f>
        <v>0</v>
      </c>
      <c r="S102" t="str">
        <f>IF(H102="","",VLOOKUP(H102,'Вода SKU'!$A$1:$B$150,2,0))</f>
        <v/>
      </c>
      <c r="T102">
        <f t="shared" si="16"/>
        <v>8</v>
      </c>
      <c r="U102">
        <f t="shared" si="17"/>
        <v>0</v>
      </c>
      <c r="V102">
        <f t="shared" si="18"/>
        <v>0</v>
      </c>
      <c r="W102" t="str">
        <f ca="1">IF(N102="", "", MAX(ROUND(-(INDIRECT("R" &amp; ROW() - 1) - R102)/1000, 0), 1) * 1000)</f>
        <v/>
      </c>
    </row>
    <row r="103" spans="10:23" x14ac:dyDescent="0.3">
      <c r="J103" s="9" t="str">
        <f ca="1">IF(L103="", IF(N103="","",W103+(INDIRECT("R" &amp; ROW() - 1) - R103)),IF(N103="", "", INDIRECT("R" &amp; ROW() - 1) - R103))</f>
        <v/>
      </c>
      <c r="M103" s="10" t="str">
        <f ca="1">IF(L103="", IF(W103=0, "", W103), IF(U103 = "", "", IF(U103/T103 = 0, "", U103/T103)))</f>
        <v/>
      </c>
      <c r="O103">
        <f t="shared" si="14"/>
        <v>0</v>
      </c>
      <c r="P103">
        <f ca="1">IF(N103 = "-", SUM(INDIRECT(ADDRESS(2,COLUMN(O103)) &amp; ":" &amp; ADDRESS(ROW(),COLUMN(O103)))), 0)</f>
        <v>0</v>
      </c>
      <c r="Q103">
        <f t="shared" si="15"/>
        <v>0</v>
      </c>
      <c r="R103">
        <f ca="1">IF(P103 = 0, INDIRECT("R" &amp; ROW() - 1), P103)</f>
        <v>0</v>
      </c>
      <c r="S103" t="str">
        <f>IF(H103="","",VLOOKUP(H103,'Вода SKU'!$A$1:$B$150,2,0))</f>
        <v/>
      </c>
      <c r="T103">
        <f t="shared" si="16"/>
        <v>8</v>
      </c>
      <c r="U103">
        <f t="shared" si="17"/>
        <v>0</v>
      </c>
      <c r="V103">
        <f t="shared" si="18"/>
        <v>0</v>
      </c>
      <c r="W103" t="str">
        <f ca="1">IF(N103="", "", MAX(ROUND(-(INDIRECT("R" &amp; ROW() - 1) - R103)/1000, 0), 1) * 1000)</f>
        <v/>
      </c>
    </row>
    <row r="104" spans="10:23" x14ac:dyDescent="0.3">
      <c r="J104" s="9" t="str">
        <f ca="1">IF(L104="", IF(N104="","",W104+(INDIRECT("R" &amp; ROW() - 1) - R104)),IF(N104="", "", INDIRECT("R" &amp; ROW() - 1) - R104))</f>
        <v/>
      </c>
      <c r="M104" s="10" t="str">
        <f ca="1">IF(L104="", IF(W104=0, "", W104), IF(U104 = "", "", IF(U104/T104 = 0, "", U104/T104)))</f>
        <v/>
      </c>
      <c r="O104">
        <f t="shared" si="14"/>
        <v>0</v>
      </c>
      <c r="P104">
        <f ca="1">IF(N104 = "-", SUM(INDIRECT(ADDRESS(2,COLUMN(O104)) &amp; ":" &amp; ADDRESS(ROW(),COLUMN(O104)))), 0)</f>
        <v>0</v>
      </c>
      <c r="Q104">
        <f t="shared" si="15"/>
        <v>0</v>
      </c>
      <c r="R104">
        <f ca="1">IF(P104 = 0, INDIRECT("R" &amp; ROW() - 1), P104)</f>
        <v>0</v>
      </c>
      <c r="S104" t="str">
        <f>IF(H104="","",VLOOKUP(H104,'Вода SKU'!$A$1:$B$150,2,0))</f>
        <v/>
      </c>
      <c r="T104">
        <f t="shared" si="16"/>
        <v>8</v>
      </c>
      <c r="U104">
        <f t="shared" si="17"/>
        <v>0</v>
      </c>
      <c r="V104">
        <f t="shared" si="18"/>
        <v>0</v>
      </c>
      <c r="W104" t="str">
        <f ca="1">IF(N104="", "", MAX(ROUND(-(INDIRECT("R" &amp; ROW() - 1) - R104)/1000, 0), 1) * 1000)</f>
        <v/>
      </c>
    </row>
    <row r="105" spans="10:23" x14ac:dyDescent="0.3">
      <c r="J105" s="9" t="str">
        <f ca="1">IF(L105="", IF(N105="","",W105+(INDIRECT("R" &amp; ROW() - 1) - R105)),IF(N105="", "", INDIRECT("R" &amp; ROW() - 1) - R105))</f>
        <v/>
      </c>
      <c r="M105" s="10" t="str">
        <f ca="1">IF(L105="", IF(W105=0, "", W105), IF(U105 = "", "", IF(U105/T105 = 0, "", U105/T105)))</f>
        <v/>
      </c>
      <c r="O105">
        <f t="shared" si="14"/>
        <v>0</v>
      </c>
      <c r="P105">
        <f ca="1">IF(N105 = "-", SUM(INDIRECT(ADDRESS(2,COLUMN(O105)) &amp; ":" &amp; ADDRESS(ROW(),COLUMN(O105)))), 0)</f>
        <v>0</v>
      </c>
      <c r="Q105">
        <f t="shared" si="15"/>
        <v>0</v>
      </c>
      <c r="R105">
        <f ca="1">IF(P105 = 0, INDIRECT("R" &amp; ROW() - 1), P105)</f>
        <v>0</v>
      </c>
      <c r="S105" t="str">
        <f>IF(H105="","",VLOOKUP(H105,'Вода SKU'!$A$1:$B$150,2,0))</f>
        <v/>
      </c>
      <c r="T105">
        <f t="shared" si="16"/>
        <v>8</v>
      </c>
      <c r="U105">
        <f t="shared" si="17"/>
        <v>0</v>
      </c>
      <c r="V105">
        <f t="shared" si="18"/>
        <v>0</v>
      </c>
      <c r="W105" t="str">
        <f ca="1">IF(N105="", "", MAX(ROUND(-(INDIRECT("R" &amp; ROW() - 1) - R105)/1000, 0), 1) * 1000)</f>
        <v/>
      </c>
    </row>
    <row r="106" spans="10:23" x14ac:dyDescent="0.3">
      <c r="J106" s="9" t="str">
        <f ca="1">IF(L106="", IF(N106="","",W106+(INDIRECT("R" &amp; ROW() - 1) - R106)),IF(N106="", "", INDIRECT("R" &amp; ROW() - 1) - R106))</f>
        <v/>
      </c>
      <c r="M106" s="10" t="str">
        <f ca="1">IF(L106="", IF(W106=0, "", W106), IF(U106 = "", "", IF(U106/T106 = 0, "", U106/T106)))</f>
        <v/>
      </c>
      <c r="O106">
        <f t="shared" si="14"/>
        <v>0</v>
      </c>
      <c r="P106">
        <f ca="1">IF(N106 = "-", SUM(INDIRECT(ADDRESS(2,COLUMN(O106)) &amp; ":" &amp; ADDRESS(ROW(),COLUMN(O106)))), 0)</f>
        <v>0</v>
      </c>
      <c r="Q106">
        <f t="shared" si="15"/>
        <v>0</v>
      </c>
      <c r="R106">
        <f ca="1">IF(P106 = 0, INDIRECT("R" &amp; ROW() - 1), P106)</f>
        <v>0</v>
      </c>
      <c r="S106" t="str">
        <f>IF(H106="","",VLOOKUP(H106,'Вода SKU'!$A$1:$B$150,2,0))</f>
        <v/>
      </c>
      <c r="T106">
        <f t="shared" si="16"/>
        <v>8</v>
      </c>
      <c r="U106">
        <f t="shared" si="17"/>
        <v>0</v>
      </c>
      <c r="V106">
        <f t="shared" si="18"/>
        <v>0</v>
      </c>
      <c r="W106" t="str">
        <f ca="1">IF(N106="", "", MAX(ROUND(-(INDIRECT("R" &amp; ROW() - 1) - R106)/1000, 0), 1) * 1000)</f>
        <v/>
      </c>
    </row>
    <row r="107" spans="10:23" x14ac:dyDescent="0.3">
      <c r="J107" s="9" t="str">
        <f ca="1">IF(L107="", IF(N107="","",W107+(INDIRECT("R" &amp; ROW() - 1) - R107)),IF(N107="", "", INDIRECT("R" &amp; ROW() - 1) - R107))</f>
        <v/>
      </c>
      <c r="M107" s="10" t="str">
        <f ca="1">IF(L107="", IF(W107=0, "", W107), IF(U107 = "", "", IF(U107/T107 = 0, "", U107/T107)))</f>
        <v/>
      </c>
      <c r="O107">
        <f t="shared" si="14"/>
        <v>0</v>
      </c>
      <c r="P107">
        <f ca="1">IF(N107 = "-", SUM(INDIRECT(ADDRESS(2,COLUMN(O107)) &amp; ":" &amp; ADDRESS(ROW(),COLUMN(O107)))), 0)</f>
        <v>0</v>
      </c>
      <c r="Q107">
        <f t="shared" si="15"/>
        <v>0</v>
      </c>
      <c r="R107">
        <f ca="1">IF(P107 = 0, INDIRECT("R" &amp; ROW() - 1), P107)</f>
        <v>0</v>
      </c>
      <c r="S107" t="str">
        <f>IF(H107="","",VLOOKUP(H107,'Вода SKU'!$A$1:$B$150,2,0))</f>
        <v/>
      </c>
      <c r="T107">
        <f t="shared" si="16"/>
        <v>8</v>
      </c>
      <c r="U107">
        <f t="shared" si="17"/>
        <v>0</v>
      </c>
      <c r="V107">
        <f t="shared" si="18"/>
        <v>0</v>
      </c>
      <c r="W107" t="str">
        <f ca="1">IF(N107="", "", MAX(ROUND(-(INDIRECT("R" &amp; ROW() - 1) - R107)/1000, 0), 1) * 1000)</f>
        <v/>
      </c>
    </row>
    <row r="108" spans="10:23" x14ac:dyDescent="0.3">
      <c r="J108" s="9" t="str">
        <f ca="1">IF(L108="", IF(N108="","",W108+(INDIRECT("R" &amp; ROW() - 1) - R108)),IF(N108="", "", INDIRECT("R" &amp; ROW() - 1) - R108))</f>
        <v/>
      </c>
      <c r="M108" s="10" t="str">
        <f ca="1">IF(L108="", IF(W108=0, "", W108), IF(U108 = "", "", IF(U108/T108 = 0, "", U108/T108)))</f>
        <v/>
      </c>
      <c r="O108">
        <f t="shared" si="14"/>
        <v>0</v>
      </c>
      <c r="P108">
        <f ca="1">IF(N108 = "-", SUM(INDIRECT(ADDRESS(2,COLUMN(O108)) &amp; ":" &amp; ADDRESS(ROW(),COLUMN(O108)))), 0)</f>
        <v>0</v>
      </c>
      <c r="Q108">
        <f t="shared" si="15"/>
        <v>0</v>
      </c>
      <c r="R108">
        <f ca="1">IF(P108 = 0, INDIRECT("R" &amp; ROW() - 1), P108)</f>
        <v>0</v>
      </c>
      <c r="S108" t="str">
        <f>IF(H108="","",VLOOKUP(H108,'Вода SKU'!$A$1:$B$150,2,0))</f>
        <v/>
      </c>
      <c r="T108">
        <f t="shared" si="16"/>
        <v>8</v>
      </c>
      <c r="U108">
        <f t="shared" si="17"/>
        <v>0</v>
      </c>
      <c r="V108">
        <f t="shared" si="18"/>
        <v>0</v>
      </c>
      <c r="W108" t="str">
        <f ca="1">IF(N108="", "", MAX(ROUND(-(INDIRECT("R" &amp; ROW() - 1) - R108)/1000, 0), 1) * 1000)</f>
        <v/>
      </c>
    </row>
    <row r="109" spans="10:23" x14ac:dyDescent="0.3">
      <c r="J109" s="9" t="str">
        <f ca="1">IF(L109="", IF(N109="","",W109+(INDIRECT("R" &amp; ROW() - 1) - R109)),IF(N109="", "", INDIRECT("R" &amp; ROW() - 1) - R109))</f>
        <v/>
      </c>
      <c r="M109" s="10" t="str">
        <f ca="1">IF(L109="", IF(W109=0, "", W109), IF(U109 = "", "", IF(U109/T109 = 0, "", U109/T109)))</f>
        <v/>
      </c>
      <c r="O109">
        <f t="shared" si="14"/>
        <v>0</v>
      </c>
      <c r="P109">
        <f ca="1">IF(N109 = "-", SUM(INDIRECT(ADDRESS(2,COLUMN(O109)) &amp; ":" &amp; ADDRESS(ROW(),COLUMN(O109)))), 0)</f>
        <v>0</v>
      </c>
      <c r="Q109">
        <f t="shared" si="15"/>
        <v>0</v>
      </c>
      <c r="R109">
        <f ca="1">IF(P109 = 0, INDIRECT("R" &amp; ROW() - 1), P109)</f>
        <v>0</v>
      </c>
      <c r="S109" t="str">
        <f>IF(H109="","",VLOOKUP(H109,'Вода SKU'!$A$1:$B$150,2,0))</f>
        <v/>
      </c>
      <c r="T109">
        <f t="shared" si="16"/>
        <v>8</v>
      </c>
      <c r="U109">
        <f t="shared" si="17"/>
        <v>0</v>
      </c>
      <c r="V109">
        <f t="shared" si="18"/>
        <v>0</v>
      </c>
      <c r="W109" t="str">
        <f ca="1">IF(N109="", "", MAX(ROUND(-(INDIRECT("R" &amp; ROW() - 1) - R109)/1000, 0), 1) * 1000)</f>
        <v/>
      </c>
    </row>
    <row r="110" spans="10:23" x14ac:dyDescent="0.3">
      <c r="J110" s="9" t="str">
        <f ca="1">IF(L110="", IF(N110="","",W110+(INDIRECT("R" &amp; ROW() - 1) - R110)),IF(N110="", "", INDIRECT("R" &amp; ROW() - 1) - R110))</f>
        <v/>
      </c>
      <c r="M110" s="10" t="str">
        <f ca="1">IF(L110="", IF(W110=0, "", W110), IF(U110 = "", "", IF(U110/T110 = 0, "", U110/T110)))</f>
        <v/>
      </c>
      <c r="O110">
        <f t="shared" si="14"/>
        <v>0</v>
      </c>
      <c r="P110">
        <f ca="1">IF(N110 = "-", SUM(INDIRECT(ADDRESS(2,COLUMN(O110)) &amp; ":" &amp; ADDRESS(ROW(),COLUMN(O110)))), 0)</f>
        <v>0</v>
      </c>
      <c r="Q110">
        <f t="shared" si="15"/>
        <v>0</v>
      </c>
      <c r="R110">
        <f ca="1">IF(P110 = 0, INDIRECT("R" &amp; ROW() - 1), P110)</f>
        <v>0</v>
      </c>
      <c r="S110" t="str">
        <f>IF(H110="","",VLOOKUP(H110,'Вода SKU'!$A$1:$B$150,2,0))</f>
        <v/>
      </c>
      <c r="T110">
        <f t="shared" si="16"/>
        <v>8</v>
      </c>
      <c r="U110">
        <f t="shared" si="17"/>
        <v>0</v>
      </c>
      <c r="V110">
        <f t="shared" si="18"/>
        <v>0</v>
      </c>
      <c r="W110" t="str">
        <f ca="1">IF(N110="", "", MAX(ROUND(-(INDIRECT("R" &amp; ROW() - 1) - R110)/1000, 0), 1) * 1000)</f>
        <v/>
      </c>
    </row>
    <row r="111" spans="10:23" x14ac:dyDescent="0.3">
      <c r="J111" s="9" t="str">
        <f ca="1">IF(L111="", IF(N111="","",W111+(INDIRECT("R" &amp; ROW() - 1) - R111)),IF(N111="", "", INDIRECT("R" &amp; ROW() - 1) - R111))</f>
        <v/>
      </c>
      <c r="M111" s="10" t="str">
        <f ca="1">IF(L111="", IF(W111=0, "", W111), IF(U111 = "", "", IF(U111/T111 = 0, "", U111/T111)))</f>
        <v/>
      </c>
      <c r="O111">
        <f t="shared" si="14"/>
        <v>0</v>
      </c>
      <c r="P111">
        <f ca="1">IF(N111 = "-", SUM(INDIRECT(ADDRESS(2,COLUMN(O111)) &amp; ":" &amp; ADDRESS(ROW(),COLUMN(O111)))), 0)</f>
        <v>0</v>
      </c>
      <c r="Q111">
        <f t="shared" si="15"/>
        <v>0</v>
      </c>
      <c r="R111">
        <f ca="1">IF(P111 = 0, INDIRECT("R" &amp; ROW() - 1), P111)</f>
        <v>0</v>
      </c>
      <c r="S111" t="str">
        <f>IF(H111="","",VLOOKUP(H111,'Вода SKU'!$A$1:$B$150,2,0))</f>
        <v/>
      </c>
      <c r="T111">
        <f t="shared" si="16"/>
        <v>8</v>
      </c>
      <c r="U111">
        <f t="shared" si="17"/>
        <v>0</v>
      </c>
      <c r="V111">
        <f t="shared" si="18"/>
        <v>0</v>
      </c>
      <c r="W111" t="str">
        <f ca="1">IF(N111="", "", MAX(ROUND(-(INDIRECT("R" &amp; ROW() - 1) - R111)/1000, 0), 1) * 1000)</f>
        <v/>
      </c>
    </row>
    <row r="112" spans="10:23" x14ac:dyDescent="0.3">
      <c r="J112" s="9" t="str">
        <f ca="1">IF(L112="", IF(N112="","",W112+(INDIRECT("R" &amp; ROW() - 1) - R112)),IF(N112="", "", INDIRECT("R" &amp; ROW() - 1) - R112))</f>
        <v/>
      </c>
      <c r="M112" s="10" t="str">
        <f ca="1">IF(L112="", IF(W112=0, "", W112), IF(U112 = "", "", IF(U112/T112 = 0, "", U112/T112)))</f>
        <v/>
      </c>
      <c r="O112">
        <f t="shared" si="14"/>
        <v>0</v>
      </c>
      <c r="P112">
        <f ca="1">IF(N112 = "-", SUM(INDIRECT(ADDRESS(2,COLUMN(O112)) &amp; ":" &amp; ADDRESS(ROW(),COLUMN(O112)))), 0)</f>
        <v>0</v>
      </c>
      <c r="Q112">
        <f t="shared" si="15"/>
        <v>0</v>
      </c>
      <c r="R112">
        <f ca="1">IF(P112 = 0, INDIRECT("R" &amp; ROW() - 1), P112)</f>
        <v>0</v>
      </c>
      <c r="S112" t="str">
        <f>IF(H112="","",VLOOKUP(H112,'Вода SKU'!$A$1:$B$150,2,0))</f>
        <v/>
      </c>
      <c r="T112">
        <f t="shared" si="16"/>
        <v>8</v>
      </c>
      <c r="U112">
        <f t="shared" si="17"/>
        <v>0</v>
      </c>
      <c r="V112">
        <f t="shared" si="18"/>
        <v>0</v>
      </c>
      <c r="W112" t="str">
        <f ca="1">IF(N112="", "", MAX(ROUND(-(INDIRECT("R" &amp; ROW() - 1) - R112)/1000, 0), 1) * 1000)</f>
        <v/>
      </c>
    </row>
    <row r="113" spans="10:23" x14ac:dyDescent="0.3">
      <c r="J113" s="9" t="str">
        <f ca="1">IF(L113="", IF(N113="","",W113+(INDIRECT("R" &amp; ROW() - 1) - R113)),IF(N113="", "", INDIRECT("R" &amp; ROW() - 1) - R113))</f>
        <v/>
      </c>
      <c r="M113" s="10" t="str">
        <f ca="1">IF(L113="", IF(W113=0, "", W113), IF(U113 = "", "", IF(U113/T113 = 0, "", U113/T113)))</f>
        <v/>
      </c>
      <c r="O113">
        <f t="shared" si="14"/>
        <v>0</v>
      </c>
      <c r="P113">
        <f ca="1">IF(N113 = "-", SUM(INDIRECT(ADDRESS(2,COLUMN(O113)) &amp; ":" &amp; ADDRESS(ROW(),COLUMN(O113)))), 0)</f>
        <v>0</v>
      </c>
      <c r="Q113">
        <f t="shared" si="15"/>
        <v>0</v>
      </c>
      <c r="R113">
        <f ca="1">IF(P113 = 0, INDIRECT("R" &amp; ROW() - 1), P113)</f>
        <v>0</v>
      </c>
      <c r="S113" t="str">
        <f>IF(H113="","",VLOOKUP(H113,'Вода SKU'!$A$1:$B$150,2,0))</f>
        <v/>
      </c>
      <c r="T113">
        <f t="shared" si="16"/>
        <v>8</v>
      </c>
      <c r="U113">
        <f t="shared" si="17"/>
        <v>0</v>
      </c>
      <c r="V113">
        <f t="shared" si="18"/>
        <v>0</v>
      </c>
      <c r="W113" t="str">
        <f ca="1">IF(N113="", "", MAX(ROUND(-(INDIRECT("R" &amp; ROW() - 1) - R113)/1000, 0), 1) * 1000)</f>
        <v/>
      </c>
    </row>
    <row r="114" spans="10:23" x14ac:dyDescent="0.3">
      <c r="J114" s="9" t="str">
        <f ca="1">IF(L114="", IF(N114="","",W114+(INDIRECT("R" &amp; ROW() - 1) - R114)),IF(N114="", "", INDIRECT("R" &amp; ROW() - 1) - R114))</f>
        <v/>
      </c>
      <c r="M114" s="10" t="str">
        <f ca="1">IF(L114="", IF(W114=0, "", W114), IF(U114 = "", "", IF(U114/T114 = 0, "", U114/T114)))</f>
        <v/>
      </c>
      <c r="O114">
        <f t="shared" si="14"/>
        <v>0</v>
      </c>
      <c r="P114">
        <f ca="1">IF(N114 = "-", SUM(INDIRECT(ADDRESS(2,COLUMN(O114)) &amp; ":" &amp; ADDRESS(ROW(),COLUMN(O114)))), 0)</f>
        <v>0</v>
      </c>
      <c r="Q114">
        <f t="shared" si="15"/>
        <v>0</v>
      </c>
      <c r="R114">
        <f ca="1">IF(P114 = 0, INDIRECT("R" &amp; ROW() - 1), P114)</f>
        <v>0</v>
      </c>
      <c r="S114" t="str">
        <f>IF(H114="","",VLOOKUP(H114,'Вода SKU'!$A$1:$B$150,2,0))</f>
        <v/>
      </c>
      <c r="T114">
        <f t="shared" si="16"/>
        <v>8</v>
      </c>
      <c r="U114">
        <f t="shared" si="17"/>
        <v>0</v>
      </c>
      <c r="V114">
        <f t="shared" si="18"/>
        <v>0</v>
      </c>
      <c r="W114" t="str">
        <f ca="1">IF(N114="", "", MAX(ROUND(-(INDIRECT("R" &amp; ROW() - 1) - R114)/1000, 0), 1) * 1000)</f>
        <v/>
      </c>
    </row>
    <row r="115" spans="10:23" x14ac:dyDescent="0.3">
      <c r="J115" s="9" t="str">
        <f ca="1">IF(L115="", IF(N115="","",W115+(INDIRECT("R" &amp; ROW() - 1) - R115)),IF(N115="", "", INDIRECT("R" &amp; ROW() - 1) - R115))</f>
        <v/>
      </c>
      <c r="M115" s="10" t="str">
        <f ca="1">IF(L115="", IF(W115=0, "", W115), IF(U115 = "", "", IF(U115/T115 = 0, "", U115/T115)))</f>
        <v/>
      </c>
      <c r="O115">
        <f t="shared" si="14"/>
        <v>0</v>
      </c>
      <c r="P115">
        <f ca="1">IF(N115 = "-", SUM(INDIRECT(ADDRESS(2,COLUMN(O115)) &amp; ":" &amp; ADDRESS(ROW(),COLUMN(O115)))), 0)</f>
        <v>0</v>
      </c>
      <c r="Q115">
        <f t="shared" si="15"/>
        <v>0</v>
      </c>
      <c r="R115">
        <f ca="1">IF(P115 = 0, INDIRECT("R" &amp; ROW() - 1), P115)</f>
        <v>0</v>
      </c>
      <c r="S115" t="str">
        <f>IF(H115="","",VLOOKUP(H115,'Вода SKU'!$A$1:$B$150,2,0))</f>
        <v/>
      </c>
      <c r="T115">
        <f t="shared" si="16"/>
        <v>8</v>
      </c>
      <c r="U115">
        <f t="shared" si="17"/>
        <v>0</v>
      </c>
      <c r="V115">
        <f t="shared" si="18"/>
        <v>0</v>
      </c>
      <c r="W115" t="str">
        <f ca="1">IF(N115="", "", MAX(ROUND(-(INDIRECT("R" &amp; ROW() - 1) - R115)/1000, 0), 1) * 1000)</f>
        <v/>
      </c>
    </row>
    <row r="116" spans="10:23" x14ac:dyDescent="0.3">
      <c r="J116" s="9" t="str">
        <f ca="1">IF(L116="", IF(N116="","",W116+(INDIRECT("R" &amp; ROW() - 1) - R116)),IF(N116="", "", INDIRECT("R" &amp; ROW() - 1) - R116))</f>
        <v/>
      </c>
      <c r="M116" s="10" t="str">
        <f ca="1">IF(L116="", IF(W116=0, "", W116), IF(U116 = "", "", IF(U116/T116 = 0, "", U116/T116)))</f>
        <v/>
      </c>
      <c r="O116">
        <f t="shared" si="14"/>
        <v>0</v>
      </c>
      <c r="P116">
        <f ca="1">IF(N116 = "-", SUM(INDIRECT(ADDRESS(2,COLUMN(O116)) &amp; ":" &amp; ADDRESS(ROW(),COLUMN(O116)))), 0)</f>
        <v>0</v>
      </c>
      <c r="Q116">
        <f t="shared" si="15"/>
        <v>0</v>
      </c>
      <c r="R116">
        <f ca="1">IF(P116 = 0, INDIRECT("R" &amp; ROW() - 1), P116)</f>
        <v>0</v>
      </c>
      <c r="S116" t="str">
        <f>IF(H116="","",VLOOKUP(H116,'Вода SKU'!$A$1:$B$150,2,0))</f>
        <v/>
      </c>
      <c r="T116">
        <f t="shared" si="16"/>
        <v>8</v>
      </c>
      <c r="U116">
        <f t="shared" si="17"/>
        <v>0</v>
      </c>
      <c r="V116">
        <f t="shared" si="18"/>
        <v>0</v>
      </c>
      <c r="W116" t="str">
        <f ca="1">IF(N116="", "", MAX(ROUND(-(INDIRECT("R" &amp; ROW() - 1) - R116)/1000, 0), 1) * 1000)</f>
        <v/>
      </c>
    </row>
    <row r="117" spans="10:23" x14ac:dyDescent="0.3">
      <c r="J117" s="9" t="str">
        <f ca="1">IF(L117="", IF(N117="","",W117+(INDIRECT("R" &amp; ROW() - 1) - R117)),IF(N117="", "", INDIRECT("R" &amp; ROW() - 1) - R117))</f>
        <v/>
      </c>
      <c r="M117" s="10" t="str">
        <f ca="1">IF(L117="", IF(W117=0, "", W117), IF(U117 = "", "", IF(U117/T117 = 0, "", U117/T117)))</f>
        <v/>
      </c>
      <c r="O117">
        <f t="shared" si="14"/>
        <v>0</v>
      </c>
      <c r="P117">
        <f ca="1">IF(N117 = "-", SUM(INDIRECT(ADDRESS(2,COLUMN(O117)) &amp; ":" &amp; ADDRESS(ROW(),COLUMN(O117)))), 0)</f>
        <v>0</v>
      </c>
      <c r="Q117">
        <f t="shared" si="15"/>
        <v>0</v>
      </c>
      <c r="R117">
        <f ca="1">IF(P117 = 0, INDIRECT("R" &amp; ROW() - 1), P117)</f>
        <v>0</v>
      </c>
      <c r="S117" t="str">
        <f>IF(H117="","",VLOOKUP(H117,'Вода SKU'!$A$1:$B$150,2,0))</f>
        <v/>
      </c>
      <c r="T117">
        <f t="shared" si="16"/>
        <v>8</v>
      </c>
      <c r="U117">
        <f t="shared" si="17"/>
        <v>0</v>
      </c>
      <c r="V117">
        <f t="shared" si="18"/>
        <v>0</v>
      </c>
      <c r="W117" t="str">
        <f ca="1">IF(N117="", "", MAX(ROUND(-(INDIRECT("R" &amp; ROW() - 1) - R117)/1000, 0), 1) * 1000)</f>
        <v/>
      </c>
    </row>
    <row r="118" spans="10:23" x14ac:dyDescent="0.3">
      <c r="J118" s="9" t="str">
        <f ca="1">IF(L118="", IF(N118="","",W118+(INDIRECT("R" &amp; ROW() - 1) - R118)),IF(N118="", "", INDIRECT("R" &amp; ROW() - 1) - R118))</f>
        <v/>
      </c>
      <c r="M118" s="10" t="str">
        <f ca="1">IF(L118="", IF(W118=0, "", W118), IF(U118 = "", "", IF(U118/T118 = 0, "", U118/T118)))</f>
        <v/>
      </c>
      <c r="O118">
        <f t="shared" si="14"/>
        <v>0</v>
      </c>
      <c r="P118">
        <f ca="1">IF(N118 = "-", SUM(INDIRECT(ADDRESS(2,COLUMN(O118)) &amp; ":" &amp; ADDRESS(ROW(),COLUMN(O118)))), 0)</f>
        <v>0</v>
      </c>
      <c r="Q118">
        <f t="shared" si="15"/>
        <v>0</v>
      </c>
      <c r="R118">
        <f ca="1">IF(P118 = 0, INDIRECT("R" &amp; ROW() - 1), P118)</f>
        <v>0</v>
      </c>
      <c r="S118" t="str">
        <f>IF(H118="","",VLOOKUP(H118,'Вода SKU'!$A$1:$B$150,2,0))</f>
        <v/>
      </c>
      <c r="T118">
        <f t="shared" si="16"/>
        <v>8</v>
      </c>
      <c r="U118">
        <f t="shared" si="17"/>
        <v>0</v>
      </c>
      <c r="V118">
        <f t="shared" si="18"/>
        <v>0</v>
      </c>
      <c r="W118" t="str">
        <f ca="1">IF(N118="", "", MAX(ROUND(-(INDIRECT("R" &amp; ROW() - 1) - R118)/1000, 0), 1) * 1000)</f>
        <v/>
      </c>
    </row>
    <row r="119" spans="10:23" x14ac:dyDescent="0.3">
      <c r="J119" s="9" t="str">
        <f ca="1">IF(L119="", IF(N119="","",W119+(INDIRECT("R" &amp; ROW() - 1) - R119)),IF(N119="", "", INDIRECT("R" &amp; ROW() - 1) - R119))</f>
        <v/>
      </c>
      <c r="M119" s="10" t="str">
        <f ca="1">IF(L119="", IF(W119=0, "", W119), IF(U119 = "", "", IF(U119/T119 = 0, "", U119/T119)))</f>
        <v/>
      </c>
      <c r="O119">
        <f t="shared" si="14"/>
        <v>0</v>
      </c>
      <c r="P119">
        <f ca="1">IF(N119 = "-", SUM(INDIRECT(ADDRESS(2,COLUMN(O119)) &amp; ":" &amp; ADDRESS(ROW(),COLUMN(O119)))), 0)</f>
        <v>0</v>
      </c>
      <c r="Q119">
        <f t="shared" si="15"/>
        <v>0</v>
      </c>
      <c r="R119">
        <f ca="1">IF(P119 = 0, INDIRECT("R" &amp; ROW() - 1), P119)</f>
        <v>0</v>
      </c>
      <c r="S119" t="str">
        <f>IF(H119="","",VLOOKUP(H119,'Вода SKU'!$A$1:$B$150,2,0))</f>
        <v/>
      </c>
      <c r="T119">
        <f t="shared" si="16"/>
        <v>8</v>
      </c>
      <c r="U119">
        <f t="shared" si="17"/>
        <v>0</v>
      </c>
      <c r="V119">
        <f t="shared" si="18"/>
        <v>0</v>
      </c>
      <c r="W119" t="str">
        <f ca="1">IF(N119="", "", MAX(ROUND(-(INDIRECT("R" &amp; ROW() - 1) - R119)/1000, 0), 1) * 1000)</f>
        <v/>
      </c>
    </row>
    <row r="120" spans="10:23" x14ac:dyDescent="0.3">
      <c r="J120" s="9" t="str">
        <f ca="1">IF(L120="", IF(N120="","",W120+(INDIRECT("R" &amp; ROW() - 1) - R120)),IF(N120="", "", INDIRECT("R" &amp; ROW() - 1) - R120))</f>
        <v/>
      </c>
      <c r="M120" s="10" t="str">
        <f ca="1">IF(L120="", IF(W120=0, "", W120), IF(U120 = "", "", IF(U120/T120 = 0, "", U120/T120)))</f>
        <v/>
      </c>
      <c r="O120">
        <f t="shared" si="14"/>
        <v>0</v>
      </c>
      <c r="P120">
        <f ca="1">IF(N120 = "-", SUM(INDIRECT(ADDRESS(2,COLUMN(O120)) &amp; ":" &amp; ADDRESS(ROW(),COLUMN(O120)))), 0)</f>
        <v>0</v>
      </c>
      <c r="Q120">
        <f t="shared" si="15"/>
        <v>0</v>
      </c>
      <c r="R120">
        <f ca="1">IF(P120 = 0, INDIRECT("R" &amp; ROW() - 1), P120)</f>
        <v>0</v>
      </c>
      <c r="S120" t="str">
        <f>IF(H120="","",VLOOKUP(H120,'Вода SKU'!$A$1:$B$150,2,0))</f>
        <v/>
      </c>
      <c r="T120">
        <f t="shared" si="16"/>
        <v>8</v>
      </c>
      <c r="U120">
        <f t="shared" si="17"/>
        <v>0</v>
      </c>
      <c r="V120">
        <f t="shared" si="18"/>
        <v>0</v>
      </c>
      <c r="W120" t="str">
        <f ca="1">IF(N120="", "", MAX(ROUND(-(INDIRECT("R" &amp; ROW() - 1) - R120)/1000, 0), 1) * 1000)</f>
        <v/>
      </c>
    </row>
    <row r="121" spans="10:23" x14ac:dyDescent="0.3">
      <c r="J121" s="9" t="str">
        <f ca="1">IF(L121="", IF(N121="","",W121+(INDIRECT("R" &amp; ROW() - 1) - R121)),IF(N121="", "", INDIRECT("R" &amp; ROW() - 1) - R121))</f>
        <v/>
      </c>
      <c r="M121" s="10" t="str">
        <f ca="1">IF(L121="", IF(W121=0, "", W121), IF(U121 = "", "", IF(U121/T121 = 0, "", U121/T121)))</f>
        <v/>
      </c>
      <c r="O121">
        <f t="shared" si="14"/>
        <v>0</v>
      </c>
      <c r="P121">
        <f ca="1">IF(N121 = "-", SUM(INDIRECT(ADDRESS(2,COLUMN(O121)) &amp; ":" &amp; ADDRESS(ROW(),COLUMN(O121)))), 0)</f>
        <v>0</v>
      </c>
      <c r="Q121">
        <f t="shared" si="15"/>
        <v>0</v>
      </c>
      <c r="R121">
        <f ca="1">IF(P121 = 0, INDIRECT("R" &amp; ROW() - 1), P121)</f>
        <v>0</v>
      </c>
      <c r="S121" t="str">
        <f>IF(H121="","",VLOOKUP(H121,'Вода SKU'!$A$1:$B$150,2,0))</f>
        <v/>
      </c>
      <c r="T121">
        <f t="shared" si="16"/>
        <v>8</v>
      </c>
      <c r="U121">
        <f t="shared" si="17"/>
        <v>0</v>
      </c>
      <c r="V121">
        <f t="shared" si="18"/>
        <v>0</v>
      </c>
      <c r="W121" t="str">
        <f ca="1">IF(N121="", "", MAX(ROUND(-(INDIRECT("R" &amp; ROW() - 1) - R121)/1000, 0), 1) * 1000)</f>
        <v/>
      </c>
    </row>
    <row r="122" spans="10:23" x14ac:dyDescent="0.3">
      <c r="J122" s="9" t="str">
        <f ca="1">IF(L122="", IF(N122="","",W122+(INDIRECT("R" &amp; ROW() - 1) - R122)),IF(N122="", "", INDIRECT("R" &amp; ROW() - 1) - R122))</f>
        <v/>
      </c>
      <c r="M122" s="10" t="str">
        <f ca="1">IF(L122="", IF(W122=0, "", W122), IF(U122 = "", "", IF(U122/T122 = 0, "", U122/T122)))</f>
        <v/>
      </c>
      <c r="O122">
        <f t="shared" si="14"/>
        <v>0</v>
      </c>
      <c r="P122">
        <f ca="1">IF(N122 = "-", SUM(INDIRECT(ADDRESS(2,COLUMN(O122)) &amp; ":" &amp; ADDRESS(ROW(),COLUMN(O122)))), 0)</f>
        <v>0</v>
      </c>
      <c r="Q122">
        <f t="shared" si="15"/>
        <v>0</v>
      </c>
      <c r="R122">
        <f ca="1">IF(P122 = 0, INDIRECT("R" &amp; ROW() - 1), P122)</f>
        <v>0</v>
      </c>
      <c r="S122" t="str">
        <f>IF(H122="","",VLOOKUP(H122,'Вода SKU'!$A$1:$B$150,2,0))</f>
        <v/>
      </c>
      <c r="T122">
        <f t="shared" si="16"/>
        <v>8</v>
      </c>
      <c r="U122">
        <f t="shared" si="17"/>
        <v>0</v>
      </c>
      <c r="V122">
        <f t="shared" si="18"/>
        <v>0</v>
      </c>
      <c r="W122" t="str">
        <f ca="1">IF(N122="", "", MAX(ROUND(-(INDIRECT("R" &amp; ROW() - 1) - R122)/1000, 0), 1) * 1000)</f>
        <v/>
      </c>
    </row>
  </sheetData>
  <conditionalFormatting sqref="B26:B122">
    <cfRule type="expression" dxfId="12" priority="2">
      <formula>$B26&lt;&gt;$S26</formula>
    </cfRule>
    <cfRule type="expression" dxfId="11" priority="3">
      <formula>$B26&lt;&gt;$S26</formula>
    </cfRule>
  </conditionalFormatting>
  <conditionalFormatting sqref="J1 J26:J1048576">
    <cfRule type="cellIs" dxfId="10" priority="4" operator="between">
      <formula>1</formula>
      <formula>1000000</formula>
    </cfRule>
    <cfRule type="cellIs" dxfId="9" priority="5" operator="between">
      <formula>-100000</formula>
      <formula>-1</formula>
    </cfRule>
  </conditionalFormatting>
  <conditionalFormatting sqref="J1">
    <cfRule type="expression" dxfId="8" priority="10">
      <formula>SUMIF(J26:J122,"&gt;0")-SUMIF(J26:J122,"&lt;0") &gt; 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00000000-0002-0000-0200-000000000000}">
          <x14:formula1>
            <xm:f>'Типы варок'!$A$1:$A$102</xm:f>
          </x14:formula1>
          <x14:formula2>
            <xm:f>0</xm:f>
          </x14:formula2>
          <xm:sqref>B26:B122</xm:sqref>
        </x14:dataValidation>
        <x14:dataValidation type="list" allowBlank="1" showInputMessage="1" xr:uid="{00000000-0002-0000-0200-000001000000}">
          <x14:formula1>
            <xm:f>'Форм фактор плавления'!$A$1:$A$25</xm:f>
          </x14:formula1>
          <x14:formula2>
            <xm:f>0</xm:f>
          </x14:formula2>
          <xm:sqref>E26:F122</xm:sqref>
        </x14:dataValidation>
        <x14:dataValidation type="list" allowBlank="1" showInputMessage="1" showErrorMessage="1" xr:uid="{00000000-0002-0000-0200-000002000000}">
          <x14:formula1>
            <xm:f>'Вода SKU'!$A$1:$A$137</xm:f>
          </x14:formula1>
          <x14:formula2>
            <xm:f>0</xm:f>
          </x14:formula2>
          <xm:sqref>H26:H59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22"/>
  <sheetViews>
    <sheetView tabSelected="1" zoomScaleNormal="100" workbookViewId="0">
      <pane ySplit="1" topLeftCell="A2" activePane="bottomLeft" state="frozen"/>
      <selection pane="bottomLeft" activeCell="G20" sqref="G20"/>
    </sheetView>
  </sheetViews>
  <sheetFormatPr defaultRowHeight="14.4" x14ac:dyDescent="0.3"/>
  <cols>
    <col min="1" max="1" width="8.5546875" customWidth="1"/>
    <col min="2" max="2" width="15" customWidth="1"/>
    <col min="3" max="3" width="10.21875" customWidth="1"/>
    <col min="4" max="5" width="10.33203125" customWidth="1"/>
    <col min="6" max="7" width="10.21875" customWidth="1"/>
    <col min="8" max="8" width="43.21875" customWidth="1"/>
    <col min="9" max="9" width="10.21875" customWidth="1"/>
    <col min="10" max="11" width="8.6640625" customWidth="1"/>
    <col min="12" max="12" width="8.6640625" style="3" customWidth="1"/>
    <col min="13" max="13" width="12.33203125" style="4" customWidth="1"/>
    <col min="14" max="14" width="1.77734375" hidden="1" customWidth="1"/>
    <col min="15" max="15" width="5.5546875" hidden="1" customWidth="1"/>
    <col min="16" max="16" width="5.44140625" hidden="1" customWidth="1"/>
    <col min="17" max="17" width="5" hidden="1" customWidth="1"/>
    <col min="18" max="18" width="7.5546875" hidden="1" customWidth="1"/>
    <col min="19" max="19" width="3.21875" hidden="1" customWidth="1"/>
    <col min="20" max="20" width="6.6640625" hidden="1" customWidth="1"/>
    <col min="21" max="21" width="14.5546875" hidden="1" customWidth="1"/>
    <col min="22" max="22" width="12" hidden="1" customWidth="1"/>
    <col min="23" max="23" width="8.5546875" hidden="1" customWidth="1"/>
    <col min="24" max="1025" width="8.5546875" customWidth="1"/>
  </cols>
  <sheetData>
    <row r="1" spans="1:23" ht="34.5" customHeight="1" x14ac:dyDescent="0.3">
      <c r="A1" s="5" t="s">
        <v>13</v>
      </c>
      <c r="B1" s="6" t="s">
        <v>0</v>
      </c>
      <c r="C1" s="6" t="s">
        <v>8</v>
      </c>
      <c r="D1" s="6" t="s">
        <v>14</v>
      </c>
      <c r="E1" s="6" t="s">
        <v>1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11" t="s">
        <v>21</v>
      </c>
      <c r="M1" s="11" t="s">
        <v>22</v>
      </c>
      <c r="N1" s="6" t="s">
        <v>23</v>
      </c>
      <c r="P1" s="6" t="s">
        <v>24</v>
      </c>
      <c r="Q1" s="6" t="s">
        <v>25</v>
      </c>
      <c r="R1" s="6">
        <v>0</v>
      </c>
      <c r="S1" s="5" t="s">
        <v>26</v>
      </c>
      <c r="T1" s="5" t="s">
        <v>27</v>
      </c>
      <c r="U1" s="5" t="s">
        <v>28</v>
      </c>
      <c r="V1" s="5" t="s">
        <v>29</v>
      </c>
      <c r="W1" s="8" t="s">
        <v>30</v>
      </c>
    </row>
    <row r="2" spans="1:23" x14ac:dyDescent="0.3">
      <c r="A2" s="15">
        <v>1</v>
      </c>
      <c r="B2" s="14" t="s">
        <v>31</v>
      </c>
      <c r="C2" s="14">
        <v>850</v>
      </c>
      <c r="D2" s="14" t="s">
        <v>32</v>
      </c>
      <c r="E2" s="14" t="s">
        <v>33</v>
      </c>
      <c r="H2" s="22" t="s">
        <v>43</v>
      </c>
      <c r="I2" s="22">
        <v>214</v>
      </c>
      <c r="J2" s="20" t="s">
        <v>35</v>
      </c>
      <c r="K2" s="21">
        <v>1</v>
      </c>
      <c r="L2" s="10"/>
      <c r="M2" s="10" t="str">
        <f t="shared" ref="M2:M33" ca="1" si="0">IF(L2="", IF(W2=0, "", W2), IF(U2 = "", "", IF(U2/T2 = 0, "", U2/T2)))</f>
        <v/>
      </c>
      <c r="O2" t="e">
        <f>IF(N2 = "-", -V2,#REF!)</f>
        <v>#REF!</v>
      </c>
      <c r="P2">
        <f t="shared" ref="P2:P33" ca="1" si="1">IF(N2 = "-", SUM(INDIRECT(ADDRESS(2,COLUMN(O2)) &amp; ":" &amp; ADDRESS(ROW(),COLUMN(O2)))), 0)</f>
        <v>0</v>
      </c>
      <c r="Q2">
        <f t="shared" ref="Q2:Q33" si="2">IF(N2="-",1,0)</f>
        <v>0</v>
      </c>
      <c r="R2">
        <f t="shared" ref="R2:R33" ca="1" si="3">IF(P2 = 0, INDIRECT("R" &amp; ROW() - 1), P2)</f>
        <v>0</v>
      </c>
      <c r="S2" t="e">
        <f>IF(#REF!="","",VLOOKUP(#REF!,'Соль SKU'!$A$1:$B$150,2,0))</f>
        <v>#REF!</v>
      </c>
      <c r="T2">
        <f t="shared" ref="T2:T33" si="4">8000/850</f>
        <v>9.4117647058823533</v>
      </c>
      <c r="U2">
        <f t="shared" ref="U2:U33" si="5">VALUE(IF(TRIM(MID(SUBSTITUTE($L2,",",REPT(" ",LEN($L2))), 0 *LEN($L2)+1,LEN($L2))) = "", "0", TRIM(MID(SUBSTITUTE($L2,",",REPT(" ",LEN($L2))),0 *LEN($L2)+1,LEN($L2))))) +   VALUE(IF(TRIM(MID(SUBSTITUTE($L2,",",REPT(" ",LEN($L2))), 1 *LEN($L2)+1,LEN($L2))) = "", "0", TRIM(MID(SUBSTITUTE($L2,",",REPT(" ",LEN($L2))),1 *LEN($L2)+1,LEN($L2))))) +  VALUE(IF(TRIM(MID(SUBSTITUTE($L2,",",REPT(" ",LEN($L2))), 2 *LEN($L2)+1,LEN($L2))) = "", "0", TRIM(MID(SUBSTITUTE($L2,",",REPT(" ",LEN($L2))),2 *LEN($L2)+1,LEN($L2))))) +  VALUE(IF(TRIM(MID(SUBSTITUTE($L2,",",REPT(" ",LEN($L2))), 3 *LEN($L2)+1,LEN($L2))) = "", "0", TRIM(MID(SUBSTITUTE($L2,",",REPT(" ",LEN($L2))),3 *LEN($L2)+1,LEN($L2))))) +  VALUE(IF(TRIM(MID(SUBSTITUTE($L2,",",REPT(" ",LEN($L2))), 4 *LEN($L2)+1,LEN($L2))) = "", "0", TRIM(MID(SUBSTITUTE($L2,",",REPT(" ",LEN($L2))),4 *LEN($L2)+1,LEN($L2))))) +  VALUE(IF(TRIM(MID(SUBSTITUTE($L2,",",REPT(" ",LEN($L2))), 5 *LEN($L2)+1,LEN($L2))) = "", "0", TRIM(MID(SUBSTITUTE($L2,",",REPT(" ",LEN($L2))),5 *LEN($L2)+1,LEN($L2))))) +  VALUE(IF(TRIM(MID(SUBSTITUTE($L2,",",REPT(" ",LEN($L2))), 6 *LEN($L2)+1,LEN($L2))) = "", "0", TRIM(MID(SUBSTITUTE($L2,",",REPT(" ",LEN($L2))),6 *LEN($L2)+1,LEN($L2))))) +  VALUE(IF(TRIM(MID(SUBSTITUTE($L2,",",REPT(" ",LEN($L2))), 7 *LEN($L2)+1,LEN($L2))) = "", "0", TRIM(MID(SUBSTITUTE($L2,",",REPT(" ",LEN($L2))),7 *LEN($L2)+1,LEN($L2))))) +  VALUE(IF(TRIM(MID(SUBSTITUTE($L2,",",REPT(" ",LEN($L2))), 8 *LEN($L2)+1,LEN($L2))) = "", "0", TRIM(MID(SUBSTITUTE($L2,",",REPT(" ",LEN($L2))),8 *LEN($L2)+1,LEN($L2))))) +  VALUE(IF(TRIM(MID(SUBSTITUTE($L2,",",REPT(" ",LEN($L2))), 9 *LEN($L2)+1,LEN($L2))) = "", "0", TRIM(MID(SUBSTITUTE($L2,",",REPT(" ",LEN($L2))),9 *LEN($L2)+1,LEN($L2))))) +  VALUE(IF(TRIM(MID(SUBSTITUTE($L2,",",REPT(" ",LEN($L2))), 10 *LEN($L2)+1,LEN($L2))) = "", "0", TRIM(MID(SUBSTITUTE($L2,",",REPT(" ",LEN($L2))),10 *LEN($L2)+1,LEN($L2)))))</f>
        <v>0</v>
      </c>
      <c r="V2">
        <f t="shared" ref="V2:V33" si="6">IF(U2 = "", "", U2/T2)</f>
        <v>0</v>
      </c>
      <c r="W2" t="str">
        <f t="shared" ref="W2:W33" ca="1" si="7">IF(N2="", "", MAX(ROUND(-(INDIRECT("R" &amp; ROW() - 1) - R2)/850, 0), 1) * 850)</f>
        <v/>
      </c>
    </row>
    <row r="3" spans="1:23" x14ac:dyDescent="0.3">
      <c r="A3" s="15">
        <v>1</v>
      </c>
      <c r="B3" s="14" t="s">
        <v>31</v>
      </c>
      <c r="C3" s="14">
        <v>850</v>
      </c>
      <c r="D3" s="14" t="s">
        <v>32</v>
      </c>
      <c r="E3" s="14" t="s">
        <v>33</v>
      </c>
      <c r="H3" s="22" t="s">
        <v>44</v>
      </c>
      <c r="I3" s="22">
        <v>125</v>
      </c>
      <c r="J3" s="20" t="s">
        <v>35</v>
      </c>
      <c r="K3" s="21">
        <v>1</v>
      </c>
      <c r="M3" s="10" t="str">
        <f t="shared" ca="1" si="0"/>
        <v/>
      </c>
      <c r="O3" t="e">
        <f>IF(N3 = "-", -V3,#REF!)</f>
        <v>#REF!</v>
      </c>
      <c r="P3">
        <f t="shared" ca="1" si="1"/>
        <v>0</v>
      </c>
      <c r="Q3">
        <f t="shared" si="2"/>
        <v>0</v>
      </c>
      <c r="R3">
        <f t="shared" ca="1" si="3"/>
        <v>0</v>
      </c>
      <c r="S3" t="e">
        <f>IF(#REF!="","",VLOOKUP(#REF!,'Соль SKU'!$A$1:$B$150,2,0))</f>
        <v>#REF!</v>
      </c>
      <c r="T3">
        <f t="shared" si="4"/>
        <v>9.4117647058823533</v>
      </c>
      <c r="U3">
        <f t="shared" si="5"/>
        <v>0</v>
      </c>
      <c r="V3">
        <f t="shared" si="6"/>
        <v>0</v>
      </c>
      <c r="W3" t="str">
        <f t="shared" ca="1" si="7"/>
        <v/>
      </c>
    </row>
    <row r="4" spans="1:23" x14ac:dyDescent="0.3">
      <c r="A4" s="15">
        <v>1</v>
      </c>
      <c r="B4" s="14" t="s">
        <v>31</v>
      </c>
      <c r="C4" s="14">
        <v>850</v>
      </c>
      <c r="D4" s="14" t="s">
        <v>32</v>
      </c>
      <c r="E4" s="14" t="s">
        <v>33</v>
      </c>
      <c r="H4" s="22" t="s">
        <v>45</v>
      </c>
      <c r="I4" s="22">
        <v>30</v>
      </c>
      <c r="J4" s="20" t="s">
        <v>35</v>
      </c>
      <c r="K4" s="21">
        <v>1</v>
      </c>
      <c r="M4" s="10" t="str">
        <f t="shared" ca="1" si="0"/>
        <v/>
      </c>
      <c r="O4" t="e">
        <f>IF(N4 = "-", -V4,#REF!)</f>
        <v>#REF!</v>
      </c>
      <c r="P4">
        <f t="shared" ca="1" si="1"/>
        <v>0</v>
      </c>
      <c r="Q4">
        <f t="shared" si="2"/>
        <v>0</v>
      </c>
      <c r="R4">
        <f t="shared" ca="1" si="3"/>
        <v>0</v>
      </c>
      <c r="S4" t="e">
        <f>IF(#REF!="","",VLOOKUP(#REF!,'Соль SKU'!$A$1:$B$150,2,0))</f>
        <v>#REF!</v>
      </c>
      <c r="T4">
        <f t="shared" si="4"/>
        <v>9.4117647058823533</v>
      </c>
      <c r="U4">
        <f t="shared" si="5"/>
        <v>0</v>
      </c>
      <c r="V4">
        <f t="shared" si="6"/>
        <v>0</v>
      </c>
      <c r="W4" t="str">
        <f t="shared" ca="1" si="7"/>
        <v/>
      </c>
    </row>
    <row r="5" spans="1:23" x14ac:dyDescent="0.3">
      <c r="A5" s="16">
        <v>1</v>
      </c>
      <c r="B5" s="17" t="s">
        <v>31</v>
      </c>
      <c r="C5" s="17">
        <v>850</v>
      </c>
      <c r="D5" s="17" t="s">
        <v>34</v>
      </c>
      <c r="E5" s="17" t="s">
        <v>33</v>
      </c>
      <c r="H5" s="23" t="s">
        <v>46</v>
      </c>
      <c r="I5" s="23">
        <v>481</v>
      </c>
      <c r="J5" s="20" t="s">
        <v>35</v>
      </c>
      <c r="K5" s="21">
        <v>1</v>
      </c>
      <c r="M5" s="10" t="str">
        <f t="shared" ca="1" si="0"/>
        <v/>
      </c>
      <c r="O5" t="e">
        <f>IF(N5 = "-", -V5,#REF!)</f>
        <v>#REF!</v>
      </c>
      <c r="P5">
        <f t="shared" ca="1" si="1"/>
        <v>0</v>
      </c>
      <c r="Q5">
        <f t="shared" si="2"/>
        <v>0</v>
      </c>
      <c r="R5">
        <f t="shared" ca="1" si="3"/>
        <v>0</v>
      </c>
      <c r="S5" t="e">
        <f>IF(#REF!="","",VLOOKUP(#REF!,'Соль SKU'!$A$1:$B$150,2,0))</f>
        <v>#REF!</v>
      </c>
      <c r="T5">
        <f t="shared" si="4"/>
        <v>9.4117647058823533</v>
      </c>
      <c r="U5">
        <f t="shared" si="5"/>
        <v>0</v>
      </c>
      <c r="V5">
        <f t="shared" si="6"/>
        <v>0</v>
      </c>
      <c r="W5" t="str">
        <f t="shared" ca="1" si="7"/>
        <v/>
      </c>
    </row>
    <row r="6" spans="1:23" x14ac:dyDescent="0.3">
      <c r="A6" s="13" t="s">
        <v>35</v>
      </c>
      <c r="B6" s="12" t="s">
        <v>36</v>
      </c>
      <c r="C6" s="12" t="s">
        <v>36</v>
      </c>
      <c r="D6" s="12" t="s">
        <v>36</v>
      </c>
      <c r="E6" s="12" t="s">
        <v>36</v>
      </c>
      <c r="H6" s="21" t="s">
        <v>36</v>
      </c>
      <c r="I6" s="21" t="s">
        <v>36</v>
      </c>
      <c r="J6" s="20" t="s">
        <v>35</v>
      </c>
      <c r="K6" s="21" t="s">
        <v>36</v>
      </c>
      <c r="M6" s="10" t="str">
        <f t="shared" ca="1" si="0"/>
        <v/>
      </c>
      <c r="O6" t="e">
        <f>IF(N6 = "-", -V6,#REF!)</f>
        <v>#REF!</v>
      </c>
      <c r="P6">
        <f t="shared" ca="1" si="1"/>
        <v>0</v>
      </c>
      <c r="Q6">
        <f t="shared" si="2"/>
        <v>0</v>
      </c>
      <c r="R6">
        <f t="shared" ca="1" si="3"/>
        <v>0</v>
      </c>
      <c r="S6" t="e">
        <f>IF(#REF!="","",VLOOKUP(#REF!,'Соль SKU'!$A$1:$B$150,2,0))</f>
        <v>#REF!</v>
      </c>
      <c r="T6">
        <f t="shared" si="4"/>
        <v>9.4117647058823533</v>
      </c>
      <c r="U6">
        <f t="shared" si="5"/>
        <v>0</v>
      </c>
      <c r="V6">
        <f t="shared" si="6"/>
        <v>0</v>
      </c>
      <c r="W6" t="str">
        <f t="shared" ca="1" si="7"/>
        <v/>
      </c>
    </row>
    <row r="7" spans="1:23" x14ac:dyDescent="0.3">
      <c r="A7" s="16">
        <v>2</v>
      </c>
      <c r="B7" s="17" t="s">
        <v>31</v>
      </c>
      <c r="C7" s="17">
        <v>850</v>
      </c>
      <c r="D7" s="17" t="s">
        <v>34</v>
      </c>
      <c r="E7" s="17" t="s">
        <v>33</v>
      </c>
      <c r="H7" s="23" t="s">
        <v>46</v>
      </c>
      <c r="I7" s="23">
        <v>679</v>
      </c>
      <c r="J7" s="20" t="s">
        <v>35</v>
      </c>
      <c r="K7" s="21">
        <v>1</v>
      </c>
      <c r="M7" s="10" t="str">
        <f t="shared" ca="1" si="0"/>
        <v/>
      </c>
      <c r="O7" t="e">
        <f>IF(N7 = "-", -V7,#REF!)</f>
        <v>#REF!</v>
      </c>
      <c r="P7">
        <f t="shared" ca="1" si="1"/>
        <v>0</v>
      </c>
      <c r="Q7">
        <f t="shared" si="2"/>
        <v>0</v>
      </c>
      <c r="R7">
        <f t="shared" ca="1" si="3"/>
        <v>0</v>
      </c>
      <c r="S7" t="e">
        <f>IF(#REF!="","",VLOOKUP(#REF!,'Соль SKU'!$A$1:$B$150,2,0))</f>
        <v>#REF!</v>
      </c>
      <c r="T7">
        <f t="shared" si="4"/>
        <v>9.4117647058823533</v>
      </c>
      <c r="U7">
        <f t="shared" si="5"/>
        <v>0</v>
      </c>
      <c r="V7">
        <f t="shared" si="6"/>
        <v>0</v>
      </c>
      <c r="W7" t="str">
        <f t="shared" ca="1" si="7"/>
        <v/>
      </c>
    </row>
    <row r="8" spans="1:23" x14ac:dyDescent="0.3">
      <c r="A8" s="16">
        <v>2</v>
      </c>
      <c r="B8" s="17" t="s">
        <v>31</v>
      </c>
      <c r="C8" s="17">
        <v>850</v>
      </c>
      <c r="D8" s="17" t="s">
        <v>34</v>
      </c>
      <c r="E8" s="17" t="s">
        <v>33</v>
      </c>
      <c r="H8" s="23" t="s">
        <v>47</v>
      </c>
      <c r="I8" s="23">
        <v>4</v>
      </c>
      <c r="J8" s="20" t="s">
        <v>35</v>
      </c>
      <c r="K8" s="21">
        <v>1</v>
      </c>
      <c r="M8" s="10" t="str">
        <f t="shared" ca="1" si="0"/>
        <v/>
      </c>
      <c r="O8" t="e">
        <f>IF(N8 = "-", -V8,#REF!)</f>
        <v>#REF!</v>
      </c>
      <c r="P8">
        <f t="shared" ca="1" si="1"/>
        <v>0</v>
      </c>
      <c r="Q8">
        <f t="shared" si="2"/>
        <v>0</v>
      </c>
      <c r="R8">
        <f t="shared" ca="1" si="3"/>
        <v>0</v>
      </c>
      <c r="S8" t="e">
        <f>IF(#REF!="","",VLOOKUP(#REF!,'Соль SKU'!$A$1:$B$150,2,0))</f>
        <v>#REF!</v>
      </c>
      <c r="T8">
        <f t="shared" si="4"/>
        <v>9.4117647058823533</v>
      </c>
      <c r="U8">
        <f t="shared" si="5"/>
        <v>0</v>
      </c>
      <c r="V8">
        <f t="shared" si="6"/>
        <v>0</v>
      </c>
      <c r="W8" t="str">
        <f t="shared" ca="1" si="7"/>
        <v/>
      </c>
    </row>
    <row r="9" spans="1:23" x14ac:dyDescent="0.3">
      <c r="A9" s="16">
        <v>2</v>
      </c>
      <c r="B9" s="17" t="s">
        <v>31</v>
      </c>
      <c r="C9" s="17">
        <v>850</v>
      </c>
      <c r="D9" s="17" t="s">
        <v>34</v>
      </c>
      <c r="E9" s="17" t="s">
        <v>37</v>
      </c>
      <c r="H9" s="23" t="s">
        <v>48</v>
      </c>
      <c r="I9" s="23">
        <v>5</v>
      </c>
      <c r="J9" s="20" t="s">
        <v>35</v>
      </c>
      <c r="K9" s="21">
        <v>1</v>
      </c>
      <c r="M9" s="10" t="str">
        <f t="shared" ca="1" si="0"/>
        <v/>
      </c>
      <c r="O9" t="e">
        <f>IF(N9 = "-", -V9,#REF!)</f>
        <v>#REF!</v>
      </c>
      <c r="P9">
        <f t="shared" ca="1" si="1"/>
        <v>0</v>
      </c>
      <c r="Q9">
        <f t="shared" si="2"/>
        <v>0</v>
      </c>
      <c r="R9">
        <f t="shared" ca="1" si="3"/>
        <v>0</v>
      </c>
      <c r="S9" t="e">
        <f>IF(#REF!="","",VLOOKUP(#REF!,'Соль SKU'!$A$1:$B$150,2,0))</f>
        <v>#REF!</v>
      </c>
      <c r="T9">
        <f t="shared" si="4"/>
        <v>9.4117647058823533</v>
      </c>
      <c r="U9">
        <f t="shared" si="5"/>
        <v>0</v>
      </c>
      <c r="V9">
        <f t="shared" si="6"/>
        <v>0</v>
      </c>
      <c r="W9" t="str">
        <f t="shared" ca="1" si="7"/>
        <v/>
      </c>
    </row>
    <row r="10" spans="1:23" x14ac:dyDescent="0.3">
      <c r="A10" s="18">
        <v>2</v>
      </c>
      <c r="B10" s="19" t="s">
        <v>31</v>
      </c>
      <c r="C10" s="19">
        <v>850</v>
      </c>
      <c r="D10" s="19" t="s">
        <v>38</v>
      </c>
      <c r="E10" s="19" t="s">
        <v>38</v>
      </c>
      <c r="H10" s="24" t="s">
        <v>49</v>
      </c>
      <c r="I10" s="24">
        <v>162</v>
      </c>
      <c r="J10" s="20" t="s">
        <v>35</v>
      </c>
      <c r="K10" s="21">
        <v>1</v>
      </c>
      <c r="M10" s="10" t="str">
        <f t="shared" ca="1" si="0"/>
        <v/>
      </c>
      <c r="O10" t="e">
        <f>IF(N10 = "-", -V10,#REF!)</f>
        <v>#REF!</v>
      </c>
      <c r="P10">
        <f t="shared" ca="1" si="1"/>
        <v>0</v>
      </c>
      <c r="Q10">
        <f t="shared" si="2"/>
        <v>0</v>
      </c>
      <c r="R10">
        <f t="shared" ca="1" si="3"/>
        <v>0</v>
      </c>
      <c r="S10" t="e">
        <f>IF(#REF!="","",VLOOKUP(#REF!,'Соль SKU'!$A$1:$B$150,2,0))</f>
        <v>#REF!</v>
      </c>
      <c r="T10">
        <f t="shared" si="4"/>
        <v>9.4117647058823533</v>
      </c>
      <c r="U10">
        <f t="shared" si="5"/>
        <v>0</v>
      </c>
      <c r="V10">
        <f t="shared" si="6"/>
        <v>0</v>
      </c>
      <c r="W10" t="str">
        <f t="shared" ca="1" si="7"/>
        <v/>
      </c>
    </row>
    <row r="11" spans="1:23" x14ac:dyDescent="0.3">
      <c r="A11" s="13" t="s">
        <v>35</v>
      </c>
      <c r="B11" s="12" t="s">
        <v>36</v>
      </c>
      <c r="C11" s="12" t="s">
        <v>36</v>
      </c>
      <c r="D11" s="12" t="s">
        <v>36</v>
      </c>
      <c r="E11" s="12" t="s">
        <v>36</v>
      </c>
      <c r="H11" s="21" t="s">
        <v>36</v>
      </c>
      <c r="I11" s="21" t="s">
        <v>36</v>
      </c>
      <c r="J11" s="20" t="s">
        <v>35</v>
      </c>
      <c r="K11" s="21" t="s">
        <v>36</v>
      </c>
      <c r="M11" s="10" t="str">
        <f t="shared" ca="1" si="0"/>
        <v/>
      </c>
      <c r="O11" t="e">
        <f>IF(N11 = "-", -V11,#REF!)</f>
        <v>#REF!</v>
      </c>
      <c r="P11">
        <f t="shared" ca="1" si="1"/>
        <v>0</v>
      </c>
      <c r="Q11">
        <f t="shared" si="2"/>
        <v>0</v>
      </c>
      <c r="R11">
        <f t="shared" ca="1" si="3"/>
        <v>0</v>
      </c>
      <c r="S11" t="e">
        <f>IF(#REF!="","",VLOOKUP(#REF!,'Соль SKU'!$A$1:$B$150,2,0))</f>
        <v>#REF!</v>
      </c>
      <c r="T11">
        <f t="shared" si="4"/>
        <v>9.4117647058823533</v>
      </c>
      <c r="U11">
        <f t="shared" si="5"/>
        <v>0</v>
      </c>
      <c r="V11">
        <f t="shared" si="6"/>
        <v>0</v>
      </c>
      <c r="W11" t="str">
        <f t="shared" ca="1" si="7"/>
        <v/>
      </c>
    </row>
    <row r="12" spans="1:23" x14ac:dyDescent="0.3">
      <c r="A12" s="18">
        <v>3</v>
      </c>
      <c r="B12" s="19" t="s">
        <v>31</v>
      </c>
      <c r="C12" s="19">
        <v>850</v>
      </c>
      <c r="D12" s="19" t="s">
        <v>38</v>
      </c>
      <c r="E12" s="19" t="s">
        <v>38</v>
      </c>
      <c r="H12" s="24" t="s">
        <v>50</v>
      </c>
      <c r="I12" s="24">
        <v>688</v>
      </c>
      <c r="J12" s="20" t="s">
        <v>35</v>
      </c>
      <c r="K12" s="21">
        <v>1</v>
      </c>
      <c r="M12" s="10" t="str">
        <f t="shared" ca="1" si="0"/>
        <v/>
      </c>
      <c r="O12" t="e">
        <f>IF(N12 = "-", -V12,#REF!)</f>
        <v>#REF!</v>
      </c>
      <c r="P12">
        <f t="shared" ca="1" si="1"/>
        <v>0</v>
      </c>
      <c r="Q12">
        <f t="shared" si="2"/>
        <v>0</v>
      </c>
      <c r="R12">
        <f t="shared" ca="1" si="3"/>
        <v>0</v>
      </c>
      <c r="S12" t="e">
        <f>IF(#REF!="","",VLOOKUP(#REF!,'Соль SKU'!$A$1:$B$150,2,0))</f>
        <v>#REF!</v>
      </c>
      <c r="T12">
        <f t="shared" si="4"/>
        <v>9.4117647058823533</v>
      </c>
      <c r="U12">
        <f t="shared" si="5"/>
        <v>0</v>
      </c>
      <c r="V12">
        <f t="shared" si="6"/>
        <v>0</v>
      </c>
      <c r="W12" t="str">
        <f t="shared" ca="1" si="7"/>
        <v/>
      </c>
    </row>
    <row r="13" spans="1:23" x14ac:dyDescent="0.3">
      <c r="A13" s="18">
        <v>3</v>
      </c>
      <c r="B13" s="19" t="s">
        <v>31</v>
      </c>
      <c r="C13" s="19">
        <v>850</v>
      </c>
      <c r="D13" s="19" t="s">
        <v>38</v>
      </c>
      <c r="E13" s="19" t="s">
        <v>38</v>
      </c>
      <c r="H13" s="24" t="s">
        <v>50</v>
      </c>
      <c r="I13" s="24">
        <v>137</v>
      </c>
      <c r="J13" s="20" t="s">
        <v>35</v>
      </c>
      <c r="K13" s="21">
        <v>1</v>
      </c>
      <c r="M13" s="10" t="str">
        <f t="shared" ca="1" si="0"/>
        <v/>
      </c>
      <c r="O13" t="e">
        <f>IF(N13 = "-", -V13,#REF!)</f>
        <v>#REF!</v>
      </c>
      <c r="P13">
        <f t="shared" ca="1" si="1"/>
        <v>0</v>
      </c>
      <c r="Q13">
        <f t="shared" si="2"/>
        <v>0</v>
      </c>
      <c r="R13">
        <f t="shared" ca="1" si="3"/>
        <v>0</v>
      </c>
      <c r="S13" t="e">
        <f>IF(#REF!="","",VLOOKUP(#REF!,'Соль SKU'!$A$1:$B$150,2,0))</f>
        <v>#REF!</v>
      </c>
      <c r="T13">
        <f t="shared" si="4"/>
        <v>9.4117647058823533</v>
      </c>
      <c r="U13">
        <f t="shared" si="5"/>
        <v>0</v>
      </c>
      <c r="V13">
        <f t="shared" si="6"/>
        <v>0</v>
      </c>
      <c r="W13" t="str">
        <f t="shared" ca="1" si="7"/>
        <v/>
      </c>
    </row>
    <row r="14" spans="1:23" x14ac:dyDescent="0.3">
      <c r="A14" s="18">
        <v>3</v>
      </c>
      <c r="B14" s="19" t="s">
        <v>31</v>
      </c>
      <c r="C14" s="19">
        <v>850</v>
      </c>
      <c r="D14" s="19" t="s">
        <v>38</v>
      </c>
      <c r="E14" s="19" t="s">
        <v>38</v>
      </c>
      <c r="H14" s="24" t="s">
        <v>51</v>
      </c>
      <c r="I14" s="24">
        <v>25</v>
      </c>
      <c r="J14" s="20" t="s">
        <v>35</v>
      </c>
      <c r="K14" s="21">
        <v>1</v>
      </c>
      <c r="M14" s="10" t="str">
        <f t="shared" ca="1" si="0"/>
        <v/>
      </c>
      <c r="O14" t="e">
        <f>IF(N14 = "-", -V14,#REF!)</f>
        <v>#REF!</v>
      </c>
      <c r="P14">
        <f t="shared" ca="1" si="1"/>
        <v>0</v>
      </c>
      <c r="Q14">
        <f t="shared" si="2"/>
        <v>0</v>
      </c>
      <c r="R14">
        <f t="shared" ca="1" si="3"/>
        <v>0</v>
      </c>
      <c r="S14" t="e">
        <f>IF(#REF!="","",VLOOKUP(#REF!,'Соль SKU'!$A$1:$B$150,2,0))</f>
        <v>#REF!</v>
      </c>
      <c r="T14">
        <f t="shared" si="4"/>
        <v>9.4117647058823533</v>
      </c>
      <c r="U14">
        <f t="shared" si="5"/>
        <v>0</v>
      </c>
      <c r="V14">
        <f t="shared" si="6"/>
        <v>0</v>
      </c>
      <c r="W14" t="str">
        <f t="shared" ca="1" si="7"/>
        <v/>
      </c>
    </row>
    <row r="15" spans="1:23" x14ac:dyDescent="0.3">
      <c r="A15" s="13" t="s">
        <v>35</v>
      </c>
      <c r="B15" s="12" t="s">
        <v>36</v>
      </c>
      <c r="C15" s="12" t="s">
        <v>36</v>
      </c>
      <c r="D15" s="12" t="s">
        <v>36</v>
      </c>
      <c r="E15" s="12" t="s">
        <v>36</v>
      </c>
      <c r="H15" s="21" t="s">
        <v>36</v>
      </c>
      <c r="I15" s="21" t="s">
        <v>36</v>
      </c>
      <c r="J15" s="20" t="s">
        <v>35</v>
      </c>
      <c r="K15" s="21" t="s">
        <v>36</v>
      </c>
      <c r="M15" s="10" t="str">
        <f t="shared" ca="1" si="0"/>
        <v/>
      </c>
      <c r="O15" t="e">
        <f>IF(N15 = "-", -V15,#REF!)</f>
        <v>#REF!</v>
      </c>
      <c r="P15">
        <f t="shared" ca="1" si="1"/>
        <v>0</v>
      </c>
      <c r="Q15">
        <f t="shared" si="2"/>
        <v>0</v>
      </c>
      <c r="R15">
        <f t="shared" ca="1" si="3"/>
        <v>0</v>
      </c>
      <c r="S15" t="e">
        <f>IF(#REF!="","",VLOOKUP(#REF!,'Соль SKU'!$A$1:$B$150,2,0))</f>
        <v>#REF!</v>
      </c>
      <c r="T15">
        <f t="shared" si="4"/>
        <v>9.4117647058823533</v>
      </c>
      <c r="U15">
        <f t="shared" si="5"/>
        <v>0</v>
      </c>
      <c r="V15">
        <f t="shared" si="6"/>
        <v>0</v>
      </c>
      <c r="W15" t="str">
        <f t="shared" ca="1" si="7"/>
        <v/>
      </c>
    </row>
    <row r="16" spans="1:23" x14ac:dyDescent="0.3">
      <c r="A16" s="15">
        <v>4</v>
      </c>
      <c r="B16" s="14" t="s">
        <v>39</v>
      </c>
      <c r="C16" s="14">
        <v>850</v>
      </c>
      <c r="D16" s="14" t="s">
        <v>32</v>
      </c>
      <c r="E16" s="14" t="s">
        <v>37</v>
      </c>
      <c r="H16" s="22" t="s">
        <v>52</v>
      </c>
      <c r="I16" s="22">
        <v>400</v>
      </c>
      <c r="J16" s="20" t="s">
        <v>35</v>
      </c>
      <c r="K16" s="21">
        <v>1</v>
      </c>
      <c r="M16" s="10" t="str">
        <f t="shared" ca="1" si="0"/>
        <v/>
      </c>
      <c r="O16" t="e">
        <f>IF(N16 = "-", -V16,#REF!)</f>
        <v>#REF!</v>
      </c>
      <c r="P16">
        <f t="shared" ca="1" si="1"/>
        <v>0</v>
      </c>
      <c r="Q16">
        <f t="shared" si="2"/>
        <v>0</v>
      </c>
      <c r="R16">
        <f t="shared" ca="1" si="3"/>
        <v>0</v>
      </c>
      <c r="S16" t="e">
        <f>IF(#REF!="","",VLOOKUP(#REF!,'Соль SKU'!$A$1:$B$150,2,0))</f>
        <v>#REF!</v>
      </c>
      <c r="T16">
        <f t="shared" si="4"/>
        <v>9.4117647058823533</v>
      </c>
      <c r="U16">
        <f t="shared" si="5"/>
        <v>0</v>
      </c>
      <c r="V16">
        <f t="shared" si="6"/>
        <v>0</v>
      </c>
      <c r="W16" t="str">
        <f t="shared" ca="1" si="7"/>
        <v/>
      </c>
    </row>
    <row r="17" spans="1:23" x14ac:dyDescent="0.3">
      <c r="A17" s="15">
        <v>4</v>
      </c>
      <c r="B17" s="14" t="s">
        <v>39</v>
      </c>
      <c r="C17" s="14">
        <v>850</v>
      </c>
      <c r="D17" s="14" t="s">
        <v>32</v>
      </c>
      <c r="E17" s="14" t="s">
        <v>40</v>
      </c>
      <c r="H17" s="22" t="s">
        <v>53</v>
      </c>
      <c r="I17" s="22">
        <v>450</v>
      </c>
      <c r="J17" s="20" t="s">
        <v>35</v>
      </c>
      <c r="K17" s="21">
        <v>1</v>
      </c>
      <c r="M17" s="10" t="str">
        <f t="shared" ca="1" si="0"/>
        <v/>
      </c>
      <c r="O17" t="e">
        <f>IF(N17 = "-", -V17,#REF!)</f>
        <v>#REF!</v>
      </c>
      <c r="P17">
        <f t="shared" ca="1" si="1"/>
        <v>0</v>
      </c>
      <c r="Q17">
        <f t="shared" si="2"/>
        <v>0</v>
      </c>
      <c r="R17">
        <f t="shared" ca="1" si="3"/>
        <v>0</v>
      </c>
      <c r="S17" t="e">
        <f>IF(#REF!="","",VLOOKUP(#REF!,'Соль SKU'!$A$1:$B$150,2,0))</f>
        <v>#REF!</v>
      </c>
      <c r="T17">
        <f t="shared" si="4"/>
        <v>9.4117647058823533</v>
      </c>
      <c r="U17">
        <f t="shared" si="5"/>
        <v>0</v>
      </c>
      <c r="V17">
        <f t="shared" si="6"/>
        <v>0</v>
      </c>
      <c r="W17" t="str">
        <f t="shared" ca="1" si="7"/>
        <v/>
      </c>
    </row>
    <row r="18" spans="1:23" x14ac:dyDescent="0.3">
      <c r="A18" s="13" t="s">
        <v>35</v>
      </c>
      <c r="B18" s="12" t="s">
        <v>36</v>
      </c>
      <c r="C18" s="12" t="s">
        <v>36</v>
      </c>
      <c r="D18" s="12" t="s">
        <v>36</v>
      </c>
      <c r="E18" s="12" t="s">
        <v>36</v>
      </c>
      <c r="H18" s="21" t="s">
        <v>36</v>
      </c>
      <c r="I18" s="21" t="s">
        <v>36</v>
      </c>
      <c r="J18" s="20" t="s">
        <v>35</v>
      </c>
      <c r="K18" s="21" t="s">
        <v>36</v>
      </c>
      <c r="M18" s="10" t="str">
        <f t="shared" ca="1" si="0"/>
        <v/>
      </c>
      <c r="O18" t="e">
        <f>IF(N18 = "-", -V18,#REF!)</f>
        <v>#REF!</v>
      </c>
      <c r="P18">
        <f t="shared" ca="1" si="1"/>
        <v>0</v>
      </c>
      <c r="Q18">
        <f t="shared" si="2"/>
        <v>0</v>
      </c>
      <c r="R18">
        <f t="shared" ca="1" si="3"/>
        <v>0</v>
      </c>
      <c r="S18" t="e">
        <f>IF(#REF!="","",VLOOKUP(#REF!,'Соль SKU'!$A$1:$B$150,2,0))</f>
        <v>#REF!</v>
      </c>
      <c r="T18">
        <f t="shared" si="4"/>
        <v>9.4117647058823533</v>
      </c>
      <c r="U18">
        <f t="shared" si="5"/>
        <v>0</v>
      </c>
      <c r="V18">
        <f t="shared" si="6"/>
        <v>0</v>
      </c>
      <c r="W18" t="str">
        <f t="shared" ca="1" si="7"/>
        <v/>
      </c>
    </row>
    <row r="19" spans="1:23" x14ac:dyDescent="0.3">
      <c r="A19" s="15">
        <v>5</v>
      </c>
      <c r="B19" s="14" t="s">
        <v>31</v>
      </c>
      <c r="C19" s="14">
        <v>850</v>
      </c>
      <c r="D19" s="14" t="s">
        <v>32</v>
      </c>
      <c r="E19" s="14" t="s">
        <v>40</v>
      </c>
      <c r="H19" s="22" t="s">
        <v>54</v>
      </c>
      <c r="I19" s="22">
        <v>850</v>
      </c>
      <c r="J19" s="20" t="s">
        <v>35</v>
      </c>
      <c r="K19" s="21">
        <v>1</v>
      </c>
      <c r="M19" s="10" t="str">
        <f t="shared" ca="1" si="0"/>
        <v/>
      </c>
      <c r="O19" t="e">
        <f>IF(N19 = "-", -V19,#REF!)</f>
        <v>#REF!</v>
      </c>
      <c r="P19">
        <f t="shared" ca="1" si="1"/>
        <v>0</v>
      </c>
      <c r="Q19">
        <f t="shared" si="2"/>
        <v>0</v>
      </c>
      <c r="R19">
        <f t="shared" ca="1" si="3"/>
        <v>0</v>
      </c>
      <c r="S19" t="e">
        <f>IF(#REF!="","",VLOOKUP(#REF!,'Соль SKU'!$A$1:$B$150,2,0))</f>
        <v>#REF!</v>
      </c>
      <c r="T19">
        <f t="shared" si="4"/>
        <v>9.4117647058823533</v>
      </c>
      <c r="U19">
        <f t="shared" si="5"/>
        <v>0</v>
      </c>
      <c r="V19">
        <f t="shared" si="6"/>
        <v>0</v>
      </c>
      <c r="W19" t="str">
        <f t="shared" ca="1" si="7"/>
        <v/>
      </c>
    </row>
    <row r="20" spans="1:23" x14ac:dyDescent="0.3">
      <c r="A20" s="13" t="s">
        <v>35</v>
      </c>
      <c r="B20" s="12" t="s">
        <v>36</v>
      </c>
      <c r="C20" s="12" t="s">
        <v>36</v>
      </c>
      <c r="D20" s="12" t="s">
        <v>36</v>
      </c>
      <c r="E20" s="12" t="s">
        <v>36</v>
      </c>
      <c r="H20" s="21" t="s">
        <v>36</v>
      </c>
      <c r="I20" s="21" t="s">
        <v>36</v>
      </c>
      <c r="J20" s="20" t="s">
        <v>35</v>
      </c>
      <c r="K20" s="21" t="s">
        <v>36</v>
      </c>
      <c r="M20" s="10" t="str">
        <f t="shared" ca="1" si="0"/>
        <v/>
      </c>
      <c r="O20" t="e">
        <f>IF(N20 = "-", -V20,#REF!)</f>
        <v>#REF!</v>
      </c>
      <c r="P20">
        <f t="shared" ca="1" si="1"/>
        <v>0</v>
      </c>
      <c r="Q20">
        <f t="shared" si="2"/>
        <v>0</v>
      </c>
      <c r="R20">
        <f t="shared" ca="1" si="3"/>
        <v>0</v>
      </c>
      <c r="S20" t="e">
        <f>IF(#REF!="","",VLOOKUP(#REF!,'Соль SKU'!$A$1:$B$150,2,0))</f>
        <v>#REF!</v>
      </c>
      <c r="T20">
        <f t="shared" si="4"/>
        <v>9.4117647058823533</v>
      </c>
      <c r="U20">
        <f t="shared" si="5"/>
        <v>0</v>
      </c>
      <c r="V20">
        <f t="shared" si="6"/>
        <v>0</v>
      </c>
      <c r="W20" t="str">
        <f t="shared" ca="1" si="7"/>
        <v/>
      </c>
    </row>
    <row r="21" spans="1:23" x14ac:dyDescent="0.3">
      <c r="A21" s="16">
        <v>6</v>
      </c>
      <c r="B21" s="17" t="s">
        <v>31</v>
      </c>
      <c r="C21" s="17">
        <v>850</v>
      </c>
      <c r="D21" s="17" t="s">
        <v>34</v>
      </c>
      <c r="E21" s="17" t="s">
        <v>41</v>
      </c>
      <c r="H21" s="23" t="s">
        <v>55</v>
      </c>
      <c r="I21" s="23">
        <v>850</v>
      </c>
      <c r="J21" s="20" t="s">
        <v>35</v>
      </c>
      <c r="K21" s="21">
        <v>1</v>
      </c>
      <c r="M21" s="10" t="str">
        <f t="shared" ca="1" si="0"/>
        <v/>
      </c>
      <c r="O21" t="e">
        <f>IF(N21 = "-", -V21,#REF!)</f>
        <v>#REF!</v>
      </c>
      <c r="P21">
        <f t="shared" ca="1" si="1"/>
        <v>0</v>
      </c>
      <c r="Q21">
        <f t="shared" si="2"/>
        <v>0</v>
      </c>
      <c r="R21">
        <f t="shared" ca="1" si="3"/>
        <v>0</v>
      </c>
      <c r="S21" t="e">
        <f>IF(#REF!="","",VLOOKUP(#REF!,'Соль SKU'!$A$1:$B$150,2,0))</f>
        <v>#REF!</v>
      </c>
      <c r="T21">
        <f t="shared" si="4"/>
        <v>9.4117647058823533</v>
      </c>
      <c r="U21">
        <f t="shared" si="5"/>
        <v>0</v>
      </c>
      <c r="V21">
        <f t="shared" si="6"/>
        <v>0</v>
      </c>
      <c r="W21" t="str">
        <f t="shared" ca="1" si="7"/>
        <v/>
      </c>
    </row>
    <row r="22" spans="1:23" x14ac:dyDescent="0.3">
      <c r="A22" s="13" t="s">
        <v>35</v>
      </c>
      <c r="B22" s="12" t="s">
        <v>36</v>
      </c>
      <c r="C22" s="12" t="s">
        <v>36</v>
      </c>
      <c r="D22" s="12" t="s">
        <v>36</v>
      </c>
      <c r="E22" s="12" t="s">
        <v>36</v>
      </c>
      <c r="H22" s="21" t="s">
        <v>36</v>
      </c>
      <c r="I22" s="21" t="s">
        <v>36</v>
      </c>
      <c r="J22" s="20" t="s">
        <v>35</v>
      </c>
      <c r="K22" s="21" t="s">
        <v>36</v>
      </c>
      <c r="M22" s="10" t="str">
        <f t="shared" ca="1" si="0"/>
        <v/>
      </c>
      <c r="O22" t="e">
        <f>IF(N22 = "-", -V22,#REF!)</f>
        <v>#REF!</v>
      </c>
      <c r="P22">
        <f t="shared" ca="1" si="1"/>
        <v>0</v>
      </c>
      <c r="Q22">
        <f t="shared" si="2"/>
        <v>0</v>
      </c>
      <c r="R22">
        <f t="shared" ca="1" si="3"/>
        <v>0</v>
      </c>
      <c r="S22" t="e">
        <f>IF(#REF!="","",VLOOKUP(#REF!,'Соль SKU'!$A$1:$B$150,2,0))</f>
        <v>#REF!</v>
      </c>
      <c r="T22">
        <f t="shared" si="4"/>
        <v>9.4117647058823533</v>
      </c>
      <c r="U22">
        <f t="shared" si="5"/>
        <v>0</v>
      </c>
      <c r="V22">
        <f t="shared" si="6"/>
        <v>0</v>
      </c>
      <c r="W22" t="str">
        <f t="shared" ca="1" si="7"/>
        <v/>
      </c>
    </row>
    <row r="23" spans="1:23" x14ac:dyDescent="0.3">
      <c r="A23" s="15">
        <v>7</v>
      </c>
      <c r="B23" s="14" t="s">
        <v>39</v>
      </c>
      <c r="C23" s="14">
        <v>850</v>
      </c>
      <c r="D23" s="14" t="s">
        <v>32</v>
      </c>
      <c r="E23" s="14" t="s">
        <v>42</v>
      </c>
      <c r="H23" s="22" t="s">
        <v>56</v>
      </c>
      <c r="I23" s="22">
        <v>372</v>
      </c>
      <c r="J23" s="20" t="s">
        <v>35</v>
      </c>
      <c r="K23" s="21">
        <v>1</v>
      </c>
      <c r="M23" s="10" t="str">
        <f t="shared" ca="1" si="0"/>
        <v/>
      </c>
      <c r="O23" t="e">
        <f>IF(N23 = "-", -V23,#REF!)</f>
        <v>#REF!</v>
      </c>
      <c r="P23">
        <f t="shared" ca="1" si="1"/>
        <v>0</v>
      </c>
      <c r="Q23">
        <f t="shared" si="2"/>
        <v>0</v>
      </c>
      <c r="R23">
        <f t="shared" ca="1" si="3"/>
        <v>0</v>
      </c>
      <c r="S23" t="e">
        <f>IF(#REF!="","",VLOOKUP(#REF!,'Соль SKU'!$A$1:$B$150,2,0))</f>
        <v>#REF!</v>
      </c>
      <c r="T23">
        <f t="shared" si="4"/>
        <v>9.4117647058823533</v>
      </c>
      <c r="U23">
        <f t="shared" si="5"/>
        <v>0</v>
      </c>
      <c r="V23">
        <f t="shared" si="6"/>
        <v>0</v>
      </c>
      <c r="W23" t="str">
        <f t="shared" ca="1" si="7"/>
        <v/>
      </c>
    </row>
    <row r="24" spans="1:23" x14ac:dyDescent="0.3">
      <c r="A24" s="15">
        <v>7</v>
      </c>
      <c r="B24" s="14" t="s">
        <v>39</v>
      </c>
      <c r="C24" s="14">
        <v>850</v>
      </c>
      <c r="D24" s="14" t="s">
        <v>32</v>
      </c>
      <c r="E24" s="14" t="s">
        <v>42</v>
      </c>
      <c r="H24" s="22" t="s">
        <v>57</v>
      </c>
      <c r="I24" s="22">
        <v>478</v>
      </c>
      <c r="J24" s="20" t="s">
        <v>35</v>
      </c>
      <c r="K24" s="21">
        <v>1</v>
      </c>
      <c r="M24" s="10" t="str">
        <f t="shared" ca="1" si="0"/>
        <v/>
      </c>
      <c r="O24" t="e">
        <f>IF(N24 = "-", -V24,#REF!)</f>
        <v>#REF!</v>
      </c>
      <c r="P24">
        <f t="shared" ca="1" si="1"/>
        <v>0</v>
      </c>
      <c r="Q24">
        <f t="shared" si="2"/>
        <v>0</v>
      </c>
      <c r="R24">
        <f t="shared" ca="1" si="3"/>
        <v>0</v>
      </c>
      <c r="S24" t="e">
        <f>IF(#REF!="","",VLOOKUP(#REF!,'Соль SKU'!$A$1:$B$150,2,0))</f>
        <v>#REF!</v>
      </c>
      <c r="T24">
        <f t="shared" si="4"/>
        <v>9.4117647058823533</v>
      </c>
      <c r="U24">
        <f t="shared" si="5"/>
        <v>0</v>
      </c>
      <c r="V24">
        <f t="shared" si="6"/>
        <v>0</v>
      </c>
      <c r="W24" t="str">
        <f t="shared" ca="1" si="7"/>
        <v/>
      </c>
    </row>
    <row r="25" spans="1:23" x14ac:dyDescent="0.3">
      <c r="A25" s="13" t="s">
        <v>35</v>
      </c>
      <c r="B25" s="12" t="s">
        <v>36</v>
      </c>
      <c r="C25" s="12" t="s">
        <v>36</v>
      </c>
      <c r="D25" s="12" t="s">
        <v>36</v>
      </c>
      <c r="E25" s="12" t="s">
        <v>36</v>
      </c>
      <c r="H25" s="21" t="s">
        <v>36</v>
      </c>
      <c r="I25" s="21" t="s">
        <v>36</v>
      </c>
      <c r="J25" s="20" t="s">
        <v>35</v>
      </c>
      <c r="K25" s="21" t="s">
        <v>36</v>
      </c>
      <c r="M25" s="10" t="str">
        <f t="shared" ca="1" si="0"/>
        <v/>
      </c>
      <c r="O25" t="e">
        <f>IF(N25 = "-", -V25,#REF!)</f>
        <v>#REF!</v>
      </c>
      <c r="P25">
        <f t="shared" ca="1" si="1"/>
        <v>0</v>
      </c>
      <c r="Q25">
        <f t="shared" si="2"/>
        <v>0</v>
      </c>
      <c r="R25">
        <f t="shared" ca="1" si="3"/>
        <v>0</v>
      </c>
      <c r="S25" t="e">
        <f>IF(#REF!="","",VLOOKUP(#REF!,'Соль SKU'!$A$1:$B$150,2,0))</f>
        <v>#REF!</v>
      </c>
      <c r="T25">
        <f t="shared" si="4"/>
        <v>9.4117647058823533</v>
      </c>
      <c r="U25">
        <f t="shared" si="5"/>
        <v>0</v>
      </c>
      <c r="V25">
        <f t="shared" si="6"/>
        <v>0</v>
      </c>
      <c r="W25" t="str">
        <f t="shared" ca="1" si="7"/>
        <v/>
      </c>
    </row>
    <row r="26" spans="1:23" x14ac:dyDescent="0.3">
      <c r="J26" s="9" t="str">
        <f t="shared" ref="J2:J33" ca="1" si="8">IF(L26="", IF(N26="","",W26+(INDIRECT("R" &amp; ROW() - 1) - R26)),IF(N26="", "", INDIRECT("R" &amp; ROW() - 1) - R26))</f>
        <v/>
      </c>
      <c r="M26" s="10" t="str">
        <f t="shared" ca="1" si="0"/>
        <v/>
      </c>
      <c r="O26">
        <f t="shared" ref="O2:O33" si="9">IF(N26 = "-", -V26,I26)</f>
        <v>0</v>
      </c>
      <c r="P26">
        <f t="shared" ca="1" si="1"/>
        <v>0</v>
      </c>
      <c r="Q26">
        <f t="shared" si="2"/>
        <v>0</v>
      </c>
      <c r="R26">
        <f t="shared" ca="1" si="3"/>
        <v>0</v>
      </c>
      <c r="S26" t="str">
        <f>IF(H26="","",VLOOKUP(H26,'Соль SKU'!$A$1:$B$150,2,0))</f>
        <v/>
      </c>
      <c r="T26">
        <f t="shared" si="4"/>
        <v>9.4117647058823533</v>
      </c>
      <c r="U26">
        <f t="shared" si="5"/>
        <v>0</v>
      </c>
      <c r="V26">
        <f t="shared" si="6"/>
        <v>0</v>
      </c>
      <c r="W26" t="str">
        <f t="shared" ca="1" si="7"/>
        <v/>
      </c>
    </row>
    <row r="27" spans="1:23" x14ac:dyDescent="0.3">
      <c r="J27" s="9" t="str">
        <f t="shared" ca="1" si="8"/>
        <v/>
      </c>
      <c r="M27" s="10" t="str">
        <f t="shared" ca="1" si="0"/>
        <v/>
      </c>
      <c r="O27">
        <f t="shared" si="9"/>
        <v>0</v>
      </c>
      <c r="P27">
        <f t="shared" ca="1" si="1"/>
        <v>0</v>
      </c>
      <c r="Q27">
        <f t="shared" si="2"/>
        <v>0</v>
      </c>
      <c r="R27">
        <f t="shared" ca="1" si="3"/>
        <v>0</v>
      </c>
      <c r="S27" t="str">
        <f>IF(H27="","",VLOOKUP(H27,'Соль SKU'!$A$1:$B$150,2,0))</f>
        <v/>
      </c>
      <c r="T27">
        <f t="shared" si="4"/>
        <v>9.4117647058823533</v>
      </c>
      <c r="U27">
        <f t="shared" si="5"/>
        <v>0</v>
      </c>
      <c r="V27">
        <f t="shared" si="6"/>
        <v>0</v>
      </c>
      <c r="W27" t="str">
        <f t="shared" ca="1" si="7"/>
        <v/>
      </c>
    </row>
    <row r="28" spans="1:23" x14ac:dyDescent="0.3">
      <c r="J28" s="9" t="str">
        <f t="shared" ca="1" si="8"/>
        <v/>
      </c>
      <c r="M28" s="10" t="str">
        <f t="shared" ca="1" si="0"/>
        <v/>
      </c>
      <c r="O28">
        <f t="shared" si="9"/>
        <v>0</v>
      </c>
      <c r="P28">
        <f t="shared" ca="1" si="1"/>
        <v>0</v>
      </c>
      <c r="Q28">
        <f t="shared" si="2"/>
        <v>0</v>
      </c>
      <c r="R28">
        <f t="shared" ca="1" si="3"/>
        <v>0</v>
      </c>
      <c r="S28" t="str">
        <f>IF(H28="","",VLOOKUP(H28,'Соль SKU'!$A$1:$B$150,2,0))</f>
        <v/>
      </c>
      <c r="T28">
        <f t="shared" si="4"/>
        <v>9.4117647058823533</v>
      </c>
      <c r="U28">
        <f t="shared" si="5"/>
        <v>0</v>
      </c>
      <c r="V28">
        <f t="shared" si="6"/>
        <v>0</v>
      </c>
      <c r="W28" t="str">
        <f t="shared" ca="1" si="7"/>
        <v/>
      </c>
    </row>
    <row r="29" spans="1:23" x14ac:dyDescent="0.3">
      <c r="J29" s="9" t="str">
        <f t="shared" ca="1" si="8"/>
        <v/>
      </c>
      <c r="M29" s="10" t="str">
        <f t="shared" ca="1" si="0"/>
        <v/>
      </c>
      <c r="O29">
        <f t="shared" si="9"/>
        <v>0</v>
      </c>
      <c r="P29">
        <f t="shared" ca="1" si="1"/>
        <v>0</v>
      </c>
      <c r="Q29">
        <f t="shared" si="2"/>
        <v>0</v>
      </c>
      <c r="R29">
        <f t="shared" ca="1" si="3"/>
        <v>0</v>
      </c>
      <c r="S29" t="str">
        <f>IF(H29="","",VLOOKUP(H29,'Соль SKU'!$A$1:$B$150,2,0))</f>
        <v/>
      </c>
      <c r="T29">
        <f t="shared" si="4"/>
        <v>9.4117647058823533</v>
      </c>
      <c r="U29">
        <f t="shared" si="5"/>
        <v>0</v>
      </c>
      <c r="V29">
        <f t="shared" si="6"/>
        <v>0</v>
      </c>
      <c r="W29" t="str">
        <f t="shared" ca="1" si="7"/>
        <v/>
      </c>
    </row>
    <row r="30" spans="1:23" x14ac:dyDescent="0.3">
      <c r="J30" s="9" t="str">
        <f t="shared" ca="1" si="8"/>
        <v/>
      </c>
      <c r="M30" s="10" t="str">
        <f t="shared" ca="1" si="0"/>
        <v/>
      </c>
      <c r="O30">
        <f t="shared" si="9"/>
        <v>0</v>
      </c>
      <c r="P30">
        <f t="shared" ca="1" si="1"/>
        <v>0</v>
      </c>
      <c r="Q30">
        <f t="shared" si="2"/>
        <v>0</v>
      </c>
      <c r="R30">
        <f t="shared" ca="1" si="3"/>
        <v>0</v>
      </c>
      <c r="S30" t="str">
        <f>IF(H30="","",VLOOKUP(H30,'Соль SKU'!$A$1:$B$150,2,0))</f>
        <v/>
      </c>
      <c r="T30">
        <f t="shared" si="4"/>
        <v>9.4117647058823533</v>
      </c>
      <c r="U30">
        <f t="shared" si="5"/>
        <v>0</v>
      </c>
      <c r="V30">
        <f t="shared" si="6"/>
        <v>0</v>
      </c>
      <c r="W30" t="str">
        <f t="shared" ca="1" si="7"/>
        <v/>
      </c>
    </row>
    <row r="31" spans="1:23" x14ac:dyDescent="0.3">
      <c r="J31" s="9" t="str">
        <f t="shared" ca="1" si="8"/>
        <v/>
      </c>
      <c r="M31" s="10" t="str">
        <f t="shared" ca="1" si="0"/>
        <v/>
      </c>
      <c r="O31">
        <f t="shared" si="9"/>
        <v>0</v>
      </c>
      <c r="P31">
        <f t="shared" ca="1" si="1"/>
        <v>0</v>
      </c>
      <c r="Q31">
        <f t="shared" si="2"/>
        <v>0</v>
      </c>
      <c r="R31">
        <f t="shared" ca="1" si="3"/>
        <v>0</v>
      </c>
      <c r="S31" t="str">
        <f>IF(H31="","",VLOOKUP(H31,'Соль SKU'!$A$1:$B$150,2,0))</f>
        <v/>
      </c>
      <c r="T31">
        <f t="shared" si="4"/>
        <v>9.4117647058823533</v>
      </c>
      <c r="U31">
        <f t="shared" si="5"/>
        <v>0</v>
      </c>
      <c r="V31">
        <f t="shared" si="6"/>
        <v>0</v>
      </c>
      <c r="W31" t="str">
        <f t="shared" ca="1" si="7"/>
        <v/>
      </c>
    </row>
    <row r="32" spans="1:23" x14ac:dyDescent="0.3">
      <c r="J32" s="9" t="str">
        <f t="shared" ca="1" si="8"/>
        <v/>
      </c>
      <c r="M32" s="10" t="str">
        <f t="shared" ca="1" si="0"/>
        <v/>
      </c>
      <c r="O32">
        <f t="shared" si="9"/>
        <v>0</v>
      </c>
      <c r="P32">
        <f t="shared" ca="1" si="1"/>
        <v>0</v>
      </c>
      <c r="Q32">
        <f t="shared" si="2"/>
        <v>0</v>
      </c>
      <c r="R32">
        <f t="shared" ca="1" si="3"/>
        <v>0</v>
      </c>
      <c r="S32" t="str">
        <f>IF(H32="","",VLOOKUP(H32,'Соль SKU'!$A$1:$B$150,2,0))</f>
        <v/>
      </c>
      <c r="T32">
        <f t="shared" si="4"/>
        <v>9.4117647058823533</v>
      </c>
      <c r="U32">
        <f t="shared" si="5"/>
        <v>0</v>
      </c>
      <c r="V32">
        <f t="shared" si="6"/>
        <v>0</v>
      </c>
      <c r="W32" t="str">
        <f t="shared" ca="1" si="7"/>
        <v/>
      </c>
    </row>
    <row r="33" spans="10:23" x14ac:dyDescent="0.3">
      <c r="J33" s="9" t="str">
        <f t="shared" ca="1" si="8"/>
        <v/>
      </c>
      <c r="M33" s="10" t="str">
        <f t="shared" ca="1" si="0"/>
        <v/>
      </c>
      <c r="O33">
        <f t="shared" si="9"/>
        <v>0</v>
      </c>
      <c r="P33">
        <f t="shared" ca="1" si="1"/>
        <v>0</v>
      </c>
      <c r="Q33">
        <f t="shared" si="2"/>
        <v>0</v>
      </c>
      <c r="R33">
        <f t="shared" ca="1" si="3"/>
        <v>0</v>
      </c>
      <c r="S33" t="str">
        <f>IF(H33="","",VLOOKUP(H33,'Соль SKU'!$A$1:$B$150,2,0))</f>
        <v/>
      </c>
      <c r="T33">
        <f t="shared" si="4"/>
        <v>9.4117647058823533</v>
      </c>
      <c r="U33">
        <f t="shared" si="5"/>
        <v>0</v>
      </c>
      <c r="V33">
        <f t="shared" si="6"/>
        <v>0</v>
      </c>
      <c r="W33" t="str">
        <f t="shared" ca="1" si="7"/>
        <v/>
      </c>
    </row>
    <row r="34" spans="10:23" x14ac:dyDescent="0.3">
      <c r="J34" s="9" t="str">
        <f t="shared" ref="J34:J65" ca="1" si="10">IF(L34="", IF(N34="","",W34+(INDIRECT("R" &amp; ROW() - 1) - R34)),IF(N34="", "", INDIRECT("R" &amp; ROW() - 1) - R34))</f>
        <v/>
      </c>
      <c r="M34" s="10" t="str">
        <f t="shared" ref="M34:M65" ca="1" si="11">IF(L34="", IF(W34=0, "", W34), IF(U34 = "", "", IF(U34/T34 = 0, "", U34/T34)))</f>
        <v/>
      </c>
      <c r="O34">
        <f t="shared" ref="O34:O65" si="12">IF(N34 = "-", -V34,I34)</f>
        <v>0</v>
      </c>
      <c r="P34">
        <f t="shared" ref="P34:P65" ca="1" si="13">IF(N34 = "-", SUM(INDIRECT(ADDRESS(2,COLUMN(O34)) &amp; ":" &amp; ADDRESS(ROW(),COLUMN(O34)))), 0)</f>
        <v>0</v>
      </c>
      <c r="Q34">
        <f t="shared" ref="Q34:Q65" si="14">IF(N34="-",1,0)</f>
        <v>0</v>
      </c>
      <c r="R34">
        <f t="shared" ref="R34:R65" ca="1" si="15">IF(P34 = 0, INDIRECT("R" &amp; ROW() - 1), P34)</f>
        <v>0</v>
      </c>
      <c r="S34" t="str">
        <f>IF(H34="","",VLOOKUP(H34,'Соль SKU'!$A$1:$B$150,2,0))</f>
        <v/>
      </c>
      <c r="T34">
        <f t="shared" ref="T34:T65" si="16">8000/850</f>
        <v>9.4117647058823533</v>
      </c>
      <c r="U34">
        <f t="shared" ref="U34:U65" si="17">VALUE(IF(TRIM(MID(SUBSTITUTE($L34,",",REPT(" ",LEN($L34))), 0 *LEN($L34)+1,LEN($L34))) = "", "0", TRIM(MID(SUBSTITUTE($L34,",",REPT(" ",LEN($L34))),0 *LEN($L34)+1,LEN($L34))))) +   VALUE(IF(TRIM(MID(SUBSTITUTE($L34,",",REPT(" ",LEN($L34))), 1 *LEN($L34)+1,LEN($L34))) = "", "0", TRIM(MID(SUBSTITUTE($L34,",",REPT(" ",LEN($L34))),1 *LEN($L34)+1,LEN($L34))))) +  VALUE(IF(TRIM(MID(SUBSTITUTE($L34,",",REPT(" ",LEN($L34))), 2 *LEN($L34)+1,LEN($L34))) = "", "0", TRIM(MID(SUBSTITUTE($L34,",",REPT(" ",LEN($L34))),2 *LEN($L34)+1,LEN($L34))))) +  VALUE(IF(TRIM(MID(SUBSTITUTE($L34,",",REPT(" ",LEN($L34))), 3 *LEN($L34)+1,LEN($L34))) = "", "0", TRIM(MID(SUBSTITUTE($L34,",",REPT(" ",LEN($L34))),3 *LEN($L34)+1,LEN($L34))))) +  VALUE(IF(TRIM(MID(SUBSTITUTE($L34,",",REPT(" ",LEN($L34))), 4 *LEN($L34)+1,LEN($L34))) = "", "0", TRIM(MID(SUBSTITUTE($L34,",",REPT(" ",LEN($L34))),4 *LEN($L34)+1,LEN($L34))))) +  VALUE(IF(TRIM(MID(SUBSTITUTE($L34,",",REPT(" ",LEN($L34))), 5 *LEN($L34)+1,LEN($L34))) = "", "0", TRIM(MID(SUBSTITUTE($L34,",",REPT(" ",LEN($L34))),5 *LEN($L34)+1,LEN($L34))))) +  VALUE(IF(TRIM(MID(SUBSTITUTE($L34,",",REPT(" ",LEN($L34))), 6 *LEN($L34)+1,LEN($L34))) = "", "0", TRIM(MID(SUBSTITUTE($L34,",",REPT(" ",LEN($L34))),6 *LEN($L34)+1,LEN($L34))))) +  VALUE(IF(TRIM(MID(SUBSTITUTE($L34,",",REPT(" ",LEN($L34))), 7 *LEN($L34)+1,LEN($L34))) = "", "0", TRIM(MID(SUBSTITUTE($L34,",",REPT(" ",LEN($L34))),7 *LEN($L34)+1,LEN($L34))))) +  VALUE(IF(TRIM(MID(SUBSTITUTE($L34,",",REPT(" ",LEN($L34))), 8 *LEN($L34)+1,LEN($L34))) = "", "0", TRIM(MID(SUBSTITUTE($L34,",",REPT(" ",LEN($L34))),8 *LEN($L34)+1,LEN($L34))))) +  VALUE(IF(TRIM(MID(SUBSTITUTE($L34,",",REPT(" ",LEN($L34))), 9 *LEN($L34)+1,LEN($L34))) = "", "0", TRIM(MID(SUBSTITUTE($L34,",",REPT(" ",LEN($L34))),9 *LEN($L34)+1,LEN($L34))))) +  VALUE(IF(TRIM(MID(SUBSTITUTE($L34,",",REPT(" ",LEN($L34))), 10 *LEN($L34)+1,LEN($L34))) = "", "0", TRIM(MID(SUBSTITUTE($L34,",",REPT(" ",LEN($L34))),10 *LEN($L34)+1,LEN($L34)))))</f>
        <v>0</v>
      </c>
      <c r="V34">
        <f t="shared" ref="V34:V65" si="18">IF(U34 = "", "", U34/T34)</f>
        <v>0</v>
      </c>
      <c r="W34" t="str">
        <f t="shared" ref="W34:W65" ca="1" si="19">IF(N34="", "", MAX(ROUND(-(INDIRECT("R" &amp; ROW() - 1) - R34)/850, 0), 1) * 850)</f>
        <v/>
      </c>
    </row>
    <row r="35" spans="10:23" x14ac:dyDescent="0.3">
      <c r="J35" s="9" t="str">
        <f t="shared" ca="1" si="10"/>
        <v/>
      </c>
      <c r="M35" s="10" t="str">
        <f t="shared" ca="1" si="11"/>
        <v/>
      </c>
      <c r="O35">
        <f t="shared" si="12"/>
        <v>0</v>
      </c>
      <c r="P35">
        <f t="shared" ca="1" si="13"/>
        <v>0</v>
      </c>
      <c r="Q35">
        <f t="shared" si="14"/>
        <v>0</v>
      </c>
      <c r="R35">
        <f t="shared" ca="1" si="15"/>
        <v>0</v>
      </c>
      <c r="S35" t="str">
        <f>IF(H35="","",VLOOKUP(H35,'Соль SKU'!$A$1:$B$150,2,0))</f>
        <v/>
      </c>
      <c r="T35">
        <f t="shared" si="16"/>
        <v>9.4117647058823533</v>
      </c>
      <c r="U35">
        <f t="shared" si="17"/>
        <v>0</v>
      </c>
      <c r="V35">
        <f t="shared" si="18"/>
        <v>0</v>
      </c>
      <c r="W35" t="str">
        <f t="shared" ca="1" si="19"/>
        <v/>
      </c>
    </row>
    <row r="36" spans="10:23" x14ac:dyDescent="0.3">
      <c r="J36" s="9" t="str">
        <f t="shared" ca="1" si="10"/>
        <v/>
      </c>
      <c r="M36" s="10" t="str">
        <f t="shared" ca="1" si="11"/>
        <v/>
      </c>
      <c r="O36">
        <f t="shared" si="12"/>
        <v>0</v>
      </c>
      <c r="P36">
        <f t="shared" ca="1" si="13"/>
        <v>0</v>
      </c>
      <c r="Q36">
        <f t="shared" si="14"/>
        <v>0</v>
      </c>
      <c r="R36">
        <f t="shared" ca="1" si="15"/>
        <v>0</v>
      </c>
      <c r="S36" t="str">
        <f>IF(H36="","",VLOOKUP(H36,'Соль SKU'!$A$1:$B$150,2,0))</f>
        <v/>
      </c>
      <c r="T36">
        <f t="shared" si="16"/>
        <v>9.4117647058823533</v>
      </c>
      <c r="U36">
        <f t="shared" si="17"/>
        <v>0</v>
      </c>
      <c r="V36">
        <f t="shared" si="18"/>
        <v>0</v>
      </c>
      <c r="W36" t="str">
        <f t="shared" ca="1" si="19"/>
        <v/>
      </c>
    </row>
    <row r="37" spans="10:23" x14ac:dyDescent="0.3">
      <c r="J37" s="9" t="str">
        <f t="shared" ca="1" si="10"/>
        <v/>
      </c>
      <c r="M37" s="10" t="str">
        <f t="shared" ca="1" si="11"/>
        <v/>
      </c>
      <c r="O37">
        <f t="shared" si="12"/>
        <v>0</v>
      </c>
      <c r="P37">
        <f t="shared" ca="1" si="13"/>
        <v>0</v>
      </c>
      <c r="Q37">
        <f t="shared" si="14"/>
        <v>0</v>
      </c>
      <c r="R37">
        <f t="shared" ca="1" si="15"/>
        <v>0</v>
      </c>
      <c r="S37" t="str">
        <f>IF(H37="","",VLOOKUP(H37,'Соль SKU'!$A$1:$B$150,2,0))</f>
        <v/>
      </c>
      <c r="T37">
        <f t="shared" si="16"/>
        <v>9.4117647058823533</v>
      </c>
      <c r="U37">
        <f t="shared" si="17"/>
        <v>0</v>
      </c>
      <c r="V37">
        <f t="shared" si="18"/>
        <v>0</v>
      </c>
      <c r="W37" t="str">
        <f t="shared" ca="1" si="19"/>
        <v/>
      </c>
    </row>
    <row r="38" spans="10:23" x14ac:dyDescent="0.3">
      <c r="J38" s="9" t="str">
        <f t="shared" ca="1" si="10"/>
        <v/>
      </c>
      <c r="M38" s="10" t="str">
        <f t="shared" ca="1" si="11"/>
        <v/>
      </c>
      <c r="O38">
        <f t="shared" si="12"/>
        <v>0</v>
      </c>
      <c r="P38">
        <f t="shared" ca="1" si="13"/>
        <v>0</v>
      </c>
      <c r="Q38">
        <f t="shared" si="14"/>
        <v>0</v>
      </c>
      <c r="R38">
        <f t="shared" ca="1" si="15"/>
        <v>0</v>
      </c>
      <c r="S38" t="str">
        <f>IF(H38="","",VLOOKUP(H38,'Соль SKU'!$A$1:$B$150,2,0))</f>
        <v/>
      </c>
      <c r="T38">
        <f t="shared" si="16"/>
        <v>9.4117647058823533</v>
      </c>
      <c r="U38">
        <f t="shared" si="17"/>
        <v>0</v>
      </c>
      <c r="V38">
        <f t="shared" si="18"/>
        <v>0</v>
      </c>
      <c r="W38" t="str">
        <f t="shared" ca="1" si="19"/>
        <v/>
      </c>
    </row>
    <row r="39" spans="10:23" x14ac:dyDescent="0.3">
      <c r="J39" s="9" t="str">
        <f t="shared" ca="1" si="10"/>
        <v/>
      </c>
      <c r="M39" s="10" t="str">
        <f t="shared" ca="1" si="11"/>
        <v/>
      </c>
      <c r="O39">
        <f t="shared" si="12"/>
        <v>0</v>
      </c>
      <c r="P39">
        <f t="shared" ca="1" si="13"/>
        <v>0</v>
      </c>
      <c r="Q39">
        <f t="shared" si="14"/>
        <v>0</v>
      </c>
      <c r="R39">
        <f t="shared" ca="1" si="15"/>
        <v>0</v>
      </c>
      <c r="S39" t="str">
        <f>IF(H39="","",VLOOKUP(H39,'Соль SKU'!$A$1:$B$150,2,0))</f>
        <v/>
      </c>
      <c r="T39">
        <f t="shared" si="16"/>
        <v>9.4117647058823533</v>
      </c>
      <c r="U39">
        <f t="shared" si="17"/>
        <v>0</v>
      </c>
      <c r="V39">
        <f t="shared" si="18"/>
        <v>0</v>
      </c>
      <c r="W39" t="str">
        <f t="shared" ca="1" si="19"/>
        <v/>
      </c>
    </row>
    <row r="40" spans="10:23" x14ac:dyDescent="0.3">
      <c r="J40" s="9" t="str">
        <f t="shared" ca="1" si="10"/>
        <v/>
      </c>
      <c r="M40" s="10" t="str">
        <f t="shared" ca="1" si="11"/>
        <v/>
      </c>
      <c r="O40">
        <f t="shared" si="12"/>
        <v>0</v>
      </c>
      <c r="P40">
        <f t="shared" ca="1" si="13"/>
        <v>0</v>
      </c>
      <c r="Q40">
        <f t="shared" si="14"/>
        <v>0</v>
      </c>
      <c r="R40">
        <f t="shared" ca="1" si="15"/>
        <v>0</v>
      </c>
      <c r="S40" t="str">
        <f>IF(H40="","",VLOOKUP(H40,'Соль SKU'!$A$1:$B$150,2,0))</f>
        <v/>
      </c>
      <c r="T40">
        <f t="shared" si="16"/>
        <v>9.4117647058823533</v>
      </c>
      <c r="U40">
        <f t="shared" si="17"/>
        <v>0</v>
      </c>
      <c r="V40">
        <f t="shared" si="18"/>
        <v>0</v>
      </c>
      <c r="W40" t="str">
        <f t="shared" ca="1" si="19"/>
        <v/>
      </c>
    </row>
    <row r="41" spans="10:23" x14ac:dyDescent="0.3">
      <c r="J41" s="9" t="str">
        <f t="shared" ca="1" si="10"/>
        <v/>
      </c>
      <c r="M41" s="10" t="str">
        <f t="shared" ca="1" si="11"/>
        <v/>
      </c>
      <c r="O41">
        <f t="shared" si="12"/>
        <v>0</v>
      </c>
      <c r="P41">
        <f t="shared" ca="1" si="13"/>
        <v>0</v>
      </c>
      <c r="Q41">
        <f t="shared" si="14"/>
        <v>0</v>
      </c>
      <c r="R41">
        <f t="shared" ca="1" si="15"/>
        <v>0</v>
      </c>
      <c r="S41" t="str">
        <f>IF(H41="","",VLOOKUP(H41,'Соль SKU'!$A$1:$B$150,2,0))</f>
        <v/>
      </c>
      <c r="T41">
        <f t="shared" si="16"/>
        <v>9.4117647058823533</v>
      </c>
      <c r="U41">
        <f t="shared" si="17"/>
        <v>0</v>
      </c>
      <c r="V41">
        <f t="shared" si="18"/>
        <v>0</v>
      </c>
      <c r="W41" t="str">
        <f t="shared" ca="1" si="19"/>
        <v/>
      </c>
    </row>
    <row r="42" spans="10:23" x14ac:dyDescent="0.3">
      <c r="J42" s="9" t="str">
        <f t="shared" ca="1" si="10"/>
        <v/>
      </c>
      <c r="M42" s="10" t="str">
        <f t="shared" ca="1" si="11"/>
        <v/>
      </c>
      <c r="O42">
        <f t="shared" si="12"/>
        <v>0</v>
      </c>
      <c r="P42">
        <f t="shared" ca="1" si="13"/>
        <v>0</v>
      </c>
      <c r="Q42">
        <f t="shared" si="14"/>
        <v>0</v>
      </c>
      <c r="R42">
        <f t="shared" ca="1" si="15"/>
        <v>0</v>
      </c>
      <c r="S42" t="str">
        <f>IF(H42="","",VLOOKUP(H42,'Соль SKU'!$A$1:$B$150,2,0))</f>
        <v/>
      </c>
      <c r="T42">
        <f t="shared" si="16"/>
        <v>9.4117647058823533</v>
      </c>
      <c r="U42">
        <f t="shared" si="17"/>
        <v>0</v>
      </c>
      <c r="V42">
        <f t="shared" si="18"/>
        <v>0</v>
      </c>
      <c r="W42" t="str">
        <f t="shared" ca="1" si="19"/>
        <v/>
      </c>
    </row>
    <row r="43" spans="10:23" x14ac:dyDescent="0.3">
      <c r="J43" s="9" t="str">
        <f t="shared" ca="1" si="10"/>
        <v/>
      </c>
      <c r="M43" s="10" t="str">
        <f t="shared" ca="1" si="11"/>
        <v/>
      </c>
      <c r="O43">
        <f t="shared" si="12"/>
        <v>0</v>
      </c>
      <c r="P43">
        <f t="shared" ca="1" si="13"/>
        <v>0</v>
      </c>
      <c r="Q43">
        <f t="shared" si="14"/>
        <v>0</v>
      </c>
      <c r="R43">
        <f t="shared" ca="1" si="15"/>
        <v>0</v>
      </c>
      <c r="S43" t="str">
        <f>IF(H43="","",VLOOKUP(H43,'Соль SKU'!$A$1:$B$150,2,0))</f>
        <v/>
      </c>
      <c r="T43">
        <f t="shared" si="16"/>
        <v>9.4117647058823533</v>
      </c>
      <c r="U43">
        <f t="shared" si="17"/>
        <v>0</v>
      </c>
      <c r="V43">
        <f t="shared" si="18"/>
        <v>0</v>
      </c>
      <c r="W43" t="str">
        <f t="shared" ca="1" si="19"/>
        <v/>
      </c>
    </row>
    <row r="44" spans="10:23" x14ac:dyDescent="0.3">
      <c r="J44" s="9" t="str">
        <f t="shared" ca="1" si="10"/>
        <v/>
      </c>
      <c r="M44" s="10" t="str">
        <f t="shared" ca="1" si="11"/>
        <v/>
      </c>
      <c r="O44">
        <f t="shared" si="12"/>
        <v>0</v>
      </c>
      <c r="P44">
        <f t="shared" ca="1" si="13"/>
        <v>0</v>
      </c>
      <c r="Q44">
        <f t="shared" si="14"/>
        <v>0</v>
      </c>
      <c r="R44">
        <f t="shared" ca="1" si="15"/>
        <v>0</v>
      </c>
      <c r="S44" t="str">
        <f>IF(H44="","",VLOOKUP(H44,'Соль SKU'!$A$1:$B$150,2,0))</f>
        <v/>
      </c>
      <c r="T44">
        <f t="shared" si="16"/>
        <v>9.4117647058823533</v>
      </c>
      <c r="U44">
        <f t="shared" si="17"/>
        <v>0</v>
      </c>
      <c r="V44">
        <f t="shared" si="18"/>
        <v>0</v>
      </c>
      <c r="W44" t="str">
        <f t="shared" ca="1" si="19"/>
        <v/>
      </c>
    </row>
    <row r="45" spans="10:23" x14ac:dyDescent="0.3">
      <c r="J45" s="9" t="str">
        <f t="shared" ca="1" si="10"/>
        <v/>
      </c>
      <c r="M45" s="10" t="str">
        <f t="shared" ca="1" si="11"/>
        <v/>
      </c>
      <c r="O45">
        <f t="shared" si="12"/>
        <v>0</v>
      </c>
      <c r="P45">
        <f t="shared" ca="1" si="13"/>
        <v>0</v>
      </c>
      <c r="Q45">
        <f t="shared" si="14"/>
        <v>0</v>
      </c>
      <c r="R45">
        <f t="shared" ca="1" si="15"/>
        <v>0</v>
      </c>
      <c r="S45" t="str">
        <f>IF(H45="","",VLOOKUP(H45,'Соль SKU'!$A$1:$B$150,2,0))</f>
        <v/>
      </c>
      <c r="T45">
        <f t="shared" si="16"/>
        <v>9.4117647058823533</v>
      </c>
      <c r="U45">
        <f t="shared" si="17"/>
        <v>0</v>
      </c>
      <c r="V45">
        <f t="shared" si="18"/>
        <v>0</v>
      </c>
      <c r="W45" t="str">
        <f t="shared" ca="1" si="19"/>
        <v/>
      </c>
    </row>
    <row r="46" spans="10:23" x14ac:dyDescent="0.3">
      <c r="J46" s="9" t="str">
        <f t="shared" ca="1" si="10"/>
        <v/>
      </c>
      <c r="M46" s="10" t="str">
        <f t="shared" ca="1" si="11"/>
        <v/>
      </c>
      <c r="O46">
        <f t="shared" si="12"/>
        <v>0</v>
      </c>
      <c r="P46">
        <f t="shared" ca="1" si="13"/>
        <v>0</v>
      </c>
      <c r="Q46">
        <f t="shared" si="14"/>
        <v>0</v>
      </c>
      <c r="R46">
        <f t="shared" ca="1" si="15"/>
        <v>0</v>
      </c>
      <c r="S46" t="str">
        <f>IF(H46="","",VLOOKUP(H46,'Соль SKU'!$A$1:$B$150,2,0))</f>
        <v/>
      </c>
      <c r="T46">
        <f t="shared" si="16"/>
        <v>9.4117647058823533</v>
      </c>
      <c r="U46">
        <f t="shared" si="17"/>
        <v>0</v>
      </c>
      <c r="V46">
        <f t="shared" si="18"/>
        <v>0</v>
      </c>
      <c r="W46" t="str">
        <f t="shared" ca="1" si="19"/>
        <v/>
      </c>
    </row>
    <row r="47" spans="10:23" x14ac:dyDescent="0.3">
      <c r="J47" s="9" t="str">
        <f t="shared" ca="1" si="10"/>
        <v/>
      </c>
      <c r="M47" s="10" t="str">
        <f t="shared" ca="1" si="11"/>
        <v/>
      </c>
      <c r="O47">
        <f t="shared" si="12"/>
        <v>0</v>
      </c>
      <c r="P47">
        <f t="shared" ca="1" si="13"/>
        <v>0</v>
      </c>
      <c r="Q47">
        <f t="shared" si="14"/>
        <v>0</v>
      </c>
      <c r="R47">
        <f t="shared" ca="1" si="15"/>
        <v>0</v>
      </c>
      <c r="S47" t="str">
        <f>IF(H47="","",VLOOKUP(H47,'Соль SKU'!$A$1:$B$150,2,0))</f>
        <v/>
      </c>
      <c r="T47">
        <f t="shared" si="16"/>
        <v>9.4117647058823533</v>
      </c>
      <c r="U47">
        <f t="shared" si="17"/>
        <v>0</v>
      </c>
      <c r="V47">
        <f t="shared" si="18"/>
        <v>0</v>
      </c>
      <c r="W47" t="str">
        <f t="shared" ca="1" si="19"/>
        <v/>
      </c>
    </row>
    <row r="48" spans="10:23" x14ac:dyDescent="0.3">
      <c r="J48" s="9" t="str">
        <f t="shared" ca="1" si="10"/>
        <v/>
      </c>
      <c r="M48" s="10" t="str">
        <f t="shared" ca="1" si="11"/>
        <v/>
      </c>
      <c r="O48">
        <f t="shared" si="12"/>
        <v>0</v>
      </c>
      <c r="P48">
        <f t="shared" ca="1" si="13"/>
        <v>0</v>
      </c>
      <c r="Q48">
        <f t="shared" si="14"/>
        <v>0</v>
      </c>
      <c r="R48">
        <f t="shared" ca="1" si="15"/>
        <v>0</v>
      </c>
      <c r="S48" t="str">
        <f>IF(H48="","",VLOOKUP(H48,'Соль SKU'!$A$1:$B$150,2,0))</f>
        <v/>
      </c>
      <c r="T48">
        <f t="shared" si="16"/>
        <v>9.4117647058823533</v>
      </c>
      <c r="U48">
        <f t="shared" si="17"/>
        <v>0</v>
      </c>
      <c r="V48">
        <f t="shared" si="18"/>
        <v>0</v>
      </c>
      <c r="W48" t="str">
        <f t="shared" ca="1" si="19"/>
        <v/>
      </c>
    </row>
    <row r="49" spans="10:23" x14ac:dyDescent="0.3">
      <c r="J49" s="9" t="str">
        <f t="shared" ca="1" si="10"/>
        <v/>
      </c>
      <c r="M49" s="10" t="str">
        <f t="shared" ca="1" si="11"/>
        <v/>
      </c>
      <c r="O49">
        <f t="shared" si="12"/>
        <v>0</v>
      </c>
      <c r="P49">
        <f t="shared" ca="1" si="13"/>
        <v>0</v>
      </c>
      <c r="Q49">
        <f t="shared" si="14"/>
        <v>0</v>
      </c>
      <c r="R49">
        <f t="shared" ca="1" si="15"/>
        <v>0</v>
      </c>
      <c r="S49" t="str">
        <f>IF(H49="","",VLOOKUP(H49,'Соль SKU'!$A$1:$B$150,2,0))</f>
        <v/>
      </c>
      <c r="T49">
        <f t="shared" si="16"/>
        <v>9.4117647058823533</v>
      </c>
      <c r="U49">
        <f t="shared" si="17"/>
        <v>0</v>
      </c>
      <c r="V49">
        <f t="shared" si="18"/>
        <v>0</v>
      </c>
      <c r="W49" t="str">
        <f t="shared" ca="1" si="19"/>
        <v/>
      </c>
    </row>
    <row r="50" spans="10:23" x14ac:dyDescent="0.3">
      <c r="J50" s="9" t="str">
        <f t="shared" ca="1" si="10"/>
        <v/>
      </c>
      <c r="M50" s="10" t="str">
        <f t="shared" ca="1" si="11"/>
        <v/>
      </c>
      <c r="O50">
        <f t="shared" si="12"/>
        <v>0</v>
      </c>
      <c r="P50">
        <f t="shared" ca="1" si="13"/>
        <v>0</v>
      </c>
      <c r="Q50">
        <f t="shared" si="14"/>
        <v>0</v>
      </c>
      <c r="R50">
        <f t="shared" ca="1" si="15"/>
        <v>0</v>
      </c>
      <c r="S50" t="str">
        <f>IF(H50="","",VLOOKUP(H50,'Соль SKU'!$A$1:$B$150,2,0))</f>
        <v/>
      </c>
      <c r="T50">
        <f t="shared" si="16"/>
        <v>9.4117647058823533</v>
      </c>
      <c r="U50">
        <f t="shared" si="17"/>
        <v>0</v>
      </c>
      <c r="V50">
        <f t="shared" si="18"/>
        <v>0</v>
      </c>
      <c r="W50" t="str">
        <f t="shared" ca="1" si="19"/>
        <v/>
      </c>
    </row>
    <row r="51" spans="10:23" x14ac:dyDescent="0.3">
      <c r="J51" s="9" t="str">
        <f t="shared" ca="1" si="10"/>
        <v/>
      </c>
      <c r="M51" s="10" t="str">
        <f t="shared" ca="1" si="11"/>
        <v/>
      </c>
      <c r="O51">
        <f t="shared" si="12"/>
        <v>0</v>
      </c>
      <c r="P51">
        <f t="shared" ca="1" si="13"/>
        <v>0</v>
      </c>
      <c r="Q51">
        <f t="shared" si="14"/>
        <v>0</v>
      </c>
      <c r="R51">
        <f t="shared" ca="1" si="15"/>
        <v>0</v>
      </c>
      <c r="S51" t="str">
        <f>IF(H51="","",VLOOKUP(H51,'Соль SKU'!$A$1:$B$150,2,0))</f>
        <v/>
      </c>
      <c r="T51">
        <f t="shared" si="16"/>
        <v>9.4117647058823533</v>
      </c>
      <c r="U51">
        <f t="shared" si="17"/>
        <v>0</v>
      </c>
      <c r="V51">
        <f t="shared" si="18"/>
        <v>0</v>
      </c>
      <c r="W51" t="str">
        <f t="shared" ca="1" si="19"/>
        <v/>
      </c>
    </row>
    <row r="52" spans="10:23" x14ac:dyDescent="0.3">
      <c r="J52" s="9" t="str">
        <f t="shared" ca="1" si="10"/>
        <v/>
      </c>
      <c r="M52" s="10" t="str">
        <f t="shared" ca="1" si="11"/>
        <v/>
      </c>
      <c r="O52">
        <f t="shared" si="12"/>
        <v>0</v>
      </c>
      <c r="P52">
        <f t="shared" ca="1" si="13"/>
        <v>0</v>
      </c>
      <c r="Q52">
        <f t="shared" si="14"/>
        <v>0</v>
      </c>
      <c r="R52">
        <f t="shared" ca="1" si="15"/>
        <v>0</v>
      </c>
      <c r="S52" t="str">
        <f>IF(H52="","",VLOOKUP(H52,'Соль SKU'!$A$1:$B$150,2,0))</f>
        <v/>
      </c>
      <c r="T52">
        <f t="shared" si="16"/>
        <v>9.4117647058823533</v>
      </c>
      <c r="U52">
        <f t="shared" si="17"/>
        <v>0</v>
      </c>
      <c r="V52">
        <f t="shared" si="18"/>
        <v>0</v>
      </c>
      <c r="W52" t="str">
        <f t="shared" ca="1" si="19"/>
        <v/>
      </c>
    </row>
    <row r="53" spans="10:23" x14ac:dyDescent="0.3">
      <c r="J53" s="9" t="str">
        <f t="shared" ca="1" si="10"/>
        <v/>
      </c>
      <c r="M53" s="10" t="str">
        <f t="shared" ca="1" si="11"/>
        <v/>
      </c>
      <c r="O53">
        <f t="shared" si="12"/>
        <v>0</v>
      </c>
      <c r="P53">
        <f t="shared" ca="1" si="13"/>
        <v>0</v>
      </c>
      <c r="Q53">
        <f t="shared" si="14"/>
        <v>0</v>
      </c>
      <c r="R53">
        <f t="shared" ca="1" si="15"/>
        <v>0</v>
      </c>
      <c r="S53" t="str">
        <f>IF(H53="","",VLOOKUP(H53,'Соль SKU'!$A$1:$B$150,2,0))</f>
        <v/>
      </c>
      <c r="T53">
        <f t="shared" si="16"/>
        <v>9.4117647058823533</v>
      </c>
      <c r="U53">
        <f t="shared" si="17"/>
        <v>0</v>
      </c>
      <c r="V53">
        <f t="shared" si="18"/>
        <v>0</v>
      </c>
      <c r="W53" t="str">
        <f t="shared" ca="1" si="19"/>
        <v/>
      </c>
    </row>
    <row r="54" spans="10:23" x14ac:dyDescent="0.3">
      <c r="J54" s="9" t="str">
        <f t="shared" ca="1" si="10"/>
        <v/>
      </c>
      <c r="M54" s="10" t="str">
        <f t="shared" ca="1" si="11"/>
        <v/>
      </c>
      <c r="O54">
        <f t="shared" si="12"/>
        <v>0</v>
      </c>
      <c r="P54">
        <f t="shared" ca="1" si="13"/>
        <v>0</v>
      </c>
      <c r="Q54">
        <f t="shared" si="14"/>
        <v>0</v>
      </c>
      <c r="R54">
        <f t="shared" ca="1" si="15"/>
        <v>0</v>
      </c>
      <c r="S54" t="str">
        <f>IF(H54="","",VLOOKUP(H54,'Соль SKU'!$A$1:$B$150,2,0))</f>
        <v/>
      </c>
      <c r="T54">
        <f t="shared" si="16"/>
        <v>9.4117647058823533</v>
      </c>
      <c r="U54">
        <f t="shared" si="17"/>
        <v>0</v>
      </c>
      <c r="V54">
        <f t="shared" si="18"/>
        <v>0</v>
      </c>
      <c r="W54" t="str">
        <f t="shared" ca="1" si="19"/>
        <v/>
      </c>
    </row>
    <row r="55" spans="10:23" x14ac:dyDescent="0.3">
      <c r="J55" s="9" t="str">
        <f t="shared" ca="1" si="10"/>
        <v/>
      </c>
      <c r="M55" s="10" t="str">
        <f t="shared" ca="1" si="11"/>
        <v/>
      </c>
      <c r="O55">
        <f t="shared" si="12"/>
        <v>0</v>
      </c>
      <c r="P55">
        <f t="shared" ca="1" si="13"/>
        <v>0</v>
      </c>
      <c r="Q55">
        <f t="shared" si="14"/>
        <v>0</v>
      </c>
      <c r="R55">
        <f t="shared" ca="1" si="15"/>
        <v>0</v>
      </c>
      <c r="S55" t="str">
        <f>IF(H55="","",VLOOKUP(H55,'Соль SKU'!$A$1:$B$150,2,0))</f>
        <v/>
      </c>
      <c r="T55">
        <f t="shared" si="16"/>
        <v>9.4117647058823533</v>
      </c>
      <c r="U55">
        <f t="shared" si="17"/>
        <v>0</v>
      </c>
      <c r="V55">
        <f t="shared" si="18"/>
        <v>0</v>
      </c>
      <c r="W55" t="str">
        <f t="shared" ca="1" si="19"/>
        <v/>
      </c>
    </row>
    <row r="56" spans="10:23" x14ac:dyDescent="0.3">
      <c r="J56" s="9" t="str">
        <f t="shared" ca="1" si="10"/>
        <v/>
      </c>
      <c r="M56" s="10" t="str">
        <f t="shared" ca="1" si="11"/>
        <v/>
      </c>
      <c r="O56">
        <f t="shared" si="12"/>
        <v>0</v>
      </c>
      <c r="P56">
        <f t="shared" ca="1" si="13"/>
        <v>0</v>
      </c>
      <c r="Q56">
        <f t="shared" si="14"/>
        <v>0</v>
      </c>
      <c r="R56">
        <f t="shared" ca="1" si="15"/>
        <v>0</v>
      </c>
      <c r="S56" t="str">
        <f>IF(H56="","",VLOOKUP(H56,'Соль SKU'!$A$1:$B$150,2,0))</f>
        <v/>
      </c>
      <c r="T56">
        <f t="shared" si="16"/>
        <v>9.4117647058823533</v>
      </c>
      <c r="U56">
        <f t="shared" si="17"/>
        <v>0</v>
      </c>
      <c r="V56">
        <f t="shared" si="18"/>
        <v>0</v>
      </c>
      <c r="W56" t="str">
        <f t="shared" ca="1" si="19"/>
        <v/>
      </c>
    </row>
    <row r="57" spans="10:23" x14ac:dyDescent="0.3">
      <c r="J57" s="9" t="str">
        <f t="shared" ca="1" si="10"/>
        <v/>
      </c>
      <c r="M57" s="10" t="str">
        <f t="shared" ca="1" si="11"/>
        <v/>
      </c>
      <c r="O57">
        <f t="shared" si="12"/>
        <v>0</v>
      </c>
      <c r="P57">
        <f t="shared" ca="1" si="13"/>
        <v>0</v>
      </c>
      <c r="Q57">
        <f t="shared" si="14"/>
        <v>0</v>
      </c>
      <c r="R57">
        <f t="shared" ca="1" si="15"/>
        <v>0</v>
      </c>
      <c r="S57" t="str">
        <f>IF(H57="","",VLOOKUP(H57,'Соль SKU'!$A$1:$B$150,2,0))</f>
        <v/>
      </c>
      <c r="T57">
        <f t="shared" si="16"/>
        <v>9.4117647058823533</v>
      </c>
      <c r="U57">
        <f t="shared" si="17"/>
        <v>0</v>
      </c>
      <c r="V57">
        <f t="shared" si="18"/>
        <v>0</v>
      </c>
      <c r="W57" t="str">
        <f t="shared" ca="1" si="19"/>
        <v/>
      </c>
    </row>
    <row r="58" spans="10:23" x14ac:dyDescent="0.3">
      <c r="J58" s="9" t="str">
        <f t="shared" ca="1" si="10"/>
        <v/>
      </c>
      <c r="M58" s="10" t="str">
        <f t="shared" ca="1" si="11"/>
        <v/>
      </c>
      <c r="O58">
        <f t="shared" si="12"/>
        <v>0</v>
      </c>
      <c r="P58">
        <f t="shared" ca="1" si="13"/>
        <v>0</v>
      </c>
      <c r="Q58">
        <f t="shared" si="14"/>
        <v>0</v>
      </c>
      <c r="R58">
        <f t="shared" ca="1" si="15"/>
        <v>0</v>
      </c>
      <c r="S58" t="str">
        <f>IF(H58="","",VLOOKUP(H58,'Соль SKU'!$A$1:$B$150,2,0))</f>
        <v/>
      </c>
      <c r="T58">
        <f t="shared" si="16"/>
        <v>9.4117647058823533</v>
      </c>
      <c r="U58">
        <f t="shared" si="17"/>
        <v>0</v>
      </c>
      <c r="V58">
        <f t="shared" si="18"/>
        <v>0</v>
      </c>
      <c r="W58" t="str">
        <f t="shared" ca="1" si="19"/>
        <v/>
      </c>
    </row>
    <row r="59" spans="10:23" x14ac:dyDescent="0.3">
      <c r="J59" s="9" t="str">
        <f t="shared" ca="1" si="10"/>
        <v/>
      </c>
      <c r="L59" s="10"/>
      <c r="M59" s="10" t="str">
        <f t="shared" ca="1" si="11"/>
        <v/>
      </c>
      <c r="O59">
        <f t="shared" si="12"/>
        <v>0</v>
      </c>
      <c r="P59">
        <f t="shared" ca="1" si="13"/>
        <v>0</v>
      </c>
      <c r="Q59">
        <f t="shared" si="14"/>
        <v>0</v>
      </c>
      <c r="R59">
        <f t="shared" ca="1" si="15"/>
        <v>0</v>
      </c>
      <c r="S59" t="str">
        <f>IF(H59="","",VLOOKUP(H59,'Соль SKU'!$A$1:$B$150,2,0))</f>
        <v/>
      </c>
      <c r="T59">
        <f t="shared" si="16"/>
        <v>9.4117647058823533</v>
      </c>
      <c r="U59">
        <f t="shared" si="17"/>
        <v>0</v>
      </c>
      <c r="V59">
        <f t="shared" si="18"/>
        <v>0</v>
      </c>
      <c r="W59" t="str">
        <f t="shared" ca="1" si="19"/>
        <v/>
      </c>
    </row>
    <row r="60" spans="10:23" x14ac:dyDescent="0.3">
      <c r="J60" s="9" t="str">
        <f t="shared" ca="1" si="10"/>
        <v/>
      </c>
      <c r="M60" s="10" t="str">
        <f t="shared" ca="1" si="11"/>
        <v/>
      </c>
      <c r="O60">
        <f t="shared" si="12"/>
        <v>0</v>
      </c>
      <c r="P60">
        <f t="shared" ca="1" si="13"/>
        <v>0</v>
      </c>
      <c r="Q60">
        <f t="shared" si="14"/>
        <v>0</v>
      </c>
      <c r="R60">
        <f t="shared" ca="1" si="15"/>
        <v>0</v>
      </c>
      <c r="S60" t="str">
        <f>IF(H60="","",VLOOKUP(H60,'Соль SKU'!$A$1:$B$150,2,0))</f>
        <v/>
      </c>
      <c r="T60">
        <f t="shared" si="16"/>
        <v>9.4117647058823533</v>
      </c>
      <c r="U60">
        <f t="shared" si="17"/>
        <v>0</v>
      </c>
      <c r="V60">
        <f t="shared" si="18"/>
        <v>0</v>
      </c>
      <c r="W60" t="str">
        <f t="shared" ca="1" si="19"/>
        <v/>
      </c>
    </row>
    <row r="61" spans="10:23" x14ac:dyDescent="0.3">
      <c r="J61" s="9" t="str">
        <f t="shared" ca="1" si="10"/>
        <v/>
      </c>
      <c r="M61" s="10" t="str">
        <f t="shared" ca="1" si="11"/>
        <v/>
      </c>
      <c r="O61">
        <f t="shared" si="12"/>
        <v>0</v>
      </c>
      <c r="P61">
        <f t="shared" ca="1" si="13"/>
        <v>0</v>
      </c>
      <c r="Q61">
        <f t="shared" si="14"/>
        <v>0</v>
      </c>
      <c r="R61">
        <f t="shared" ca="1" si="15"/>
        <v>0</v>
      </c>
      <c r="S61" t="str">
        <f>IF(H61="","",VLOOKUP(H61,'Соль SKU'!$A$1:$B$150,2,0))</f>
        <v/>
      </c>
      <c r="T61">
        <f t="shared" si="16"/>
        <v>9.4117647058823533</v>
      </c>
      <c r="U61">
        <f t="shared" si="17"/>
        <v>0</v>
      </c>
      <c r="V61">
        <f t="shared" si="18"/>
        <v>0</v>
      </c>
      <c r="W61" t="str">
        <f t="shared" ca="1" si="19"/>
        <v/>
      </c>
    </row>
    <row r="62" spans="10:23" x14ac:dyDescent="0.3">
      <c r="J62" s="9" t="str">
        <f t="shared" ca="1" si="10"/>
        <v/>
      </c>
      <c r="M62" s="10" t="str">
        <f t="shared" ca="1" si="11"/>
        <v/>
      </c>
      <c r="O62">
        <f t="shared" si="12"/>
        <v>0</v>
      </c>
      <c r="P62">
        <f t="shared" ca="1" si="13"/>
        <v>0</v>
      </c>
      <c r="Q62">
        <f t="shared" si="14"/>
        <v>0</v>
      </c>
      <c r="R62">
        <f t="shared" ca="1" si="15"/>
        <v>0</v>
      </c>
      <c r="S62" t="str">
        <f>IF(H62="","",VLOOKUP(H62,'Соль SKU'!$A$1:$B$150,2,0))</f>
        <v/>
      </c>
      <c r="T62">
        <f t="shared" si="16"/>
        <v>9.4117647058823533</v>
      </c>
      <c r="U62">
        <f t="shared" si="17"/>
        <v>0</v>
      </c>
      <c r="V62">
        <f t="shared" si="18"/>
        <v>0</v>
      </c>
      <c r="W62" t="str">
        <f t="shared" ca="1" si="19"/>
        <v/>
      </c>
    </row>
    <row r="63" spans="10:23" x14ac:dyDescent="0.3">
      <c r="J63" s="9" t="str">
        <f t="shared" ca="1" si="10"/>
        <v/>
      </c>
      <c r="M63" s="10" t="str">
        <f t="shared" ca="1" si="11"/>
        <v/>
      </c>
      <c r="O63">
        <f t="shared" si="12"/>
        <v>0</v>
      </c>
      <c r="P63">
        <f t="shared" ca="1" si="13"/>
        <v>0</v>
      </c>
      <c r="Q63">
        <f t="shared" si="14"/>
        <v>0</v>
      </c>
      <c r="R63">
        <f t="shared" ca="1" si="15"/>
        <v>0</v>
      </c>
      <c r="S63" t="str">
        <f>IF(H63="","",VLOOKUP(H63,'Соль SKU'!$A$1:$B$150,2,0))</f>
        <v/>
      </c>
      <c r="T63">
        <f t="shared" si="16"/>
        <v>9.4117647058823533</v>
      </c>
      <c r="U63">
        <f t="shared" si="17"/>
        <v>0</v>
      </c>
      <c r="V63">
        <f t="shared" si="18"/>
        <v>0</v>
      </c>
      <c r="W63" t="str">
        <f t="shared" ca="1" si="19"/>
        <v/>
      </c>
    </row>
    <row r="64" spans="10:23" x14ac:dyDescent="0.3">
      <c r="J64" s="9" t="str">
        <f t="shared" ca="1" si="10"/>
        <v/>
      </c>
      <c r="M64" s="10" t="str">
        <f t="shared" ca="1" si="11"/>
        <v/>
      </c>
      <c r="O64">
        <f t="shared" si="12"/>
        <v>0</v>
      </c>
      <c r="P64">
        <f t="shared" ca="1" si="13"/>
        <v>0</v>
      </c>
      <c r="Q64">
        <f t="shared" si="14"/>
        <v>0</v>
      </c>
      <c r="R64">
        <f t="shared" ca="1" si="15"/>
        <v>0</v>
      </c>
      <c r="S64" t="str">
        <f>IF(H64="","",VLOOKUP(H64,'Соль SKU'!$A$1:$B$150,2,0))</f>
        <v/>
      </c>
      <c r="T64">
        <f t="shared" si="16"/>
        <v>9.4117647058823533</v>
      </c>
      <c r="U64">
        <f t="shared" si="17"/>
        <v>0</v>
      </c>
      <c r="V64">
        <f t="shared" si="18"/>
        <v>0</v>
      </c>
      <c r="W64" t="str">
        <f t="shared" ca="1" si="19"/>
        <v/>
      </c>
    </row>
    <row r="65" spans="10:23" x14ac:dyDescent="0.3">
      <c r="J65" s="9" t="str">
        <f t="shared" ca="1" si="10"/>
        <v/>
      </c>
      <c r="M65" s="10" t="str">
        <f t="shared" ca="1" si="11"/>
        <v/>
      </c>
      <c r="O65">
        <f t="shared" si="12"/>
        <v>0</v>
      </c>
      <c r="P65">
        <f t="shared" ca="1" si="13"/>
        <v>0</v>
      </c>
      <c r="Q65">
        <f t="shared" si="14"/>
        <v>0</v>
      </c>
      <c r="R65">
        <f t="shared" ca="1" si="15"/>
        <v>0</v>
      </c>
      <c r="S65" t="str">
        <f>IF(H65="","",VLOOKUP(H65,'Соль SKU'!$A$1:$B$150,2,0))</f>
        <v/>
      </c>
      <c r="T65">
        <f t="shared" si="16"/>
        <v>9.4117647058823533</v>
      </c>
      <c r="U65">
        <f t="shared" si="17"/>
        <v>0</v>
      </c>
      <c r="V65">
        <f t="shared" si="18"/>
        <v>0</v>
      </c>
      <c r="W65" t="str">
        <f t="shared" ca="1" si="19"/>
        <v/>
      </c>
    </row>
    <row r="66" spans="10:23" x14ac:dyDescent="0.3">
      <c r="J66" s="9" t="str">
        <f t="shared" ref="J66:J97" ca="1" si="20">IF(L66="", IF(N66="","",W66+(INDIRECT("R" &amp; ROW() - 1) - R66)),IF(N66="", "", INDIRECT("R" &amp; ROW() - 1) - R66))</f>
        <v/>
      </c>
      <c r="M66" s="10" t="str">
        <f t="shared" ref="M66:M97" ca="1" si="21">IF(L66="", IF(W66=0, "", W66), IF(U66 = "", "", IF(U66/T66 = 0, "", U66/T66)))</f>
        <v/>
      </c>
      <c r="O66">
        <f t="shared" ref="O66:O97" si="22">IF(N66 = "-", -V66,I66)</f>
        <v>0</v>
      </c>
      <c r="P66">
        <f t="shared" ref="P66:P97" ca="1" si="23">IF(N66 = "-", SUM(INDIRECT(ADDRESS(2,COLUMN(O66)) &amp; ":" &amp; ADDRESS(ROW(),COLUMN(O66)))), 0)</f>
        <v>0</v>
      </c>
      <c r="Q66">
        <f t="shared" ref="Q66:Q97" si="24">IF(N66="-",1,0)</f>
        <v>0</v>
      </c>
      <c r="R66">
        <f t="shared" ref="R66:R97" ca="1" si="25">IF(P66 = 0, INDIRECT("R" &amp; ROW() - 1), P66)</f>
        <v>0</v>
      </c>
      <c r="S66" t="str">
        <f>IF(H66="","",VLOOKUP(H66,'Соль SKU'!$A$1:$B$150,2,0))</f>
        <v/>
      </c>
      <c r="T66">
        <f t="shared" ref="T66:T97" si="26">8000/850</f>
        <v>9.4117647058823533</v>
      </c>
      <c r="U66">
        <f t="shared" ref="U66:U97" si="27">VALUE(IF(TRIM(MID(SUBSTITUTE($L66,",",REPT(" ",LEN($L66))), 0 *LEN($L66)+1,LEN($L66))) = "", "0", TRIM(MID(SUBSTITUTE($L66,",",REPT(" ",LEN($L66))),0 *LEN($L66)+1,LEN($L66))))) +   VALUE(IF(TRIM(MID(SUBSTITUTE($L66,",",REPT(" ",LEN($L66))), 1 *LEN($L66)+1,LEN($L66))) = "", "0", TRIM(MID(SUBSTITUTE($L66,",",REPT(" ",LEN($L66))),1 *LEN($L66)+1,LEN($L66))))) +  VALUE(IF(TRIM(MID(SUBSTITUTE($L66,",",REPT(" ",LEN($L66))), 2 *LEN($L66)+1,LEN($L66))) = "", "0", TRIM(MID(SUBSTITUTE($L66,",",REPT(" ",LEN($L66))),2 *LEN($L66)+1,LEN($L66))))) +  VALUE(IF(TRIM(MID(SUBSTITUTE($L66,",",REPT(" ",LEN($L66))), 3 *LEN($L66)+1,LEN($L66))) = "", "0", TRIM(MID(SUBSTITUTE($L66,",",REPT(" ",LEN($L66))),3 *LEN($L66)+1,LEN($L66))))) +  VALUE(IF(TRIM(MID(SUBSTITUTE($L66,",",REPT(" ",LEN($L66))), 4 *LEN($L66)+1,LEN($L66))) = "", "0", TRIM(MID(SUBSTITUTE($L66,",",REPT(" ",LEN($L66))),4 *LEN($L66)+1,LEN($L66))))) +  VALUE(IF(TRIM(MID(SUBSTITUTE($L66,",",REPT(" ",LEN($L66))), 5 *LEN($L66)+1,LEN($L66))) = "", "0", TRIM(MID(SUBSTITUTE($L66,",",REPT(" ",LEN($L66))),5 *LEN($L66)+1,LEN($L66))))) +  VALUE(IF(TRIM(MID(SUBSTITUTE($L66,",",REPT(" ",LEN($L66))), 6 *LEN($L66)+1,LEN($L66))) = "", "0", TRIM(MID(SUBSTITUTE($L66,",",REPT(" ",LEN($L66))),6 *LEN($L66)+1,LEN($L66))))) +  VALUE(IF(TRIM(MID(SUBSTITUTE($L66,",",REPT(" ",LEN($L66))), 7 *LEN($L66)+1,LEN($L66))) = "", "0", TRIM(MID(SUBSTITUTE($L66,",",REPT(" ",LEN($L66))),7 *LEN($L66)+1,LEN($L66))))) +  VALUE(IF(TRIM(MID(SUBSTITUTE($L66,",",REPT(" ",LEN($L66))), 8 *LEN($L66)+1,LEN($L66))) = "", "0", TRIM(MID(SUBSTITUTE($L66,",",REPT(" ",LEN($L66))),8 *LEN($L66)+1,LEN($L66))))) +  VALUE(IF(TRIM(MID(SUBSTITUTE($L66,",",REPT(" ",LEN($L66))), 9 *LEN($L66)+1,LEN($L66))) = "", "0", TRIM(MID(SUBSTITUTE($L66,",",REPT(" ",LEN($L66))),9 *LEN($L66)+1,LEN($L66))))) +  VALUE(IF(TRIM(MID(SUBSTITUTE($L66,",",REPT(" ",LEN($L66))), 10 *LEN($L66)+1,LEN($L66))) = "", "0", TRIM(MID(SUBSTITUTE($L66,",",REPT(" ",LEN($L66))),10 *LEN($L66)+1,LEN($L66)))))</f>
        <v>0</v>
      </c>
      <c r="V66">
        <f t="shared" ref="V66:V97" si="28">IF(U66 = "", "", U66/T66)</f>
        <v>0</v>
      </c>
      <c r="W66" t="str">
        <f t="shared" ref="W66:W97" ca="1" si="29">IF(N66="", "", MAX(ROUND(-(INDIRECT("R" &amp; ROW() - 1) - R66)/850, 0), 1) * 850)</f>
        <v/>
      </c>
    </row>
    <row r="67" spans="10:23" x14ac:dyDescent="0.3">
      <c r="J67" s="9" t="str">
        <f t="shared" ca="1" si="20"/>
        <v/>
      </c>
      <c r="M67" s="10" t="str">
        <f t="shared" ca="1" si="21"/>
        <v/>
      </c>
      <c r="O67">
        <f t="shared" si="22"/>
        <v>0</v>
      </c>
      <c r="P67">
        <f t="shared" ca="1" si="23"/>
        <v>0</v>
      </c>
      <c r="Q67">
        <f t="shared" si="24"/>
        <v>0</v>
      </c>
      <c r="R67">
        <f t="shared" ca="1" si="25"/>
        <v>0</v>
      </c>
      <c r="S67" t="str">
        <f>IF(H67="","",VLOOKUP(H67,'Соль SKU'!$A$1:$B$150,2,0))</f>
        <v/>
      </c>
      <c r="T67">
        <f t="shared" si="26"/>
        <v>9.4117647058823533</v>
      </c>
      <c r="U67">
        <f t="shared" si="27"/>
        <v>0</v>
      </c>
      <c r="V67">
        <f t="shared" si="28"/>
        <v>0</v>
      </c>
      <c r="W67" t="str">
        <f t="shared" ca="1" si="29"/>
        <v/>
      </c>
    </row>
    <row r="68" spans="10:23" x14ac:dyDescent="0.3">
      <c r="J68" s="9" t="str">
        <f t="shared" ca="1" si="20"/>
        <v/>
      </c>
      <c r="M68" s="10" t="str">
        <f t="shared" ca="1" si="21"/>
        <v/>
      </c>
      <c r="O68">
        <f t="shared" si="22"/>
        <v>0</v>
      </c>
      <c r="P68">
        <f t="shared" ca="1" si="23"/>
        <v>0</v>
      </c>
      <c r="Q68">
        <f t="shared" si="24"/>
        <v>0</v>
      </c>
      <c r="R68">
        <f t="shared" ca="1" si="25"/>
        <v>0</v>
      </c>
      <c r="S68" t="str">
        <f>IF(H68="","",VLOOKUP(H68,'Соль SKU'!$A$1:$B$150,2,0))</f>
        <v/>
      </c>
      <c r="T68">
        <f t="shared" si="26"/>
        <v>9.4117647058823533</v>
      </c>
      <c r="U68">
        <f t="shared" si="27"/>
        <v>0</v>
      </c>
      <c r="V68">
        <f t="shared" si="28"/>
        <v>0</v>
      </c>
      <c r="W68" t="str">
        <f t="shared" ca="1" si="29"/>
        <v/>
      </c>
    </row>
    <row r="69" spans="10:23" x14ac:dyDescent="0.3">
      <c r="J69" s="9" t="str">
        <f t="shared" ca="1" si="20"/>
        <v/>
      </c>
      <c r="M69" s="10" t="str">
        <f t="shared" ca="1" si="21"/>
        <v/>
      </c>
      <c r="O69">
        <f t="shared" si="22"/>
        <v>0</v>
      </c>
      <c r="P69">
        <f t="shared" ca="1" si="23"/>
        <v>0</v>
      </c>
      <c r="Q69">
        <f t="shared" si="24"/>
        <v>0</v>
      </c>
      <c r="R69">
        <f t="shared" ca="1" si="25"/>
        <v>0</v>
      </c>
      <c r="S69" t="str">
        <f>IF(H69="","",VLOOKUP(H69,'Соль SKU'!$A$1:$B$150,2,0))</f>
        <v/>
      </c>
      <c r="T69">
        <f t="shared" si="26"/>
        <v>9.4117647058823533</v>
      </c>
      <c r="U69">
        <f t="shared" si="27"/>
        <v>0</v>
      </c>
      <c r="V69">
        <f t="shared" si="28"/>
        <v>0</v>
      </c>
      <c r="W69" t="str">
        <f t="shared" ca="1" si="29"/>
        <v/>
      </c>
    </row>
    <row r="70" spans="10:23" x14ac:dyDescent="0.3">
      <c r="J70" s="9" t="str">
        <f t="shared" ca="1" si="20"/>
        <v/>
      </c>
      <c r="M70" s="10" t="str">
        <f t="shared" ca="1" si="21"/>
        <v/>
      </c>
      <c r="O70">
        <f t="shared" si="22"/>
        <v>0</v>
      </c>
      <c r="P70">
        <f t="shared" ca="1" si="23"/>
        <v>0</v>
      </c>
      <c r="Q70">
        <f t="shared" si="24"/>
        <v>0</v>
      </c>
      <c r="R70">
        <f t="shared" ca="1" si="25"/>
        <v>0</v>
      </c>
      <c r="S70" t="str">
        <f>IF(H70="","",VLOOKUP(H70,'Соль SKU'!$A$1:$B$150,2,0))</f>
        <v/>
      </c>
      <c r="T70">
        <f t="shared" si="26"/>
        <v>9.4117647058823533</v>
      </c>
      <c r="U70">
        <f t="shared" si="27"/>
        <v>0</v>
      </c>
      <c r="V70">
        <f t="shared" si="28"/>
        <v>0</v>
      </c>
      <c r="W70" t="str">
        <f t="shared" ca="1" si="29"/>
        <v/>
      </c>
    </row>
    <row r="71" spans="10:23" x14ac:dyDescent="0.3">
      <c r="J71" s="9" t="str">
        <f t="shared" ca="1" si="20"/>
        <v/>
      </c>
      <c r="M71" s="10" t="str">
        <f t="shared" ca="1" si="21"/>
        <v/>
      </c>
      <c r="O71">
        <f t="shared" si="22"/>
        <v>0</v>
      </c>
      <c r="P71">
        <f t="shared" ca="1" si="23"/>
        <v>0</v>
      </c>
      <c r="Q71">
        <f t="shared" si="24"/>
        <v>0</v>
      </c>
      <c r="R71">
        <f t="shared" ca="1" si="25"/>
        <v>0</v>
      </c>
      <c r="S71" t="str">
        <f>IF(H71="","",VLOOKUP(H71,'Соль SKU'!$A$1:$B$150,2,0))</f>
        <v/>
      </c>
      <c r="T71">
        <f t="shared" si="26"/>
        <v>9.4117647058823533</v>
      </c>
      <c r="U71">
        <f t="shared" si="27"/>
        <v>0</v>
      </c>
      <c r="V71">
        <f t="shared" si="28"/>
        <v>0</v>
      </c>
      <c r="W71" t="str">
        <f t="shared" ca="1" si="29"/>
        <v/>
      </c>
    </row>
    <row r="72" spans="10:23" x14ac:dyDescent="0.3">
      <c r="J72" s="9" t="str">
        <f t="shared" ca="1" si="20"/>
        <v/>
      </c>
      <c r="M72" s="10" t="str">
        <f t="shared" ca="1" si="21"/>
        <v/>
      </c>
      <c r="O72">
        <f t="shared" si="22"/>
        <v>0</v>
      </c>
      <c r="P72">
        <f t="shared" ca="1" si="23"/>
        <v>0</v>
      </c>
      <c r="Q72">
        <f t="shared" si="24"/>
        <v>0</v>
      </c>
      <c r="R72">
        <f t="shared" ca="1" si="25"/>
        <v>0</v>
      </c>
      <c r="S72" t="str">
        <f>IF(H72="","",VLOOKUP(H72,'Соль SKU'!$A$1:$B$150,2,0))</f>
        <v/>
      </c>
      <c r="T72">
        <f t="shared" si="26"/>
        <v>9.4117647058823533</v>
      </c>
      <c r="U72">
        <f t="shared" si="27"/>
        <v>0</v>
      </c>
      <c r="V72">
        <f t="shared" si="28"/>
        <v>0</v>
      </c>
      <c r="W72" t="str">
        <f t="shared" ca="1" si="29"/>
        <v/>
      </c>
    </row>
    <row r="73" spans="10:23" x14ac:dyDescent="0.3">
      <c r="J73" s="9" t="str">
        <f t="shared" ca="1" si="20"/>
        <v/>
      </c>
      <c r="M73" s="10" t="str">
        <f t="shared" ca="1" si="21"/>
        <v/>
      </c>
      <c r="O73">
        <f t="shared" si="22"/>
        <v>0</v>
      </c>
      <c r="P73">
        <f t="shared" ca="1" si="23"/>
        <v>0</v>
      </c>
      <c r="Q73">
        <f t="shared" si="24"/>
        <v>0</v>
      </c>
      <c r="R73">
        <f t="shared" ca="1" si="25"/>
        <v>0</v>
      </c>
      <c r="S73" t="str">
        <f>IF(H73="","",VLOOKUP(H73,'Соль SKU'!$A$1:$B$150,2,0))</f>
        <v/>
      </c>
      <c r="T73">
        <f t="shared" si="26"/>
        <v>9.4117647058823533</v>
      </c>
      <c r="U73">
        <f t="shared" si="27"/>
        <v>0</v>
      </c>
      <c r="V73">
        <f t="shared" si="28"/>
        <v>0</v>
      </c>
      <c r="W73" t="str">
        <f t="shared" ca="1" si="29"/>
        <v/>
      </c>
    </row>
    <row r="74" spans="10:23" x14ac:dyDescent="0.3">
      <c r="J74" s="9" t="str">
        <f t="shared" ca="1" si="20"/>
        <v/>
      </c>
      <c r="M74" s="10" t="str">
        <f t="shared" ca="1" si="21"/>
        <v/>
      </c>
      <c r="O74">
        <f t="shared" si="22"/>
        <v>0</v>
      </c>
      <c r="P74">
        <f t="shared" ref="P74:P99" ca="1" si="30">IF(N74="-",SUM(INDIRECT(ADDRESS(2,COLUMN(O74))&amp;":"&amp;ADDRESS(ROW(),COLUMN(O74)))),0)</f>
        <v>0</v>
      </c>
      <c r="Q74">
        <f t="shared" si="24"/>
        <v>0</v>
      </c>
      <c r="R74">
        <f t="shared" ca="1" si="25"/>
        <v>0</v>
      </c>
      <c r="S74" t="str">
        <f>IF(H74="","",VLOOKUP(H74,'Соль SKU'!$A$1:$B$150,2,0))</f>
        <v/>
      </c>
      <c r="T74">
        <f t="shared" si="26"/>
        <v>9.4117647058823533</v>
      </c>
      <c r="U74">
        <f t="shared" si="27"/>
        <v>0</v>
      </c>
      <c r="V74">
        <f t="shared" si="28"/>
        <v>0</v>
      </c>
      <c r="W74" t="str">
        <f t="shared" ca="1" si="29"/>
        <v/>
      </c>
    </row>
    <row r="75" spans="10:23" x14ac:dyDescent="0.3">
      <c r="J75" s="9" t="str">
        <f t="shared" ca="1" si="20"/>
        <v/>
      </c>
      <c r="M75" s="10" t="str">
        <f t="shared" ca="1" si="21"/>
        <v/>
      </c>
      <c r="O75">
        <f t="shared" si="22"/>
        <v>0</v>
      </c>
      <c r="P75">
        <f t="shared" ca="1" si="30"/>
        <v>0</v>
      </c>
      <c r="Q75">
        <f t="shared" si="24"/>
        <v>0</v>
      </c>
      <c r="R75">
        <f t="shared" ca="1" si="25"/>
        <v>0</v>
      </c>
      <c r="S75" t="str">
        <f>IF(H75="","",VLOOKUP(H75,'Соль SKU'!$A$1:$B$150,2,0))</f>
        <v/>
      </c>
      <c r="T75">
        <f t="shared" si="26"/>
        <v>9.4117647058823533</v>
      </c>
      <c r="U75">
        <f t="shared" si="27"/>
        <v>0</v>
      </c>
      <c r="V75">
        <f t="shared" si="28"/>
        <v>0</v>
      </c>
      <c r="W75" t="str">
        <f t="shared" ca="1" si="29"/>
        <v/>
      </c>
    </row>
    <row r="76" spans="10:23" x14ac:dyDescent="0.3">
      <c r="J76" s="9" t="str">
        <f t="shared" ca="1" si="20"/>
        <v/>
      </c>
      <c r="M76" s="10" t="str">
        <f t="shared" ca="1" si="21"/>
        <v/>
      </c>
      <c r="O76">
        <f t="shared" si="22"/>
        <v>0</v>
      </c>
      <c r="P76">
        <f t="shared" ca="1" si="30"/>
        <v>0</v>
      </c>
      <c r="Q76">
        <f t="shared" si="24"/>
        <v>0</v>
      </c>
      <c r="R76">
        <f t="shared" ca="1" si="25"/>
        <v>0</v>
      </c>
      <c r="S76" t="str">
        <f>IF(H76="","",VLOOKUP(H76,'Соль SKU'!$A$1:$B$150,2,0))</f>
        <v/>
      </c>
      <c r="T76">
        <f t="shared" si="26"/>
        <v>9.4117647058823533</v>
      </c>
      <c r="U76">
        <f t="shared" si="27"/>
        <v>0</v>
      </c>
      <c r="V76">
        <f t="shared" si="28"/>
        <v>0</v>
      </c>
      <c r="W76" t="str">
        <f t="shared" ca="1" si="29"/>
        <v/>
      </c>
    </row>
    <row r="77" spans="10:23" x14ac:dyDescent="0.3">
      <c r="J77" s="9" t="str">
        <f t="shared" ca="1" si="20"/>
        <v/>
      </c>
      <c r="M77" s="10" t="str">
        <f t="shared" ca="1" si="21"/>
        <v/>
      </c>
      <c r="O77">
        <f t="shared" si="22"/>
        <v>0</v>
      </c>
      <c r="P77">
        <f t="shared" ca="1" si="30"/>
        <v>0</v>
      </c>
      <c r="Q77">
        <f t="shared" si="24"/>
        <v>0</v>
      </c>
      <c r="R77">
        <f t="shared" ca="1" si="25"/>
        <v>0</v>
      </c>
      <c r="S77" t="str">
        <f>IF(H77="","",VLOOKUP(H77,'Соль SKU'!$A$1:$B$150,2,0))</f>
        <v/>
      </c>
      <c r="T77">
        <f t="shared" si="26"/>
        <v>9.4117647058823533</v>
      </c>
      <c r="U77">
        <f t="shared" si="27"/>
        <v>0</v>
      </c>
      <c r="V77">
        <f t="shared" si="28"/>
        <v>0</v>
      </c>
      <c r="W77" t="str">
        <f t="shared" ca="1" si="29"/>
        <v/>
      </c>
    </row>
    <row r="78" spans="10:23" x14ac:dyDescent="0.3">
      <c r="J78" s="9" t="str">
        <f t="shared" ca="1" si="20"/>
        <v/>
      </c>
      <c r="M78" s="10" t="str">
        <f t="shared" ca="1" si="21"/>
        <v/>
      </c>
      <c r="O78">
        <f t="shared" si="22"/>
        <v>0</v>
      </c>
      <c r="P78">
        <f t="shared" ca="1" si="30"/>
        <v>0</v>
      </c>
      <c r="Q78">
        <f t="shared" si="24"/>
        <v>0</v>
      </c>
      <c r="R78">
        <f t="shared" ca="1" si="25"/>
        <v>0</v>
      </c>
      <c r="S78" t="str">
        <f>IF(H78="","",VLOOKUP(H78,'Соль SKU'!$A$1:$B$150,2,0))</f>
        <v/>
      </c>
      <c r="T78">
        <f t="shared" si="26"/>
        <v>9.4117647058823533</v>
      </c>
      <c r="U78">
        <f t="shared" si="27"/>
        <v>0</v>
      </c>
      <c r="V78">
        <f t="shared" si="28"/>
        <v>0</v>
      </c>
      <c r="W78" t="str">
        <f t="shared" ca="1" si="29"/>
        <v/>
      </c>
    </row>
    <row r="79" spans="10:23" x14ac:dyDescent="0.3">
      <c r="J79" s="9" t="str">
        <f t="shared" ca="1" si="20"/>
        <v/>
      </c>
      <c r="M79" s="10" t="str">
        <f t="shared" ca="1" si="21"/>
        <v/>
      </c>
      <c r="O79">
        <f t="shared" si="22"/>
        <v>0</v>
      </c>
      <c r="P79">
        <f t="shared" ca="1" si="30"/>
        <v>0</v>
      </c>
      <c r="Q79">
        <f t="shared" si="24"/>
        <v>0</v>
      </c>
      <c r="R79">
        <f t="shared" ca="1" si="25"/>
        <v>0</v>
      </c>
      <c r="S79" t="str">
        <f>IF(H79="","",VLOOKUP(H79,'Соль SKU'!$A$1:$B$150,2,0))</f>
        <v/>
      </c>
      <c r="T79">
        <f t="shared" si="26"/>
        <v>9.4117647058823533</v>
      </c>
      <c r="U79">
        <f t="shared" si="27"/>
        <v>0</v>
      </c>
      <c r="V79">
        <f t="shared" si="28"/>
        <v>0</v>
      </c>
      <c r="W79" t="str">
        <f t="shared" ca="1" si="29"/>
        <v/>
      </c>
    </row>
    <row r="80" spans="10:23" x14ac:dyDescent="0.3">
      <c r="J80" s="9" t="str">
        <f t="shared" ca="1" si="20"/>
        <v/>
      </c>
      <c r="M80" s="10" t="str">
        <f t="shared" ca="1" si="21"/>
        <v/>
      </c>
      <c r="O80">
        <f t="shared" si="22"/>
        <v>0</v>
      </c>
      <c r="P80">
        <f t="shared" ca="1" si="30"/>
        <v>0</v>
      </c>
      <c r="Q80">
        <f t="shared" si="24"/>
        <v>0</v>
      </c>
      <c r="R80">
        <f t="shared" ca="1" si="25"/>
        <v>0</v>
      </c>
      <c r="S80" t="str">
        <f>IF(H80="","",VLOOKUP(H80,'Соль SKU'!$A$1:$B$150,2,0))</f>
        <v/>
      </c>
      <c r="T80">
        <f t="shared" si="26"/>
        <v>9.4117647058823533</v>
      </c>
      <c r="U80">
        <f t="shared" si="27"/>
        <v>0</v>
      </c>
      <c r="V80">
        <f t="shared" si="28"/>
        <v>0</v>
      </c>
      <c r="W80" t="str">
        <f t="shared" ca="1" si="29"/>
        <v/>
      </c>
    </row>
    <row r="81" spans="10:23" x14ac:dyDescent="0.3">
      <c r="J81" s="9" t="str">
        <f t="shared" ca="1" si="20"/>
        <v/>
      </c>
      <c r="M81" s="10" t="str">
        <f t="shared" ca="1" si="21"/>
        <v/>
      </c>
      <c r="O81">
        <f t="shared" si="22"/>
        <v>0</v>
      </c>
      <c r="P81">
        <f t="shared" ca="1" si="30"/>
        <v>0</v>
      </c>
      <c r="Q81">
        <f t="shared" si="24"/>
        <v>0</v>
      </c>
      <c r="R81">
        <f t="shared" ca="1" si="25"/>
        <v>0</v>
      </c>
      <c r="S81" t="str">
        <f>IF(H81="","",VLOOKUP(H81,'Соль SKU'!$A$1:$B$150,2,0))</f>
        <v/>
      </c>
      <c r="T81">
        <f t="shared" si="26"/>
        <v>9.4117647058823533</v>
      </c>
      <c r="U81">
        <f t="shared" si="27"/>
        <v>0</v>
      </c>
      <c r="V81">
        <f t="shared" si="28"/>
        <v>0</v>
      </c>
      <c r="W81" t="str">
        <f t="shared" ca="1" si="29"/>
        <v/>
      </c>
    </row>
    <row r="82" spans="10:23" x14ac:dyDescent="0.3">
      <c r="J82" s="9" t="str">
        <f t="shared" ca="1" si="20"/>
        <v/>
      </c>
      <c r="M82" s="10" t="str">
        <f t="shared" ca="1" si="21"/>
        <v/>
      </c>
      <c r="O82">
        <f t="shared" si="22"/>
        <v>0</v>
      </c>
      <c r="P82">
        <f t="shared" ca="1" si="30"/>
        <v>0</v>
      </c>
      <c r="Q82">
        <f t="shared" si="24"/>
        <v>0</v>
      </c>
      <c r="R82">
        <f t="shared" ca="1" si="25"/>
        <v>0</v>
      </c>
      <c r="S82" t="str">
        <f>IF(H82="","",VLOOKUP(H82,'Соль SKU'!$A$1:$B$150,2,0))</f>
        <v/>
      </c>
      <c r="T82">
        <f t="shared" si="26"/>
        <v>9.4117647058823533</v>
      </c>
      <c r="U82">
        <f t="shared" si="27"/>
        <v>0</v>
      </c>
      <c r="V82">
        <f t="shared" si="28"/>
        <v>0</v>
      </c>
      <c r="W82" t="str">
        <f t="shared" ca="1" si="29"/>
        <v/>
      </c>
    </row>
    <row r="83" spans="10:23" x14ac:dyDescent="0.3">
      <c r="J83" s="9" t="str">
        <f t="shared" ca="1" si="20"/>
        <v/>
      </c>
      <c r="M83" s="10" t="str">
        <f t="shared" ca="1" si="21"/>
        <v/>
      </c>
      <c r="O83">
        <f t="shared" si="22"/>
        <v>0</v>
      </c>
      <c r="P83">
        <f t="shared" ca="1" si="30"/>
        <v>0</v>
      </c>
      <c r="Q83">
        <f t="shared" si="24"/>
        <v>0</v>
      </c>
      <c r="R83">
        <f t="shared" ca="1" si="25"/>
        <v>0</v>
      </c>
      <c r="S83" t="str">
        <f>IF(H83="","",VLOOKUP(H83,'Соль SKU'!$A$1:$B$150,2,0))</f>
        <v/>
      </c>
      <c r="T83">
        <f t="shared" si="26"/>
        <v>9.4117647058823533</v>
      </c>
      <c r="U83">
        <f t="shared" si="27"/>
        <v>0</v>
      </c>
      <c r="V83">
        <f t="shared" si="28"/>
        <v>0</v>
      </c>
      <c r="W83" t="str">
        <f t="shared" ca="1" si="29"/>
        <v/>
      </c>
    </row>
    <row r="84" spans="10:23" x14ac:dyDescent="0.3">
      <c r="J84" s="9" t="str">
        <f t="shared" ca="1" si="20"/>
        <v/>
      </c>
      <c r="M84" s="10" t="str">
        <f t="shared" ca="1" si="21"/>
        <v/>
      </c>
      <c r="O84">
        <f t="shared" si="22"/>
        <v>0</v>
      </c>
      <c r="P84">
        <f t="shared" ca="1" si="30"/>
        <v>0</v>
      </c>
      <c r="Q84">
        <f t="shared" si="24"/>
        <v>0</v>
      </c>
      <c r="R84">
        <f t="shared" ca="1" si="25"/>
        <v>0</v>
      </c>
      <c r="S84" t="str">
        <f>IF(H84="","",VLOOKUP(H84,'Соль SKU'!$A$1:$B$150,2,0))</f>
        <v/>
      </c>
      <c r="T84">
        <f t="shared" si="26"/>
        <v>9.4117647058823533</v>
      </c>
      <c r="U84">
        <f t="shared" si="27"/>
        <v>0</v>
      </c>
      <c r="V84">
        <f t="shared" si="28"/>
        <v>0</v>
      </c>
      <c r="W84" t="str">
        <f t="shared" ca="1" si="29"/>
        <v/>
      </c>
    </row>
    <row r="85" spans="10:23" x14ac:dyDescent="0.3">
      <c r="J85" s="9" t="str">
        <f t="shared" ca="1" si="20"/>
        <v/>
      </c>
      <c r="M85" s="10" t="str">
        <f t="shared" ca="1" si="21"/>
        <v/>
      </c>
      <c r="O85">
        <f t="shared" si="22"/>
        <v>0</v>
      </c>
      <c r="P85">
        <f t="shared" ca="1" si="30"/>
        <v>0</v>
      </c>
      <c r="Q85">
        <f t="shared" si="24"/>
        <v>0</v>
      </c>
      <c r="R85">
        <f t="shared" ca="1" si="25"/>
        <v>0</v>
      </c>
      <c r="S85" t="str">
        <f>IF(H85="","",VLOOKUP(H85,'Соль SKU'!$A$1:$B$150,2,0))</f>
        <v/>
      </c>
      <c r="T85">
        <f t="shared" si="26"/>
        <v>9.4117647058823533</v>
      </c>
      <c r="U85">
        <f t="shared" si="27"/>
        <v>0</v>
      </c>
      <c r="V85">
        <f t="shared" si="28"/>
        <v>0</v>
      </c>
      <c r="W85" t="str">
        <f t="shared" ca="1" si="29"/>
        <v/>
      </c>
    </row>
    <row r="86" spans="10:23" x14ac:dyDescent="0.3">
      <c r="J86" s="9" t="str">
        <f t="shared" ca="1" si="20"/>
        <v/>
      </c>
      <c r="M86" s="10" t="str">
        <f t="shared" ca="1" si="21"/>
        <v/>
      </c>
      <c r="O86">
        <f t="shared" si="22"/>
        <v>0</v>
      </c>
      <c r="P86">
        <f t="shared" ca="1" si="30"/>
        <v>0</v>
      </c>
      <c r="Q86">
        <f t="shared" si="24"/>
        <v>0</v>
      </c>
      <c r="R86">
        <f t="shared" ca="1" si="25"/>
        <v>0</v>
      </c>
      <c r="S86" t="str">
        <f>IF(H86="","",VLOOKUP(H86,'Соль SKU'!$A$1:$B$150,2,0))</f>
        <v/>
      </c>
      <c r="T86">
        <f t="shared" si="26"/>
        <v>9.4117647058823533</v>
      </c>
      <c r="U86">
        <f t="shared" si="27"/>
        <v>0</v>
      </c>
      <c r="V86">
        <f t="shared" si="28"/>
        <v>0</v>
      </c>
      <c r="W86" t="str">
        <f t="shared" ca="1" si="29"/>
        <v/>
      </c>
    </row>
    <row r="87" spans="10:23" x14ac:dyDescent="0.3">
      <c r="J87" s="9" t="str">
        <f t="shared" ca="1" si="20"/>
        <v/>
      </c>
      <c r="M87" s="10" t="str">
        <f t="shared" ca="1" si="21"/>
        <v/>
      </c>
      <c r="O87">
        <f t="shared" si="22"/>
        <v>0</v>
      </c>
      <c r="P87">
        <f t="shared" ca="1" si="30"/>
        <v>0</v>
      </c>
      <c r="Q87">
        <f t="shared" si="24"/>
        <v>0</v>
      </c>
      <c r="R87">
        <f t="shared" ca="1" si="25"/>
        <v>0</v>
      </c>
      <c r="S87" t="str">
        <f>IF(H87="","",VLOOKUP(H87,'Соль SKU'!$A$1:$B$150,2,0))</f>
        <v/>
      </c>
      <c r="T87">
        <f t="shared" si="26"/>
        <v>9.4117647058823533</v>
      </c>
      <c r="U87">
        <f t="shared" si="27"/>
        <v>0</v>
      </c>
      <c r="V87">
        <f t="shared" si="28"/>
        <v>0</v>
      </c>
      <c r="W87" t="str">
        <f t="shared" ca="1" si="29"/>
        <v/>
      </c>
    </row>
    <row r="88" spans="10:23" x14ac:dyDescent="0.3">
      <c r="J88" s="9" t="str">
        <f t="shared" ca="1" si="20"/>
        <v/>
      </c>
      <c r="M88" s="10" t="str">
        <f t="shared" ca="1" si="21"/>
        <v/>
      </c>
      <c r="O88">
        <f t="shared" si="22"/>
        <v>0</v>
      </c>
      <c r="P88">
        <f t="shared" ca="1" si="30"/>
        <v>0</v>
      </c>
      <c r="Q88">
        <f t="shared" si="24"/>
        <v>0</v>
      </c>
      <c r="R88">
        <f t="shared" ca="1" si="25"/>
        <v>0</v>
      </c>
      <c r="S88" t="str">
        <f>IF(H88="","",VLOOKUP(H88,'Соль SKU'!$A$1:$B$150,2,0))</f>
        <v/>
      </c>
      <c r="T88">
        <f t="shared" si="26"/>
        <v>9.4117647058823533</v>
      </c>
      <c r="U88">
        <f t="shared" si="27"/>
        <v>0</v>
      </c>
      <c r="V88">
        <f t="shared" si="28"/>
        <v>0</v>
      </c>
      <c r="W88" t="str">
        <f t="shared" ca="1" si="29"/>
        <v/>
      </c>
    </row>
    <row r="89" spans="10:23" x14ac:dyDescent="0.3">
      <c r="J89" s="9" t="str">
        <f t="shared" ca="1" si="20"/>
        <v/>
      </c>
      <c r="M89" s="10" t="str">
        <f t="shared" ca="1" si="21"/>
        <v/>
      </c>
      <c r="O89">
        <f t="shared" si="22"/>
        <v>0</v>
      </c>
      <c r="P89">
        <f t="shared" ca="1" si="30"/>
        <v>0</v>
      </c>
      <c r="Q89">
        <f t="shared" si="24"/>
        <v>0</v>
      </c>
      <c r="R89">
        <f t="shared" ca="1" si="25"/>
        <v>0</v>
      </c>
      <c r="S89" t="str">
        <f>IF(H89="","",VLOOKUP(H89,'Соль SKU'!$A$1:$B$150,2,0))</f>
        <v/>
      </c>
      <c r="T89">
        <f t="shared" si="26"/>
        <v>9.4117647058823533</v>
      </c>
      <c r="U89">
        <f t="shared" si="27"/>
        <v>0</v>
      </c>
      <c r="V89">
        <f t="shared" si="28"/>
        <v>0</v>
      </c>
      <c r="W89" t="str">
        <f t="shared" ca="1" si="29"/>
        <v/>
      </c>
    </row>
    <row r="90" spans="10:23" x14ac:dyDescent="0.3">
      <c r="J90" s="9" t="str">
        <f t="shared" ca="1" si="20"/>
        <v/>
      </c>
      <c r="M90" s="10" t="str">
        <f t="shared" ca="1" si="21"/>
        <v/>
      </c>
      <c r="O90">
        <f t="shared" si="22"/>
        <v>0</v>
      </c>
      <c r="P90">
        <f t="shared" ca="1" si="30"/>
        <v>0</v>
      </c>
      <c r="Q90">
        <f t="shared" si="24"/>
        <v>0</v>
      </c>
      <c r="R90">
        <f t="shared" ca="1" si="25"/>
        <v>0</v>
      </c>
      <c r="S90" t="str">
        <f>IF(H90="","",VLOOKUP(H90,'Соль SKU'!$A$1:$B$150,2,0))</f>
        <v/>
      </c>
      <c r="T90">
        <f t="shared" si="26"/>
        <v>9.4117647058823533</v>
      </c>
      <c r="U90">
        <f t="shared" si="27"/>
        <v>0</v>
      </c>
      <c r="V90">
        <f t="shared" si="28"/>
        <v>0</v>
      </c>
      <c r="W90" t="str">
        <f t="shared" ca="1" si="29"/>
        <v/>
      </c>
    </row>
    <row r="91" spans="10:23" x14ac:dyDescent="0.3">
      <c r="J91" s="9" t="str">
        <f t="shared" ca="1" si="20"/>
        <v/>
      </c>
      <c r="M91" s="10" t="str">
        <f t="shared" ca="1" si="21"/>
        <v/>
      </c>
      <c r="O91">
        <f t="shared" si="22"/>
        <v>0</v>
      </c>
      <c r="P91">
        <f t="shared" ca="1" si="30"/>
        <v>0</v>
      </c>
      <c r="Q91">
        <f t="shared" si="24"/>
        <v>0</v>
      </c>
      <c r="R91">
        <f t="shared" ca="1" si="25"/>
        <v>0</v>
      </c>
      <c r="S91" t="str">
        <f>IF(H91="","",VLOOKUP(H91,'Соль SKU'!$A$1:$B$150,2,0))</f>
        <v/>
      </c>
      <c r="T91">
        <f t="shared" si="26"/>
        <v>9.4117647058823533</v>
      </c>
      <c r="U91">
        <f t="shared" si="27"/>
        <v>0</v>
      </c>
      <c r="V91">
        <f t="shared" si="28"/>
        <v>0</v>
      </c>
      <c r="W91" t="str">
        <f t="shared" ca="1" si="29"/>
        <v/>
      </c>
    </row>
    <row r="92" spans="10:23" x14ac:dyDescent="0.3">
      <c r="J92" s="9" t="str">
        <f t="shared" ca="1" si="20"/>
        <v/>
      </c>
      <c r="M92" s="10" t="str">
        <f t="shared" ca="1" si="21"/>
        <v/>
      </c>
      <c r="O92">
        <f t="shared" si="22"/>
        <v>0</v>
      </c>
      <c r="P92">
        <f t="shared" ca="1" si="30"/>
        <v>0</v>
      </c>
      <c r="Q92">
        <f t="shared" si="24"/>
        <v>0</v>
      </c>
      <c r="R92">
        <f t="shared" ca="1" si="25"/>
        <v>0</v>
      </c>
      <c r="S92" t="str">
        <f>IF(H92="","",VLOOKUP(H92,'Соль SKU'!$A$1:$B$150,2,0))</f>
        <v/>
      </c>
      <c r="T92">
        <f t="shared" si="26"/>
        <v>9.4117647058823533</v>
      </c>
      <c r="U92">
        <f t="shared" si="27"/>
        <v>0</v>
      </c>
      <c r="V92">
        <f t="shared" si="28"/>
        <v>0</v>
      </c>
      <c r="W92" t="str">
        <f t="shared" ca="1" si="29"/>
        <v/>
      </c>
    </row>
    <row r="93" spans="10:23" x14ac:dyDescent="0.3">
      <c r="J93" s="9" t="str">
        <f t="shared" ca="1" si="20"/>
        <v/>
      </c>
      <c r="M93" s="10" t="str">
        <f t="shared" ca="1" si="21"/>
        <v/>
      </c>
      <c r="O93">
        <f t="shared" si="22"/>
        <v>0</v>
      </c>
      <c r="P93">
        <f t="shared" ca="1" si="30"/>
        <v>0</v>
      </c>
      <c r="Q93">
        <f t="shared" si="24"/>
        <v>0</v>
      </c>
      <c r="R93">
        <f t="shared" ca="1" si="25"/>
        <v>0</v>
      </c>
      <c r="S93" t="str">
        <f>IF(H93="","",VLOOKUP(H93,'Соль SKU'!$A$1:$B$150,2,0))</f>
        <v/>
      </c>
      <c r="T93">
        <f t="shared" si="26"/>
        <v>9.4117647058823533</v>
      </c>
      <c r="U93">
        <f t="shared" si="27"/>
        <v>0</v>
      </c>
      <c r="V93">
        <f t="shared" si="28"/>
        <v>0</v>
      </c>
      <c r="W93" t="str">
        <f t="shared" ca="1" si="29"/>
        <v/>
      </c>
    </row>
    <row r="94" spans="10:23" x14ac:dyDescent="0.3">
      <c r="J94" s="9" t="str">
        <f t="shared" ca="1" si="20"/>
        <v/>
      </c>
      <c r="M94" s="10" t="str">
        <f t="shared" ca="1" si="21"/>
        <v/>
      </c>
      <c r="O94">
        <f t="shared" si="22"/>
        <v>0</v>
      </c>
      <c r="P94">
        <f t="shared" ca="1" si="30"/>
        <v>0</v>
      </c>
      <c r="Q94">
        <f t="shared" si="24"/>
        <v>0</v>
      </c>
      <c r="R94">
        <f t="shared" ca="1" si="25"/>
        <v>0</v>
      </c>
      <c r="S94" t="str">
        <f>IF(H94="","",VLOOKUP(H94,'Соль SKU'!$A$1:$B$150,2,0))</f>
        <v/>
      </c>
      <c r="T94">
        <f t="shared" si="26"/>
        <v>9.4117647058823533</v>
      </c>
      <c r="U94">
        <f t="shared" si="27"/>
        <v>0</v>
      </c>
      <c r="V94">
        <f t="shared" si="28"/>
        <v>0</v>
      </c>
      <c r="W94" t="str">
        <f t="shared" ca="1" si="29"/>
        <v/>
      </c>
    </row>
    <row r="95" spans="10:23" x14ac:dyDescent="0.3">
      <c r="J95" s="9" t="str">
        <f t="shared" ca="1" si="20"/>
        <v/>
      </c>
      <c r="M95" s="10" t="str">
        <f t="shared" ca="1" si="21"/>
        <v/>
      </c>
      <c r="O95">
        <f t="shared" si="22"/>
        <v>0</v>
      </c>
      <c r="P95">
        <f t="shared" ca="1" si="30"/>
        <v>0</v>
      </c>
      <c r="Q95">
        <f t="shared" si="24"/>
        <v>0</v>
      </c>
      <c r="R95">
        <f t="shared" ca="1" si="25"/>
        <v>0</v>
      </c>
      <c r="S95" t="str">
        <f>IF(H95="","",VLOOKUP(H95,'Соль SKU'!$A$1:$B$150,2,0))</f>
        <v/>
      </c>
      <c r="T95">
        <f t="shared" si="26"/>
        <v>9.4117647058823533</v>
      </c>
      <c r="U95">
        <f t="shared" si="27"/>
        <v>0</v>
      </c>
      <c r="V95">
        <f t="shared" si="28"/>
        <v>0</v>
      </c>
      <c r="W95" t="str">
        <f t="shared" ca="1" si="29"/>
        <v/>
      </c>
    </row>
    <row r="96" spans="10:23" x14ac:dyDescent="0.3">
      <c r="J96" s="9" t="str">
        <f t="shared" ca="1" si="20"/>
        <v/>
      </c>
      <c r="M96" s="10" t="str">
        <f t="shared" ca="1" si="21"/>
        <v/>
      </c>
      <c r="O96">
        <f t="shared" si="22"/>
        <v>0</v>
      </c>
      <c r="P96">
        <f t="shared" ca="1" si="30"/>
        <v>0</v>
      </c>
      <c r="Q96">
        <f t="shared" si="24"/>
        <v>0</v>
      </c>
      <c r="R96">
        <f t="shared" ca="1" si="25"/>
        <v>0</v>
      </c>
      <c r="S96" t="str">
        <f>IF(H96="","",VLOOKUP(H96,'Соль SKU'!$A$1:$B$150,2,0))</f>
        <v/>
      </c>
      <c r="T96">
        <f t="shared" si="26"/>
        <v>9.4117647058823533</v>
      </c>
      <c r="U96">
        <f t="shared" si="27"/>
        <v>0</v>
      </c>
      <c r="V96">
        <f t="shared" si="28"/>
        <v>0</v>
      </c>
      <c r="W96" t="str">
        <f t="shared" ca="1" si="29"/>
        <v/>
      </c>
    </row>
    <row r="97" spans="10:23" x14ac:dyDescent="0.3">
      <c r="J97" s="9" t="str">
        <f t="shared" ca="1" si="20"/>
        <v/>
      </c>
      <c r="M97" s="10" t="str">
        <f t="shared" ca="1" si="21"/>
        <v/>
      </c>
      <c r="O97">
        <f t="shared" si="22"/>
        <v>0</v>
      </c>
      <c r="P97">
        <f t="shared" ca="1" si="30"/>
        <v>0</v>
      </c>
      <c r="Q97">
        <f t="shared" si="24"/>
        <v>0</v>
      </c>
      <c r="R97">
        <f t="shared" ca="1" si="25"/>
        <v>0</v>
      </c>
      <c r="S97" t="str">
        <f>IF(H97="","",VLOOKUP(H97,'Соль SKU'!$A$1:$B$150,2,0))</f>
        <v/>
      </c>
      <c r="T97">
        <f t="shared" si="26"/>
        <v>9.4117647058823533</v>
      </c>
      <c r="U97">
        <f t="shared" si="27"/>
        <v>0</v>
      </c>
      <c r="V97">
        <f t="shared" si="28"/>
        <v>0</v>
      </c>
      <c r="W97" t="str">
        <f t="shared" ca="1" si="29"/>
        <v/>
      </c>
    </row>
    <row r="98" spans="10:23" x14ac:dyDescent="0.3">
      <c r="J98" s="9" t="str">
        <f t="shared" ref="J98:J122" ca="1" si="31">IF(L98="", IF(N98="","",W98+(INDIRECT("R" &amp; ROW() - 1) - R98)),IF(N98="", "", INDIRECT("R" &amp; ROW() - 1) - R98))</f>
        <v/>
      </c>
      <c r="M98" s="10" t="str">
        <f t="shared" ref="M98:M129" ca="1" si="32">IF(L98="", IF(W98=0, "", W98), IF(U98 = "", "", IF(U98/T98 = 0, "", U98/T98)))</f>
        <v/>
      </c>
      <c r="O98">
        <f t="shared" ref="O98:O129" si="33">IF(N98 = "-", -V98,I98)</f>
        <v>0</v>
      </c>
      <c r="P98">
        <f t="shared" ca="1" si="30"/>
        <v>0</v>
      </c>
      <c r="Q98">
        <f t="shared" ref="Q98:Q122" si="34">IF(N98="-",1,0)</f>
        <v>0</v>
      </c>
      <c r="R98">
        <f t="shared" ref="R98:R122" ca="1" si="35">IF(P98 = 0, INDIRECT("R" &amp; ROW() - 1), P98)</f>
        <v>0</v>
      </c>
      <c r="S98" t="str">
        <f>IF(H98="","",VLOOKUP(H98,'Соль SKU'!$A$1:$B$150,2,0))</f>
        <v/>
      </c>
      <c r="T98">
        <f t="shared" ref="T98:T122" si="36">8000/850</f>
        <v>9.4117647058823533</v>
      </c>
      <c r="U98">
        <f t="shared" ref="U98:U122" si="37">VALUE(IF(TRIM(MID(SUBSTITUTE($L98,",",REPT(" ",LEN($L98))), 0 *LEN($L98)+1,LEN($L98))) = "", "0", TRIM(MID(SUBSTITUTE($L98,",",REPT(" ",LEN($L98))),0 *LEN($L98)+1,LEN($L98))))) +   VALUE(IF(TRIM(MID(SUBSTITUTE($L98,",",REPT(" ",LEN($L98))), 1 *LEN($L98)+1,LEN($L98))) = "", "0", TRIM(MID(SUBSTITUTE($L98,",",REPT(" ",LEN($L98))),1 *LEN($L98)+1,LEN($L98))))) +  VALUE(IF(TRIM(MID(SUBSTITUTE($L98,",",REPT(" ",LEN($L98))), 2 *LEN($L98)+1,LEN($L98))) = "", "0", TRIM(MID(SUBSTITUTE($L98,",",REPT(" ",LEN($L98))),2 *LEN($L98)+1,LEN($L98))))) +  VALUE(IF(TRIM(MID(SUBSTITUTE($L98,",",REPT(" ",LEN($L98))), 3 *LEN($L98)+1,LEN($L98))) = "", "0", TRIM(MID(SUBSTITUTE($L98,",",REPT(" ",LEN($L98))),3 *LEN($L98)+1,LEN($L98))))) +  VALUE(IF(TRIM(MID(SUBSTITUTE($L98,",",REPT(" ",LEN($L98))), 4 *LEN($L98)+1,LEN($L98))) = "", "0", TRIM(MID(SUBSTITUTE($L98,",",REPT(" ",LEN($L98))),4 *LEN($L98)+1,LEN($L98))))) +  VALUE(IF(TRIM(MID(SUBSTITUTE($L98,",",REPT(" ",LEN($L98))), 5 *LEN($L98)+1,LEN($L98))) = "", "0", TRIM(MID(SUBSTITUTE($L98,",",REPT(" ",LEN($L98))),5 *LEN($L98)+1,LEN($L98))))) +  VALUE(IF(TRIM(MID(SUBSTITUTE($L98,",",REPT(" ",LEN($L98))), 6 *LEN($L98)+1,LEN($L98))) = "", "0", TRIM(MID(SUBSTITUTE($L98,",",REPT(" ",LEN($L98))),6 *LEN($L98)+1,LEN($L98))))) +  VALUE(IF(TRIM(MID(SUBSTITUTE($L98,",",REPT(" ",LEN($L98))), 7 *LEN($L98)+1,LEN($L98))) = "", "0", TRIM(MID(SUBSTITUTE($L98,",",REPT(" ",LEN($L98))),7 *LEN($L98)+1,LEN($L98))))) +  VALUE(IF(TRIM(MID(SUBSTITUTE($L98,",",REPT(" ",LEN($L98))), 8 *LEN($L98)+1,LEN($L98))) = "", "0", TRIM(MID(SUBSTITUTE($L98,",",REPT(" ",LEN($L98))),8 *LEN($L98)+1,LEN($L98))))) +  VALUE(IF(TRIM(MID(SUBSTITUTE($L98,",",REPT(" ",LEN($L98))), 9 *LEN($L98)+1,LEN($L98))) = "", "0", TRIM(MID(SUBSTITUTE($L98,",",REPT(" ",LEN($L98))),9 *LEN($L98)+1,LEN($L98))))) +  VALUE(IF(TRIM(MID(SUBSTITUTE($L98,",",REPT(" ",LEN($L98))), 10 *LEN($L98)+1,LEN($L98))) = "", "0", TRIM(MID(SUBSTITUTE($L98,",",REPT(" ",LEN($L98))),10 *LEN($L98)+1,LEN($L98)))))</f>
        <v>0</v>
      </c>
      <c r="V98">
        <f t="shared" ref="V98:V129" si="38">IF(U98 = "", "", U98/T98)</f>
        <v>0</v>
      </c>
      <c r="W98" t="str">
        <f t="shared" ref="W98:W122" ca="1" si="39">IF(N98="", "", MAX(ROUND(-(INDIRECT("R" &amp; ROW() - 1) - R98)/850, 0), 1) * 850)</f>
        <v/>
      </c>
    </row>
    <row r="99" spans="10:23" x14ac:dyDescent="0.3">
      <c r="J99" s="9" t="str">
        <f t="shared" ca="1" si="31"/>
        <v/>
      </c>
      <c r="M99" s="10" t="str">
        <f t="shared" ca="1" si="32"/>
        <v/>
      </c>
      <c r="O99">
        <f t="shared" si="33"/>
        <v>0</v>
      </c>
      <c r="P99">
        <f t="shared" ca="1" si="30"/>
        <v>0</v>
      </c>
      <c r="Q99">
        <f t="shared" si="34"/>
        <v>0</v>
      </c>
      <c r="R99">
        <f t="shared" ca="1" si="35"/>
        <v>0</v>
      </c>
      <c r="S99" t="str">
        <f>IF(H99="","",VLOOKUP(H99,'Соль SKU'!$A$1:$B$150,2,0))</f>
        <v/>
      </c>
      <c r="T99">
        <f t="shared" si="36"/>
        <v>9.4117647058823533</v>
      </c>
      <c r="U99">
        <f t="shared" si="37"/>
        <v>0</v>
      </c>
      <c r="V99">
        <f t="shared" si="38"/>
        <v>0</v>
      </c>
      <c r="W99" t="str">
        <f t="shared" ca="1" si="39"/>
        <v/>
      </c>
    </row>
    <row r="100" spans="10:23" x14ac:dyDescent="0.3">
      <c r="J100" s="9" t="str">
        <f t="shared" ca="1" si="31"/>
        <v/>
      </c>
      <c r="M100" s="10" t="str">
        <f t="shared" ca="1" si="32"/>
        <v/>
      </c>
      <c r="O100">
        <f t="shared" si="33"/>
        <v>0</v>
      </c>
      <c r="P100">
        <f t="shared" ref="P100:P122" ca="1" si="40">IF(N100 = "-", SUM(INDIRECT(ADDRESS(2,COLUMN(O100)) &amp; ":" &amp; ADDRESS(ROW(),COLUMN(O100)))), 0)</f>
        <v>0</v>
      </c>
      <c r="Q100">
        <f t="shared" si="34"/>
        <v>0</v>
      </c>
      <c r="R100">
        <f t="shared" ca="1" si="35"/>
        <v>0</v>
      </c>
      <c r="S100" t="str">
        <f>IF(H100="","",VLOOKUP(H100,'Соль SKU'!$A$1:$B$150,2,0))</f>
        <v/>
      </c>
      <c r="T100">
        <f t="shared" si="36"/>
        <v>9.4117647058823533</v>
      </c>
      <c r="U100">
        <f t="shared" si="37"/>
        <v>0</v>
      </c>
      <c r="V100">
        <f t="shared" si="38"/>
        <v>0</v>
      </c>
      <c r="W100" t="str">
        <f t="shared" ca="1" si="39"/>
        <v/>
      </c>
    </row>
    <row r="101" spans="10:23" x14ac:dyDescent="0.3">
      <c r="J101" s="9" t="str">
        <f t="shared" ca="1" si="31"/>
        <v/>
      </c>
      <c r="M101" s="10" t="str">
        <f t="shared" ca="1" si="32"/>
        <v/>
      </c>
      <c r="O101">
        <f t="shared" si="33"/>
        <v>0</v>
      </c>
      <c r="P101">
        <f t="shared" ca="1" si="40"/>
        <v>0</v>
      </c>
      <c r="Q101">
        <f t="shared" si="34"/>
        <v>0</v>
      </c>
      <c r="R101">
        <f t="shared" ca="1" si="35"/>
        <v>0</v>
      </c>
      <c r="S101" t="str">
        <f>IF(H101="","",VLOOKUP(H101,'Соль SKU'!$A$1:$B$150,2,0))</f>
        <v/>
      </c>
      <c r="T101">
        <f t="shared" si="36"/>
        <v>9.4117647058823533</v>
      </c>
      <c r="U101">
        <f t="shared" si="37"/>
        <v>0</v>
      </c>
      <c r="V101">
        <f t="shared" si="38"/>
        <v>0</v>
      </c>
      <c r="W101" t="str">
        <f t="shared" ca="1" si="39"/>
        <v/>
      </c>
    </row>
    <row r="102" spans="10:23" x14ac:dyDescent="0.3">
      <c r="J102" s="9" t="str">
        <f t="shared" ca="1" si="31"/>
        <v/>
      </c>
      <c r="M102" s="10" t="str">
        <f t="shared" ca="1" si="32"/>
        <v/>
      </c>
      <c r="O102">
        <f t="shared" si="33"/>
        <v>0</v>
      </c>
      <c r="P102">
        <f t="shared" ca="1" si="40"/>
        <v>0</v>
      </c>
      <c r="Q102">
        <f t="shared" si="34"/>
        <v>0</v>
      </c>
      <c r="R102">
        <f t="shared" ca="1" si="35"/>
        <v>0</v>
      </c>
      <c r="S102" t="str">
        <f>IF(H102="","",VLOOKUP(H102,'Соль SKU'!$A$1:$B$150,2,0))</f>
        <v/>
      </c>
      <c r="T102">
        <f t="shared" si="36"/>
        <v>9.4117647058823533</v>
      </c>
      <c r="U102">
        <f t="shared" si="37"/>
        <v>0</v>
      </c>
      <c r="V102">
        <f t="shared" si="38"/>
        <v>0</v>
      </c>
      <c r="W102" t="str">
        <f t="shared" ca="1" si="39"/>
        <v/>
      </c>
    </row>
    <row r="103" spans="10:23" x14ac:dyDescent="0.3">
      <c r="J103" s="9" t="str">
        <f t="shared" ca="1" si="31"/>
        <v/>
      </c>
      <c r="M103" s="10" t="str">
        <f t="shared" ca="1" si="32"/>
        <v/>
      </c>
      <c r="O103">
        <f t="shared" si="33"/>
        <v>0</v>
      </c>
      <c r="P103">
        <f t="shared" ca="1" si="40"/>
        <v>0</v>
      </c>
      <c r="Q103">
        <f t="shared" si="34"/>
        <v>0</v>
      </c>
      <c r="R103">
        <f t="shared" ca="1" si="35"/>
        <v>0</v>
      </c>
      <c r="S103" t="str">
        <f>IF(H103="","",VLOOKUP(H103,'Соль SKU'!$A$1:$B$150,2,0))</f>
        <v/>
      </c>
      <c r="T103">
        <f t="shared" si="36"/>
        <v>9.4117647058823533</v>
      </c>
      <c r="U103">
        <f t="shared" si="37"/>
        <v>0</v>
      </c>
      <c r="V103">
        <f t="shared" si="38"/>
        <v>0</v>
      </c>
      <c r="W103" t="str">
        <f t="shared" ca="1" si="39"/>
        <v/>
      </c>
    </row>
    <row r="104" spans="10:23" x14ac:dyDescent="0.3">
      <c r="J104" s="9" t="str">
        <f t="shared" ca="1" si="31"/>
        <v/>
      </c>
      <c r="M104" s="10" t="str">
        <f t="shared" ca="1" si="32"/>
        <v/>
      </c>
      <c r="O104">
        <f t="shared" si="33"/>
        <v>0</v>
      </c>
      <c r="P104">
        <f t="shared" ca="1" si="40"/>
        <v>0</v>
      </c>
      <c r="Q104">
        <f t="shared" si="34"/>
        <v>0</v>
      </c>
      <c r="R104">
        <f t="shared" ca="1" si="35"/>
        <v>0</v>
      </c>
      <c r="S104" t="str">
        <f>IF(H104="","",VLOOKUP(H104,'Соль SKU'!$A$1:$B$150,2,0))</f>
        <v/>
      </c>
      <c r="T104">
        <f t="shared" si="36"/>
        <v>9.4117647058823533</v>
      </c>
      <c r="U104">
        <f t="shared" si="37"/>
        <v>0</v>
      </c>
      <c r="V104">
        <f t="shared" si="38"/>
        <v>0</v>
      </c>
      <c r="W104" t="str">
        <f t="shared" ca="1" si="39"/>
        <v/>
      </c>
    </row>
    <row r="105" spans="10:23" x14ac:dyDescent="0.3">
      <c r="J105" s="9" t="str">
        <f t="shared" ca="1" si="31"/>
        <v/>
      </c>
      <c r="M105" s="10" t="str">
        <f t="shared" ca="1" si="32"/>
        <v/>
      </c>
      <c r="O105">
        <f t="shared" si="33"/>
        <v>0</v>
      </c>
      <c r="P105">
        <f t="shared" ca="1" si="40"/>
        <v>0</v>
      </c>
      <c r="Q105">
        <f t="shared" si="34"/>
        <v>0</v>
      </c>
      <c r="R105">
        <f t="shared" ca="1" si="35"/>
        <v>0</v>
      </c>
      <c r="S105" t="str">
        <f>IF(H105="","",VLOOKUP(H105,'Соль SKU'!$A$1:$B$150,2,0))</f>
        <v/>
      </c>
      <c r="T105">
        <f t="shared" si="36"/>
        <v>9.4117647058823533</v>
      </c>
      <c r="U105">
        <f t="shared" si="37"/>
        <v>0</v>
      </c>
      <c r="V105">
        <f t="shared" si="38"/>
        <v>0</v>
      </c>
      <c r="W105" t="str">
        <f t="shared" ca="1" si="39"/>
        <v/>
      </c>
    </row>
    <row r="106" spans="10:23" x14ac:dyDescent="0.3">
      <c r="J106" s="9" t="str">
        <f t="shared" ca="1" si="31"/>
        <v/>
      </c>
      <c r="M106" s="10" t="str">
        <f t="shared" ca="1" si="32"/>
        <v/>
      </c>
      <c r="O106">
        <f t="shared" si="33"/>
        <v>0</v>
      </c>
      <c r="P106">
        <f t="shared" ca="1" si="40"/>
        <v>0</v>
      </c>
      <c r="Q106">
        <f t="shared" si="34"/>
        <v>0</v>
      </c>
      <c r="R106">
        <f t="shared" ca="1" si="35"/>
        <v>0</v>
      </c>
      <c r="S106" t="str">
        <f>IF(H106="","",VLOOKUP(H106,'Соль SKU'!$A$1:$B$150,2,0))</f>
        <v/>
      </c>
      <c r="T106">
        <f t="shared" si="36"/>
        <v>9.4117647058823533</v>
      </c>
      <c r="U106">
        <f t="shared" si="37"/>
        <v>0</v>
      </c>
      <c r="V106">
        <f t="shared" si="38"/>
        <v>0</v>
      </c>
      <c r="W106" t="str">
        <f t="shared" ca="1" si="39"/>
        <v/>
      </c>
    </row>
    <row r="107" spans="10:23" x14ac:dyDescent="0.3">
      <c r="J107" s="9" t="str">
        <f t="shared" ca="1" si="31"/>
        <v/>
      </c>
      <c r="M107" s="10" t="str">
        <f t="shared" ca="1" si="32"/>
        <v/>
      </c>
      <c r="O107">
        <f t="shared" si="33"/>
        <v>0</v>
      </c>
      <c r="P107">
        <f t="shared" ca="1" si="40"/>
        <v>0</v>
      </c>
      <c r="Q107">
        <f t="shared" si="34"/>
        <v>0</v>
      </c>
      <c r="R107">
        <f t="shared" ca="1" si="35"/>
        <v>0</v>
      </c>
      <c r="S107" t="str">
        <f>IF(H107="","",VLOOKUP(H107,'Соль SKU'!$A$1:$B$150,2,0))</f>
        <v/>
      </c>
      <c r="T107">
        <f t="shared" si="36"/>
        <v>9.4117647058823533</v>
      </c>
      <c r="U107">
        <f t="shared" si="37"/>
        <v>0</v>
      </c>
      <c r="V107">
        <f t="shared" si="38"/>
        <v>0</v>
      </c>
      <c r="W107" t="str">
        <f t="shared" ca="1" si="39"/>
        <v/>
      </c>
    </row>
    <row r="108" spans="10:23" x14ac:dyDescent="0.3">
      <c r="J108" s="9" t="str">
        <f t="shared" ca="1" si="31"/>
        <v/>
      </c>
      <c r="M108" s="10" t="str">
        <f t="shared" ca="1" si="32"/>
        <v/>
      </c>
      <c r="O108">
        <f t="shared" si="33"/>
        <v>0</v>
      </c>
      <c r="P108">
        <f t="shared" ca="1" si="40"/>
        <v>0</v>
      </c>
      <c r="Q108">
        <f t="shared" si="34"/>
        <v>0</v>
      </c>
      <c r="R108">
        <f t="shared" ca="1" si="35"/>
        <v>0</v>
      </c>
      <c r="S108" t="str">
        <f>IF(H108="","",VLOOKUP(H108,'Соль SKU'!$A$1:$B$150,2,0))</f>
        <v/>
      </c>
      <c r="T108">
        <f t="shared" si="36"/>
        <v>9.4117647058823533</v>
      </c>
      <c r="U108">
        <f t="shared" si="37"/>
        <v>0</v>
      </c>
      <c r="V108">
        <f t="shared" si="38"/>
        <v>0</v>
      </c>
      <c r="W108" t="str">
        <f t="shared" ca="1" si="39"/>
        <v/>
      </c>
    </row>
    <row r="109" spans="10:23" x14ac:dyDescent="0.3">
      <c r="J109" s="9" t="str">
        <f t="shared" ca="1" si="31"/>
        <v/>
      </c>
      <c r="M109" s="10" t="str">
        <f t="shared" ca="1" si="32"/>
        <v/>
      </c>
      <c r="O109">
        <f t="shared" si="33"/>
        <v>0</v>
      </c>
      <c r="P109">
        <f t="shared" ca="1" si="40"/>
        <v>0</v>
      </c>
      <c r="Q109">
        <f t="shared" si="34"/>
        <v>0</v>
      </c>
      <c r="R109">
        <f t="shared" ca="1" si="35"/>
        <v>0</v>
      </c>
      <c r="S109" t="str">
        <f>IF(H109="","",VLOOKUP(H109,'Соль SKU'!$A$1:$B$150,2,0))</f>
        <v/>
      </c>
      <c r="T109">
        <f t="shared" si="36"/>
        <v>9.4117647058823533</v>
      </c>
      <c r="U109">
        <f t="shared" si="37"/>
        <v>0</v>
      </c>
      <c r="V109">
        <f t="shared" si="38"/>
        <v>0</v>
      </c>
      <c r="W109" t="str">
        <f t="shared" ca="1" si="39"/>
        <v/>
      </c>
    </row>
    <row r="110" spans="10:23" x14ac:dyDescent="0.3">
      <c r="J110" s="9" t="str">
        <f t="shared" ca="1" si="31"/>
        <v/>
      </c>
      <c r="M110" s="10" t="str">
        <f t="shared" ca="1" si="32"/>
        <v/>
      </c>
      <c r="O110">
        <f t="shared" si="33"/>
        <v>0</v>
      </c>
      <c r="P110">
        <f t="shared" ca="1" si="40"/>
        <v>0</v>
      </c>
      <c r="Q110">
        <f t="shared" si="34"/>
        <v>0</v>
      </c>
      <c r="R110">
        <f t="shared" ca="1" si="35"/>
        <v>0</v>
      </c>
      <c r="S110" t="str">
        <f>IF(H110="","",VLOOKUP(H110,'Соль SKU'!$A$1:$B$150,2,0))</f>
        <v/>
      </c>
      <c r="T110">
        <f t="shared" si="36"/>
        <v>9.4117647058823533</v>
      </c>
      <c r="U110">
        <f t="shared" si="37"/>
        <v>0</v>
      </c>
      <c r="V110">
        <f t="shared" si="38"/>
        <v>0</v>
      </c>
      <c r="W110" t="str">
        <f t="shared" ca="1" si="39"/>
        <v/>
      </c>
    </row>
    <row r="111" spans="10:23" x14ac:dyDescent="0.3">
      <c r="J111" s="9" t="str">
        <f t="shared" ca="1" si="31"/>
        <v/>
      </c>
      <c r="M111" s="10" t="str">
        <f t="shared" ca="1" si="32"/>
        <v/>
      </c>
      <c r="O111">
        <f t="shared" si="33"/>
        <v>0</v>
      </c>
      <c r="P111">
        <f t="shared" ca="1" si="40"/>
        <v>0</v>
      </c>
      <c r="Q111">
        <f t="shared" si="34"/>
        <v>0</v>
      </c>
      <c r="R111">
        <f t="shared" ca="1" si="35"/>
        <v>0</v>
      </c>
      <c r="S111" t="str">
        <f>IF(H111="","",VLOOKUP(H111,'Соль SKU'!$A$1:$B$150,2,0))</f>
        <v/>
      </c>
      <c r="T111">
        <f t="shared" si="36"/>
        <v>9.4117647058823533</v>
      </c>
      <c r="U111">
        <f t="shared" si="37"/>
        <v>0</v>
      </c>
      <c r="V111">
        <f t="shared" si="38"/>
        <v>0</v>
      </c>
      <c r="W111" t="str">
        <f t="shared" ca="1" si="39"/>
        <v/>
      </c>
    </row>
    <row r="112" spans="10:23" x14ac:dyDescent="0.3">
      <c r="J112" s="9" t="str">
        <f t="shared" ca="1" si="31"/>
        <v/>
      </c>
      <c r="M112" s="10" t="str">
        <f t="shared" ca="1" si="32"/>
        <v/>
      </c>
      <c r="O112">
        <f t="shared" si="33"/>
        <v>0</v>
      </c>
      <c r="P112">
        <f t="shared" ca="1" si="40"/>
        <v>0</v>
      </c>
      <c r="Q112">
        <f t="shared" si="34"/>
        <v>0</v>
      </c>
      <c r="R112">
        <f t="shared" ca="1" si="35"/>
        <v>0</v>
      </c>
      <c r="S112" t="str">
        <f>IF(H112="","",VLOOKUP(H112,'Соль SKU'!$A$1:$B$150,2,0))</f>
        <v/>
      </c>
      <c r="T112">
        <f t="shared" si="36"/>
        <v>9.4117647058823533</v>
      </c>
      <c r="U112">
        <f t="shared" si="37"/>
        <v>0</v>
      </c>
      <c r="V112">
        <f t="shared" si="38"/>
        <v>0</v>
      </c>
      <c r="W112" t="str">
        <f t="shared" ca="1" si="39"/>
        <v/>
      </c>
    </row>
    <row r="113" spans="10:23" x14ac:dyDescent="0.3">
      <c r="J113" s="9" t="str">
        <f t="shared" ca="1" si="31"/>
        <v/>
      </c>
      <c r="M113" s="10" t="str">
        <f t="shared" ca="1" si="32"/>
        <v/>
      </c>
      <c r="O113">
        <f t="shared" si="33"/>
        <v>0</v>
      </c>
      <c r="P113">
        <f t="shared" ca="1" si="40"/>
        <v>0</v>
      </c>
      <c r="Q113">
        <f t="shared" si="34"/>
        <v>0</v>
      </c>
      <c r="R113">
        <f t="shared" ca="1" si="35"/>
        <v>0</v>
      </c>
      <c r="S113" t="str">
        <f>IF(H113="","",VLOOKUP(H113,'Соль SKU'!$A$1:$B$150,2,0))</f>
        <v/>
      </c>
      <c r="T113">
        <f t="shared" si="36"/>
        <v>9.4117647058823533</v>
      </c>
      <c r="U113">
        <f t="shared" si="37"/>
        <v>0</v>
      </c>
      <c r="V113">
        <f t="shared" si="38"/>
        <v>0</v>
      </c>
      <c r="W113" t="str">
        <f t="shared" ca="1" si="39"/>
        <v/>
      </c>
    </row>
    <row r="114" spans="10:23" x14ac:dyDescent="0.3">
      <c r="J114" s="9" t="str">
        <f t="shared" ca="1" si="31"/>
        <v/>
      </c>
      <c r="M114" s="10" t="str">
        <f t="shared" ca="1" si="32"/>
        <v/>
      </c>
      <c r="O114">
        <f t="shared" si="33"/>
        <v>0</v>
      </c>
      <c r="P114">
        <f t="shared" ca="1" si="40"/>
        <v>0</v>
      </c>
      <c r="Q114">
        <f t="shared" si="34"/>
        <v>0</v>
      </c>
      <c r="R114">
        <f t="shared" ca="1" si="35"/>
        <v>0</v>
      </c>
      <c r="S114" t="str">
        <f>IF(H114="","",VLOOKUP(H114,'Соль SKU'!$A$1:$B$150,2,0))</f>
        <v/>
      </c>
      <c r="T114">
        <f t="shared" si="36"/>
        <v>9.4117647058823533</v>
      </c>
      <c r="U114">
        <f t="shared" si="37"/>
        <v>0</v>
      </c>
      <c r="V114">
        <f t="shared" si="38"/>
        <v>0</v>
      </c>
      <c r="W114" t="str">
        <f t="shared" ca="1" si="39"/>
        <v/>
      </c>
    </row>
    <row r="115" spans="10:23" x14ac:dyDescent="0.3">
      <c r="J115" s="9" t="str">
        <f t="shared" ca="1" si="31"/>
        <v/>
      </c>
      <c r="M115" s="10" t="str">
        <f t="shared" ca="1" si="32"/>
        <v/>
      </c>
      <c r="O115">
        <f t="shared" si="33"/>
        <v>0</v>
      </c>
      <c r="P115">
        <f t="shared" ca="1" si="40"/>
        <v>0</v>
      </c>
      <c r="Q115">
        <f t="shared" si="34"/>
        <v>0</v>
      </c>
      <c r="R115">
        <f t="shared" ca="1" si="35"/>
        <v>0</v>
      </c>
      <c r="S115" t="str">
        <f>IF(H115="","",VLOOKUP(H115,'Соль SKU'!$A$1:$B$150,2,0))</f>
        <v/>
      </c>
      <c r="T115">
        <f t="shared" si="36"/>
        <v>9.4117647058823533</v>
      </c>
      <c r="U115">
        <f t="shared" si="37"/>
        <v>0</v>
      </c>
      <c r="V115">
        <f t="shared" si="38"/>
        <v>0</v>
      </c>
      <c r="W115" t="str">
        <f t="shared" ca="1" si="39"/>
        <v/>
      </c>
    </row>
    <row r="116" spans="10:23" x14ac:dyDescent="0.3">
      <c r="J116" s="9" t="str">
        <f t="shared" ca="1" si="31"/>
        <v/>
      </c>
      <c r="M116" s="10" t="str">
        <f t="shared" ca="1" si="32"/>
        <v/>
      </c>
      <c r="O116">
        <f t="shared" si="33"/>
        <v>0</v>
      </c>
      <c r="P116">
        <f t="shared" ca="1" si="40"/>
        <v>0</v>
      </c>
      <c r="Q116">
        <f t="shared" si="34"/>
        <v>0</v>
      </c>
      <c r="R116">
        <f t="shared" ca="1" si="35"/>
        <v>0</v>
      </c>
      <c r="S116" t="str">
        <f>IF(H116="","",VLOOKUP(H116,'Соль SKU'!$A$1:$B$150,2,0))</f>
        <v/>
      </c>
      <c r="T116">
        <f t="shared" si="36"/>
        <v>9.4117647058823533</v>
      </c>
      <c r="U116">
        <f t="shared" si="37"/>
        <v>0</v>
      </c>
      <c r="V116">
        <f t="shared" si="38"/>
        <v>0</v>
      </c>
      <c r="W116" t="str">
        <f t="shared" ca="1" si="39"/>
        <v/>
      </c>
    </row>
    <row r="117" spans="10:23" x14ac:dyDescent="0.3">
      <c r="J117" s="9" t="str">
        <f t="shared" ca="1" si="31"/>
        <v/>
      </c>
      <c r="M117" s="10" t="str">
        <f t="shared" ca="1" si="32"/>
        <v/>
      </c>
      <c r="O117">
        <f t="shared" si="33"/>
        <v>0</v>
      </c>
      <c r="P117">
        <f t="shared" ca="1" si="40"/>
        <v>0</v>
      </c>
      <c r="Q117">
        <f t="shared" si="34"/>
        <v>0</v>
      </c>
      <c r="R117">
        <f t="shared" ca="1" si="35"/>
        <v>0</v>
      </c>
      <c r="S117" t="str">
        <f>IF(H117="","",VLOOKUP(H117,'Соль SKU'!$A$1:$B$150,2,0))</f>
        <v/>
      </c>
      <c r="T117">
        <f t="shared" si="36"/>
        <v>9.4117647058823533</v>
      </c>
      <c r="U117">
        <f t="shared" si="37"/>
        <v>0</v>
      </c>
      <c r="V117">
        <f t="shared" si="38"/>
        <v>0</v>
      </c>
      <c r="W117" t="str">
        <f t="shared" ca="1" si="39"/>
        <v/>
      </c>
    </row>
    <row r="118" spans="10:23" x14ac:dyDescent="0.3">
      <c r="J118" s="9" t="str">
        <f t="shared" ca="1" si="31"/>
        <v/>
      </c>
      <c r="M118" s="10" t="str">
        <f t="shared" ca="1" si="32"/>
        <v/>
      </c>
      <c r="O118">
        <f t="shared" si="33"/>
        <v>0</v>
      </c>
      <c r="P118">
        <f t="shared" ca="1" si="40"/>
        <v>0</v>
      </c>
      <c r="Q118">
        <f t="shared" si="34"/>
        <v>0</v>
      </c>
      <c r="R118">
        <f t="shared" ca="1" si="35"/>
        <v>0</v>
      </c>
      <c r="S118" t="str">
        <f>IF(H118="","",VLOOKUP(H118,'Соль SKU'!$A$1:$B$150,2,0))</f>
        <v/>
      </c>
      <c r="T118">
        <f t="shared" si="36"/>
        <v>9.4117647058823533</v>
      </c>
      <c r="U118">
        <f t="shared" si="37"/>
        <v>0</v>
      </c>
      <c r="V118">
        <f t="shared" si="38"/>
        <v>0</v>
      </c>
      <c r="W118" t="str">
        <f t="shared" ca="1" si="39"/>
        <v/>
      </c>
    </row>
    <row r="119" spans="10:23" x14ac:dyDescent="0.3">
      <c r="J119" s="9" t="str">
        <f t="shared" ca="1" si="31"/>
        <v/>
      </c>
      <c r="M119" s="10" t="str">
        <f t="shared" ca="1" si="32"/>
        <v/>
      </c>
      <c r="O119">
        <f t="shared" si="33"/>
        <v>0</v>
      </c>
      <c r="P119">
        <f t="shared" ca="1" si="40"/>
        <v>0</v>
      </c>
      <c r="Q119">
        <f t="shared" si="34"/>
        <v>0</v>
      </c>
      <c r="R119">
        <f t="shared" ca="1" si="35"/>
        <v>0</v>
      </c>
      <c r="S119" t="str">
        <f>IF(H119="","",VLOOKUP(H119,'Соль SKU'!$A$1:$B$150,2,0))</f>
        <v/>
      </c>
      <c r="T119">
        <f t="shared" si="36"/>
        <v>9.4117647058823533</v>
      </c>
      <c r="U119">
        <f t="shared" si="37"/>
        <v>0</v>
      </c>
      <c r="V119">
        <f t="shared" si="38"/>
        <v>0</v>
      </c>
      <c r="W119" t="str">
        <f t="shared" ca="1" si="39"/>
        <v/>
      </c>
    </row>
    <row r="120" spans="10:23" x14ac:dyDescent="0.3">
      <c r="J120" s="9" t="str">
        <f t="shared" ca="1" si="31"/>
        <v/>
      </c>
      <c r="M120" s="10" t="str">
        <f t="shared" ca="1" si="32"/>
        <v/>
      </c>
      <c r="O120">
        <f t="shared" si="33"/>
        <v>0</v>
      </c>
      <c r="P120">
        <f t="shared" ca="1" si="40"/>
        <v>0</v>
      </c>
      <c r="Q120">
        <f t="shared" si="34"/>
        <v>0</v>
      </c>
      <c r="R120">
        <f t="shared" ca="1" si="35"/>
        <v>0</v>
      </c>
      <c r="S120" t="str">
        <f>IF(H120="","",VLOOKUP(H120,'Соль SKU'!$A$1:$B$150,2,0))</f>
        <v/>
      </c>
      <c r="T120">
        <f t="shared" si="36"/>
        <v>9.4117647058823533</v>
      </c>
      <c r="U120">
        <f t="shared" si="37"/>
        <v>0</v>
      </c>
      <c r="V120">
        <f t="shared" si="38"/>
        <v>0</v>
      </c>
      <c r="W120" t="str">
        <f t="shared" ca="1" si="39"/>
        <v/>
      </c>
    </row>
    <row r="121" spans="10:23" x14ac:dyDescent="0.3">
      <c r="J121" s="9" t="str">
        <f t="shared" ca="1" si="31"/>
        <v/>
      </c>
      <c r="M121" s="10" t="str">
        <f t="shared" ca="1" si="32"/>
        <v/>
      </c>
      <c r="O121">
        <f t="shared" si="33"/>
        <v>0</v>
      </c>
      <c r="P121">
        <f t="shared" ca="1" si="40"/>
        <v>0</v>
      </c>
      <c r="Q121">
        <f t="shared" si="34"/>
        <v>0</v>
      </c>
      <c r="R121">
        <f t="shared" ca="1" si="35"/>
        <v>0</v>
      </c>
      <c r="S121" t="str">
        <f>IF(H121="","",VLOOKUP(H121,'Соль SKU'!$A$1:$B$150,2,0))</f>
        <v/>
      </c>
      <c r="T121">
        <f t="shared" si="36"/>
        <v>9.4117647058823533</v>
      </c>
      <c r="U121">
        <f t="shared" si="37"/>
        <v>0</v>
      </c>
      <c r="V121">
        <f t="shared" si="38"/>
        <v>0</v>
      </c>
      <c r="W121" t="str">
        <f t="shared" ca="1" si="39"/>
        <v/>
      </c>
    </row>
    <row r="122" spans="10:23" x14ac:dyDescent="0.3">
      <c r="J122" s="9" t="str">
        <f t="shared" ca="1" si="31"/>
        <v/>
      </c>
      <c r="M122" s="10" t="str">
        <f t="shared" ca="1" si="32"/>
        <v/>
      </c>
      <c r="O122">
        <f t="shared" si="33"/>
        <v>0</v>
      </c>
      <c r="P122">
        <f t="shared" ca="1" si="40"/>
        <v>0</v>
      </c>
      <c r="Q122">
        <f t="shared" si="34"/>
        <v>0</v>
      </c>
      <c r="R122">
        <f t="shared" ca="1" si="35"/>
        <v>0</v>
      </c>
      <c r="S122" t="str">
        <f>IF(H122="","",VLOOKUP(H122,'Соль SKU'!$A$1:$B$150,2,0))</f>
        <v/>
      </c>
      <c r="T122">
        <f t="shared" si="36"/>
        <v>9.4117647058823533</v>
      </c>
      <c r="U122">
        <f t="shared" si="37"/>
        <v>0</v>
      </c>
      <c r="V122">
        <f t="shared" si="38"/>
        <v>0</v>
      </c>
      <c r="W122" t="str">
        <f t="shared" ca="1" si="39"/>
        <v/>
      </c>
    </row>
  </sheetData>
  <conditionalFormatting sqref="B26:B122">
    <cfRule type="expression" dxfId="7" priority="6">
      <formula>$B26&lt;&gt;$S26</formula>
    </cfRule>
  </conditionalFormatting>
  <conditionalFormatting sqref="J1 J26:J1048576">
    <cfRule type="cellIs" dxfId="6" priority="7" operator="between">
      <formula>1</formula>
      <formula>1000000</formula>
    </cfRule>
    <cfRule type="cellIs" dxfId="5" priority="8" operator="between">
      <formula>-100000</formula>
      <formula>-1</formula>
    </cfRule>
  </conditionalFormatting>
  <conditionalFormatting sqref="J1">
    <cfRule type="expression" dxfId="4" priority="9">
      <formula>SUMIF(J2:J122,"&gt;0")-SUMIF(J2:J122,"&lt;0") &gt; 1</formula>
    </cfRule>
  </conditionalFormatting>
  <conditionalFormatting sqref="B2:B25">
    <cfRule type="expression" dxfId="3" priority="1">
      <formula>$B2&lt;&gt;$S2</formula>
    </cfRule>
    <cfRule type="expression" dxfId="2" priority="2">
      <formula>$B2&lt;&gt;$S2</formula>
    </cfRule>
  </conditionalFormatting>
  <conditionalFormatting sqref="J2:J25">
    <cfRule type="cellIs" dxfId="1" priority="3" operator="between">
      <formula>1</formula>
      <formula>1000000</formula>
    </cfRule>
    <cfRule type="cellIs" dxfId="0" priority="4" operator="between">
      <formula>-100000</formula>
      <formula>-1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xr:uid="{00000000-0002-0000-0300-000000000000}">
          <x14:formula1>
            <xm:f>'Типы варок'!$A$1:$A$102</xm:f>
          </x14:formula1>
          <x14:formula2>
            <xm:f>0</xm:f>
          </x14:formula2>
          <xm:sqref>B2:B122</xm:sqref>
        </x14:dataValidation>
        <x14:dataValidation type="list" allowBlank="1" showInputMessage="1" xr:uid="{00000000-0002-0000-0300-000001000000}">
          <x14:formula1>
            <xm:f>'Форм фактор плавления'!$A$1:$A$25</xm:f>
          </x14:formula1>
          <x14:formula2>
            <xm:f>0</xm:f>
          </x14:formula2>
          <xm:sqref>E2:F122</xm:sqref>
        </x14:dataValidation>
        <x14:dataValidation type="list" allowBlank="1" showInputMessage="1" showErrorMessage="1" xr:uid="{00000000-0002-0000-0300-000002000000}">
          <x14:formula1>
            <xm:f>'Соль SKU'!$A$1:$A$137</xm:f>
          </x14:formula1>
          <x14:formula2>
            <xm:f>0</xm:f>
          </x14:formula2>
          <xm:sqref>H26:H122</xm:sqref>
        </x14:dataValidation>
        <x14:dataValidation type="list" allowBlank="1" showInputMessage="1" showErrorMessage="1" xr:uid="{00000000-0002-0000-0200-000002000000}">
          <x14:formula1>
            <xm:f>'Вода SKU'!$A$1:$A$137</xm:f>
          </x14:formula1>
          <x14:formula2>
            <xm:f>0</xm:f>
          </x14:formula2>
          <xm:sqref>H2:H25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Normal="100" workbookViewId="0">
      <selection activeCell="G11" sqref="G11"/>
    </sheetView>
  </sheetViews>
  <sheetFormatPr defaultRowHeight="14.4" x14ac:dyDescent="0.3"/>
  <cols>
    <col min="1" max="1025" width="9.10937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Normal="100" workbookViewId="0">
      <selection activeCell="A2" sqref="A2"/>
    </sheetView>
  </sheetViews>
  <sheetFormatPr defaultRowHeight="14.4" x14ac:dyDescent="0.3"/>
  <cols>
    <col min="1" max="1025" width="8.55468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opLeftCell="A10" zoomScaleNormal="100" workbookViewId="0">
      <selection activeCell="E29" sqref="E29"/>
    </sheetView>
  </sheetViews>
  <sheetFormatPr defaultRowHeight="14.4" x14ac:dyDescent="0.3"/>
  <cols>
    <col min="1" max="1" width="14.44140625" customWidth="1"/>
    <col min="2" max="1025" width="9.10937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zoomScaleNormal="100" workbookViewId="0">
      <selection activeCell="F26" sqref="F26"/>
    </sheetView>
  </sheetViews>
  <sheetFormatPr defaultRowHeight="14.4" x14ac:dyDescent="0.3"/>
  <cols>
    <col min="1" max="1" width="43.6640625" customWidth="1"/>
    <col min="2" max="1025" width="8.55468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topLeftCell="A28" zoomScaleNormal="100" workbookViewId="0">
      <selection activeCell="A34" sqref="A34"/>
    </sheetView>
  </sheetViews>
  <sheetFormatPr defaultRowHeight="14.4" x14ac:dyDescent="0.3"/>
  <cols>
    <col min="1" max="1" width="43.6640625" customWidth="1"/>
    <col min="2" max="1025" width="8.55468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файл остатки</vt:lpstr>
      <vt:lpstr>планирование суточное</vt:lpstr>
      <vt:lpstr>Вода</vt:lpstr>
      <vt:lpstr>Соль</vt:lpstr>
      <vt:lpstr>Расписание</vt:lpstr>
      <vt:lpstr>Форм фактор плавления</vt:lpstr>
      <vt:lpstr>Дополнительная фасовка</vt:lpstr>
      <vt:lpstr>Вода SKU</vt:lpstr>
      <vt:lpstr>Соль 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Арсений Каданер</cp:lastModifiedBy>
  <cp:revision>32</cp:revision>
  <dcterms:created xsi:type="dcterms:W3CDTF">2020-12-13T08:44:49Z</dcterms:created>
  <dcterms:modified xsi:type="dcterms:W3CDTF">2021-01-29T12:45:30Z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