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200" windowHeight="647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W120" i="4" l="1"/>
  <c r="U120" i="4"/>
  <c r="T120" i="4"/>
  <c r="S120" i="4"/>
  <c r="Q120" i="4"/>
  <c r="P120" i="4"/>
  <c r="O120" i="4"/>
  <c r="M120" i="4"/>
  <c r="J120" i="4"/>
  <c r="W119" i="4"/>
  <c r="M119" i="4" s="1"/>
  <c r="U119" i="4"/>
  <c r="T119" i="4"/>
  <c r="S119" i="4"/>
  <c r="Q119" i="4"/>
  <c r="P119" i="4"/>
  <c r="O119" i="4"/>
  <c r="J119" i="4"/>
  <c r="W118" i="4"/>
  <c r="M118" i="4" s="1"/>
  <c r="U118" i="4"/>
  <c r="T118" i="4"/>
  <c r="S118" i="4"/>
  <c r="Q118" i="4"/>
  <c r="P118" i="4"/>
  <c r="O118" i="4"/>
  <c r="J118" i="4"/>
  <c r="W117" i="4"/>
  <c r="M117" i="4" s="1"/>
  <c r="U117" i="4"/>
  <c r="T117" i="4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M115" i="4" s="1"/>
  <c r="U115" i="4"/>
  <c r="T115" i="4"/>
  <c r="S115" i="4"/>
  <c r="Q115" i="4"/>
  <c r="P115" i="4"/>
  <c r="O115" i="4"/>
  <c r="J115" i="4"/>
  <c r="W114" i="4"/>
  <c r="M114" i="4" s="1"/>
  <c r="U114" i="4"/>
  <c r="T114" i="4"/>
  <c r="S114" i="4"/>
  <c r="Q114" i="4"/>
  <c r="P114" i="4"/>
  <c r="O114" i="4"/>
  <c r="J114" i="4"/>
  <c r="W113" i="4"/>
  <c r="M113" i="4" s="1"/>
  <c r="U113" i="4"/>
  <c r="T113" i="4"/>
  <c r="S113" i="4"/>
  <c r="Q113" i="4"/>
  <c r="P113" i="4"/>
  <c r="O113" i="4"/>
  <c r="J113" i="4"/>
  <c r="W112" i="4"/>
  <c r="M112" i="4" s="1"/>
  <c r="U112" i="4"/>
  <c r="T112" i="4"/>
  <c r="S112" i="4"/>
  <c r="Q112" i="4"/>
  <c r="P112" i="4"/>
  <c r="O112" i="4"/>
  <c r="J112" i="4"/>
  <c r="W111" i="4"/>
  <c r="M111" i="4" s="1"/>
  <c r="U111" i="4"/>
  <c r="T111" i="4"/>
  <c r="S111" i="4"/>
  <c r="Q111" i="4"/>
  <c r="P111" i="4"/>
  <c r="O111" i="4"/>
  <c r="J111" i="4"/>
  <c r="W110" i="4"/>
  <c r="M110" i="4" s="1"/>
  <c r="U110" i="4"/>
  <c r="T110" i="4"/>
  <c r="S110" i="4"/>
  <c r="Q110" i="4"/>
  <c r="P110" i="4"/>
  <c r="O110" i="4"/>
  <c r="J110" i="4"/>
  <c r="W109" i="4"/>
  <c r="M109" i="4" s="1"/>
  <c r="U109" i="4"/>
  <c r="T109" i="4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U107" i="4"/>
  <c r="T107" i="4"/>
  <c r="S107" i="4"/>
  <c r="Q107" i="4"/>
  <c r="P107" i="4"/>
  <c r="O107" i="4"/>
  <c r="J107" i="4"/>
  <c r="W106" i="4"/>
  <c r="M106" i="4" s="1"/>
  <c r="U106" i="4"/>
  <c r="T106" i="4"/>
  <c r="S106" i="4"/>
  <c r="Q106" i="4"/>
  <c r="P106" i="4"/>
  <c r="O106" i="4"/>
  <c r="J106" i="4"/>
  <c r="W105" i="4"/>
  <c r="M105" i="4" s="1"/>
  <c r="U105" i="4"/>
  <c r="T105" i="4"/>
  <c r="S105" i="4"/>
  <c r="Q105" i="4"/>
  <c r="P105" i="4"/>
  <c r="O105" i="4"/>
  <c r="J105" i="4"/>
  <c r="W104" i="4"/>
  <c r="M104" i="4" s="1"/>
  <c r="U104" i="4"/>
  <c r="T104" i="4"/>
  <c r="S104" i="4"/>
  <c r="Q104" i="4"/>
  <c r="P104" i="4"/>
  <c r="O104" i="4"/>
  <c r="J104" i="4"/>
  <c r="W103" i="4"/>
  <c r="M103" i="4" s="1"/>
  <c r="U103" i="4"/>
  <c r="T103" i="4"/>
  <c r="S103" i="4"/>
  <c r="Q103" i="4"/>
  <c r="P103" i="4"/>
  <c r="O103" i="4"/>
  <c r="J103" i="4"/>
  <c r="W102" i="4"/>
  <c r="M102" i="4" s="1"/>
  <c r="U102" i="4"/>
  <c r="T102" i="4"/>
  <c r="S102" i="4"/>
  <c r="Q102" i="4"/>
  <c r="P102" i="4"/>
  <c r="O102" i="4"/>
  <c r="J102" i="4"/>
  <c r="W101" i="4"/>
  <c r="M101" i="4" s="1"/>
  <c r="U101" i="4"/>
  <c r="T101" i="4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M99" i="4" s="1"/>
  <c r="U99" i="4"/>
  <c r="T99" i="4"/>
  <c r="S99" i="4"/>
  <c r="Q99" i="4"/>
  <c r="P99" i="4"/>
  <c r="O99" i="4"/>
  <c r="J99" i="4"/>
  <c r="W98" i="4"/>
  <c r="M98" i="4" s="1"/>
  <c r="U98" i="4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T96" i="4"/>
  <c r="S96" i="4"/>
  <c r="Q96" i="4"/>
  <c r="P96" i="4"/>
  <c r="O96" i="4"/>
  <c r="J96" i="4"/>
  <c r="W95" i="4"/>
  <c r="M95" i="4" s="1"/>
  <c r="U95" i="4"/>
  <c r="T95" i="4"/>
  <c r="S95" i="4"/>
  <c r="Q95" i="4"/>
  <c r="P95" i="4"/>
  <c r="O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T93" i="4"/>
  <c r="S93" i="4"/>
  <c r="Q93" i="4"/>
  <c r="P93" i="4"/>
  <c r="O93" i="4"/>
  <c r="J93" i="4"/>
  <c r="W92" i="4"/>
  <c r="M92" i="4" s="1"/>
  <c r="U92" i="4"/>
  <c r="T92" i="4"/>
  <c r="S92" i="4"/>
  <c r="Q92" i="4"/>
  <c r="P92" i="4"/>
  <c r="O92" i="4"/>
  <c r="J92" i="4"/>
  <c r="W91" i="4"/>
  <c r="M91" i="4" s="1"/>
  <c r="U91" i="4"/>
  <c r="T91" i="4"/>
  <c r="S91" i="4"/>
  <c r="Q91" i="4"/>
  <c r="P91" i="4"/>
  <c r="O91" i="4"/>
  <c r="J91" i="4"/>
  <c r="W90" i="4"/>
  <c r="M90" i="4" s="1"/>
  <c r="U90" i="4"/>
  <c r="T90" i="4"/>
  <c r="S90" i="4"/>
  <c r="Q90" i="4"/>
  <c r="P90" i="4"/>
  <c r="O90" i="4"/>
  <c r="J90" i="4"/>
  <c r="W89" i="4"/>
  <c r="M89" i="4" s="1"/>
  <c r="U89" i="4"/>
  <c r="T89" i="4"/>
  <c r="S89" i="4"/>
  <c r="Q89" i="4"/>
  <c r="P89" i="4"/>
  <c r="O89" i="4"/>
  <c r="J89" i="4"/>
  <c r="W88" i="4"/>
  <c r="M88" i="4" s="1"/>
  <c r="U88" i="4"/>
  <c r="T88" i="4"/>
  <c r="S88" i="4"/>
  <c r="Q88" i="4"/>
  <c r="P88" i="4"/>
  <c r="O88" i="4"/>
  <c r="J88" i="4"/>
  <c r="W87" i="4"/>
  <c r="M87" i="4" s="1"/>
  <c r="U87" i="4"/>
  <c r="T87" i="4"/>
  <c r="S87" i="4"/>
  <c r="Q87" i="4"/>
  <c r="P87" i="4"/>
  <c r="O87" i="4"/>
  <c r="J87" i="4"/>
  <c r="W86" i="4"/>
  <c r="M86" i="4" s="1"/>
  <c r="U86" i="4"/>
  <c r="V86" i="4" s="1"/>
  <c r="T86" i="4"/>
  <c r="S86" i="4"/>
  <c r="Q86" i="4"/>
  <c r="P86" i="4"/>
  <c r="O86" i="4"/>
  <c r="J86" i="4"/>
  <c r="W85" i="4"/>
  <c r="M85" i="4" s="1"/>
  <c r="U85" i="4"/>
  <c r="T85" i="4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U83" i="4"/>
  <c r="T83" i="4"/>
  <c r="S83" i="4"/>
  <c r="Q83" i="4"/>
  <c r="P83" i="4"/>
  <c r="O83" i="4"/>
  <c r="J83" i="4"/>
  <c r="W82" i="4"/>
  <c r="M82" i="4" s="1"/>
  <c r="U82" i="4"/>
  <c r="T82" i="4"/>
  <c r="S82" i="4"/>
  <c r="Q82" i="4"/>
  <c r="P82" i="4"/>
  <c r="O82" i="4"/>
  <c r="J82" i="4"/>
  <c r="W81" i="4"/>
  <c r="M81" i="4" s="1"/>
  <c r="U81" i="4"/>
  <c r="T81" i="4"/>
  <c r="S81" i="4"/>
  <c r="Q81" i="4"/>
  <c r="P81" i="4"/>
  <c r="O81" i="4"/>
  <c r="J81" i="4"/>
  <c r="W80" i="4"/>
  <c r="M80" i="4" s="1"/>
  <c r="U80" i="4"/>
  <c r="T80" i="4"/>
  <c r="S80" i="4"/>
  <c r="Q80" i="4"/>
  <c r="P80" i="4"/>
  <c r="O80" i="4"/>
  <c r="J80" i="4"/>
  <c r="W79" i="4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T77" i="4"/>
  <c r="S77" i="4"/>
  <c r="Q77" i="4"/>
  <c r="P77" i="4"/>
  <c r="O77" i="4"/>
  <c r="J77" i="4"/>
  <c r="W76" i="4"/>
  <c r="M76" i="4" s="1"/>
  <c r="U76" i="4"/>
  <c r="T76" i="4"/>
  <c r="S76" i="4"/>
  <c r="Q76" i="4"/>
  <c r="P76" i="4"/>
  <c r="O76" i="4"/>
  <c r="J76" i="4"/>
  <c r="W75" i="4"/>
  <c r="M75" i="4" s="1"/>
  <c r="U75" i="4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T73" i="4"/>
  <c r="S73" i="4"/>
  <c r="Q73" i="4"/>
  <c r="P73" i="4"/>
  <c r="O73" i="4"/>
  <c r="J73" i="4"/>
  <c r="W72" i="4"/>
  <c r="M72" i="4" s="1"/>
  <c r="U72" i="4"/>
  <c r="T72" i="4"/>
  <c r="S72" i="4"/>
  <c r="Q72" i="4"/>
  <c r="P72" i="4"/>
  <c r="O72" i="4"/>
  <c r="J72" i="4"/>
  <c r="W71" i="4"/>
  <c r="M71" i="4" s="1"/>
  <c r="U71" i="4"/>
  <c r="T71" i="4"/>
  <c r="S71" i="4"/>
  <c r="Q71" i="4"/>
  <c r="P71" i="4"/>
  <c r="O71" i="4"/>
  <c r="J71" i="4"/>
  <c r="W70" i="4"/>
  <c r="M70" i="4" s="1"/>
  <c r="U70" i="4"/>
  <c r="T70" i="4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V68" i="4" s="1"/>
  <c r="T68" i="4"/>
  <c r="S68" i="4"/>
  <c r="Q68" i="4"/>
  <c r="P68" i="4"/>
  <c r="O68" i="4"/>
  <c r="J68" i="4"/>
  <c r="W67" i="4"/>
  <c r="M67" i="4" s="1"/>
  <c r="U67" i="4"/>
  <c r="V67" i="4" s="1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S64" i="4"/>
  <c r="Q64" i="4"/>
  <c r="P64" i="4"/>
  <c r="O64" i="4"/>
  <c r="J64" i="4"/>
  <c r="W63" i="4"/>
  <c r="M63" i="4" s="1"/>
  <c r="U63" i="4"/>
  <c r="T63" i="4"/>
  <c r="S63" i="4"/>
  <c r="Q63" i="4"/>
  <c r="P63" i="4"/>
  <c r="O63" i="4"/>
  <c r="J63" i="4"/>
  <c r="W62" i="4"/>
  <c r="M62" i="4" s="1"/>
  <c r="U62" i="4"/>
  <c r="T62" i="4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V60" i="4" s="1"/>
  <c r="T60" i="4"/>
  <c r="S60" i="4"/>
  <c r="Q60" i="4"/>
  <c r="P60" i="4"/>
  <c r="O60" i="4"/>
  <c r="J60" i="4"/>
  <c r="U59" i="4"/>
  <c r="T59" i="4"/>
  <c r="S59" i="4"/>
  <c r="Q59" i="4"/>
  <c r="A59" i="4"/>
  <c r="W58" i="4"/>
  <c r="M58" i="4" s="1"/>
  <c r="U58" i="4"/>
  <c r="T58" i="4"/>
  <c r="S58" i="4"/>
  <c r="Q58" i="4"/>
  <c r="P58" i="4"/>
  <c r="O58" i="4"/>
  <c r="J58" i="4"/>
  <c r="U57" i="4"/>
  <c r="T57" i="4"/>
  <c r="S57" i="4"/>
  <c r="Q57" i="4"/>
  <c r="A57" i="4"/>
  <c r="W56" i="4"/>
  <c r="M56" i="4" s="1"/>
  <c r="U56" i="4"/>
  <c r="T56" i="4"/>
  <c r="S56" i="4"/>
  <c r="Q56" i="4"/>
  <c r="P56" i="4"/>
  <c r="O56" i="4"/>
  <c r="J56" i="4"/>
  <c r="W55" i="4"/>
  <c r="M55" i="4" s="1"/>
  <c r="U55" i="4"/>
  <c r="T55" i="4"/>
  <c r="S55" i="4"/>
  <c r="Q55" i="4"/>
  <c r="P55" i="4"/>
  <c r="O55" i="4"/>
  <c r="J55" i="4"/>
  <c r="U54" i="4"/>
  <c r="T54" i="4"/>
  <c r="S54" i="4"/>
  <c r="Q54" i="4"/>
  <c r="A54" i="4"/>
  <c r="W53" i="4"/>
  <c r="M53" i="4" s="1"/>
  <c r="U53" i="4"/>
  <c r="T53" i="4"/>
  <c r="S53" i="4"/>
  <c r="Q53" i="4"/>
  <c r="P53" i="4"/>
  <c r="O53" i="4"/>
  <c r="J53" i="4"/>
  <c r="W18" i="4"/>
  <c r="M18" i="4" s="1"/>
  <c r="U18" i="4"/>
  <c r="T18" i="4"/>
  <c r="S18" i="4"/>
  <c r="Q18" i="4"/>
  <c r="P18" i="4"/>
  <c r="O18" i="4"/>
  <c r="J18" i="4"/>
  <c r="U52" i="4"/>
  <c r="T52" i="4"/>
  <c r="S52" i="4"/>
  <c r="Q52" i="4"/>
  <c r="A52" i="4"/>
  <c r="W51" i="4"/>
  <c r="M51" i="4" s="1"/>
  <c r="U51" i="4"/>
  <c r="T51" i="4"/>
  <c r="S51" i="4"/>
  <c r="Q51" i="4"/>
  <c r="P51" i="4"/>
  <c r="O51" i="4"/>
  <c r="J51" i="4"/>
  <c r="U50" i="4"/>
  <c r="T50" i="4"/>
  <c r="S50" i="4"/>
  <c r="Q50" i="4"/>
  <c r="A50" i="4"/>
  <c r="W49" i="4"/>
  <c r="M49" i="4" s="1"/>
  <c r="U49" i="4"/>
  <c r="T49" i="4"/>
  <c r="S49" i="4"/>
  <c r="Q49" i="4"/>
  <c r="P49" i="4"/>
  <c r="O49" i="4"/>
  <c r="J49" i="4"/>
  <c r="U48" i="4"/>
  <c r="T48" i="4"/>
  <c r="S48" i="4"/>
  <c r="Q48" i="4"/>
  <c r="A48" i="4"/>
  <c r="W47" i="4"/>
  <c r="M47" i="4" s="1"/>
  <c r="U47" i="4"/>
  <c r="T47" i="4"/>
  <c r="S47" i="4"/>
  <c r="Q47" i="4"/>
  <c r="P47" i="4"/>
  <c r="O47" i="4"/>
  <c r="J47" i="4"/>
  <c r="U46" i="4"/>
  <c r="T46" i="4"/>
  <c r="S46" i="4"/>
  <c r="Q46" i="4"/>
  <c r="A46" i="4"/>
  <c r="W45" i="4"/>
  <c r="M45" i="4" s="1"/>
  <c r="U45" i="4"/>
  <c r="V45" i="4" s="1"/>
  <c r="T45" i="4"/>
  <c r="S45" i="4"/>
  <c r="Q45" i="4"/>
  <c r="P45" i="4"/>
  <c r="O45" i="4"/>
  <c r="J45" i="4"/>
  <c r="U44" i="4"/>
  <c r="T44" i="4"/>
  <c r="S44" i="4"/>
  <c r="Q44" i="4"/>
  <c r="A44" i="4"/>
  <c r="W43" i="4"/>
  <c r="M43" i="4" s="1"/>
  <c r="U43" i="4"/>
  <c r="T43" i="4"/>
  <c r="S43" i="4"/>
  <c r="Q43" i="4"/>
  <c r="P43" i="4"/>
  <c r="O43" i="4"/>
  <c r="J43" i="4"/>
  <c r="U42" i="4"/>
  <c r="T42" i="4"/>
  <c r="S42" i="4"/>
  <c r="Q42" i="4"/>
  <c r="A42" i="4"/>
  <c r="W41" i="4"/>
  <c r="M41" i="4" s="1"/>
  <c r="U41" i="4"/>
  <c r="T41" i="4"/>
  <c r="S41" i="4"/>
  <c r="Q41" i="4"/>
  <c r="P41" i="4"/>
  <c r="O41" i="4"/>
  <c r="J41" i="4"/>
  <c r="U40" i="4"/>
  <c r="T40" i="4"/>
  <c r="S40" i="4"/>
  <c r="Q40" i="4"/>
  <c r="A40" i="4"/>
  <c r="W39" i="4"/>
  <c r="M39" i="4" s="1"/>
  <c r="U39" i="4"/>
  <c r="T39" i="4"/>
  <c r="S39" i="4"/>
  <c r="Q39" i="4"/>
  <c r="P39" i="4"/>
  <c r="O39" i="4"/>
  <c r="J39" i="4"/>
  <c r="U38" i="4"/>
  <c r="T38" i="4"/>
  <c r="S38" i="4"/>
  <c r="Q38" i="4"/>
  <c r="A38" i="4"/>
  <c r="W37" i="4"/>
  <c r="M37" i="4" s="1"/>
  <c r="U37" i="4"/>
  <c r="V37" i="4" s="1"/>
  <c r="T37" i="4"/>
  <c r="S37" i="4"/>
  <c r="Q37" i="4"/>
  <c r="P37" i="4"/>
  <c r="O37" i="4"/>
  <c r="J37" i="4"/>
  <c r="W36" i="4"/>
  <c r="M36" i="4" s="1"/>
  <c r="U36" i="4"/>
  <c r="V36" i="4" s="1"/>
  <c r="T36" i="4"/>
  <c r="S36" i="4"/>
  <c r="Q36" i="4"/>
  <c r="P36" i="4"/>
  <c r="O36" i="4"/>
  <c r="J36" i="4"/>
  <c r="U35" i="4"/>
  <c r="T35" i="4"/>
  <c r="S35" i="4"/>
  <c r="Q35" i="4"/>
  <c r="A35" i="4"/>
  <c r="W34" i="4"/>
  <c r="M34" i="4" s="1"/>
  <c r="U34" i="4"/>
  <c r="T34" i="4"/>
  <c r="S34" i="4"/>
  <c r="Q34" i="4"/>
  <c r="P34" i="4"/>
  <c r="O34" i="4"/>
  <c r="J34" i="4"/>
  <c r="W33" i="4"/>
  <c r="M33" i="4" s="1"/>
  <c r="U33" i="4"/>
  <c r="T33" i="4"/>
  <c r="S33" i="4"/>
  <c r="Q33" i="4"/>
  <c r="P33" i="4"/>
  <c r="O33" i="4"/>
  <c r="J33" i="4"/>
  <c r="U32" i="4"/>
  <c r="T32" i="4"/>
  <c r="S32" i="4"/>
  <c r="Q32" i="4"/>
  <c r="A32" i="4"/>
  <c r="W31" i="4"/>
  <c r="M31" i="4" s="1"/>
  <c r="U31" i="4"/>
  <c r="T31" i="4"/>
  <c r="S31" i="4"/>
  <c r="Q31" i="4"/>
  <c r="P31" i="4"/>
  <c r="O31" i="4"/>
  <c r="J31" i="4"/>
  <c r="W30" i="4"/>
  <c r="M30" i="4" s="1"/>
  <c r="U30" i="4"/>
  <c r="T30" i="4"/>
  <c r="S30" i="4"/>
  <c r="Q30" i="4"/>
  <c r="P30" i="4"/>
  <c r="O30" i="4"/>
  <c r="J30" i="4"/>
  <c r="U29" i="4"/>
  <c r="T29" i="4"/>
  <c r="S29" i="4"/>
  <c r="Q29" i="4"/>
  <c r="A29" i="4"/>
  <c r="W28" i="4"/>
  <c r="M28" i="4" s="1"/>
  <c r="U28" i="4"/>
  <c r="T28" i="4"/>
  <c r="S28" i="4"/>
  <c r="Q28" i="4"/>
  <c r="P28" i="4"/>
  <c r="O28" i="4"/>
  <c r="J28" i="4"/>
  <c r="W27" i="4"/>
  <c r="M27" i="4" s="1"/>
  <c r="U27" i="4"/>
  <c r="T27" i="4"/>
  <c r="S27" i="4"/>
  <c r="Q27" i="4"/>
  <c r="P27" i="4"/>
  <c r="O27" i="4"/>
  <c r="J27" i="4"/>
  <c r="U25" i="4"/>
  <c r="T25" i="4"/>
  <c r="S25" i="4"/>
  <c r="Q25" i="4"/>
  <c r="A25" i="4"/>
  <c r="W24" i="4"/>
  <c r="M24" i="4" s="1"/>
  <c r="U24" i="4"/>
  <c r="T24" i="4"/>
  <c r="S24" i="4"/>
  <c r="Q24" i="4"/>
  <c r="P24" i="4"/>
  <c r="O24" i="4"/>
  <c r="J24" i="4"/>
  <c r="U23" i="4"/>
  <c r="T23" i="4"/>
  <c r="S23" i="4"/>
  <c r="Q23" i="4"/>
  <c r="A23" i="4"/>
  <c r="W22" i="4"/>
  <c r="M22" i="4" s="1"/>
  <c r="U22" i="4"/>
  <c r="T22" i="4"/>
  <c r="S22" i="4"/>
  <c r="Q22" i="4"/>
  <c r="P22" i="4"/>
  <c r="O22" i="4"/>
  <c r="J22" i="4"/>
  <c r="W26" i="4"/>
  <c r="M26" i="4" s="1"/>
  <c r="U26" i="4"/>
  <c r="T26" i="4"/>
  <c r="S26" i="4"/>
  <c r="Q26" i="4"/>
  <c r="P26" i="4"/>
  <c r="O26" i="4"/>
  <c r="J26" i="4"/>
  <c r="U21" i="4"/>
  <c r="T21" i="4"/>
  <c r="S21" i="4"/>
  <c r="Q21" i="4"/>
  <c r="A21" i="4"/>
  <c r="W20" i="4"/>
  <c r="M20" i="4" s="1"/>
  <c r="U20" i="4"/>
  <c r="T20" i="4"/>
  <c r="S20" i="4"/>
  <c r="Q20" i="4"/>
  <c r="P20" i="4"/>
  <c r="O20" i="4"/>
  <c r="J20" i="4"/>
  <c r="U19" i="4"/>
  <c r="T19" i="4"/>
  <c r="S19" i="4"/>
  <c r="Q19" i="4"/>
  <c r="A19" i="4"/>
  <c r="W17" i="4"/>
  <c r="M17" i="4" s="1"/>
  <c r="U17" i="4"/>
  <c r="T17" i="4"/>
  <c r="S17" i="4"/>
  <c r="Q17" i="4"/>
  <c r="P17" i="4"/>
  <c r="O17" i="4"/>
  <c r="J17" i="4"/>
  <c r="U16" i="4"/>
  <c r="T16" i="4"/>
  <c r="S16" i="4"/>
  <c r="Q16" i="4"/>
  <c r="A16" i="4"/>
  <c r="W15" i="4"/>
  <c r="M15" i="4" s="1"/>
  <c r="U15" i="4"/>
  <c r="T15" i="4"/>
  <c r="S15" i="4"/>
  <c r="Q15" i="4"/>
  <c r="P15" i="4"/>
  <c r="O15" i="4"/>
  <c r="J15" i="4"/>
  <c r="U14" i="4"/>
  <c r="T14" i="4"/>
  <c r="S14" i="4"/>
  <c r="Q14" i="4"/>
  <c r="A14" i="4"/>
  <c r="W13" i="4"/>
  <c r="M13" i="4" s="1"/>
  <c r="U13" i="4"/>
  <c r="T13" i="4"/>
  <c r="S13" i="4"/>
  <c r="Q13" i="4"/>
  <c r="P13" i="4"/>
  <c r="O13" i="4"/>
  <c r="J13" i="4"/>
  <c r="U12" i="4"/>
  <c r="T12" i="4"/>
  <c r="S12" i="4"/>
  <c r="Q12" i="4"/>
  <c r="A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U9" i="4"/>
  <c r="T9" i="4"/>
  <c r="S9" i="4"/>
  <c r="Q9" i="4"/>
  <c r="A9" i="4"/>
  <c r="W8" i="4"/>
  <c r="M8" i="4" s="1"/>
  <c r="U8" i="4"/>
  <c r="T8" i="4"/>
  <c r="S8" i="4"/>
  <c r="Q8" i="4"/>
  <c r="P8" i="4"/>
  <c r="O8" i="4"/>
  <c r="J8" i="4"/>
  <c r="W7" i="4"/>
  <c r="M7" i="4" s="1"/>
  <c r="U7" i="4"/>
  <c r="T7" i="4"/>
  <c r="S7" i="4"/>
  <c r="Q7" i="4"/>
  <c r="P7" i="4"/>
  <c r="O7" i="4"/>
  <c r="J7" i="4"/>
  <c r="W6" i="4"/>
  <c r="M6" i="4" s="1"/>
  <c r="U6" i="4"/>
  <c r="T6" i="4"/>
  <c r="S6" i="4"/>
  <c r="Q6" i="4"/>
  <c r="P6" i="4"/>
  <c r="O6" i="4"/>
  <c r="J6" i="4"/>
  <c r="U5" i="4"/>
  <c r="T5" i="4"/>
  <c r="S5" i="4"/>
  <c r="Q5" i="4"/>
  <c r="A5" i="4"/>
  <c r="W4" i="4"/>
  <c r="M4" i="4" s="1"/>
  <c r="U4" i="4"/>
  <c r="T4" i="4"/>
  <c r="S4" i="4"/>
  <c r="Q4" i="4"/>
  <c r="P4" i="4"/>
  <c r="O4" i="4"/>
  <c r="J4" i="4"/>
  <c r="W3" i="4"/>
  <c r="M3" i="4" s="1"/>
  <c r="U3" i="4"/>
  <c r="T3" i="4"/>
  <c r="S3" i="4"/>
  <c r="Q3" i="4"/>
  <c r="P3" i="4"/>
  <c r="O3" i="4"/>
  <c r="J3" i="4"/>
  <c r="W2" i="4"/>
  <c r="M2" i="4" s="1"/>
  <c r="U2" i="4"/>
  <c r="T2" i="4"/>
  <c r="S2" i="4"/>
  <c r="Q2" i="4"/>
  <c r="P2" i="4"/>
  <c r="O2" i="4"/>
  <c r="J2" i="4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S91" i="3"/>
  <c r="Q91" i="3"/>
  <c r="P91" i="3"/>
  <c r="O91" i="3"/>
  <c r="J91" i="3"/>
  <c r="W90" i="3"/>
  <c r="M90" i="3" s="1"/>
  <c r="U90" i="3"/>
  <c r="T90" i="3"/>
  <c r="V90" i="3" s="1"/>
  <c r="S90" i="3"/>
  <c r="Q90" i="3"/>
  <c r="P90" i="3"/>
  <c r="O90" i="3"/>
  <c r="J90" i="3"/>
  <c r="W89" i="3"/>
  <c r="M89" i="3" s="1"/>
  <c r="U89" i="3"/>
  <c r="V89" i="3" s="1"/>
  <c r="T89" i="3"/>
  <c r="S89" i="3"/>
  <c r="Q89" i="3"/>
  <c r="P89" i="3"/>
  <c r="O89" i="3"/>
  <c r="J89" i="3"/>
  <c r="W88" i="3"/>
  <c r="M88" i="3" s="1"/>
  <c r="U88" i="3"/>
  <c r="T88" i="3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V86" i="3" s="1"/>
  <c r="S86" i="3"/>
  <c r="Q86" i="3"/>
  <c r="P86" i="3"/>
  <c r="O86" i="3"/>
  <c r="J86" i="3"/>
  <c r="W85" i="3"/>
  <c r="M85" i="3" s="1"/>
  <c r="U85" i="3"/>
  <c r="V85" i="3" s="1"/>
  <c r="T85" i="3"/>
  <c r="S85" i="3"/>
  <c r="Q85" i="3"/>
  <c r="P85" i="3"/>
  <c r="O85" i="3"/>
  <c r="J85" i="3"/>
  <c r="W84" i="3"/>
  <c r="M84" i="3" s="1"/>
  <c r="U84" i="3"/>
  <c r="V84" i="3" s="1"/>
  <c r="T84" i="3"/>
  <c r="S84" i="3"/>
  <c r="Q84" i="3"/>
  <c r="P84" i="3"/>
  <c r="O84" i="3"/>
  <c r="J84" i="3"/>
  <c r="W83" i="3"/>
  <c r="M83" i="3" s="1"/>
  <c r="U83" i="3"/>
  <c r="T83" i="3"/>
  <c r="S83" i="3"/>
  <c r="Q83" i="3"/>
  <c r="P83" i="3"/>
  <c r="O83" i="3"/>
  <c r="J83" i="3"/>
  <c r="W82" i="3"/>
  <c r="M82" i="3" s="1"/>
  <c r="U82" i="3"/>
  <c r="T82" i="3"/>
  <c r="V82" i="3" s="1"/>
  <c r="S82" i="3"/>
  <c r="Q82" i="3"/>
  <c r="P82" i="3"/>
  <c r="O82" i="3"/>
  <c r="J82" i="3"/>
  <c r="W81" i="3"/>
  <c r="M81" i="3" s="1"/>
  <c r="U81" i="3"/>
  <c r="V81" i="3" s="1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V79" i="3" s="1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V77" i="3"/>
  <c r="U77" i="3"/>
  <c r="T77" i="3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S75" i="3"/>
  <c r="Q75" i="3"/>
  <c r="P75" i="3"/>
  <c r="O75" i="3"/>
  <c r="J75" i="3"/>
  <c r="W74" i="3"/>
  <c r="M74" i="3" s="1"/>
  <c r="U74" i="3"/>
  <c r="T74" i="3"/>
  <c r="V74" i="3" s="1"/>
  <c r="S74" i="3"/>
  <c r="Q74" i="3"/>
  <c r="P74" i="3"/>
  <c r="O74" i="3"/>
  <c r="J74" i="3"/>
  <c r="W73" i="3"/>
  <c r="M73" i="3" s="1"/>
  <c r="U73" i="3"/>
  <c r="V73" i="3" s="1"/>
  <c r="T73" i="3"/>
  <c r="S73" i="3"/>
  <c r="Q73" i="3"/>
  <c r="P73" i="3"/>
  <c r="O73" i="3"/>
  <c r="J73" i="3"/>
  <c r="W72" i="3"/>
  <c r="M72" i="3" s="1"/>
  <c r="U72" i="3"/>
  <c r="V72" i="3" s="1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V70" i="3" s="1"/>
  <c r="S70" i="3"/>
  <c r="Q70" i="3"/>
  <c r="P70" i="3"/>
  <c r="O70" i="3"/>
  <c r="J70" i="3"/>
  <c r="W69" i="3"/>
  <c r="M69" i="3" s="1"/>
  <c r="U69" i="3"/>
  <c r="V69" i="3" s="1"/>
  <c r="T69" i="3"/>
  <c r="S69" i="3"/>
  <c r="Q69" i="3"/>
  <c r="P69" i="3"/>
  <c r="O69" i="3"/>
  <c r="J69" i="3"/>
  <c r="W68" i="3"/>
  <c r="M68" i="3" s="1"/>
  <c r="U68" i="3"/>
  <c r="V68" i="3" s="1"/>
  <c r="T68" i="3"/>
  <c r="S68" i="3"/>
  <c r="Q68" i="3"/>
  <c r="P68" i="3"/>
  <c r="O68" i="3"/>
  <c r="J68" i="3"/>
  <c r="W67" i="3"/>
  <c r="M67" i="3" s="1"/>
  <c r="U67" i="3"/>
  <c r="V67" i="3" s="1"/>
  <c r="T67" i="3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V65" i="3" s="1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V63" i="3" s="1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V61" i="3"/>
  <c r="U61" i="3"/>
  <c r="T61" i="3"/>
  <c r="S61" i="3"/>
  <c r="Q61" i="3"/>
  <c r="P61" i="3"/>
  <c r="O61" i="3"/>
  <c r="M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S59" i="3"/>
  <c r="Q59" i="3"/>
  <c r="P59" i="3"/>
  <c r="O59" i="3"/>
  <c r="J59" i="3"/>
  <c r="W58" i="3"/>
  <c r="M58" i="3" s="1"/>
  <c r="U58" i="3"/>
  <c r="T58" i="3"/>
  <c r="V58" i="3" s="1"/>
  <c r="S58" i="3"/>
  <c r="Q58" i="3"/>
  <c r="P58" i="3"/>
  <c r="O58" i="3"/>
  <c r="J58" i="3"/>
  <c r="W57" i="3"/>
  <c r="M57" i="3" s="1"/>
  <c r="U57" i="3"/>
  <c r="V57" i="3" s="1"/>
  <c r="T57" i="3"/>
  <c r="S57" i="3"/>
  <c r="Q57" i="3"/>
  <c r="P57" i="3"/>
  <c r="O57" i="3"/>
  <c r="J57" i="3"/>
  <c r="W56" i="3"/>
  <c r="M56" i="3" s="1"/>
  <c r="U56" i="3"/>
  <c r="V56" i="3" s="1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V54" i="3" s="1"/>
  <c r="S54" i="3"/>
  <c r="Q54" i="3"/>
  <c r="P54" i="3"/>
  <c r="O54" i="3"/>
  <c r="J54" i="3"/>
  <c r="W53" i="3"/>
  <c r="M53" i="3" s="1"/>
  <c r="U53" i="3"/>
  <c r="V53" i="3" s="1"/>
  <c r="T53" i="3"/>
  <c r="S53" i="3"/>
  <c r="Q53" i="3"/>
  <c r="P53" i="3"/>
  <c r="O53" i="3"/>
  <c r="J53" i="3"/>
  <c r="W52" i="3"/>
  <c r="M52" i="3" s="1"/>
  <c r="U52" i="3"/>
  <c r="V52" i="3" s="1"/>
  <c r="T52" i="3"/>
  <c r="S52" i="3"/>
  <c r="Q52" i="3"/>
  <c r="P52" i="3"/>
  <c r="O52" i="3"/>
  <c r="J52" i="3"/>
  <c r="W51" i="3"/>
  <c r="M51" i="3" s="1"/>
  <c r="U51" i="3"/>
  <c r="V51" i="3" s="1"/>
  <c r="T51" i="3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V49" i="3" s="1"/>
  <c r="S49" i="3"/>
  <c r="Q49" i="3"/>
  <c r="P49" i="3"/>
  <c r="O49" i="3"/>
  <c r="J49" i="3"/>
  <c r="W48" i="3"/>
  <c r="M48" i="3" s="1"/>
  <c r="U48" i="3"/>
  <c r="T48" i="3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U46" i="3"/>
  <c r="T46" i="3"/>
  <c r="S46" i="3"/>
  <c r="Q46" i="3"/>
  <c r="P46" i="3"/>
  <c r="O46" i="3"/>
  <c r="J46" i="3"/>
  <c r="W45" i="3"/>
  <c r="M45" i="3" s="1"/>
  <c r="V45" i="3"/>
  <c r="U45" i="3"/>
  <c r="T45" i="3"/>
  <c r="S45" i="3"/>
  <c r="Q45" i="3"/>
  <c r="P45" i="3"/>
  <c r="O45" i="3"/>
  <c r="J45" i="3"/>
  <c r="W44" i="3"/>
  <c r="M44" i="3" s="1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U42" i="3"/>
  <c r="T42" i="3"/>
  <c r="V42" i="3" s="1"/>
  <c r="S42" i="3"/>
  <c r="Q42" i="3"/>
  <c r="P42" i="3"/>
  <c r="O42" i="3"/>
  <c r="J42" i="3"/>
  <c r="W41" i="3"/>
  <c r="M41" i="3" s="1"/>
  <c r="U41" i="3"/>
  <c r="V41" i="3" s="1"/>
  <c r="T41" i="3"/>
  <c r="S41" i="3"/>
  <c r="Q41" i="3"/>
  <c r="P41" i="3"/>
  <c r="O41" i="3"/>
  <c r="J41" i="3"/>
  <c r="W40" i="3"/>
  <c r="M40" i="3" s="1"/>
  <c r="U40" i="3"/>
  <c r="V40" i="3" s="1"/>
  <c r="T40" i="3"/>
  <c r="S40" i="3"/>
  <c r="Q40" i="3"/>
  <c r="P40" i="3"/>
  <c r="O40" i="3"/>
  <c r="J40" i="3"/>
  <c r="W39" i="3"/>
  <c r="M39" i="3" s="1"/>
  <c r="U39" i="3"/>
  <c r="T39" i="3"/>
  <c r="S39" i="3"/>
  <c r="Q39" i="3"/>
  <c r="P39" i="3"/>
  <c r="O39" i="3"/>
  <c r="J39" i="3"/>
  <c r="W38" i="3"/>
  <c r="M38" i="3" s="1"/>
  <c r="U38" i="3"/>
  <c r="T38" i="3"/>
  <c r="V38" i="3" s="1"/>
  <c r="S38" i="3"/>
  <c r="Q38" i="3"/>
  <c r="P38" i="3"/>
  <c r="O38" i="3"/>
  <c r="J38" i="3"/>
  <c r="W37" i="3"/>
  <c r="M37" i="3" s="1"/>
  <c r="U37" i="3"/>
  <c r="V37" i="3" s="1"/>
  <c r="T37" i="3"/>
  <c r="S37" i="3"/>
  <c r="Q37" i="3"/>
  <c r="P37" i="3"/>
  <c r="O37" i="3"/>
  <c r="J37" i="3"/>
  <c r="W36" i="3"/>
  <c r="M36" i="3" s="1"/>
  <c r="U36" i="3"/>
  <c r="V36" i="3" s="1"/>
  <c r="T36" i="3"/>
  <c r="S36" i="3"/>
  <c r="Q36" i="3"/>
  <c r="P36" i="3"/>
  <c r="O36" i="3"/>
  <c r="J36" i="3"/>
  <c r="W35" i="3"/>
  <c r="M35" i="3" s="1"/>
  <c r="U35" i="3"/>
  <c r="V35" i="3" s="1"/>
  <c r="T35" i="3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V33" i="3" s="1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V31" i="3" s="1"/>
  <c r="T31" i="3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V29" i="3"/>
  <c r="U29" i="3"/>
  <c r="T29" i="3"/>
  <c r="S29" i="3"/>
  <c r="Q29" i="3"/>
  <c r="P29" i="3"/>
  <c r="O29" i="3"/>
  <c r="M29" i="3"/>
  <c r="J29" i="3"/>
  <c r="W28" i="3"/>
  <c r="M28" i="3" s="1"/>
  <c r="U28" i="3"/>
  <c r="T28" i="3"/>
  <c r="S28" i="3"/>
  <c r="Q28" i="3"/>
  <c r="P28" i="3"/>
  <c r="O28" i="3"/>
  <c r="J28" i="3"/>
  <c r="W27" i="3"/>
  <c r="M27" i="3" s="1"/>
  <c r="U27" i="3"/>
  <c r="T27" i="3"/>
  <c r="S27" i="3"/>
  <c r="Q27" i="3"/>
  <c r="P27" i="3"/>
  <c r="O27" i="3"/>
  <c r="J27" i="3"/>
  <c r="W26" i="3"/>
  <c r="M26" i="3" s="1"/>
  <c r="U26" i="3"/>
  <c r="V26" i="3" s="1"/>
  <c r="T26" i="3"/>
  <c r="S26" i="3"/>
  <c r="Q26" i="3"/>
  <c r="P26" i="3"/>
  <c r="O26" i="3"/>
  <c r="J26" i="3"/>
  <c r="W25" i="3"/>
  <c r="M25" i="3" s="1"/>
  <c r="V25" i="3"/>
  <c r="U25" i="3"/>
  <c r="T25" i="3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V22" i="3" s="1"/>
  <c r="T22" i="3"/>
  <c r="S22" i="3"/>
  <c r="Q22" i="3"/>
  <c r="P22" i="3"/>
  <c r="O22" i="3"/>
  <c r="J22" i="3"/>
  <c r="W21" i="3"/>
  <c r="M21" i="3" s="1"/>
  <c r="V21" i="3"/>
  <c r="U21" i="3"/>
  <c r="T21" i="3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W18" i="3"/>
  <c r="M18" i="3" s="1"/>
  <c r="U18" i="3"/>
  <c r="V18" i="3" s="1"/>
  <c r="T18" i="3"/>
  <c r="S18" i="3"/>
  <c r="Q18" i="3"/>
  <c r="P18" i="3"/>
  <c r="O18" i="3"/>
  <c r="J18" i="3"/>
  <c r="W17" i="3"/>
  <c r="V17" i="3"/>
  <c r="U17" i="3"/>
  <c r="T17" i="3"/>
  <c r="S17" i="3"/>
  <c r="Q17" i="3"/>
  <c r="P17" i="3"/>
  <c r="O17" i="3"/>
  <c r="M17" i="3"/>
  <c r="J17" i="3"/>
  <c r="W16" i="3"/>
  <c r="M16" i="3" s="1"/>
  <c r="U16" i="3"/>
  <c r="T16" i="3"/>
  <c r="S16" i="3"/>
  <c r="Q16" i="3"/>
  <c r="P16" i="3"/>
  <c r="O16" i="3"/>
  <c r="J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V14" i="3" s="1"/>
  <c r="T14" i="3"/>
  <c r="S14" i="3"/>
  <c r="Q14" i="3"/>
  <c r="P14" i="3"/>
  <c r="O14" i="3"/>
  <c r="J14" i="3"/>
  <c r="W13" i="3"/>
  <c r="M13" i="3" s="1"/>
  <c r="V13" i="3"/>
  <c r="U13" i="3"/>
  <c r="T13" i="3"/>
  <c r="S13" i="3"/>
  <c r="Q13" i="3"/>
  <c r="P13" i="3"/>
  <c r="O13" i="3"/>
  <c r="J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V10" i="3" s="1"/>
  <c r="T10" i="3"/>
  <c r="S10" i="3"/>
  <c r="Q10" i="3"/>
  <c r="P10" i="3"/>
  <c r="O10" i="3"/>
  <c r="J10" i="3"/>
  <c r="W9" i="3"/>
  <c r="M9" i="3" s="1"/>
  <c r="V9" i="3"/>
  <c r="U9" i="3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V6" i="3" s="1"/>
  <c r="T6" i="3"/>
  <c r="S6" i="3"/>
  <c r="Q6" i="3"/>
  <c r="P6" i="3"/>
  <c r="O6" i="3"/>
  <c r="J6" i="3"/>
  <c r="W5" i="3"/>
  <c r="V5" i="3"/>
  <c r="U5" i="3"/>
  <c r="T5" i="3"/>
  <c r="S5" i="3"/>
  <c r="Q5" i="3"/>
  <c r="P5" i="3"/>
  <c r="O5" i="3"/>
  <c r="M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V2" i="3" s="1"/>
  <c r="T2" i="3"/>
  <c r="S2" i="3"/>
  <c r="Q2" i="3"/>
  <c r="P2" i="3"/>
  <c r="O2" i="3"/>
  <c r="J2" i="3"/>
  <c r="F71" i="2"/>
  <c r="E71" i="2"/>
  <c r="H71" i="2" s="1"/>
  <c r="F70" i="2"/>
  <c r="E70" i="2"/>
  <c r="H70" i="2" s="1"/>
  <c r="H69" i="2"/>
  <c r="F69" i="2"/>
  <c r="E69" i="2"/>
  <c r="H68" i="2"/>
  <c r="F68" i="2"/>
  <c r="E68" i="2"/>
  <c r="K67" i="2"/>
  <c r="L67" i="2" s="1"/>
  <c r="F67" i="2"/>
  <c r="E67" i="2"/>
  <c r="F64" i="2"/>
  <c r="E64" i="2"/>
  <c r="G64" i="2" s="1"/>
  <c r="F63" i="2"/>
  <c r="E63" i="2"/>
  <c r="G63" i="2" s="1"/>
  <c r="F62" i="2"/>
  <c r="E62" i="2"/>
  <c r="G62" i="2" s="1"/>
  <c r="F59" i="2"/>
  <c r="E59" i="2"/>
  <c r="G59" i="2" s="1"/>
  <c r="G58" i="2"/>
  <c r="F58" i="2"/>
  <c r="E58" i="2"/>
  <c r="G57" i="2"/>
  <c r="F57" i="2"/>
  <c r="E57" i="2"/>
  <c r="F56" i="2"/>
  <c r="E56" i="2"/>
  <c r="G56" i="2" s="1"/>
  <c r="F55" i="2"/>
  <c r="E55" i="2"/>
  <c r="G55" i="2" s="1"/>
  <c r="G54" i="2"/>
  <c r="F54" i="2"/>
  <c r="E54" i="2"/>
  <c r="G53" i="2"/>
  <c r="F53" i="2"/>
  <c r="E53" i="2"/>
  <c r="F52" i="2"/>
  <c r="E52" i="2"/>
  <c r="G52" i="2" s="1"/>
  <c r="F51" i="2"/>
  <c r="E51" i="2"/>
  <c r="G51" i="2" s="1"/>
  <c r="G50" i="2"/>
  <c r="F50" i="2"/>
  <c r="E50" i="2"/>
  <c r="G49" i="2"/>
  <c r="F49" i="2"/>
  <c r="E49" i="2"/>
  <c r="F48" i="2"/>
  <c r="E48" i="2"/>
  <c r="G48" i="2" s="1"/>
  <c r="F47" i="2"/>
  <c r="E47" i="2"/>
  <c r="G47" i="2" s="1"/>
  <c r="G46" i="2"/>
  <c r="F46" i="2"/>
  <c r="E46" i="2"/>
  <c r="K45" i="2"/>
  <c r="L45" i="2" s="1"/>
  <c r="F45" i="2"/>
  <c r="E45" i="2"/>
  <c r="G45" i="2" s="1"/>
  <c r="L42" i="2"/>
  <c r="F42" i="2"/>
  <c r="E42" i="2"/>
  <c r="G42" i="2" s="1"/>
  <c r="K42" i="2" s="1"/>
  <c r="F39" i="2"/>
  <c r="E39" i="2"/>
  <c r="G39" i="2" s="1"/>
  <c r="G38" i="2"/>
  <c r="F38" i="2"/>
  <c r="E38" i="2"/>
  <c r="G37" i="2"/>
  <c r="F37" i="2"/>
  <c r="E37" i="2"/>
  <c r="F36" i="2"/>
  <c r="E36" i="2"/>
  <c r="G36" i="2" s="1"/>
  <c r="F35" i="2"/>
  <c r="E35" i="2"/>
  <c r="G35" i="2" s="1"/>
  <c r="G34" i="2"/>
  <c r="F34" i="2"/>
  <c r="E34" i="2"/>
  <c r="G33" i="2"/>
  <c r="F33" i="2"/>
  <c r="E33" i="2"/>
  <c r="F32" i="2"/>
  <c r="E32" i="2"/>
  <c r="G32" i="2" s="1"/>
  <c r="F31" i="2"/>
  <c r="E31" i="2"/>
  <c r="G31" i="2" s="1"/>
  <c r="F30" i="2"/>
  <c r="E30" i="2"/>
  <c r="G30" i="2" s="1"/>
  <c r="F27" i="2"/>
  <c r="E27" i="2"/>
  <c r="G27" i="2" s="1"/>
  <c r="G26" i="2"/>
  <c r="F26" i="2"/>
  <c r="E26" i="2"/>
  <c r="G25" i="2"/>
  <c r="F25" i="2"/>
  <c r="E25" i="2"/>
  <c r="F24" i="2"/>
  <c r="E24" i="2"/>
  <c r="G24" i="2" s="1"/>
  <c r="F23" i="2"/>
  <c r="E23" i="2"/>
  <c r="G23" i="2" s="1"/>
  <c r="G22" i="2"/>
  <c r="F22" i="2"/>
  <c r="E22" i="2"/>
  <c r="G21" i="2"/>
  <c r="F21" i="2"/>
  <c r="E21" i="2"/>
  <c r="F20" i="2"/>
  <c r="E20" i="2"/>
  <c r="G20" i="2" s="1"/>
  <c r="F19" i="2"/>
  <c r="E19" i="2"/>
  <c r="G19" i="2" s="1"/>
  <c r="F18" i="2"/>
  <c r="E18" i="2"/>
  <c r="G18" i="2" s="1"/>
  <c r="G17" i="2"/>
  <c r="F17" i="2"/>
  <c r="E17" i="2"/>
  <c r="G16" i="2"/>
  <c r="F16" i="2"/>
  <c r="E16" i="2"/>
  <c r="F15" i="2"/>
  <c r="E15" i="2"/>
  <c r="G15" i="2" s="1"/>
  <c r="G14" i="2"/>
  <c r="F14" i="2"/>
  <c r="E14" i="2"/>
  <c r="G13" i="2"/>
  <c r="F13" i="2"/>
  <c r="E13" i="2"/>
  <c r="F12" i="2"/>
  <c r="E12" i="2"/>
  <c r="G12" i="2" s="1"/>
  <c r="F11" i="2"/>
  <c r="E11" i="2"/>
  <c r="G11" i="2" s="1"/>
  <c r="G10" i="2"/>
  <c r="F10" i="2"/>
  <c r="E10" i="2"/>
  <c r="F7" i="2"/>
  <c r="E7" i="2"/>
  <c r="G7" i="2" s="1"/>
  <c r="F6" i="2"/>
  <c r="E6" i="2"/>
  <c r="G6" i="2" s="1"/>
  <c r="G5" i="2"/>
  <c r="F5" i="2"/>
  <c r="E5" i="2"/>
  <c r="G4" i="2"/>
  <c r="F4" i="2"/>
  <c r="E4" i="2"/>
  <c r="G3" i="2"/>
  <c r="K3" i="2" s="1"/>
  <c r="L3" i="2" s="1"/>
  <c r="F3" i="2"/>
  <c r="E3" i="2"/>
  <c r="G2" i="2"/>
  <c r="K2" i="2" s="1"/>
  <c r="L2" i="2" s="1"/>
  <c r="F2" i="2"/>
  <c r="E2" i="2"/>
  <c r="R2" i="4"/>
  <c r="R3" i="4" s="1"/>
  <c r="R4" i="4" s="1"/>
  <c r="V87" i="4" l="1"/>
  <c r="V88" i="4"/>
  <c r="V93" i="4"/>
  <c r="V108" i="4"/>
  <c r="V109" i="4"/>
  <c r="V72" i="4"/>
  <c r="V5" i="4"/>
  <c r="O5" i="4" s="1"/>
  <c r="V55" i="4"/>
  <c r="V76" i="4"/>
  <c r="V77" i="4"/>
  <c r="V112" i="4"/>
  <c r="V113" i="4"/>
  <c r="V114" i="4"/>
  <c r="V19" i="4"/>
  <c r="O19" i="4" s="1"/>
  <c r="V26" i="4"/>
  <c r="V65" i="4"/>
  <c r="V81" i="4"/>
  <c r="V69" i="4"/>
  <c r="V70" i="4"/>
  <c r="V92" i="4"/>
  <c r="V98" i="4"/>
  <c r="V102" i="4"/>
  <c r="V106" i="4"/>
  <c r="V17" i="4"/>
  <c r="V35" i="4"/>
  <c r="O35" i="4" s="1"/>
  <c r="V44" i="4"/>
  <c r="O44" i="4" s="1"/>
  <c r="V64" i="4"/>
  <c r="V89" i="4"/>
  <c r="V115" i="4"/>
  <c r="V116" i="4"/>
  <c r="V117" i="4"/>
  <c r="V118" i="4"/>
  <c r="V2" i="4"/>
  <c r="V13" i="4"/>
  <c r="V25" i="4"/>
  <c r="O25" i="4" s="1"/>
  <c r="V30" i="4"/>
  <c r="V82" i="4"/>
  <c r="V97" i="4"/>
  <c r="V99" i="4"/>
  <c r="V100" i="4"/>
  <c r="V103" i="4"/>
  <c r="V104" i="4"/>
  <c r="V14" i="4"/>
  <c r="O14" i="4" s="1"/>
  <c r="V3" i="4"/>
  <c r="V9" i="4"/>
  <c r="O9" i="4" s="1"/>
  <c r="V31" i="4"/>
  <c r="V41" i="4"/>
  <c r="V6" i="4"/>
  <c r="V7" i="4"/>
  <c r="V8" i="4"/>
  <c r="V24" i="4"/>
  <c r="V40" i="4"/>
  <c r="O40" i="4" s="1"/>
  <c r="V48" i="4"/>
  <c r="O48" i="4" s="1"/>
  <c r="V58" i="4"/>
  <c r="V12" i="4"/>
  <c r="O12" i="4" s="1"/>
  <c r="V16" i="4"/>
  <c r="O16" i="4" s="1"/>
  <c r="V21" i="4"/>
  <c r="O21" i="4" s="1"/>
  <c r="V23" i="4"/>
  <c r="O23" i="4" s="1"/>
  <c r="V29" i="4"/>
  <c r="O29" i="4" s="1"/>
  <c r="V34" i="4"/>
  <c r="V39" i="4"/>
  <c r="V43" i="4"/>
  <c r="V47" i="4"/>
  <c r="V50" i="4"/>
  <c r="O50" i="4" s="1"/>
  <c r="V57" i="4"/>
  <c r="O57" i="4" s="1"/>
  <c r="V71" i="4"/>
  <c r="V73" i="4"/>
  <c r="V78" i="4"/>
  <c r="V83" i="4"/>
  <c r="V84" i="4"/>
  <c r="V85" i="4"/>
  <c r="V105" i="4"/>
  <c r="V119" i="4"/>
  <c r="V4" i="4"/>
  <c r="V10" i="4"/>
  <c r="V11" i="4"/>
  <c r="V15" i="4"/>
  <c r="V20" i="4"/>
  <c r="V22" i="4"/>
  <c r="V27" i="4"/>
  <c r="V28" i="4"/>
  <c r="V32" i="4"/>
  <c r="O32" i="4" s="1"/>
  <c r="V38" i="4"/>
  <c r="O38" i="4" s="1"/>
  <c r="V42" i="4"/>
  <c r="O42" i="4" s="1"/>
  <c r="V46" i="4"/>
  <c r="O46" i="4" s="1"/>
  <c r="V52" i="4"/>
  <c r="O52" i="4" s="1"/>
  <c r="V53" i="4"/>
  <c r="V62" i="4"/>
  <c r="V80" i="4"/>
  <c r="V94" i="4"/>
  <c r="V101" i="4"/>
  <c r="V66" i="4"/>
  <c r="V90" i="4"/>
  <c r="V96" i="4"/>
  <c r="V110" i="4"/>
  <c r="V15" i="3"/>
  <c r="V32" i="3"/>
  <c r="V48" i="3"/>
  <c r="V75" i="3"/>
  <c r="V27" i="3"/>
  <c r="V43" i="3"/>
  <c r="V59" i="3"/>
  <c r="V64" i="3"/>
  <c r="V80" i="3"/>
  <c r="V91" i="3"/>
  <c r="V4" i="3"/>
  <c r="V8" i="3"/>
  <c r="V12" i="3"/>
  <c r="V16" i="3"/>
  <c r="V20" i="3"/>
  <c r="V24" i="3"/>
  <c r="V28" i="3"/>
  <c r="V34" i="3"/>
  <c r="V39" i="3"/>
  <c r="V44" i="3"/>
  <c r="V50" i="3"/>
  <c r="V55" i="3"/>
  <c r="V60" i="3"/>
  <c r="V66" i="3"/>
  <c r="V71" i="3"/>
  <c r="V76" i="3"/>
  <c r="V87" i="3"/>
  <c r="V92" i="3"/>
  <c r="V11" i="3"/>
  <c r="V30" i="3"/>
  <c r="V46" i="3"/>
  <c r="V62" i="3"/>
  <c r="V78" i="3"/>
  <c r="V83" i="3"/>
  <c r="V88" i="3"/>
  <c r="K30" i="2"/>
  <c r="L30" i="2" s="1"/>
  <c r="V7" i="3"/>
  <c r="V23" i="3"/>
  <c r="K10" i="2"/>
  <c r="L10" i="2" s="1"/>
  <c r="K62" i="2"/>
  <c r="L62" i="2" s="1"/>
  <c r="V3" i="3"/>
  <c r="V19" i="3"/>
  <c r="V33" i="4"/>
  <c r="V51" i="4"/>
  <c r="V54" i="4"/>
  <c r="O54" i="4" s="1"/>
  <c r="V49" i="4"/>
  <c r="V18" i="4"/>
  <c r="V59" i="4"/>
  <c r="O59" i="4" s="1"/>
  <c r="V75" i="4"/>
  <c r="V91" i="4"/>
  <c r="V107" i="4"/>
  <c r="V120" i="4"/>
  <c r="V56" i="4"/>
  <c r="V63" i="4"/>
  <c r="V79" i="4"/>
  <c r="V95" i="4"/>
  <c r="V111" i="4"/>
  <c r="P5" i="4"/>
  <c r="P9" i="4"/>
  <c r="P32" i="4"/>
  <c r="P12" i="4"/>
  <c r="P14" i="4"/>
  <c r="P16" i="4"/>
  <c r="P19" i="4"/>
  <c r="P21" i="4"/>
  <c r="P23" i="4"/>
  <c r="P25" i="4"/>
  <c r="P29" i="4"/>
  <c r="P50" i="4"/>
  <c r="P52" i="4"/>
  <c r="P35" i="4"/>
  <c r="P38" i="4"/>
  <c r="P40" i="4"/>
  <c r="P42" i="4"/>
  <c r="P44" i="4"/>
  <c r="P46" i="4"/>
  <c r="P48" i="4"/>
  <c r="A47" i="4"/>
  <c r="A39" i="4"/>
  <c r="A31" i="4"/>
  <c r="A24" i="4"/>
  <c r="A17" i="4"/>
  <c r="A10" i="4"/>
  <c r="A18" i="4"/>
  <c r="A4" i="4"/>
  <c r="P57" i="4"/>
  <c r="P54" i="4"/>
  <c r="P59" i="4"/>
  <c r="A33" i="4"/>
  <c r="A55" i="4"/>
  <c r="A45" i="4"/>
  <c r="A37" i="4"/>
  <c r="A30" i="4"/>
  <c r="A22" i="4"/>
  <c r="A15" i="4"/>
  <c r="A8" i="4"/>
  <c r="A51" i="4"/>
  <c r="A3" i="4"/>
  <c r="A41" i="4"/>
  <c r="A53" i="4"/>
  <c r="A20" i="4"/>
  <c r="A6" i="4"/>
  <c r="R5" i="4" l="1"/>
  <c r="R9" i="4"/>
  <c r="R48" i="4"/>
  <c r="R46" i="4"/>
  <c r="R44" i="4"/>
  <c r="R42" i="4"/>
  <c r="R40" i="4"/>
  <c r="R38" i="4"/>
  <c r="R35" i="4"/>
  <c r="R52" i="4"/>
  <c r="R50" i="4"/>
  <c r="R29" i="4"/>
  <c r="R25" i="4"/>
  <c r="R23" i="4"/>
  <c r="R21" i="4"/>
  <c r="R19" i="4"/>
  <c r="R16" i="4"/>
  <c r="R14" i="4"/>
  <c r="R12" i="4"/>
  <c r="R32" i="4"/>
  <c r="R10" i="4"/>
  <c r="R11" i="4" s="1"/>
  <c r="R47" i="4"/>
  <c r="W48" i="4" s="1"/>
  <c r="R39" i="4"/>
  <c r="W40" i="4" s="1"/>
  <c r="R30" i="4"/>
  <c r="R31" i="4" s="1"/>
  <c r="W32" i="4" s="1"/>
  <c r="R26" i="4"/>
  <c r="R13" i="4"/>
  <c r="W14" i="4" s="1"/>
  <c r="W12" i="4"/>
  <c r="R20" i="4"/>
  <c r="W21" i="4" s="1"/>
  <c r="R45" i="4"/>
  <c r="W46" i="4" s="1"/>
  <c r="R36" i="4"/>
  <c r="R37" i="4" s="1"/>
  <c r="W38" i="4" s="1"/>
  <c r="R33" i="4"/>
  <c r="R34" i="4" s="1"/>
  <c r="W35" i="4" s="1"/>
  <c r="R17" i="4"/>
  <c r="A58" i="4"/>
  <c r="A43" i="4"/>
  <c r="A36" i="4"/>
  <c r="A28" i="4"/>
  <c r="A26" i="4"/>
  <c r="A13" i="4"/>
  <c r="A7" i="4"/>
  <c r="A49" i="4"/>
  <c r="A2" i="4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15" i="4"/>
  <c r="W16" i="4" s="1"/>
  <c r="R22" i="4"/>
  <c r="W23" i="4" s="1"/>
  <c r="R51" i="4"/>
  <c r="W52" i="4" s="1"/>
  <c r="R41" i="4"/>
  <c r="W42" i="4" s="1"/>
  <c r="R49" i="4"/>
  <c r="W50" i="4" s="1"/>
  <c r="A56" i="4"/>
  <c r="A27" i="4"/>
  <c r="A11" i="4"/>
  <c r="A34" i="4"/>
  <c r="W5" i="4"/>
  <c r="R6" i="4"/>
  <c r="R7" i="4" s="1"/>
  <c r="R8" i="4" s="1"/>
  <c r="W9" i="4" s="1"/>
  <c r="R24" i="4"/>
  <c r="W25" i="4" s="1"/>
  <c r="R43" i="4"/>
  <c r="W44" i="4" s="1"/>
  <c r="R18" i="4"/>
  <c r="W19" i="4"/>
  <c r="R27" i="4"/>
  <c r="R28" i="4" s="1"/>
  <c r="W29" i="4" s="1"/>
  <c r="M44" i="4" l="1"/>
  <c r="M25" i="4"/>
  <c r="M9" i="4"/>
  <c r="M5" i="4"/>
  <c r="M50" i="4"/>
  <c r="M42" i="4"/>
  <c r="M52" i="4"/>
  <c r="M23" i="4"/>
  <c r="M16" i="4"/>
  <c r="M19" i="4"/>
  <c r="M48" i="4"/>
  <c r="M40" i="4"/>
  <c r="M32" i="4"/>
  <c r="M14" i="4"/>
  <c r="R59" i="4"/>
  <c r="R54" i="4"/>
  <c r="R57" i="4"/>
  <c r="M46" i="4"/>
  <c r="M38" i="4"/>
  <c r="M29" i="4"/>
  <c r="M21" i="4"/>
  <c r="M12" i="4"/>
  <c r="M35" i="4"/>
  <c r="R55" i="4"/>
  <c r="R56" i="4" s="1"/>
  <c r="W57" i="4" s="1"/>
  <c r="J21" i="4"/>
  <c r="R53" i="4"/>
  <c r="W54" i="4" s="1"/>
  <c r="J25" i="4"/>
  <c r="J42" i="4"/>
  <c r="J23" i="4"/>
  <c r="J46" i="4"/>
  <c r="J29" i="4"/>
  <c r="J44" i="4"/>
  <c r="J9" i="4"/>
  <c r="J50" i="4"/>
  <c r="J52" i="4"/>
  <c r="J16" i="4"/>
  <c r="J19" i="4"/>
  <c r="J48" i="4"/>
  <c r="J32" i="4"/>
  <c r="J14" i="4"/>
  <c r="R58" i="4"/>
  <c r="W59" i="4" s="1"/>
  <c r="J38" i="4"/>
  <c r="J5" i="4"/>
  <c r="J40" i="4"/>
  <c r="R60" i="4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J12" i="4"/>
  <c r="J35" i="4"/>
  <c r="M59" i="4" l="1"/>
  <c r="M54" i="4"/>
  <c r="M57" i="4"/>
  <c r="J59" i="4"/>
  <c r="J54" i="4"/>
  <c r="J57" i="4"/>
</calcChain>
</file>

<file path=xl/sharedStrings.xml><?xml version="1.0" encoding="utf-8"?>
<sst xmlns="http://schemas.openxmlformats.org/spreadsheetml/2006/main" count="3115" uniqueCount="692">
  <si>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</si>
  <si>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</si>
  <si>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</si>
  <si>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</si>
  <si>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</si>
  <si>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</si>
  <si>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</si>
  <si>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</si>
  <si>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</si>
  <si>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</si>
  <si>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</si>
  <si>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</si>
  <si>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</si>
  <si>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</si>
  <si>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</si>
  <si>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</si>
  <si>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</si>
  <si>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</si>
  <si>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</si>
  <si>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</si>
  <si>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</si>
  <si>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</si>
  <si>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</si>
  <si>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</si>
  <si>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</si>
  <si>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</si>
  <si>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</si>
  <si>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</si>
  <si>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</si>
  <si>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</si>
  <si>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</si>
  <si>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</si>
  <si>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</si>
  <si>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</si>
  <si>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</si>
  <si>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</si>
  <si>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</si>
  <si>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</si>
  <si>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</si>
  <si>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</si>
  <si>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</si>
  <si>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</si>
  <si>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</si>
  <si>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</si>
  <si>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</si>
  <si>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</si>
  <si>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</si>
  <si>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</si>
  <si>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</si>
  <si>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</si>
  <si>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</si>
  <si>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</si>
  <si>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</si>
  <si>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</si>
  <si>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</si>
  <si>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</si>
  <si>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</si>
  <si>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</si>
  <si>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</si>
  <si>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</si>
  <si>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</si>
  <si>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</si>
  <si>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</si>
  <si>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</si>
  <si>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</si>
  <si>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</si>
  <si>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</si>
  <si>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</si>
  <si>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</si>
  <si>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</si>
  <si>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</si>
  <si>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</si>
  <si>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</si>
  <si>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</si>
  <si>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</si>
  <si>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</si>
  <si>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</si>
  <si>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</si>
  <si>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</si>
  <si>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</si>
  <si>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</si>
  <si>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</si>
  <si>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</si>
  <si>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</si>
  <si>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</si>
  <si>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</si>
  <si>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</si>
  <si>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</si>
  <si>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</si>
  <si>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</si>
  <si>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</si>
  <si>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</si>
  <si>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</si>
  <si>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</si>
  <si>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</si>
  <si>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</si>
  <si>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</si>
  <si>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</si>
  <si>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</si>
  <si>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</si>
  <si>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</si>
  <si>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</si>
  <si>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</si>
  <si>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</si>
  <si>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</si>
  <si>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</si>
  <si>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</si>
  <si>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</si>
  <si>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</si>
  <si>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</si>
  <si>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</si>
  <si>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</si>
  <si>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</si>
  <si>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</si>
  <si>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</si>
  <si>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</si>
  <si>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</si>
  <si>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</si>
  <si>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</si>
  <si>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</si>
  <si>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</si>
  <si>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</si>
  <si>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</si>
  <si>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</si>
  <si>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</si>
  <si>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</si>
  <si>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</si>
  <si>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</si>
  <si>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</si>
  <si>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</si>
  <si>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</si>
  <si>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</si>
  <si>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</si>
  <si>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</si>
  <si>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</si>
  <si>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</si>
  <si>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</si>
  <si>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</si>
  <si>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</si>
  <si>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</si>
  <si>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</si>
  <si>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</si>
  <si>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</si>
  <si>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</si>
  <si>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</si>
  <si>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</si>
  <si>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</si>
  <si>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</si>
  <si>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</si>
  <si>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</si>
  <si>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</si>
  <si>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</si>
  <si>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</si>
  <si>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</si>
  <si>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</si>
  <si>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</si>
  <si>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</si>
  <si>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</si>
  <si>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</si>
  <si>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</si>
  <si>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</si>
  <si>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</si>
  <si>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</si>
  <si>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</si>
  <si>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</si>
  <si>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</si>
  <si>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</si>
  <si>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</si>
  <si>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</si>
  <si>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</si>
  <si>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</si>
  <si>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</si>
  <si>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</si>
  <si>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</si>
  <si>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</si>
  <si>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</si>
  <si>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</si>
  <si>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</si>
  <si>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</si>
  <si>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</si>
  <si>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</si>
  <si>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</si>
  <si>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</si>
  <si>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</si>
  <si>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</si>
  <si>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</si>
  <si>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</si>
  <si>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</si>
  <si>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</si>
  <si>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</si>
  <si>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</si>
  <si>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</si>
  <si>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</si>
  <si>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</si>
  <si>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</si>
  <si>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</si>
  <si>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</si>
  <si>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</si>
  <si>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</si>
  <si>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</si>
  <si>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</si>
  <si>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</si>
  <si>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</si>
  <si>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</si>
  <si>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</si>
  <si>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</si>
  <si>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</si>
  <si>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</si>
  <si>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</si>
  <si>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</si>
  <si>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</si>
  <si>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</si>
  <si>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</si>
  <si>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</si>
  <si>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</si>
  <si>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</si>
  <si>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</si>
  <si>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</si>
  <si>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</si>
  <si>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</si>
  <si>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</si>
  <si>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</si>
  <si>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</si>
  <si>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</si>
  <si>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</si>
  <si>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</si>
  <si>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</si>
  <si>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</si>
  <si>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</si>
  <si>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 кг, ф/п, (8 шт)</t>
  </si>
  <si>
    <t>Моцарелла в воде Фиор Ди Латте без лактозы “Unagrande", 45%, 0,125 кг, ф/п, (8 шт)</t>
  </si>
  <si>
    <t>Моцарелла Фиор Ди Латте в воде "Pretto", 45%, 0,125 кг, ф/п, (8 шт)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</si>
  <si>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</si>
  <si>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</si>
  <si>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</si>
  <si>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</si>
  <si>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</si>
  <si>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</si>
  <si>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</si>
  <si>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</si>
  <si>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</si>
  <si>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сердечки в воде "Unagrande", 45%, 0,125 кг, ф/п, (8 шт)</t>
  </si>
  <si>
    <t>Моцарелла Грандиоза в воде "Unagrande", 50%, 0,2 кг, ф/п</t>
  </si>
  <si>
    <t>Моцарелла Чильеджина в воде "Unagrande", 50%, 0,125, ф/п, (8 шт)</t>
  </si>
  <si>
    <t>Моцарелла в воде Чильеджина без лактозы "Unagrande", 45%, 0,125 кг, ф/п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</si>
  <si>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</si>
  <si>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</si>
  <si>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</si>
  <si>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</si>
  <si>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без лактозы "Красная птица", 45%, 0,125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</si>
  <si>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</si>
  <si>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</si>
  <si>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</si>
  <si>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</si>
  <si>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</si>
  <si>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</si>
  <si>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</si>
  <si>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</si>
  <si>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</si>
  <si>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</si>
  <si>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</si>
  <si>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</si>
  <si>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</si>
  <si>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</si>
  <si>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</si>
  <si>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</si>
  <si>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</si>
  <si>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</si>
  <si>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</si>
  <si>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</si>
  <si>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</si>
  <si>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</si>
  <si>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</si>
  <si>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</si>
  <si>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</si>
  <si>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</si>
  <si>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</si>
  <si>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</si>
  <si>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</si>
  <si>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</si>
  <si>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</si>
  <si>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</si>
  <si>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</si>
  <si>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</si>
  <si>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</si>
  <si>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</si>
  <si>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</si>
  <si>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</si>
  <si>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</si>
  <si>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</si>
  <si>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</si>
  <si>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</si>
  <si>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</si>
  <si>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</si>
  <si>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</si>
  <si>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</si>
  <si>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</si>
  <si>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</si>
  <si>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</si>
  <si>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</si>
  <si>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</si>
  <si>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</si>
  <si>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</si>
  <si>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</si>
  <si>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</si>
  <si>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</si>
  <si>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</si>
  <si>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</si>
  <si>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</si>
  <si>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</si>
  <si>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</si>
  <si>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</si>
  <si>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</si>
  <si>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</si>
  <si>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</si>
  <si>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</si>
  <si>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</si>
  <si>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</si>
  <si>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</si>
  <si>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</si>
  <si>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</si>
  <si>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</si>
  <si>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</si>
  <si>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</si>
  <si>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</si>
  <si>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</si>
  <si>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</si>
  <si>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</si>
  <si>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</si>
  <si>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</si>
  <si>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</si>
  <si>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</si>
  <si>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</si>
  <si>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</si>
  <si>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</si>
  <si>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</si>
  <si>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</si>
  <si>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</si>
  <si>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</si>
  <si>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</si>
  <si>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</si>
  <si>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</si>
  <si>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</si>
  <si>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</si>
  <si>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</si>
  <si>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</si>
  <si>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</si>
  <si>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</si>
  <si>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</si>
  <si>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</si>
  <si>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</si>
  <si>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</si>
  <si>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</si>
  <si>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</si>
  <si>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</si>
  <si>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</si>
  <si>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</si>
  <si>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</si>
  <si>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</si>
  <si>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</si>
  <si>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</si>
  <si>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</si>
  <si>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</si>
  <si>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</si>
  <si>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</si>
  <si>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</si>
  <si>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</si>
  <si>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</si>
  <si>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</si>
  <si>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</si>
  <si>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</si>
  <si>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</si>
  <si>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</si>
  <si>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</si>
  <si>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</si>
  <si>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</si>
  <si>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</si>
  <si>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</si>
  <si>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</si>
  <si>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</si>
  <si>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</si>
  <si>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</si>
  <si>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</si>
  <si>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</si>
  <si>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</si>
  <si>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</si>
  <si>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</si>
  <si>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</si>
  <si>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</si>
  <si>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</si>
  <si>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</si>
  <si>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</si>
  <si>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</si>
  <si>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</si>
  <si>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</si>
  <si>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</si>
  <si>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</si>
  <si>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</si>
  <si>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</si>
  <si>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</si>
  <si>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</si>
  <si>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</si>
  <si>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</si>
  <si>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</si>
  <si>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</si>
  <si>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</si>
  <si>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</si>
  <si>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</si>
  <si>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</si>
  <si>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</si>
  <si>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</si>
  <si>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</si>
  <si>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</si>
  <si>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</si>
  <si>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</si>
  <si>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</si>
  <si>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</si>
  <si>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</si>
  <si>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</si>
  <si>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</si>
  <si>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</si>
  <si>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</si>
  <si>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</si>
  <si>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</si>
  <si>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</si>
  <si>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</si>
  <si>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</si>
  <si>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</si>
  <si>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</si>
  <si>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</si>
  <si>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</si>
  <si>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</si>
  <si>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</si>
  <si>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</si>
  <si>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</si>
  <si>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</si>
  <si>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</si>
  <si>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</si>
  <si>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</si>
  <si>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</si>
  <si>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</si>
  <si>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</si>
  <si>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 xml:space="preserve">   </t>
  </si>
  <si>
    <t>Сводная заявка на 30.01.21</t>
  </si>
  <si>
    <t>Сводная заявка на 31.01.21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</si>
  <si>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</si>
  <si>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</si>
  <si>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</si>
  <si>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</si>
  <si>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</si>
  <si>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</si>
  <si>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</si>
  <si>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</si>
  <si>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</si>
  <si>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</si>
  <si>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</si>
  <si>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</si>
  <si>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</si>
  <si>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</si>
  <si>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</si>
  <si>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</si>
  <si>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22 января</t>
  </si>
  <si>
    <t>на 23 января</t>
  </si>
  <si>
    <t>на 24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</si>
  <si>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</si>
  <si>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</si>
  <si>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</si>
  <si>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</si>
  <si>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</si>
  <si>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</si>
  <si>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</si>
  <si>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</si>
  <si>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</si>
  <si>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</si>
  <si>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</si>
  <si>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</si>
  <si>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</si>
  <si>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</si>
  <si>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</si>
  <si>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</si>
  <si>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</si>
  <si>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</si>
  <si>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</si>
  <si>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</si>
  <si>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</si>
  <si>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</si>
  <si>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</si>
  <si>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</si>
  <si>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</si>
  <si>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</si>
  <si>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</si>
  <si>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</si>
  <si>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</si>
  <si>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</si>
  <si>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</si>
  <si>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</si>
  <si>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</si>
  <si>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</si>
  <si>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</si>
  <si>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</si>
  <si>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</si>
  <si>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</si>
  <si>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</si>
  <si>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</si>
  <si>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</si>
  <si>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</si>
  <si>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</si>
  <si>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</si>
  <si>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</si>
  <si>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</si>
  <si>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</si>
  <si>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</si>
  <si>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</si>
  <si>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</si>
  <si>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</si>
  <si>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</si>
  <si>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</si>
  <si>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</si>
  <si>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</si>
  <si>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</si>
  <si>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</si>
  <si>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</si>
  <si>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</si>
  <si>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</si>
  <si>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</si>
  <si>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</si>
  <si>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</si>
  <si>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</si>
  <si>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</si>
  <si>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</si>
  <si>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</si>
  <si>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</si>
  <si>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</si>
  <si>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</si>
  <si>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</si>
  <si>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</si>
  <si>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</si>
  <si>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</si>
  <si>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</si>
  <si>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</si>
  <si>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</si>
  <si>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</si>
  <si>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</si>
  <si>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</si>
  <si>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</si>
  <si>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</si>
  <si>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</si>
  <si>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6 шт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</si>
  <si>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</si>
  <si>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</si>
  <si>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</si>
  <si>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</si>
  <si>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</si>
  <si>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</si>
  <si>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</si>
  <si>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</si>
  <si>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</si>
  <si>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</si>
  <si>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</si>
  <si>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</si>
  <si>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</si>
  <si>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</si>
  <si>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</si>
  <si>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</si>
  <si>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</si>
  <si>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</si>
  <si>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</si>
  <si>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</si>
  <si>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</si>
  <si>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</si>
  <si>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</si>
  <si>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</si>
  <si>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</si>
  <si>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</si>
  <si>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</si>
  <si>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</si>
  <si>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</si>
  <si>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</si>
  <si>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</si>
  <si>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</si>
  <si>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</si>
  <si>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</si>
  <si>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</si>
  <si>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</si>
  <si>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</si>
  <si>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</si>
  <si>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</si>
  <si>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</si>
  <si>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</si>
  <si>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</si>
  <si>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</si>
  <si>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</si>
  <si>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</si>
  <si>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</si>
  <si>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</si>
  <si>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</si>
  <si>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</si>
  <si>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</si>
  <si>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</si>
  <si>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</si>
  <si>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</si>
  <si>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</si>
  <si>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</si>
  <si>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</si>
  <si>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</si>
  <si>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</si>
  <si>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</si>
  <si>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</si>
  <si>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</si>
  <si>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</si>
  <si>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</si>
  <si>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</si>
  <si>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</si>
  <si>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</si>
  <si>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</si>
  <si>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</si>
  <si>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</si>
  <si>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</si>
  <si>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</si>
  <si>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</si>
  <si>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</si>
  <si>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</si>
  <si>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</si>
  <si>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</si>
  <si>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</si>
  <si>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2.7% варка, Альче, без лактозы</t>
  </si>
  <si>
    <t>Для пиццы</t>
  </si>
  <si>
    <t>[6]</t>
  </si>
  <si>
    <t>3.3% варка, Альче, без лактозы</t>
  </si>
  <si>
    <t>Фиор Ди Латте</t>
  </si>
  <si>
    <t>[50, 52, 9, 11, 54]</t>
  </si>
  <si>
    <t>2.7% варка, Альче</t>
  </si>
  <si>
    <t>Моцарелла</t>
  </si>
  <si>
    <t>[35, 39, 38, 41, 37, 55, 59, 34, 14, 18, 19, 20, 44, 17, 4, 3, 61, 5]</t>
  </si>
  <si>
    <t>Сулугуни</t>
  </si>
  <si>
    <t>2.7% варка, Сакко</t>
  </si>
  <si>
    <t>Маркет Перекресток</t>
  </si>
  <si>
    <t>[36, 16, 45, 2, 46, 47, 48, 1, 15, 33]</t>
  </si>
  <si>
    <t>3.3% варка, Альче</t>
  </si>
  <si>
    <t>[21]</t>
  </si>
  <si>
    <t>3.3% варка, Сакко</t>
  </si>
  <si>
    <t>[24, 23, 26, 27, 22, 43, 7, 51, 29, 42, 28, 53, 10, 31, 32]</t>
  </si>
  <si>
    <t>3.6% варка, Альче</t>
  </si>
  <si>
    <t>[25, 12, 30]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</si>
  <si>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</si>
  <si>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</si>
  <si>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</si>
  <si>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</si>
  <si>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</si>
  <si>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</si>
  <si>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</si>
  <si>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</si>
  <si>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</si>
  <si>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</si>
  <si>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</si>
  <si>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</si>
  <si>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</si>
  <si>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</si>
  <si>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</si>
  <si>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</si>
  <si>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</si>
  <si>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</si>
  <si>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</si>
  <si>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</si>
  <si>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Вода: 8</t>
  </si>
  <si>
    <t>Мультиголова</t>
  </si>
  <si>
    <t>3.3, Альче</t>
  </si>
  <si>
    <t>Вода: 25</t>
  </si>
  <si>
    <t>Вода: 125</t>
  </si>
  <si>
    <t>-</t>
  </si>
  <si>
    <t>3.3, Сакко</t>
  </si>
  <si>
    <t>Вода: 100</t>
  </si>
  <si>
    <t>3.6, Альче</t>
  </si>
  <si>
    <t>Вода: 200</t>
  </si>
  <si>
    <t>2.7, Альче</t>
  </si>
  <si>
    <t>Соль: 30</t>
  </si>
  <si>
    <t>Ульма</t>
  </si>
  <si>
    <t>Соль: 1</t>
  </si>
  <si>
    <t>Техновак</t>
  </si>
  <si>
    <t>2.7, Сакко</t>
  </si>
  <si>
    <t>Соль: 200</t>
  </si>
  <si>
    <t>Соль: 280</t>
  </si>
  <si>
    <t>Соль: 370</t>
  </si>
  <si>
    <t>Соль: 460</t>
  </si>
  <si>
    <t>САККАРДО</t>
  </si>
  <si>
    <t>Соль: 1200</t>
  </si>
  <si>
    <t>Масса</t>
  </si>
  <si>
    <t>Соль: 15</t>
  </si>
  <si>
    <t>Соль: 260</t>
  </si>
  <si>
    <t>Соль: 7.5</t>
  </si>
  <si>
    <t>Соль: 700</t>
  </si>
  <si>
    <t>2.7, Альче, без лактозы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</si>
</sst>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  <font>
      <sz val="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0" fillId="0" borderId="0" xfId="0"/>
    <xf numFmtId="0" fontId="8" fillId="0" borderId="0" xfId="0" applyFont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7" fillId="8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9"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3"/>
  <sheetViews>
    <sheetView zoomScaleNormal="100" workbookViewId="0">
      <selection activeCell="L24" sqref="L24"/>
    </sheetView>
  </sheetViews>
  <sheetFormatPr defaultRowHeight="14.5" x14ac:dyDescent="0.35"/>
  <cols>
    <col min="1" max="1025" width="9.08984375" style="22" customWidth="1"/>
  </cols>
  <sheetData>
    <row r="1" spans="1:130" x14ac:dyDescent="0.35">
      <c r="A1" s="12" t="s">
        <v>0</v>
      </c>
      <c r="B1" s="13">
        <v>44224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2" t="s">
        <v>95</v>
      </c>
      <c r="CT1" s="12" t="s">
        <v>96</v>
      </c>
      <c r="CU1" s="12" t="s">
        <v>97</v>
      </c>
      <c r="CV1" s="12" t="s">
        <v>98</v>
      </c>
      <c r="CW1" s="12" t="s">
        <v>99</v>
      </c>
      <c r="CX1" s="12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12" t="s">
        <v>123</v>
      </c>
      <c r="DV1" s="12" t="s">
        <v>124</v>
      </c>
      <c r="DW1" s="12" t="s">
        <v>125</v>
      </c>
      <c r="DX1" s="12" t="s">
        <v>126</v>
      </c>
      <c r="DY1" s="12" t="s">
        <v>127</v>
      </c>
      <c r="DZ1" s="12" t="s">
        <v>128</v>
      </c>
    </row>
    <row r="2" spans="1:130" x14ac:dyDescent="0.35">
      <c r="A2" s="12" t="s">
        <v>129</v>
      </c>
      <c r="B2" t="s">
        <v>130</v>
      </c>
      <c r="J2" t="s">
        <v>131</v>
      </c>
      <c r="Q2" t="s">
        <v>132</v>
      </c>
      <c r="T2" t="s">
        <v>133</v>
      </c>
      <c r="U2" t="s">
        <v>134</v>
      </c>
      <c r="AA2" t="s">
        <v>135</v>
      </c>
      <c r="AW2" t="s">
        <v>136</v>
      </c>
      <c r="AY2" t="s">
        <v>137</v>
      </c>
      <c r="BL2" t="s">
        <v>138</v>
      </c>
      <c r="BM2" t="s">
        <v>139</v>
      </c>
      <c r="BW2" t="s">
        <v>140</v>
      </c>
      <c r="CP2" t="s">
        <v>141</v>
      </c>
      <c r="CQ2" t="s">
        <v>141</v>
      </c>
      <c r="CR2" t="s">
        <v>142</v>
      </c>
      <c r="CX2" t="s">
        <v>143</v>
      </c>
      <c r="DA2" t="s">
        <v>144</v>
      </c>
      <c r="DJ2" t="s">
        <v>145</v>
      </c>
      <c r="DQ2" t="s">
        <v>146</v>
      </c>
      <c r="DR2" t="s">
        <v>147</v>
      </c>
      <c r="DW2" t="s">
        <v>148</v>
      </c>
      <c r="DX2" t="s">
        <v>129</v>
      </c>
    </row>
    <row r="3" spans="1:130" x14ac:dyDescent="0.35">
      <c r="A3" s="12" t="s">
        <v>149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150</v>
      </c>
      <c r="K3" t="s">
        <v>150</v>
      </c>
      <c r="L3" t="s">
        <v>150</v>
      </c>
      <c r="M3" t="s">
        <v>150</v>
      </c>
      <c r="N3" t="s">
        <v>151</v>
      </c>
      <c r="O3" t="s">
        <v>152</v>
      </c>
      <c r="P3" t="s">
        <v>140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154</v>
      </c>
      <c r="AA3" t="s">
        <v>154</v>
      </c>
      <c r="AB3" t="s">
        <v>154</v>
      </c>
      <c r="AC3" t="s">
        <v>154</v>
      </c>
      <c r="AD3" t="s">
        <v>154</v>
      </c>
      <c r="AE3" t="s">
        <v>154</v>
      </c>
      <c r="AF3" t="s">
        <v>154</v>
      </c>
      <c r="AG3" t="s">
        <v>154</v>
      </c>
      <c r="AH3" t="s">
        <v>154</v>
      </c>
      <c r="AI3" t="s">
        <v>154</v>
      </c>
      <c r="AJ3" t="s">
        <v>154</v>
      </c>
      <c r="AK3" t="s">
        <v>154</v>
      </c>
      <c r="AL3" t="s">
        <v>154</v>
      </c>
      <c r="AM3" t="s">
        <v>154</v>
      </c>
      <c r="AN3" t="s">
        <v>154</v>
      </c>
      <c r="AO3" t="s">
        <v>154</v>
      </c>
      <c r="AP3" t="s">
        <v>154</v>
      </c>
      <c r="AQ3" t="s">
        <v>154</v>
      </c>
      <c r="AR3" t="s">
        <v>155</v>
      </c>
      <c r="AS3" t="s">
        <v>155</v>
      </c>
      <c r="AT3" t="s">
        <v>155</v>
      </c>
      <c r="AU3" t="s">
        <v>155</v>
      </c>
      <c r="AV3" t="s">
        <v>155</v>
      </c>
      <c r="AW3" t="s">
        <v>136</v>
      </c>
      <c r="AX3" t="s">
        <v>136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138</v>
      </c>
      <c r="BM3" t="s">
        <v>157</v>
      </c>
      <c r="BN3" t="s">
        <v>157</v>
      </c>
      <c r="BO3" t="s">
        <v>157</v>
      </c>
      <c r="BP3" t="s">
        <v>157</v>
      </c>
      <c r="BQ3" t="s">
        <v>157</v>
      </c>
      <c r="BR3" t="s">
        <v>157</v>
      </c>
      <c r="BS3" t="s">
        <v>157</v>
      </c>
      <c r="BT3" t="s">
        <v>157</v>
      </c>
      <c r="BU3" t="s">
        <v>157</v>
      </c>
      <c r="BV3" t="s">
        <v>157</v>
      </c>
      <c r="BW3" t="s">
        <v>140</v>
      </c>
      <c r="BX3" t="s">
        <v>140</v>
      </c>
      <c r="BY3" t="s">
        <v>140</v>
      </c>
      <c r="BZ3" t="s">
        <v>140</v>
      </c>
      <c r="CA3" t="s">
        <v>140</v>
      </c>
      <c r="CB3" t="s">
        <v>140</v>
      </c>
      <c r="CC3" t="s">
        <v>140</v>
      </c>
      <c r="CD3" t="s">
        <v>140</v>
      </c>
      <c r="CE3" t="s">
        <v>140</v>
      </c>
      <c r="CF3" t="s">
        <v>140</v>
      </c>
      <c r="CG3" t="s">
        <v>140</v>
      </c>
      <c r="CH3" t="s">
        <v>140</v>
      </c>
      <c r="CI3" t="s">
        <v>140</v>
      </c>
      <c r="CJ3" t="s">
        <v>140</v>
      </c>
      <c r="CK3" t="s">
        <v>140</v>
      </c>
      <c r="CL3" t="s">
        <v>140</v>
      </c>
      <c r="CM3" t="s">
        <v>140</v>
      </c>
      <c r="CN3" t="s">
        <v>140</v>
      </c>
      <c r="CO3" t="s">
        <v>140</v>
      </c>
      <c r="CP3" t="s">
        <v>141</v>
      </c>
      <c r="CQ3" t="s">
        <v>141</v>
      </c>
      <c r="CR3" t="s">
        <v>158</v>
      </c>
      <c r="CS3" t="s">
        <v>158</v>
      </c>
      <c r="CT3" t="s">
        <v>158</v>
      </c>
      <c r="CU3" t="s">
        <v>158</v>
      </c>
      <c r="CV3" t="s">
        <v>158</v>
      </c>
      <c r="CW3" t="s">
        <v>158</v>
      </c>
      <c r="CX3" t="s">
        <v>143</v>
      </c>
      <c r="CY3" t="s">
        <v>143</v>
      </c>
      <c r="CZ3" t="s">
        <v>159</v>
      </c>
      <c r="DA3" t="s">
        <v>144</v>
      </c>
      <c r="DB3" t="s">
        <v>144</v>
      </c>
      <c r="DC3" t="s">
        <v>144</v>
      </c>
      <c r="DD3" t="s">
        <v>144</v>
      </c>
      <c r="DE3" t="s">
        <v>144</v>
      </c>
      <c r="DF3" t="s">
        <v>144</v>
      </c>
      <c r="DG3" t="s">
        <v>144</v>
      </c>
      <c r="DH3" t="s">
        <v>144</v>
      </c>
      <c r="DI3" t="s">
        <v>144</v>
      </c>
      <c r="DJ3" t="s">
        <v>145</v>
      </c>
      <c r="DK3" t="s">
        <v>145</v>
      </c>
      <c r="DL3" t="s">
        <v>145</v>
      </c>
      <c r="DM3" t="s">
        <v>145</v>
      </c>
      <c r="DN3" t="s">
        <v>145</v>
      </c>
      <c r="DO3" t="s">
        <v>145</v>
      </c>
      <c r="DP3" t="s">
        <v>145</v>
      </c>
      <c r="DQ3" t="s">
        <v>146</v>
      </c>
      <c r="DR3" t="s">
        <v>147</v>
      </c>
      <c r="DX3" t="s">
        <v>149</v>
      </c>
    </row>
    <row r="4" spans="1:130" x14ac:dyDescent="0.35">
      <c r="A4" s="12" t="s">
        <v>160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162</v>
      </c>
      <c r="H4" t="s">
        <v>163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164</v>
      </c>
      <c r="P4" t="s">
        <v>165</v>
      </c>
      <c r="Q4" t="s">
        <v>161</v>
      </c>
      <c r="R4" t="s">
        <v>166</v>
      </c>
      <c r="S4" t="s">
        <v>161</v>
      </c>
      <c r="T4" t="s">
        <v>161</v>
      </c>
      <c r="U4" t="s">
        <v>161</v>
      </c>
      <c r="V4" t="s">
        <v>161</v>
      </c>
      <c r="W4" t="s">
        <v>163</v>
      </c>
      <c r="X4" t="s">
        <v>166</v>
      </c>
      <c r="Y4" t="s">
        <v>161</v>
      </c>
      <c r="Z4" t="s">
        <v>167</v>
      </c>
      <c r="AA4" t="s">
        <v>164</v>
      </c>
      <c r="AB4" t="s">
        <v>164</v>
      </c>
      <c r="AC4" t="s">
        <v>168</v>
      </c>
      <c r="AD4" t="s">
        <v>166</v>
      </c>
      <c r="AE4" t="s">
        <v>163</v>
      </c>
      <c r="AF4" t="s">
        <v>163</v>
      </c>
      <c r="AG4" t="s">
        <v>164</v>
      </c>
      <c r="AH4" t="s">
        <v>164</v>
      </c>
      <c r="AI4" t="s">
        <v>165</v>
      </c>
      <c r="AJ4" t="s">
        <v>169</v>
      </c>
      <c r="AK4" t="s">
        <v>164</v>
      </c>
      <c r="AL4" t="s">
        <v>165</v>
      </c>
      <c r="AM4" t="s">
        <v>165</v>
      </c>
      <c r="AN4" t="s">
        <v>170</v>
      </c>
      <c r="AO4" t="s">
        <v>164</v>
      </c>
      <c r="AP4" t="s">
        <v>164</v>
      </c>
      <c r="AQ4" t="s">
        <v>171</v>
      </c>
      <c r="AR4" t="s">
        <v>164</v>
      </c>
      <c r="AS4" t="s">
        <v>164</v>
      </c>
      <c r="AT4" t="s">
        <v>164</v>
      </c>
      <c r="AU4" t="s">
        <v>164</v>
      </c>
      <c r="AV4" t="s">
        <v>164</v>
      </c>
      <c r="AW4" t="s">
        <v>172</v>
      </c>
      <c r="AX4" t="s">
        <v>172</v>
      </c>
      <c r="AY4" t="s">
        <v>164</v>
      </c>
      <c r="AZ4" t="s">
        <v>164</v>
      </c>
      <c r="BA4" t="s">
        <v>165</v>
      </c>
      <c r="BB4" t="s">
        <v>165</v>
      </c>
      <c r="BC4" t="s">
        <v>173</v>
      </c>
      <c r="BD4" t="s">
        <v>163</v>
      </c>
      <c r="BE4" t="s">
        <v>167</v>
      </c>
      <c r="BF4" t="s">
        <v>169</v>
      </c>
      <c r="BG4" t="s">
        <v>174</v>
      </c>
      <c r="BH4" t="s">
        <v>175</v>
      </c>
      <c r="BI4" t="s">
        <v>163</v>
      </c>
      <c r="BJ4" t="s">
        <v>166</v>
      </c>
      <c r="BK4" t="s">
        <v>164</v>
      </c>
      <c r="BL4" t="s">
        <v>164</v>
      </c>
      <c r="BM4" t="s">
        <v>164</v>
      </c>
      <c r="BN4" t="s">
        <v>164</v>
      </c>
      <c r="BO4" t="s">
        <v>165</v>
      </c>
      <c r="BP4" t="s">
        <v>169</v>
      </c>
      <c r="BQ4" t="s">
        <v>167</v>
      </c>
      <c r="BR4" t="s">
        <v>175</v>
      </c>
      <c r="BS4" t="s">
        <v>163</v>
      </c>
      <c r="BT4" t="s">
        <v>174</v>
      </c>
      <c r="BU4" t="s">
        <v>173</v>
      </c>
      <c r="BV4" t="s">
        <v>163</v>
      </c>
      <c r="BW4" t="s">
        <v>164</v>
      </c>
      <c r="BX4" t="s">
        <v>164</v>
      </c>
      <c r="BY4" t="s">
        <v>169</v>
      </c>
      <c r="BZ4" t="s">
        <v>164</v>
      </c>
      <c r="CA4" t="s">
        <v>164</v>
      </c>
      <c r="CB4" t="s">
        <v>164</v>
      </c>
      <c r="CC4" t="s">
        <v>164</v>
      </c>
      <c r="CD4" t="s">
        <v>165</v>
      </c>
      <c r="CE4" t="s">
        <v>165</v>
      </c>
      <c r="CF4" t="s">
        <v>170</v>
      </c>
      <c r="CG4" t="s">
        <v>166</v>
      </c>
      <c r="CH4" t="s">
        <v>163</v>
      </c>
      <c r="CI4" t="s">
        <v>163</v>
      </c>
      <c r="CJ4" t="s">
        <v>163</v>
      </c>
      <c r="CK4" t="s">
        <v>176</v>
      </c>
      <c r="CL4" t="s">
        <v>168</v>
      </c>
      <c r="CM4" t="s">
        <v>168</v>
      </c>
      <c r="CN4" t="s">
        <v>168</v>
      </c>
      <c r="CO4" t="s">
        <v>162</v>
      </c>
      <c r="CP4" t="s">
        <v>164</v>
      </c>
      <c r="CQ4" t="s">
        <v>163</v>
      </c>
      <c r="CR4" t="s">
        <v>164</v>
      </c>
      <c r="CS4" t="s">
        <v>163</v>
      </c>
      <c r="CT4" t="s">
        <v>165</v>
      </c>
      <c r="CU4" t="s">
        <v>166</v>
      </c>
      <c r="CV4" t="s">
        <v>170</v>
      </c>
      <c r="CW4" t="s">
        <v>164</v>
      </c>
      <c r="CX4" t="s">
        <v>170</v>
      </c>
      <c r="CY4" t="s">
        <v>165</v>
      </c>
      <c r="CZ4" t="s">
        <v>164</v>
      </c>
      <c r="DA4" t="s">
        <v>177</v>
      </c>
      <c r="DB4" t="s">
        <v>165</v>
      </c>
      <c r="DC4" t="s">
        <v>165</v>
      </c>
      <c r="DD4" t="s">
        <v>163</v>
      </c>
      <c r="DE4" t="s">
        <v>163</v>
      </c>
      <c r="DF4" t="s">
        <v>166</v>
      </c>
      <c r="DG4" t="s">
        <v>162</v>
      </c>
      <c r="DH4" t="s">
        <v>177</v>
      </c>
      <c r="DI4" t="s">
        <v>168</v>
      </c>
      <c r="DJ4" t="s">
        <v>161</v>
      </c>
      <c r="DK4" t="s">
        <v>161</v>
      </c>
      <c r="DL4" t="s">
        <v>164</v>
      </c>
      <c r="DM4" t="s">
        <v>164</v>
      </c>
      <c r="DN4" t="s">
        <v>164</v>
      </c>
      <c r="DO4" t="s">
        <v>178</v>
      </c>
      <c r="DP4" t="s">
        <v>178</v>
      </c>
      <c r="DX4" t="s">
        <v>160</v>
      </c>
    </row>
    <row r="5" spans="1:130" x14ac:dyDescent="0.35">
      <c r="A5" s="12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198</v>
      </c>
      <c r="U5" t="s">
        <v>199</v>
      </c>
      <c r="V5" t="s">
        <v>200</v>
      </c>
      <c r="W5" t="s">
        <v>201</v>
      </c>
      <c r="X5" t="s">
        <v>202</v>
      </c>
      <c r="Y5" t="s">
        <v>203</v>
      </c>
      <c r="Z5" t="s">
        <v>204</v>
      </c>
      <c r="AA5" t="s">
        <v>205</v>
      </c>
      <c r="AB5" t="s">
        <v>206</v>
      </c>
      <c r="AC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N5" t="s">
        <v>218</v>
      </c>
      <c r="AO5" t="s">
        <v>219</v>
      </c>
      <c r="AP5" t="s">
        <v>220</v>
      </c>
      <c r="AQ5" t="s">
        <v>221</v>
      </c>
      <c r="AR5" t="s">
        <v>222</v>
      </c>
      <c r="AS5" t="s">
        <v>223</v>
      </c>
      <c r="AT5" t="s">
        <v>224</v>
      </c>
      <c r="AU5" t="s">
        <v>225</v>
      </c>
      <c r="AV5" t="s">
        <v>226</v>
      </c>
      <c r="AW5" t="s">
        <v>227</v>
      </c>
      <c r="AX5" t="s">
        <v>228</v>
      </c>
      <c r="AY5" t="s">
        <v>229</v>
      </c>
      <c r="AZ5" t="s">
        <v>230</v>
      </c>
      <c r="BA5" t="s">
        <v>231</v>
      </c>
      <c r="BB5" t="s">
        <v>232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  <c r="BL5" t="s">
        <v>242</v>
      </c>
      <c r="BM5" t="s">
        <v>243</v>
      </c>
      <c r="BN5" t="s">
        <v>244</v>
      </c>
      <c r="BO5" t="s">
        <v>245</v>
      </c>
      <c r="BP5" t="s">
        <v>246</v>
      </c>
      <c r="BQ5" t="s">
        <v>247</v>
      </c>
      <c r="BR5" t="s">
        <v>248</v>
      </c>
      <c r="BS5" t="s">
        <v>249</v>
      </c>
      <c r="BT5" t="s">
        <v>250</v>
      </c>
      <c r="BU5" t="s">
        <v>251</v>
      </c>
      <c r="BV5" t="s">
        <v>252</v>
      </c>
      <c r="BW5" t="s">
        <v>253</v>
      </c>
      <c r="BX5" t="s">
        <v>254</v>
      </c>
      <c r="BY5" t="s">
        <v>255</v>
      </c>
      <c r="BZ5" t="s">
        <v>256</v>
      </c>
      <c r="CA5" t="s">
        <v>257</v>
      </c>
      <c r="CB5" t="s">
        <v>258</v>
      </c>
      <c r="CC5" t="s">
        <v>259</v>
      </c>
      <c r="CD5" t="s">
        <v>260</v>
      </c>
      <c r="CE5" t="s">
        <v>261</v>
      </c>
      <c r="CF5" t="s">
        <v>262</v>
      </c>
      <c r="CG5" t="s">
        <v>263</v>
      </c>
      <c r="CH5" t="s">
        <v>264</v>
      </c>
      <c r="CI5" t="s">
        <v>265</v>
      </c>
      <c r="CJ5" t="s">
        <v>266</v>
      </c>
      <c r="CK5" t="s">
        <v>267</v>
      </c>
      <c r="CL5" t="s">
        <v>268</v>
      </c>
      <c r="CM5" t="s">
        <v>269</v>
      </c>
      <c r="CN5" t="s">
        <v>270</v>
      </c>
      <c r="CO5" t="s">
        <v>271</v>
      </c>
      <c r="CP5" t="s">
        <v>272</v>
      </c>
      <c r="CQ5" t="s">
        <v>273</v>
      </c>
      <c r="CR5" t="s">
        <v>274</v>
      </c>
      <c r="CS5" t="s">
        <v>275</v>
      </c>
      <c r="CT5" t="s">
        <v>276</v>
      </c>
      <c r="CU5" t="s">
        <v>277</v>
      </c>
      <c r="CV5" t="s">
        <v>278</v>
      </c>
      <c r="CW5" t="s">
        <v>279</v>
      </c>
      <c r="CX5" t="s">
        <v>280</v>
      </c>
      <c r="CY5" t="s">
        <v>281</v>
      </c>
      <c r="CZ5" t="s">
        <v>282</v>
      </c>
      <c r="DA5" t="s">
        <v>283</v>
      </c>
      <c r="DB5" t="s">
        <v>284</v>
      </c>
      <c r="DC5" t="s">
        <v>285</v>
      </c>
      <c r="DD5" t="s">
        <v>286</v>
      </c>
      <c r="DE5" t="s">
        <v>287</v>
      </c>
      <c r="DF5" t="s">
        <v>288</v>
      </c>
      <c r="DG5" t="s">
        <v>289</v>
      </c>
      <c r="DH5" t="s">
        <v>290</v>
      </c>
      <c r="DI5" t="s">
        <v>291</v>
      </c>
      <c r="DJ5" t="s">
        <v>292</v>
      </c>
      <c r="DK5" t="s">
        <v>293</v>
      </c>
      <c r="DL5" t="s">
        <v>294</v>
      </c>
      <c r="DM5" t="s">
        <v>295</v>
      </c>
      <c r="DN5" t="s">
        <v>296</v>
      </c>
      <c r="DO5" t="s">
        <v>297</v>
      </c>
      <c r="DP5" t="s">
        <v>298</v>
      </c>
      <c r="DQ5" t="s">
        <v>146</v>
      </c>
      <c r="DR5" t="s">
        <v>299</v>
      </c>
      <c r="DS5" t="s">
        <v>300</v>
      </c>
      <c r="DU5" t="s">
        <v>301</v>
      </c>
      <c r="DX5" t="s">
        <v>179</v>
      </c>
    </row>
    <row r="6" spans="1:130" x14ac:dyDescent="0.35">
      <c r="A6" s="12" t="s">
        <v>302</v>
      </c>
      <c r="B6" t="s">
        <v>303</v>
      </c>
      <c r="C6" t="s">
        <v>304</v>
      </c>
      <c r="D6" t="s">
        <v>305</v>
      </c>
      <c r="E6" t="s">
        <v>306</v>
      </c>
      <c r="F6" t="s">
        <v>307</v>
      </c>
      <c r="G6" t="s">
        <v>308</v>
      </c>
      <c r="H6" t="s">
        <v>309</v>
      </c>
      <c r="I6" t="s">
        <v>310</v>
      </c>
      <c r="J6" t="s">
        <v>311</v>
      </c>
      <c r="K6" t="s">
        <v>312</v>
      </c>
      <c r="L6" t="s">
        <v>313</v>
      </c>
      <c r="M6" t="s">
        <v>314</v>
      </c>
      <c r="N6" t="s">
        <v>315</v>
      </c>
      <c r="O6" t="s">
        <v>316</v>
      </c>
      <c r="P6" t="s">
        <v>317</v>
      </c>
      <c r="Q6">
        <v>3503984</v>
      </c>
      <c r="R6" t="s">
        <v>318</v>
      </c>
      <c r="S6" t="s">
        <v>319</v>
      </c>
      <c r="T6" t="s">
        <v>320</v>
      </c>
      <c r="U6" t="s">
        <v>321</v>
      </c>
      <c r="V6" t="s">
        <v>322</v>
      </c>
      <c r="W6" t="s">
        <v>323</v>
      </c>
      <c r="X6" t="s">
        <v>324</v>
      </c>
      <c r="Y6" t="s">
        <v>325</v>
      </c>
      <c r="Z6" t="s">
        <v>326</v>
      </c>
      <c r="AA6" t="s">
        <v>327</v>
      </c>
      <c r="AB6" t="s">
        <v>328</v>
      </c>
      <c r="AC6" t="s">
        <v>329</v>
      </c>
      <c r="AD6" t="s">
        <v>330</v>
      </c>
      <c r="AE6" t="s">
        <v>331</v>
      </c>
      <c r="AF6" t="s">
        <v>332</v>
      </c>
      <c r="AG6" t="s">
        <v>333</v>
      </c>
      <c r="AH6" t="s">
        <v>334</v>
      </c>
      <c r="AI6" t="s">
        <v>335</v>
      </c>
      <c r="AJ6" t="s">
        <v>336</v>
      </c>
      <c r="AK6" t="s">
        <v>337</v>
      </c>
      <c r="AL6" t="s">
        <v>338</v>
      </c>
      <c r="AM6" t="s">
        <v>339</v>
      </c>
      <c r="AN6" t="s">
        <v>340</v>
      </c>
      <c r="AO6" t="s">
        <v>341</v>
      </c>
      <c r="AP6" t="s">
        <v>342</v>
      </c>
      <c r="AQ6" t="s">
        <v>343</v>
      </c>
      <c r="AR6" t="s">
        <v>344</v>
      </c>
      <c r="AS6" t="s">
        <v>345</v>
      </c>
      <c r="AT6" t="s">
        <v>346</v>
      </c>
      <c r="AU6" t="s">
        <v>347</v>
      </c>
      <c r="AV6" t="s">
        <v>348</v>
      </c>
      <c r="AW6" t="s">
        <v>349</v>
      </c>
      <c r="AX6" t="s">
        <v>350</v>
      </c>
      <c r="AY6" t="s">
        <v>351</v>
      </c>
      <c r="AZ6" t="s">
        <v>352</v>
      </c>
      <c r="BA6" t="s">
        <v>353</v>
      </c>
      <c r="BB6" t="s">
        <v>354</v>
      </c>
      <c r="BC6">
        <v>327193010</v>
      </c>
      <c r="BD6" t="s">
        <v>355</v>
      </c>
      <c r="BE6" t="s">
        <v>356</v>
      </c>
      <c r="BF6" t="s">
        <v>357</v>
      </c>
      <c r="BG6" t="s">
        <v>358</v>
      </c>
      <c r="BH6" t="s">
        <v>359</v>
      </c>
      <c r="BI6" t="s">
        <v>360</v>
      </c>
      <c r="BJ6" t="s">
        <v>361</v>
      </c>
      <c r="BK6" t="s">
        <v>362</v>
      </c>
      <c r="BL6" t="s">
        <v>363</v>
      </c>
      <c r="BM6" t="s">
        <v>364</v>
      </c>
      <c r="BN6" t="s">
        <v>365</v>
      </c>
      <c r="BO6" t="s">
        <v>366</v>
      </c>
      <c r="BP6" t="s">
        <v>367</v>
      </c>
      <c r="BQ6" t="s">
        <v>368</v>
      </c>
      <c r="BR6" t="s">
        <v>369</v>
      </c>
      <c r="BS6" t="s">
        <v>370</v>
      </c>
      <c r="BT6" t="s">
        <v>371</v>
      </c>
      <c r="BU6">
        <v>327192013</v>
      </c>
      <c r="BV6" t="s">
        <v>372</v>
      </c>
      <c r="BW6" t="s">
        <v>373</v>
      </c>
      <c r="BX6" t="s">
        <v>374</v>
      </c>
      <c r="BY6" t="s">
        <v>375</v>
      </c>
      <c r="BZ6" t="s">
        <v>376</v>
      </c>
      <c r="CA6" t="s">
        <v>377</v>
      </c>
      <c r="CB6" t="s">
        <v>378</v>
      </c>
      <c r="CC6" t="s">
        <v>379</v>
      </c>
      <c r="CD6" t="s">
        <v>380</v>
      </c>
      <c r="CE6" t="s">
        <v>381</v>
      </c>
      <c r="CF6" t="s">
        <v>382</v>
      </c>
      <c r="CG6" t="s">
        <v>383</v>
      </c>
      <c r="CH6" t="s">
        <v>384</v>
      </c>
      <c r="CI6" t="s">
        <v>385</v>
      </c>
      <c r="CJ6" t="s">
        <v>386</v>
      </c>
      <c r="CK6" t="s">
        <v>387</v>
      </c>
      <c r="CL6" t="s">
        <v>388</v>
      </c>
      <c r="CM6" t="s">
        <v>389</v>
      </c>
      <c r="CN6" t="s">
        <v>390</v>
      </c>
      <c r="CO6">
        <v>326635016</v>
      </c>
      <c r="CP6" t="s">
        <v>391</v>
      </c>
      <c r="CQ6" t="s">
        <v>392</v>
      </c>
      <c r="CR6" t="s">
        <v>393</v>
      </c>
      <c r="CS6" t="s">
        <v>394</v>
      </c>
      <c r="CT6" t="s">
        <v>395</v>
      </c>
      <c r="CU6" t="s">
        <v>396</v>
      </c>
      <c r="CV6" t="s">
        <v>397</v>
      </c>
      <c r="CW6" t="s">
        <v>398</v>
      </c>
      <c r="CX6" t="s">
        <v>399</v>
      </c>
      <c r="CY6" t="s">
        <v>400</v>
      </c>
      <c r="CZ6" t="s">
        <v>401</v>
      </c>
      <c r="DA6" t="s">
        <v>402</v>
      </c>
      <c r="DB6" t="s">
        <v>403</v>
      </c>
      <c r="DC6" t="s">
        <v>404</v>
      </c>
      <c r="DD6" t="s">
        <v>405</v>
      </c>
      <c r="DE6" t="s">
        <v>406</v>
      </c>
      <c r="DF6" t="s">
        <v>407</v>
      </c>
      <c r="DG6">
        <v>326636013</v>
      </c>
      <c r="DH6" t="s">
        <v>408</v>
      </c>
      <c r="DI6" t="s">
        <v>409</v>
      </c>
      <c r="DJ6" t="s">
        <v>410</v>
      </c>
      <c r="DK6" t="s">
        <v>411</v>
      </c>
      <c r="DL6" t="s">
        <v>412</v>
      </c>
      <c r="DM6" t="s">
        <v>413</v>
      </c>
      <c r="DN6" t="s">
        <v>414</v>
      </c>
      <c r="DO6" t="s">
        <v>415</v>
      </c>
      <c r="DP6" t="s">
        <v>416</v>
      </c>
      <c r="DR6" t="s">
        <v>417</v>
      </c>
      <c r="DS6" t="s">
        <v>418</v>
      </c>
      <c r="DU6" t="s">
        <v>419</v>
      </c>
      <c r="DX6" t="s">
        <v>302</v>
      </c>
    </row>
    <row r="7" spans="1:130" x14ac:dyDescent="0.35">
      <c r="A7" s="12" t="s">
        <v>420</v>
      </c>
      <c r="B7">
        <v>3.2</v>
      </c>
      <c r="C7">
        <v>3</v>
      </c>
      <c r="D7">
        <v>3</v>
      </c>
      <c r="E7">
        <v>3</v>
      </c>
      <c r="F7">
        <v>2.96</v>
      </c>
      <c r="G7">
        <v>6</v>
      </c>
      <c r="H7">
        <v>3.09</v>
      </c>
      <c r="I7">
        <v>3</v>
      </c>
      <c r="J7">
        <v>2.2400000000000002</v>
      </c>
      <c r="K7">
        <v>2.3199999999999998</v>
      </c>
      <c r="L7">
        <v>2.3199999999999998</v>
      </c>
      <c r="M7">
        <v>2.3199999999999998</v>
      </c>
      <c r="N7">
        <v>3</v>
      </c>
      <c r="O7">
        <v>2.96</v>
      </c>
      <c r="P7">
        <v>3</v>
      </c>
      <c r="Q7">
        <v>2.2400000000000002</v>
      </c>
      <c r="R7">
        <v>2.39</v>
      </c>
      <c r="S7">
        <v>2.2400000000000002</v>
      </c>
      <c r="T7">
        <v>1.8</v>
      </c>
      <c r="U7">
        <v>1.2</v>
      </c>
      <c r="V7">
        <v>1.35</v>
      </c>
      <c r="W7">
        <v>1.35</v>
      </c>
      <c r="X7">
        <v>1.38</v>
      </c>
      <c r="Y7">
        <v>2.2200000000000002</v>
      </c>
      <c r="Z7">
        <v>2.2200000000000002</v>
      </c>
      <c r="AA7">
        <v>3.68</v>
      </c>
      <c r="AB7">
        <v>1.2</v>
      </c>
      <c r="AC7">
        <v>1.35</v>
      </c>
      <c r="AD7">
        <v>1.2</v>
      </c>
      <c r="AE7">
        <v>1.35</v>
      </c>
      <c r="AF7">
        <v>2.4500000000000002</v>
      </c>
      <c r="AG7">
        <v>2.2400000000000002</v>
      </c>
      <c r="AH7">
        <v>2.2400000000000002</v>
      </c>
      <c r="AI7">
        <v>9.6</v>
      </c>
      <c r="AJ7">
        <v>2.02</v>
      </c>
      <c r="AK7">
        <v>9.6</v>
      </c>
      <c r="AL7">
        <v>3.68</v>
      </c>
      <c r="AM7">
        <v>1.8</v>
      </c>
      <c r="AN7">
        <v>1.8</v>
      </c>
      <c r="AO7">
        <v>6</v>
      </c>
      <c r="AP7">
        <v>1.35</v>
      </c>
      <c r="AQ7">
        <v>9.1999999999999993</v>
      </c>
      <c r="AR7">
        <v>2.08</v>
      </c>
      <c r="AS7">
        <v>1.94</v>
      </c>
      <c r="AT7">
        <v>1.94</v>
      </c>
      <c r="AU7">
        <v>1.94</v>
      </c>
      <c r="AV7">
        <v>1.94</v>
      </c>
      <c r="AW7">
        <v>4</v>
      </c>
      <c r="AX7">
        <v>7</v>
      </c>
      <c r="AY7">
        <v>1</v>
      </c>
      <c r="AZ7">
        <v>1</v>
      </c>
      <c r="BA7">
        <v>1</v>
      </c>
      <c r="BB7">
        <v>0.8</v>
      </c>
      <c r="BC7">
        <v>1.2</v>
      </c>
      <c r="BD7">
        <v>1.5</v>
      </c>
      <c r="BE7">
        <v>1.5</v>
      </c>
      <c r="BF7">
        <v>1.57</v>
      </c>
      <c r="BG7">
        <v>1.54</v>
      </c>
      <c r="BH7">
        <v>1.2</v>
      </c>
      <c r="BI7">
        <v>1.93</v>
      </c>
      <c r="BJ7">
        <v>1</v>
      </c>
      <c r="BK7">
        <v>1</v>
      </c>
      <c r="BL7">
        <v>1.6</v>
      </c>
      <c r="BM7">
        <v>1</v>
      </c>
      <c r="BN7">
        <v>1</v>
      </c>
      <c r="BO7">
        <v>0.8</v>
      </c>
      <c r="BP7">
        <v>1.57</v>
      </c>
      <c r="BQ7">
        <v>1.5</v>
      </c>
      <c r="BR7">
        <v>1.2</v>
      </c>
      <c r="BS7">
        <v>1.93</v>
      </c>
      <c r="BT7">
        <v>1.54</v>
      </c>
      <c r="BU7">
        <v>1.2</v>
      </c>
      <c r="BV7">
        <v>1.5</v>
      </c>
      <c r="BW7">
        <v>1.5</v>
      </c>
      <c r="BX7">
        <v>3</v>
      </c>
      <c r="BY7">
        <v>1.42</v>
      </c>
      <c r="BZ7">
        <v>1.08</v>
      </c>
      <c r="CA7">
        <v>0.84000000000000008</v>
      </c>
      <c r="CB7">
        <v>1.8</v>
      </c>
      <c r="CC7">
        <v>2.04</v>
      </c>
      <c r="CD7">
        <v>3</v>
      </c>
      <c r="CE7">
        <v>1.2</v>
      </c>
      <c r="CF7">
        <v>1.2</v>
      </c>
      <c r="CG7">
        <v>1.08</v>
      </c>
      <c r="CH7">
        <v>1.5</v>
      </c>
      <c r="CI7">
        <v>1.42</v>
      </c>
      <c r="CJ7">
        <v>1.42</v>
      </c>
      <c r="CK7">
        <v>1.2</v>
      </c>
      <c r="CL7">
        <v>1.42</v>
      </c>
      <c r="CM7">
        <v>1.42</v>
      </c>
      <c r="CN7">
        <v>1.42</v>
      </c>
      <c r="CO7">
        <v>1.5</v>
      </c>
      <c r="CP7">
        <v>3</v>
      </c>
      <c r="CQ7">
        <v>1.72</v>
      </c>
      <c r="CR7">
        <v>3</v>
      </c>
      <c r="CS7">
        <v>1.42</v>
      </c>
      <c r="CT7">
        <v>1.2</v>
      </c>
      <c r="CU7">
        <v>1.08</v>
      </c>
      <c r="CV7">
        <v>1.2</v>
      </c>
      <c r="CW7">
        <v>1.08</v>
      </c>
      <c r="CX7">
        <v>1.08</v>
      </c>
      <c r="CY7">
        <v>1.08</v>
      </c>
      <c r="CZ7">
        <v>1.08</v>
      </c>
      <c r="DA7" t="s">
        <v>421</v>
      </c>
      <c r="DB7">
        <v>1.5</v>
      </c>
      <c r="DC7">
        <v>3</v>
      </c>
      <c r="DD7">
        <v>1.5</v>
      </c>
      <c r="DE7">
        <v>1.42</v>
      </c>
      <c r="DF7">
        <v>1.5</v>
      </c>
      <c r="DG7">
        <v>1.5</v>
      </c>
      <c r="DH7">
        <v>3</v>
      </c>
      <c r="DI7">
        <v>1.42</v>
      </c>
      <c r="DJ7">
        <v>3</v>
      </c>
      <c r="DK7">
        <v>6</v>
      </c>
      <c r="DL7">
        <v>3</v>
      </c>
      <c r="DM7">
        <v>3</v>
      </c>
      <c r="DN7">
        <v>3</v>
      </c>
      <c r="DO7">
        <v>6</v>
      </c>
      <c r="DP7">
        <v>6</v>
      </c>
      <c r="DX7" t="s">
        <v>420</v>
      </c>
    </row>
    <row r="8" spans="1:130" x14ac:dyDescent="0.35">
      <c r="A8" s="12" t="s">
        <v>422</v>
      </c>
      <c r="B8" t="s">
        <v>423</v>
      </c>
      <c r="CE8" t="s">
        <v>424</v>
      </c>
      <c r="DS8" t="s">
        <v>425</v>
      </c>
      <c r="DT8" t="s">
        <v>426</v>
      </c>
      <c r="DU8" t="s">
        <v>425</v>
      </c>
      <c r="DV8" t="s">
        <v>426</v>
      </c>
      <c r="DX8" t="s">
        <v>422</v>
      </c>
    </row>
    <row r="9" spans="1:130" x14ac:dyDescent="0.35">
      <c r="A9" s="13">
        <v>44193</v>
      </c>
      <c r="P9" t="s">
        <v>424</v>
      </c>
      <c r="AI9" t="s">
        <v>424</v>
      </c>
      <c r="AK9" t="s">
        <v>424</v>
      </c>
      <c r="CL9" t="s">
        <v>424</v>
      </c>
      <c r="CR9" t="s">
        <v>424</v>
      </c>
      <c r="CS9" t="s">
        <v>424</v>
      </c>
      <c r="CV9" t="s">
        <v>424</v>
      </c>
      <c r="CW9" t="s">
        <v>424</v>
      </c>
      <c r="DB9" t="s">
        <v>424</v>
      </c>
      <c r="DC9" t="s">
        <v>424</v>
      </c>
      <c r="DM9" t="s">
        <v>424</v>
      </c>
      <c r="DW9">
        <v>0</v>
      </c>
      <c r="DX9" s="14">
        <v>44193</v>
      </c>
    </row>
    <row r="10" spans="1:130" x14ac:dyDescent="0.35">
      <c r="A10" s="13">
        <v>44194</v>
      </c>
      <c r="AI10" t="s">
        <v>424</v>
      </c>
      <c r="AM10" t="s">
        <v>424</v>
      </c>
      <c r="BY10" t="s">
        <v>424</v>
      </c>
      <c r="CE10" t="s">
        <v>424</v>
      </c>
      <c r="CF10" t="s">
        <v>424</v>
      </c>
      <c r="CR10" t="s">
        <v>424</v>
      </c>
      <c r="CZ10" t="s">
        <v>424</v>
      </c>
      <c r="DA10" t="s">
        <v>424</v>
      </c>
      <c r="DL10" t="s">
        <v>424</v>
      </c>
      <c r="DW10">
        <v>0</v>
      </c>
      <c r="DX10" s="14">
        <v>44194</v>
      </c>
    </row>
    <row r="11" spans="1:130" x14ac:dyDescent="0.35">
      <c r="A11" s="13">
        <v>44195</v>
      </c>
      <c r="AM11" t="s">
        <v>424</v>
      </c>
      <c r="CE11" t="s">
        <v>424</v>
      </c>
      <c r="DA11" t="s">
        <v>424</v>
      </c>
      <c r="DF11" t="s">
        <v>424</v>
      </c>
      <c r="DH11" t="s">
        <v>424</v>
      </c>
      <c r="DN11">
        <v>210</v>
      </c>
      <c r="DW11">
        <v>210</v>
      </c>
      <c r="DX11" s="14">
        <v>44195</v>
      </c>
    </row>
    <row r="12" spans="1:130" x14ac:dyDescent="0.35">
      <c r="A12" s="13">
        <v>44196</v>
      </c>
      <c r="B12" t="s">
        <v>424</v>
      </c>
      <c r="F12" t="s">
        <v>424</v>
      </c>
      <c r="I12" t="s">
        <v>424</v>
      </c>
      <c r="J12" t="s">
        <v>424</v>
      </c>
      <c r="Y12" t="s">
        <v>424</v>
      </c>
      <c r="AL12" t="s">
        <v>424</v>
      </c>
      <c r="AR12" t="s">
        <v>424</v>
      </c>
      <c r="AS12" t="s">
        <v>424</v>
      </c>
      <c r="AT12" t="s">
        <v>424</v>
      </c>
      <c r="CK12" t="s">
        <v>424</v>
      </c>
      <c r="DB12" t="s">
        <v>424</v>
      </c>
      <c r="DK12" t="s">
        <v>424</v>
      </c>
      <c r="DO12" t="s">
        <v>424</v>
      </c>
      <c r="DW12">
        <v>0</v>
      </c>
      <c r="DX12" s="14">
        <v>44196</v>
      </c>
    </row>
    <row r="13" spans="1:130" x14ac:dyDescent="0.35">
      <c r="A13" s="13">
        <v>44197</v>
      </c>
      <c r="DW13">
        <v>0</v>
      </c>
      <c r="DX13" s="14">
        <v>44197</v>
      </c>
    </row>
    <row r="14" spans="1:130" x14ac:dyDescent="0.35">
      <c r="A14" s="13">
        <v>44198</v>
      </c>
      <c r="N14" t="s">
        <v>424</v>
      </c>
      <c r="P14" t="s">
        <v>424</v>
      </c>
      <c r="Q14" t="s">
        <v>424</v>
      </c>
      <c r="R14" t="s">
        <v>424</v>
      </c>
      <c r="X14" t="s">
        <v>424</v>
      </c>
      <c r="AD14" t="s">
        <v>424</v>
      </c>
      <c r="AF14" t="s">
        <v>424</v>
      </c>
      <c r="AG14" t="s">
        <v>424</v>
      </c>
      <c r="AK14" t="s">
        <v>424</v>
      </c>
      <c r="AR14" t="s">
        <v>424</v>
      </c>
      <c r="BA14" t="s">
        <v>424</v>
      </c>
      <c r="BF14" t="s">
        <v>424</v>
      </c>
      <c r="BJ14" t="s">
        <v>424</v>
      </c>
      <c r="BX14" t="s">
        <v>424</v>
      </c>
      <c r="CB14" t="s">
        <v>424</v>
      </c>
      <c r="CP14" t="s">
        <v>424</v>
      </c>
      <c r="CS14" t="s">
        <v>424</v>
      </c>
      <c r="DB14" t="s">
        <v>424</v>
      </c>
      <c r="DC14" t="s">
        <v>424</v>
      </c>
      <c r="DD14" t="s">
        <v>424</v>
      </c>
      <c r="DF14" t="s">
        <v>424</v>
      </c>
      <c r="DJ14" t="s">
        <v>424</v>
      </c>
      <c r="DK14" t="s">
        <v>424</v>
      </c>
      <c r="DP14" t="s">
        <v>424</v>
      </c>
      <c r="DW14">
        <v>0</v>
      </c>
      <c r="DX14" s="14">
        <v>44198</v>
      </c>
    </row>
    <row r="15" spans="1:130" x14ac:dyDescent="0.35">
      <c r="A15" s="13">
        <v>44199</v>
      </c>
      <c r="W15" t="s">
        <v>424</v>
      </c>
      <c r="AE15" t="s">
        <v>424</v>
      </c>
      <c r="AO15" t="s">
        <v>424</v>
      </c>
      <c r="AY15" t="s">
        <v>424</v>
      </c>
      <c r="BB15" t="s">
        <v>424</v>
      </c>
      <c r="BD15" t="s">
        <v>424</v>
      </c>
      <c r="BK15" t="s">
        <v>424</v>
      </c>
      <c r="BL15" t="s">
        <v>424</v>
      </c>
      <c r="BM15" t="s">
        <v>424</v>
      </c>
      <c r="BN15" t="s">
        <v>424</v>
      </c>
      <c r="BV15" t="s">
        <v>424</v>
      </c>
      <c r="CD15" t="s">
        <v>424</v>
      </c>
      <c r="CH15" t="s">
        <v>424</v>
      </c>
      <c r="CI15" t="s">
        <v>424</v>
      </c>
      <c r="CR15" t="s">
        <v>424</v>
      </c>
      <c r="DB15" t="s">
        <v>424</v>
      </c>
      <c r="DC15" t="s">
        <v>424</v>
      </c>
      <c r="DD15" t="s">
        <v>424</v>
      </c>
      <c r="DE15" t="s">
        <v>424</v>
      </c>
      <c r="DH15" t="s">
        <v>424</v>
      </c>
      <c r="DJ15" t="s">
        <v>424</v>
      </c>
      <c r="DO15" t="s">
        <v>424</v>
      </c>
      <c r="DW15">
        <v>0</v>
      </c>
      <c r="DX15" s="14">
        <v>44199</v>
      </c>
    </row>
    <row r="16" spans="1:130" x14ac:dyDescent="0.35">
      <c r="A16" s="13">
        <v>44200</v>
      </c>
      <c r="S16" t="s">
        <v>424</v>
      </c>
      <c r="BZ16" t="s">
        <v>424</v>
      </c>
      <c r="CJ16" t="s">
        <v>424</v>
      </c>
      <c r="CM16" t="s">
        <v>424</v>
      </c>
      <c r="CN16" t="s">
        <v>424</v>
      </c>
      <c r="CS16" t="s">
        <v>424</v>
      </c>
      <c r="CU16" t="s">
        <v>424</v>
      </c>
      <c r="DJ16" t="s">
        <v>424</v>
      </c>
      <c r="DK16" t="s">
        <v>424</v>
      </c>
      <c r="DW16">
        <v>0</v>
      </c>
      <c r="DX16" s="14">
        <v>44200</v>
      </c>
    </row>
    <row r="17" spans="1:128" x14ac:dyDescent="0.35">
      <c r="A17" s="13">
        <v>44201</v>
      </c>
      <c r="B17" t="s">
        <v>424</v>
      </c>
      <c r="C17" t="s">
        <v>424</v>
      </c>
      <c r="D17" t="s">
        <v>424</v>
      </c>
      <c r="E17" t="s">
        <v>424</v>
      </c>
      <c r="J17" t="s">
        <v>424</v>
      </c>
      <c r="L17" t="s">
        <v>424</v>
      </c>
      <c r="Q17" t="s">
        <v>424</v>
      </c>
      <c r="R17" t="s">
        <v>424</v>
      </c>
      <c r="S17" t="s">
        <v>424</v>
      </c>
      <c r="V17" t="s">
        <v>424</v>
      </c>
      <c r="X17" t="s">
        <v>424</v>
      </c>
      <c r="Y17" t="s">
        <v>424</v>
      </c>
      <c r="AB17" t="s">
        <v>424</v>
      </c>
      <c r="AD17" t="s">
        <v>424</v>
      </c>
      <c r="AG17" t="s">
        <v>424</v>
      </c>
      <c r="AH17" t="s">
        <v>424</v>
      </c>
      <c r="AP17" t="s">
        <v>424</v>
      </c>
      <c r="AT17" t="s">
        <v>424</v>
      </c>
      <c r="AU17" t="s">
        <v>424</v>
      </c>
      <c r="AY17" t="s">
        <v>424</v>
      </c>
      <c r="BB17" t="s">
        <v>424</v>
      </c>
      <c r="BD17" t="s">
        <v>424</v>
      </c>
      <c r="BE17" t="s">
        <v>424</v>
      </c>
      <c r="BJ17" t="s">
        <v>424</v>
      </c>
      <c r="BK17" t="s">
        <v>424</v>
      </c>
      <c r="BM17" t="s">
        <v>424</v>
      </c>
      <c r="BS17" t="s">
        <v>424</v>
      </c>
      <c r="BW17" t="s">
        <v>424</v>
      </c>
      <c r="BX17" t="s">
        <v>424</v>
      </c>
      <c r="BZ17" t="s">
        <v>424</v>
      </c>
      <c r="CA17" t="s">
        <v>424</v>
      </c>
      <c r="CB17" t="s">
        <v>424</v>
      </c>
      <c r="CD17" t="s">
        <v>424</v>
      </c>
      <c r="CG17" t="s">
        <v>424</v>
      </c>
      <c r="CI17" t="s">
        <v>424</v>
      </c>
      <c r="CJ17" t="s">
        <v>424</v>
      </c>
      <c r="CN17" t="s">
        <v>424</v>
      </c>
      <c r="CR17" t="s">
        <v>424</v>
      </c>
      <c r="CX17" t="s">
        <v>424</v>
      </c>
      <c r="CZ17" t="s">
        <v>424</v>
      </c>
      <c r="DD17" t="s">
        <v>424</v>
      </c>
      <c r="DG17" t="s">
        <v>424</v>
      </c>
      <c r="DJ17" t="s">
        <v>424</v>
      </c>
      <c r="DK17" t="s">
        <v>424</v>
      </c>
      <c r="DW17">
        <v>0</v>
      </c>
      <c r="DX17" s="14">
        <v>44201</v>
      </c>
    </row>
    <row r="18" spans="1:128" x14ac:dyDescent="0.35">
      <c r="A18" s="13">
        <v>44202</v>
      </c>
      <c r="S18" t="s">
        <v>424</v>
      </c>
      <c r="T18" t="s">
        <v>424</v>
      </c>
      <c r="U18" t="s">
        <v>424</v>
      </c>
      <c r="AA18" t="s">
        <v>424</v>
      </c>
      <c r="AC18" t="s">
        <v>424</v>
      </c>
      <c r="AE18" t="s">
        <v>424</v>
      </c>
      <c r="AF18" t="s">
        <v>424</v>
      </c>
      <c r="AM18" t="s">
        <v>424</v>
      </c>
      <c r="AQ18" t="s">
        <v>424</v>
      </c>
      <c r="AT18" t="s">
        <v>424</v>
      </c>
      <c r="AY18" t="s">
        <v>424</v>
      </c>
      <c r="BB18" t="s">
        <v>424</v>
      </c>
      <c r="BJ18" t="s">
        <v>424</v>
      </c>
      <c r="BL18" t="s">
        <v>424</v>
      </c>
      <c r="BO18" t="s">
        <v>424</v>
      </c>
      <c r="BR18" t="s">
        <v>424</v>
      </c>
      <c r="BW18" t="s">
        <v>424</v>
      </c>
      <c r="BX18">
        <v>381</v>
      </c>
      <c r="CD18" t="s">
        <v>424</v>
      </c>
      <c r="CH18" t="s">
        <v>424</v>
      </c>
      <c r="CP18" t="s">
        <v>424</v>
      </c>
      <c r="CQ18" t="s">
        <v>424</v>
      </c>
      <c r="CR18" t="s">
        <v>424</v>
      </c>
      <c r="DA18" t="s">
        <v>424</v>
      </c>
      <c r="DB18" t="s">
        <v>424</v>
      </c>
      <c r="DD18" t="s">
        <v>424</v>
      </c>
      <c r="DE18" t="s">
        <v>424</v>
      </c>
      <c r="DH18" t="s">
        <v>424</v>
      </c>
      <c r="DI18" t="s">
        <v>424</v>
      </c>
      <c r="DK18" t="s">
        <v>424</v>
      </c>
      <c r="DL18">
        <v>234</v>
      </c>
      <c r="DP18" t="s">
        <v>424</v>
      </c>
      <c r="DW18">
        <v>615</v>
      </c>
      <c r="DX18" s="14">
        <v>44202</v>
      </c>
    </row>
    <row r="19" spans="1:128" x14ac:dyDescent="0.35">
      <c r="A19" s="13">
        <v>44203</v>
      </c>
      <c r="B19" t="s">
        <v>424</v>
      </c>
      <c r="E19" t="s">
        <v>424</v>
      </c>
      <c r="F19" t="s">
        <v>424</v>
      </c>
      <c r="H19" t="s">
        <v>424</v>
      </c>
      <c r="N19" t="s">
        <v>424</v>
      </c>
      <c r="P19" t="s">
        <v>424</v>
      </c>
      <c r="S19" t="s">
        <v>424</v>
      </c>
      <c r="AI19" t="s">
        <v>424</v>
      </c>
      <c r="DW19">
        <v>0</v>
      </c>
      <c r="DX19" s="14">
        <v>44203</v>
      </c>
    </row>
    <row r="20" spans="1:128" x14ac:dyDescent="0.35">
      <c r="A20" s="13">
        <v>44204</v>
      </c>
      <c r="C20" t="s">
        <v>424</v>
      </c>
      <c r="D20" t="s">
        <v>424</v>
      </c>
      <c r="G20" t="s">
        <v>424</v>
      </c>
      <c r="H20" t="s">
        <v>424</v>
      </c>
      <c r="I20" t="s">
        <v>424</v>
      </c>
      <c r="J20" t="s">
        <v>424</v>
      </c>
      <c r="K20" t="s">
        <v>424</v>
      </c>
      <c r="N20" t="s">
        <v>424</v>
      </c>
      <c r="O20" t="s">
        <v>424</v>
      </c>
      <c r="P20" t="s">
        <v>424</v>
      </c>
      <c r="V20" t="s">
        <v>424</v>
      </c>
      <c r="X20" t="s">
        <v>424</v>
      </c>
      <c r="Y20" t="s">
        <v>424</v>
      </c>
      <c r="AA20" t="s">
        <v>424</v>
      </c>
      <c r="AG20" t="s">
        <v>424</v>
      </c>
      <c r="AI20" t="s">
        <v>424</v>
      </c>
      <c r="AL20" t="s">
        <v>424</v>
      </c>
      <c r="AO20" t="s">
        <v>424</v>
      </c>
      <c r="AP20" t="s">
        <v>424</v>
      </c>
      <c r="AR20" t="s">
        <v>424</v>
      </c>
      <c r="AY20" t="s">
        <v>424</v>
      </c>
      <c r="BA20" t="s">
        <v>424</v>
      </c>
      <c r="BB20" t="s">
        <v>424</v>
      </c>
      <c r="BC20" t="s">
        <v>423</v>
      </c>
      <c r="BD20" t="s">
        <v>424</v>
      </c>
      <c r="BE20" t="s">
        <v>424</v>
      </c>
      <c r="BF20" t="s">
        <v>424</v>
      </c>
      <c r="BH20" t="s">
        <v>424</v>
      </c>
      <c r="BK20" t="s">
        <v>424</v>
      </c>
      <c r="BL20" t="s">
        <v>424</v>
      </c>
      <c r="BM20" t="s">
        <v>424</v>
      </c>
      <c r="BO20" t="s">
        <v>424</v>
      </c>
      <c r="BR20" t="s">
        <v>424</v>
      </c>
      <c r="BU20" t="s">
        <v>424</v>
      </c>
      <c r="BW20" t="s">
        <v>424</v>
      </c>
      <c r="CB20" t="s">
        <v>424</v>
      </c>
      <c r="CD20" t="s">
        <v>424</v>
      </c>
      <c r="CE20" t="s">
        <v>424</v>
      </c>
      <c r="CH20" t="s">
        <v>424</v>
      </c>
      <c r="CI20" t="s">
        <v>424</v>
      </c>
      <c r="CL20" t="s">
        <v>424</v>
      </c>
      <c r="CO20">
        <v>112.5</v>
      </c>
      <c r="DB20" t="s">
        <v>424</v>
      </c>
      <c r="DF20" t="s">
        <v>424</v>
      </c>
      <c r="DG20">
        <v>42</v>
      </c>
      <c r="DJ20" t="s">
        <v>424</v>
      </c>
      <c r="DM20">
        <v>342</v>
      </c>
      <c r="DW20">
        <v>496.5</v>
      </c>
      <c r="DX20" s="14">
        <v>44204</v>
      </c>
    </row>
    <row r="21" spans="1:128" x14ac:dyDescent="0.35">
      <c r="A21" s="13">
        <v>44205</v>
      </c>
      <c r="B21" t="s">
        <v>424</v>
      </c>
      <c r="C21" t="s">
        <v>424</v>
      </c>
      <c r="F21" t="s">
        <v>424</v>
      </c>
      <c r="H21" t="s">
        <v>424</v>
      </c>
      <c r="I21" t="s">
        <v>424</v>
      </c>
      <c r="J21" t="s">
        <v>424</v>
      </c>
      <c r="L21" t="s">
        <v>424</v>
      </c>
      <c r="N21" t="s">
        <v>424</v>
      </c>
      <c r="O21" t="s">
        <v>424</v>
      </c>
      <c r="P21" t="s">
        <v>424</v>
      </c>
      <c r="Q21" t="s">
        <v>424</v>
      </c>
      <c r="R21" t="s">
        <v>424</v>
      </c>
      <c r="S21" t="s">
        <v>424</v>
      </c>
      <c r="U21" t="s">
        <v>424</v>
      </c>
      <c r="W21" t="s">
        <v>424</v>
      </c>
      <c r="AB21" t="s">
        <v>424</v>
      </c>
      <c r="AC21" t="s">
        <v>424</v>
      </c>
      <c r="AD21" t="s">
        <v>424</v>
      </c>
      <c r="AE21" t="s">
        <v>424</v>
      </c>
      <c r="AF21" t="s">
        <v>424</v>
      </c>
      <c r="AG21" t="s">
        <v>424</v>
      </c>
      <c r="AH21" t="s">
        <v>424</v>
      </c>
      <c r="AT21" t="s">
        <v>424</v>
      </c>
      <c r="AU21" t="s">
        <v>424</v>
      </c>
      <c r="AY21" t="s">
        <v>424</v>
      </c>
      <c r="AZ21" t="s">
        <v>424</v>
      </c>
      <c r="BA21" t="s">
        <v>424</v>
      </c>
      <c r="BB21" t="s">
        <v>424</v>
      </c>
      <c r="BD21" t="s">
        <v>424</v>
      </c>
      <c r="BF21" t="s">
        <v>424</v>
      </c>
      <c r="BI21" t="s">
        <v>424</v>
      </c>
      <c r="BL21" t="s">
        <v>424</v>
      </c>
      <c r="BM21" t="s">
        <v>424</v>
      </c>
      <c r="BN21" t="s">
        <v>424</v>
      </c>
      <c r="BO21" t="s">
        <v>424</v>
      </c>
      <c r="BP21" t="s">
        <v>424</v>
      </c>
      <c r="BQ21" t="s">
        <v>424</v>
      </c>
      <c r="BR21" t="s">
        <v>424</v>
      </c>
      <c r="BS21" t="s">
        <v>424</v>
      </c>
      <c r="BV21" t="s">
        <v>424</v>
      </c>
      <c r="CE21" t="s">
        <v>424</v>
      </c>
      <c r="CG21" t="s">
        <v>424</v>
      </c>
      <c r="CH21" t="s">
        <v>424</v>
      </c>
      <c r="CJ21" t="s">
        <v>424</v>
      </c>
      <c r="CK21" t="s">
        <v>424</v>
      </c>
      <c r="CL21" t="s">
        <v>424</v>
      </c>
      <c r="CM21" t="s">
        <v>424</v>
      </c>
      <c r="CR21" t="s">
        <v>424</v>
      </c>
      <c r="CU21" t="s">
        <v>424</v>
      </c>
      <c r="DB21" t="s">
        <v>424</v>
      </c>
      <c r="DF21" t="s">
        <v>424</v>
      </c>
      <c r="DH21" t="s">
        <v>424</v>
      </c>
      <c r="DJ21" t="s">
        <v>424</v>
      </c>
      <c r="DK21" t="s">
        <v>424</v>
      </c>
      <c r="DW21">
        <v>0</v>
      </c>
      <c r="DX21" s="14">
        <v>44205</v>
      </c>
    </row>
    <row r="22" spans="1:128" x14ac:dyDescent="0.35">
      <c r="A22" s="13">
        <v>44206</v>
      </c>
      <c r="CE22" t="s">
        <v>424</v>
      </c>
      <c r="CL22" t="s">
        <v>424</v>
      </c>
      <c r="CR22" t="s">
        <v>424</v>
      </c>
      <c r="CT22" t="s">
        <v>424</v>
      </c>
      <c r="CU22" t="s">
        <v>424</v>
      </c>
      <c r="DA22" t="s">
        <v>424</v>
      </c>
      <c r="DC22" t="s">
        <v>424</v>
      </c>
      <c r="DD22" t="s">
        <v>424</v>
      </c>
      <c r="DN22">
        <v>312</v>
      </c>
      <c r="DW22">
        <v>312</v>
      </c>
      <c r="DX22" s="14">
        <v>44206</v>
      </c>
    </row>
    <row r="23" spans="1:128" x14ac:dyDescent="0.35">
      <c r="A23" s="13">
        <v>44207</v>
      </c>
      <c r="DW23">
        <v>0</v>
      </c>
      <c r="DX23" s="14">
        <v>44207</v>
      </c>
    </row>
    <row r="24" spans="1:128" x14ac:dyDescent="0.35">
      <c r="A24" s="13">
        <v>44208</v>
      </c>
      <c r="C24" t="s">
        <v>424</v>
      </c>
      <c r="D24" t="s">
        <v>424</v>
      </c>
      <c r="G24" t="s">
        <v>424</v>
      </c>
      <c r="K24" t="s">
        <v>424</v>
      </c>
      <c r="L24" t="s">
        <v>424</v>
      </c>
      <c r="N24" t="s">
        <v>424</v>
      </c>
      <c r="O24" t="s">
        <v>424</v>
      </c>
      <c r="P24" t="s">
        <v>424</v>
      </c>
      <c r="Q24" t="s">
        <v>424</v>
      </c>
      <c r="T24" t="s">
        <v>424</v>
      </c>
      <c r="W24" t="s">
        <v>424</v>
      </c>
      <c r="X24" t="s">
        <v>424</v>
      </c>
      <c r="Y24" t="s">
        <v>424</v>
      </c>
      <c r="AB24" t="s">
        <v>424</v>
      </c>
      <c r="AC24" t="s">
        <v>424</v>
      </c>
      <c r="AE24" t="s">
        <v>424</v>
      </c>
      <c r="AF24" t="s">
        <v>424</v>
      </c>
      <c r="AG24" t="s">
        <v>424</v>
      </c>
      <c r="AK24" t="s">
        <v>424</v>
      </c>
      <c r="AS24" t="s">
        <v>424</v>
      </c>
      <c r="AT24" t="s">
        <v>424</v>
      </c>
      <c r="AU24" t="s">
        <v>424</v>
      </c>
      <c r="AY24" t="s">
        <v>424</v>
      </c>
      <c r="AZ24" t="s">
        <v>424</v>
      </c>
      <c r="BA24" t="s">
        <v>424</v>
      </c>
      <c r="BB24" t="s">
        <v>424</v>
      </c>
      <c r="BD24" t="s">
        <v>424</v>
      </c>
      <c r="BE24" t="s">
        <v>424</v>
      </c>
      <c r="BG24" t="s">
        <v>424</v>
      </c>
      <c r="BI24" t="s">
        <v>424</v>
      </c>
      <c r="BJ24" t="s">
        <v>424</v>
      </c>
      <c r="BK24" t="s">
        <v>424</v>
      </c>
      <c r="BL24" t="s">
        <v>424</v>
      </c>
      <c r="BM24" t="s">
        <v>424</v>
      </c>
      <c r="BN24" t="s">
        <v>424</v>
      </c>
      <c r="BQ24" t="s">
        <v>424</v>
      </c>
      <c r="BR24" t="s">
        <v>424</v>
      </c>
      <c r="BS24" t="s">
        <v>424</v>
      </c>
      <c r="BT24" t="s">
        <v>424</v>
      </c>
      <c r="BV24" t="s">
        <v>424</v>
      </c>
      <c r="BY24" t="s">
        <v>424</v>
      </c>
      <c r="CB24" t="s">
        <v>424</v>
      </c>
      <c r="CI24" t="s">
        <v>424</v>
      </c>
      <c r="CK24" t="s">
        <v>424</v>
      </c>
      <c r="CL24" t="s">
        <v>424</v>
      </c>
      <c r="CM24" t="s">
        <v>424</v>
      </c>
      <c r="CT24" t="s">
        <v>424</v>
      </c>
      <c r="CW24" t="s">
        <v>424</v>
      </c>
      <c r="CY24" t="s">
        <v>424</v>
      </c>
      <c r="DJ24" t="s">
        <v>424</v>
      </c>
      <c r="DK24" t="s">
        <v>424</v>
      </c>
      <c r="DW24">
        <v>0</v>
      </c>
      <c r="DX24" s="14">
        <v>44208</v>
      </c>
    </row>
    <row r="25" spans="1:128" x14ac:dyDescent="0.35">
      <c r="A25" s="13">
        <v>44209</v>
      </c>
      <c r="F25" t="s">
        <v>424</v>
      </c>
      <c r="J25" t="s">
        <v>424</v>
      </c>
      <c r="K25" t="s">
        <v>424</v>
      </c>
      <c r="N25" t="s">
        <v>424</v>
      </c>
      <c r="U25" t="s">
        <v>424</v>
      </c>
      <c r="AA25" t="s">
        <v>424</v>
      </c>
      <c r="AB25" t="s">
        <v>424</v>
      </c>
      <c r="AQ25" t="s">
        <v>424</v>
      </c>
      <c r="AS25" t="s">
        <v>424</v>
      </c>
      <c r="AT25" t="s">
        <v>424</v>
      </c>
      <c r="AU25" t="s">
        <v>424</v>
      </c>
      <c r="AX25" t="s">
        <v>424</v>
      </c>
      <c r="BA25" t="s">
        <v>424</v>
      </c>
      <c r="BB25" t="s">
        <v>424</v>
      </c>
      <c r="BC25" t="s">
        <v>424</v>
      </c>
      <c r="BE25" t="s">
        <v>424</v>
      </c>
      <c r="BF25" t="s">
        <v>424</v>
      </c>
      <c r="BH25" t="s">
        <v>424</v>
      </c>
      <c r="BI25" t="s">
        <v>424</v>
      </c>
      <c r="BK25" t="s">
        <v>424</v>
      </c>
      <c r="BN25" t="s">
        <v>424</v>
      </c>
      <c r="BQ25" t="s">
        <v>424</v>
      </c>
      <c r="BW25" t="s">
        <v>424</v>
      </c>
      <c r="BX25">
        <v>108</v>
      </c>
      <c r="CL25" t="s">
        <v>424</v>
      </c>
      <c r="DA25" t="s">
        <v>424</v>
      </c>
      <c r="DC25" t="s">
        <v>424</v>
      </c>
      <c r="DD25" t="s">
        <v>424</v>
      </c>
      <c r="DH25" t="s">
        <v>424</v>
      </c>
      <c r="DI25" t="s">
        <v>424</v>
      </c>
      <c r="DJ25" t="s">
        <v>424</v>
      </c>
      <c r="DK25">
        <v>526</v>
      </c>
      <c r="DW25">
        <v>634</v>
      </c>
      <c r="DX25" s="14">
        <v>44209</v>
      </c>
    </row>
    <row r="26" spans="1:128" x14ac:dyDescent="0.35">
      <c r="A26" s="13">
        <v>44210</v>
      </c>
      <c r="D26" t="s">
        <v>424</v>
      </c>
      <c r="S26" t="s">
        <v>424</v>
      </c>
      <c r="AK26">
        <v>192</v>
      </c>
      <c r="CA26" t="s">
        <v>424</v>
      </c>
      <c r="CJ26" t="s">
        <v>424</v>
      </c>
      <c r="CL26" t="s">
        <v>424</v>
      </c>
      <c r="CR26" t="s">
        <v>424</v>
      </c>
      <c r="CW26" t="s">
        <v>424</v>
      </c>
      <c r="DB26" t="s">
        <v>424</v>
      </c>
      <c r="DH26" t="s">
        <v>424</v>
      </c>
      <c r="DJ26">
        <v>18</v>
      </c>
      <c r="DW26">
        <v>210</v>
      </c>
      <c r="DX26" s="14">
        <v>44210</v>
      </c>
    </row>
    <row r="27" spans="1:128" x14ac:dyDescent="0.35">
      <c r="A27" s="13">
        <v>44211</v>
      </c>
      <c r="B27" t="s">
        <v>424</v>
      </c>
      <c r="C27" t="s">
        <v>424</v>
      </c>
      <c r="F27" t="s">
        <v>424</v>
      </c>
      <c r="G27" t="s">
        <v>424</v>
      </c>
      <c r="H27" t="s">
        <v>424</v>
      </c>
      <c r="I27" t="s">
        <v>424</v>
      </c>
      <c r="J27" t="s">
        <v>424</v>
      </c>
      <c r="K27" t="s">
        <v>424</v>
      </c>
      <c r="N27" t="s">
        <v>424</v>
      </c>
      <c r="O27" t="s">
        <v>424</v>
      </c>
      <c r="P27" t="s">
        <v>424</v>
      </c>
      <c r="Q27" t="s">
        <v>424</v>
      </c>
      <c r="R27" t="s">
        <v>424</v>
      </c>
      <c r="S27" t="s">
        <v>424</v>
      </c>
      <c r="V27" t="s">
        <v>424</v>
      </c>
      <c r="AA27" t="s">
        <v>424</v>
      </c>
      <c r="AG27" t="s">
        <v>424</v>
      </c>
      <c r="AH27" t="s">
        <v>424</v>
      </c>
      <c r="AK27" t="s">
        <v>424</v>
      </c>
      <c r="AM27" t="s">
        <v>424</v>
      </c>
      <c r="AO27" t="s">
        <v>424</v>
      </c>
      <c r="AP27" t="s">
        <v>424</v>
      </c>
      <c r="AT27" t="s">
        <v>424</v>
      </c>
      <c r="AU27" t="s">
        <v>424</v>
      </c>
      <c r="BW27" t="s">
        <v>424</v>
      </c>
      <c r="CA27" t="s">
        <v>424</v>
      </c>
      <c r="CB27" t="s">
        <v>424</v>
      </c>
      <c r="CE27" t="s">
        <v>424</v>
      </c>
      <c r="CH27">
        <v>84</v>
      </c>
      <c r="CL27" t="s">
        <v>424</v>
      </c>
      <c r="CN27" t="s">
        <v>424</v>
      </c>
      <c r="CR27" t="s">
        <v>424</v>
      </c>
      <c r="CS27" t="s">
        <v>424</v>
      </c>
      <c r="CU27" t="s">
        <v>424</v>
      </c>
      <c r="DB27" t="s">
        <v>424</v>
      </c>
      <c r="DE27" t="s">
        <v>424</v>
      </c>
      <c r="DF27" t="s">
        <v>424</v>
      </c>
      <c r="DH27" t="s">
        <v>424</v>
      </c>
      <c r="DJ27">
        <v>414</v>
      </c>
      <c r="DK27">
        <v>486</v>
      </c>
      <c r="DP27">
        <v>54</v>
      </c>
      <c r="DW27">
        <v>1038</v>
      </c>
      <c r="DX27" s="14">
        <v>44211</v>
      </c>
    </row>
    <row r="28" spans="1:128" x14ac:dyDescent="0.35">
      <c r="A28" s="13">
        <v>44212</v>
      </c>
      <c r="B28" t="s">
        <v>424</v>
      </c>
      <c r="C28" t="s">
        <v>424</v>
      </c>
      <c r="D28" t="s">
        <v>424</v>
      </c>
      <c r="F28" t="s">
        <v>424</v>
      </c>
      <c r="H28" t="s">
        <v>424</v>
      </c>
      <c r="I28" t="s">
        <v>424</v>
      </c>
      <c r="J28" t="s">
        <v>424</v>
      </c>
      <c r="K28" t="s">
        <v>424</v>
      </c>
      <c r="L28" t="s">
        <v>424</v>
      </c>
      <c r="M28" t="s">
        <v>424</v>
      </c>
      <c r="T28" t="s">
        <v>424</v>
      </c>
      <c r="U28" t="s">
        <v>424</v>
      </c>
      <c r="AA28" t="s">
        <v>424</v>
      </c>
      <c r="AB28" t="s">
        <v>424</v>
      </c>
      <c r="AC28" t="s">
        <v>424</v>
      </c>
      <c r="AN28" t="s">
        <v>424</v>
      </c>
      <c r="AQ28" t="s">
        <v>424</v>
      </c>
      <c r="AS28" t="s">
        <v>424</v>
      </c>
      <c r="AT28" t="s">
        <v>424</v>
      </c>
      <c r="AU28" t="s">
        <v>424</v>
      </c>
      <c r="AY28" t="s">
        <v>424</v>
      </c>
      <c r="AZ28" t="s">
        <v>424</v>
      </c>
      <c r="BA28" t="s">
        <v>424</v>
      </c>
      <c r="BB28" t="s">
        <v>424</v>
      </c>
      <c r="BC28" t="s">
        <v>424</v>
      </c>
      <c r="BD28" t="s">
        <v>424</v>
      </c>
      <c r="BE28" t="s">
        <v>424</v>
      </c>
      <c r="BH28" t="s">
        <v>424</v>
      </c>
      <c r="BI28" t="s">
        <v>424</v>
      </c>
      <c r="BK28" t="s">
        <v>424</v>
      </c>
      <c r="BL28" t="s">
        <v>424</v>
      </c>
      <c r="BM28" t="s">
        <v>424</v>
      </c>
      <c r="BN28" t="s">
        <v>424</v>
      </c>
      <c r="BO28" t="s">
        <v>424</v>
      </c>
      <c r="BQ28" t="s">
        <v>424</v>
      </c>
      <c r="BR28" t="s">
        <v>424</v>
      </c>
      <c r="BS28" t="s">
        <v>424</v>
      </c>
      <c r="BU28" t="s">
        <v>424</v>
      </c>
      <c r="BV28" t="s">
        <v>424</v>
      </c>
      <c r="CE28" t="s">
        <v>424</v>
      </c>
      <c r="CG28" t="s">
        <v>424</v>
      </c>
      <c r="CK28" t="s">
        <v>424</v>
      </c>
      <c r="CL28" t="s">
        <v>424</v>
      </c>
      <c r="CP28" t="s">
        <v>424</v>
      </c>
      <c r="CR28" t="s">
        <v>424</v>
      </c>
      <c r="DC28" t="s">
        <v>424</v>
      </c>
      <c r="DH28" t="s">
        <v>424</v>
      </c>
      <c r="DJ28">
        <v>369</v>
      </c>
      <c r="DK28">
        <v>498</v>
      </c>
      <c r="DW28">
        <v>867</v>
      </c>
      <c r="DX28" s="14">
        <v>44212</v>
      </c>
    </row>
    <row r="29" spans="1:128" x14ac:dyDescent="0.35">
      <c r="A29" s="13">
        <v>44213</v>
      </c>
      <c r="C29" t="s">
        <v>424</v>
      </c>
      <c r="F29" t="s">
        <v>424</v>
      </c>
      <c r="AM29" t="s">
        <v>424</v>
      </c>
      <c r="AX29" t="s">
        <v>424</v>
      </c>
      <c r="AY29" t="s">
        <v>424</v>
      </c>
      <c r="BA29" t="s">
        <v>424</v>
      </c>
      <c r="BB29" t="s">
        <v>424</v>
      </c>
      <c r="BE29" t="s">
        <v>424</v>
      </c>
      <c r="BF29" t="s">
        <v>424</v>
      </c>
      <c r="BG29" t="s">
        <v>424</v>
      </c>
      <c r="BH29" t="s">
        <v>424</v>
      </c>
      <c r="BM29" t="s">
        <v>424</v>
      </c>
      <c r="BO29" t="s">
        <v>424</v>
      </c>
      <c r="BP29" t="s">
        <v>424</v>
      </c>
      <c r="BR29" t="s">
        <v>424</v>
      </c>
      <c r="BT29" t="s">
        <v>424</v>
      </c>
      <c r="BY29">
        <v>117.6</v>
      </c>
      <c r="CB29" t="s">
        <v>424</v>
      </c>
      <c r="CE29" t="s">
        <v>424</v>
      </c>
      <c r="CG29" t="s">
        <v>424</v>
      </c>
      <c r="CH29">
        <v>247.5</v>
      </c>
      <c r="CL29" t="s">
        <v>424</v>
      </c>
      <c r="DW29">
        <v>365.1</v>
      </c>
      <c r="DX29" s="14">
        <v>44213</v>
      </c>
    </row>
    <row r="30" spans="1:128" x14ac:dyDescent="0.35">
      <c r="A30" s="13">
        <v>44214</v>
      </c>
      <c r="B30" t="s">
        <v>424</v>
      </c>
      <c r="N30" t="s">
        <v>424</v>
      </c>
      <c r="O30" t="s">
        <v>424</v>
      </c>
      <c r="P30" t="s">
        <v>424</v>
      </c>
      <c r="S30" t="s">
        <v>424</v>
      </c>
      <c r="CL30" t="s">
        <v>424</v>
      </c>
      <c r="DW30">
        <v>0</v>
      </c>
      <c r="DX30" s="14">
        <v>44214</v>
      </c>
    </row>
    <row r="31" spans="1:128" x14ac:dyDescent="0.35">
      <c r="A31" s="13">
        <v>44215</v>
      </c>
      <c r="B31" t="s">
        <v>424</v>
      </c>
      <c r="D31" t="s">
        <v>424</v>
      </c>
      <c r="F31" t="s">
        <v>424</v>
      </c>
      <c r="H31" t="s">
        <v>424</v>
      </c>
      <c r="I31" t="s">
        <v>424</v>
      </c>
      <c r="J31" t="s">
        <v>424</v>
      </c>
      <c r="K31" t="s">
        <v>424</v>
      </c>
      <c r="N31" t="s">
        <v>424</v>
      </c>
      <c r="O31" t="s">
        <v>424</v>
      </c>
      <c r="P31" t="s">
        <v>424</v>
      </c>
      <c r="R31" t="s">
        <v>424</v>
      </c>
      <c r="S31" t="s">
        <v>424</v>
      </c>
      <c r="T31" t="s">
        <v>424</v>
      </c>
      <c r="U31" t="s">
        <v>424</v>
      </c>
      <c r="V31" t="s">
        <v>424</v>
      </c>
      <c r="W31" t="s">
        <v>424</v>
      </c>
      <c r="X31" t="s">
        <v>424</v>
      </c>
      <c r="AL31" t="s">
        <v>424</v>
      </c>
      <c r="AO31" t="s">
        <v>424</v>
      </c>
      <c r="AP31" t="s">
        <v>424</v>
      </c>
      <c r="AQ31" t="s">
        <v>424</v>
      </c>
      <c r="AR31">
        <v>305.76</v>
      </c>
      <c r="AS31" t="s">
        <v>424</v>
      </c>
      <c r="AT31" t="s">
        <v>424</v>
      </c>
      <c r="AY31" t="s">
        <v>424</v>
      </c>
      <c r="AZ31" t="s">
        <v>424</v>
      </c>
      <c r="BA31" t="s">
        <v>424</v>
      </c>
      <c r="BB31" t="s">
        <v>424</v>
      </c>
      <c r="BD31" t="s">
        <v>424</v>
      </c>
      <c r="BE31" t="s">
        <v>424</v>
      </c>
      <c r="BF31" t="s">
        <v>424</v>
      </c>
      <c r="BG31" t="s">
        <v>424</v>
      </c>
      <c r="BH31" t="s">
        <v>424</v>
      </c>
      <c r="BI31" t="s">
        <v>424</v>
      </c>
      <c r="BJ31" t="s">
        <v>424</v>
      </c>
      <c r="BK31" t="s">
        <v>424</v>
      </c>
      <c r="BL31" t="s">
        <v>424</v>
      </c>
      <c r="BQ31" t="s">
        <v>424</v>
      </c>
      <c r="BR31" t="s">
        <v>424</v>
      </c>
      <c r="BS31" t="s">
        <v>424</v>
      </c>
      <c r="BT31" t="s">
        <v>424</v>
      </c>
      <c r="BV31" t="s">
        <v>424</v>
      </c>
      <c r="CA31" t="s">
        <v>424</v>
      </c>
      <c r="CD31" t="s">
        <v>424</v>
      </c>
      <c r="CE31" t="s">
        <v>424</v>
      </c>
      <c r="CG31" t="s">
        <v>424</v>
      </c>
      <c r="CH31">
        <v>238.5</v>
      </c>
      <c r="CI31" t="s">
        <v>424</v>
      </c>
      <c r="CL31" t="s">
        <v>424</v>
      </c>
      <c r="CM31" t="s">
        <v>424</v>
      </c>
      <c r="CN31" t="s">
        <v>424</v>
      </c>
      <c r="DB31" t="s">
        <v>424</v>
      </c>
      <c r="DD31" t="s">
        <v>424</v>
      </c>
      <c r="DE31">
        <v>117.6</v>
      </c>
      <c r="DF31" t="s">
        <v>424</v>
      </c>
      <c r="DI31" t="s">
        <v>424</v>
      </c>
      <c r="DW31">
        <v>661.86</v>
      </c>
      <c r="DX31" s="14">
        <v>44215</v>
      </c>
    </row>
    <row r="32" spans="1:128" x14ac:dyDescent="0.35">
      <c r="A32" s="13">
        <v>44216</v>
      </c>
      <c r="N32" t="s">
        <v>424</v>
      </c>
      <c r="P32" t="s">
        <v>424</v>
      </c>
      <c r="Y32" t="s">
        <v>424</v>
      </c>
      <c r="AC32" t="s">
        <v>424</v>
      </c>
      <c r="AL32" t="s">
        <v>424</v>
      </c>
      <c r="AQ32" t="s">
        <v>424</v>
      </c>
      <c r="AT32" t="s">
        <v>424</v>
      </c>
      <c r="AY32" t="s">
        <v>424</v>
      </c>
      <c r="AZ32" t="s">
        <v>424</v>
      </c>
      <c r="BB32" t="s">
        <v>424</v>
      </c>
      <c r="BC32" t="s">
        <v>424</v>
      </c>
      <c r="BF32" t="s">
        <v>424</v>
      </c>
      <c r="BI32" t="s">
        <v>424</v>
      </c>
      <c r="BL32" t="s">
        <v>424</v>
      </c>
      <c r="BN32" t="s">
        <v>424</v>
      </c>
      <c r="BO32" t="s">
        <v>424</v>
      </c>
      <c r="BP32" t="s">
        <v>424</v>
      </c>
      <c r="BR32" t="s">
        <v>424</v>
      </c>
      <c r="BU32" t="s">
        <v>424</v>
      </c>
      <c r="BV32" t="s">
        <v>424</v>
      </c>
      <c r="BW32" t="s">
        <v>424</v>
      </c>
      <c r="CE32" t="s">
        <v>424</v>
      </c>
      <c r="CK32" t="s">
        <v>424</v>
      </c>
      <c r="CL32" t="s">
        <v>424</v>
      </c>
      <c r="CQ32" t="s">
        <v>424</v>
      </c>
      <c r="CU32" t="s">
        <v>424</v>
      </c>
      <c r="CW32" t="s">
        <v>424</v>
      </c>
      <c r="CZ32" t="s">
        <v>424</v>
      </c>
      <c r="DF32">
        <v>24</v>
      </c>
      <c r="DW32">
        <v>24</v>
      </c>
      <c r="DX32" s="14">
        <v>44216</v>
      </c>
    </row>
    <row r="33" spans="1:128" x14ac:dyDescent="0.35">
      <c r="A33" s="13">
        <v>44217</v>
      </c>
      <c r="D33" t="s">
        <v>424</v>
      </c>
      <c r="E33" t="s">
        <v>424</v>
      </c>
      <c r="G33" t="s">
        <v>424</v>
      </c>
      <c r="K33" t="s">
        <v>424</v>
      </c>
      <c r="AG33" t="s">
        <v>424</v>
      </c>
      <c r="AS33" t="s">
        <v>424</v>
      </c>
      <c r="AU33" t="s">
        <v>424</v>
      </c>
      <c r="CB33" t="s">
        <v>424</v>
      </c>
      <c r="CL33" t="s">
        <v>424</v>
      </c>
      <c r="CR33" t="s">
        <v>424</v>
      </c>
      <c r="CW33" t="s">
        <v>424</v>
      </c>
      <c r="CY33" t="s">
        <v>424</v>
      </c>
      <c r="CZ33" t="s">
        <v>424</v>
      </c>
      <c r="DB33" t="s">
        <v>424</v>
      </c>
      <c r="DC33" t="s">
        <v>424</v>
      </c>
      <c r="DW33">
        <v>0</v>
      </c>
      <c r="DX33" s="14">
        <v>44217</v>
      </c>
    </row>
    <row r="34" spans="1:128" x14ac:dyDescent="0.35">
      <c r="A34" s="13">
        <v>44218</v>
      </c>
      <c r="H34" t="s">
        <v>424</v>
      </c>
      <c r="J34" t="s">
        <v>424</v>
      </c>
      <c r="K34" t="s">
        <v>424</v>
      </c>
      <c r="O34" t="s">
        <v>424</v>
      </c>
      <c r="P34" t="s">
        <v>424</v>
      </c>
      <c r="Q34" t="s">
        <v>424</v>
      </c>
      <c r="R34" t="s">
        <v>424</v>
      </c>
      <c r="S34" t="s">
        <v>424</v>
      </c>
      <c r="V34" t="s">
        <v>424</v>
      </c>
      <c r="X34" t="s">
        <v>424</v>
      </c>
      <c r="AF34" t="s">
        <v>424</v>
      </c>
      <c r="AH34">
        <v>173.6</v>
      </c>
      <c r="AO34" t="s">
        <v>424</v>
      </c>
      <c r="CD34" t="s">
        <v>424</v>
      </c>
      <c r="CR34" t="s">
        <v>424</v>
      </c>
      <c r="CS34" t="s">
        <v>424</v>
      </c>
      <c r="CT34" t="s">
        <v>424</v>
      </c>
      <c r="CU34" t="s">
        <v>424</v>
      </c>
      <c r="CW34" t="s">
        <v>424</v>
      </c>
      <c r="CZ34">
        <v>93.78</v>
      </c>
      <c r="DO34">
        <v>279</v>
      </c>
      <c r="DW34">
        <v>546.38</v>
      </c>
      <c r="DX34" s="14">
        <v>44218</v>
      </c>
    </row>
    <row r="35" spans="1:128" x14ac:dyDescent="0.35">
      <c r="A35" s="13">
        <v>44219</v>
      </c>
      <c r="B35" t="s">
        <v>424</v>
      </c>
      <c r="E35" t="s">
        <v>424</v>
      </c>
      <c r="F35" t="s">
        <v>424</v>
      </c>
      <c r="G35" t="s">
        <v>424</v>
      </c>
      <c r="H35" t="s">
        <v>424</v>
      </c>
      <c r="I35" t="s">
        <v>424</v>
      </c>
      <c r="J35" t="s">
        <v>424</v>
      </c>
      <c r="L35" t="s">
        <v>424</v>
      </c>
      <c r="N35" t="s">
        <v>424</v>
      </c>
      <c r="P35" t="s">
        <v>424</v>
      </c>
      <c r="Q35" t="s">
        <v>424</v>
      </c>
      <c r="S35" t="s">
        <v>424</v>
      </c>
      <c r="U35" t="s">
        <v>424</v>
      </c>
      <c r="W35" t="s">
        <v>424</v>
      </c>
      <c r="Y35" t="s">
        <v>424</v>
      </c>
      <c r="AA35" t="s">
        <v>424</v>
      </c>
      <c r="AB35" t="s">
        <v>424</v>
      </c>
      <c r="AC35" t="s">
        <v>424</v>
      </c>
      <c r="AD35" t="s">
        <v>424</v>
      </c>
      <c r="AE35" t="s">
        <v>424</v>
      </c>
      <c r="AG35" t="s">
        <v>424</v>
      </c>
      <c r="AI35" t="s">
        <v>424</v>
      </c>
      <c r="AJ35" t="s">
        <v>424</v>
      </c>
      <c r="AL35" t="s">
        <v>424</v>
      </c>
      <c r="AM35" t="s">
        <v>424</v>
      </c>
      <c r="AQ35" t="s">
        <v>424</v>
      </c>
      <c r="AY35" t="s">
        <v>424</v>
      </c>
      <c r="AZ35" t="s">
        <v>424</v>
      </c>
      <c r="BA35" t="s">
        <v>424</v>
      </c>
      <c r="BB35" t="s">
        <v>424</v>
      </c>
      <c r="BC35" t="s">
        <v>424</v>
      </c>
      <c r="BD35" t="s">
        <v>424</v>
      </c>
      <c r="BE35" t="s">
        <v>424</v>
      </c>
      <c r="BF35" t="s">
        <v>424</v>
      </c>
      <c r="BH35" t="s">
        <v>424</v>
      </c>
      <c r="BI35" t="s">
        <v>424</v>
      </c>
      <c r="BJ35" t="s">
        <v>424</v>
      </c>
      <c r="BK35" t="s">
        <v>424</v>
      </c>
      <c r="BM35" t="s">
        <v>424</v>
      </c>
      <c r="BN35" t="s">
        <v>424</v>
      </c>
      <c r="BO35" t="s">
        <v>424</v>
      </c>
      <c r="BQ35" t="s">
        <v>424</v>
      </c>
      <c r="BR35" t="s">
        <v>424</v>
      </c>
      <c r="BS35" t="s">
        <v>424</v>
      </c>
      <c r="BU35" t="s">
        <v>424</v>
      </c>
      <c r="BV35" t="s">
        <v>424</v>
      </c>
      <c r="BZ35" t="s">
        <v>424</v>
      </c>
      <c r="CB35" t="s">
        <v>424</v>
      </c>
      <c r="CD35" t="s">
        <v>424</v>
      </c>
      <c r="CE35" t="s">
        <v>424</v>
      </c>
      <c r="CG35" t="s">
        <v>424</v>
      </c>
      <c r="CI35">
        <v>86.4</v>
      </c>
      <c r="CK35" t="s">
        <v>424</v>
      </c>
      <c r="CM35">
        <v>36.200000000000003</v>
      </c>
      <c r="CN35" t="s">
        <v>424</v>
      </c>
      <c r="CP35" t="s">
        <v>424</v>
      </c>
      <c r="CQ35" t="s">
        <v>424</v>
      </c>
      <c r="CT35" t="s">
        <v>424</v>
      </c>
      <c r="CU35" t="s">
        <v>424</v>
      </c>
      <c r="CW35" t="s">
        <v>424</v>
      </c>
      <c r="DA35" t="s">
        <v>424</v>
      </c>
      <c r="DB35" t="s">
        <v>424</v>
      </c>
      <c r="DC35" t="s">
        <v>424</v>
      </c>
      <c r="DH35" t="s">
        <v>424</v>
      </c>
      <c r="DJ35">
        <v>621</v>
      </c>
      <c r="DW35">
        <v>743.6</v>
      </c>
      <c r="DX35" s="14">
        <v>44219</v>
      </c>
    </row>
    <row r="36" spans="1:128" x14ac:dyDescent="0.35">
      <c r="A36" s="13">
        <v>44220</v>
      </c>
      <c r="B36" t="s">
        <v>424</v>
      </c>
      <c r="D36" t="s">
        <v>424</v>
      </c>
      <c r="F36" t="s">
        <v>424</v>
      </c>
      <c r="I36" t="s">
        <v>424</v>
      </c>
      <c r="J36" t="s">
        <v>424</v>
      </c>
      <c r="L36" t="s">
        <v>424</v>
      </c>
      <c r="N36" t="s">
        <v>424</v>
      </c>
      <c r="O36" t="s">
        <v>424</v>
      </c>
      <c r="P36" t="s">
        <v>424</v>
      </c>
      <c r="Q36" t="s">
        <v>424</v>
      </c>
      <c r="S36" t="s">
        <v>424</v>
      </c>
      <c r="U36" t="s">
        <v>424</v>
      </c>
      <c r="Y36" t="s">
        <v>424</v>
      </c>
      <c r="AA36" t="s">
        <v>424</v>
      </c>
      <c r="AI36" t="s">
        <v>424</v>
      </c>
      <c r="AM36" t="s">
        <v>424</v>
      </c>
      <c r="AO36" t="s">
        <v>424</v>
      </c>
      <c r="AU36" t="s">
        <v>424</v>
      </c>
      <c r="AY36" t="s">
        <v>424</v>
      </c>
      <c r="BA36" t="s">
        <v>424</v>
      </c>
      <c r="BB36" t="s">
        <v>424</v>
      </c>
      <c r="BD36" t="s">
        <v>424</v>
      </c>
      <c r="BE36" t="s">
        <v>424</v>
      </c>
      <c r="BG36" t="s">
        <v>424</v>
      </c>
      <c r="BH36" t="s">
        <v>424</v>
      </c>
      <c r="BM36" t="s">
        <v>424</v>
      </c>
      <c r="BO36" t="s">
        <v>424</v>
      </c>
      <c r="BP36" t="s">
        <v>424</v>
      </c>
      <c r="CD36">
        <v>861</v>
      </c>
      <c r="CG36" t="s">
        <v>424</v>
      </c>
      <c r="CP36">
        <v>59</v>
      </c>
      <c r="DB36" t="s">
        <v>424</v>
      </c>
      <c r="DD36" t="s">
        <v>424</v>
      </c>
      <c r="DW36">
        <v>920</v>
      </c>
      <c r="DX36" s="14">
        <v>44220</v>
      </c>
    </row>
    <row r="37" spans="1:128" x14ac:dyDescent="0.35">
      <c r="A37" s="13">
        <v>44221</v>
      </c>
      <c r="B37" t="s">
        <v>424</v>
      </c>
      <c r="D37" t="s">
        <v>424</v>
      </c>
      <c r="F37" t="s">
        <v>424</v>
      </c>
      <c r="S37" t="s">
        <v>424</v>
      </c>
      <c r="AR37">
        <v>490.88</v>
      </c>
      <c r="BT37" t="s">
        <v>424</v>
      </c>
      <c r="CD37">
        <v>2328</v>
      </c>
      <c r="DW37">
        <v>2818.88</v>
      </c>
      <c r="DX37" s="14">
        <v>44221</v>
      </c>
    </row>
    <row r="38" spans="1:128" x14ac:dyDescent="0.35">
      <c r="A38" s="13">
        <v>44222</v>
      </c>
      <c r="B38">
        <v>6</v>
      </c>
      <c r="D38" t="s">
        <v>424</v>
      </c>
      <c r="E38" t="s">
        <v>424</v>
      </c>
      <c r="H38" t="s">
        <v>424</v>
      </c>
      <c r="J38" t="s">
        <v>424</v>
      </c>
      <c r="L38" t="s">
        <v>424</v>
      </c>
      <c r="O38" t="s">
        <v>424</v>
      </c>
      <c r="R38" t="s">
        <v>424</v>
      </c>
      <c r="T38">
        <v>32.4</v>
      </c>
      <c r="V38">
        <v>4.8</v>
      </c>
      <c r="X38">
        <v>1.2</v>
      </c>
      <c r="AB38" t="s">
        <v>424</v>
      </c>
      <c r="AD38">
        <v>4.8</v>
      </c>
      <c r="AE38" t="s">
        <v>424</v>
      </c>
      <c r="AN38">
        <v>3.6</v>
      </c>
      <c r="AO38" t="s">
        <v>424</v>
      </c>
      <c r="AP38">
        <v>18</v>
      </c>
      <c r="AY38" t="s">
        <v>424</v>
      </c>
      <c r="BE38" t="s">
        <v>424</v>
      </c>
      <c r="BG38">
        <v>2.4</v>
      </c>
      <c r="BH38" t="s">
        <v>424</v>
      </c>
      <c r="BJ38">
        <v>1</v>
      </c>
      <c r="BM38">
        <v>55</v>
      </c>
      <c r="BP38" t="s">
        <v>424</v>
      </c>
      <c r="BQ38" t="s">
        <v>424</v>
      </c>
      <c r="BR38" t="s">
        <v>424</v>
      </c>
      <c r="BS38">
        <v>30</v>
      </c>
      <c r="BT38">
        <v>1.6</v>
      </c>
      <c r="BZ38">
        <v>34.56</v>
      </c>
      <c r="CA38">
        <v>36.96</v>
      </c>
      <c r="CD38">
        <v>1839</v>
      </c>
      <c r="CF38">
        <v>136.80000000000001</v>
      </c>
      <c r="CJ38">
        <v>6</v>
      </c>
      <c r="CK38">
        <v>652.79999999999995</v>
      </c>
      <c r="CL38">
        <v>19.2</v>
      </c>
      <c r="CM38">
        <v>62.4</v>
      </c>
      <c r="CN38">
        <v>129.6</v>
      </c>
      <c r="CP38">
        <v>153</v>
      </c>
      <c r="CS38">
        <v>25.2</v>
      </c>
      <c r="CT38" t="s">
        <v>424</v>
      </c>
      <c r="CU38">
        <v>138.24</v>
      </c>
      <c r="CX38">
        <v>4.32</v>
      </c>
      <c r="DJ38">
        <v>222</v>
      </c>
      <c r="DO38">
        <v>384</v>
      </c>
      <c r="DW38">
        <v>4004.88</v>
      </c>
      <c r="DX38" s="14">
        <v>44222</v>
      </c>
    </row>
    <row r="39" spans="1:128" x14ac:dyDescent="0.35">
      <c r="A39" s="13">
        <v>44223</v>
      </c>
      <c r="H39">
        <v>2.96</v>
      </c>
      <c r="I39">
        <v>3</v>
      </c>
      <c r="J39">
        <v>62.72</v>
      </c>
      <c r="L39">
        <v>16.100000000000001</v>
      </c>
      <c r="N39">
        <v>53.28</v>
      </c>
      <c r="O39">
        <v>2.96</v>
      </c>
      <c r="P39">
        <v>35.520000000000003</v>
      </c>
      <c r="U39">
        <v>69.599999999999994</v>
      </c>
      <c r="W39">
        <v>4.8</v>
      </c>
      <c r="Y39">
        <v>42.18</v>
      </c>
      <c r="AA39">
        <v>103.04</v>
      </c>
      <c r="AB39">
        <v>6</v>
      </c>
      <c r="AC39">
        <v>6.96</v>
      </c>
      <c r="AD39">
        <v>4.8</v>
      </c>
      <c r="AG39">
        <v>21</v>
      </c>
      <c r="AI39">
        <v>240</v>
      </c>
      <c r="AJ39">
        <v>32.4</v>
      </c>
      <c r="AK39">
        <v>57.6</v>
      </c>
      <c r="AL39">
        <v>268.64</v>
      </c>
      <c r="AM39">
        <v>344.6</v>
      </c>
      <c r="AQ39">
        <v>119.6</v>
      </c>
      <c r="AT39">
        <v>2.8</v>
      </c>
      <c r="AY39">
        <v>102</v>
      </c>
      <c r="BB39">
        <v>111.2</v>
      </c>
      <c r="BD39">
        <v>55.5</v>
      </c>
      <c r="BF39">
        <v>3.2</v>
      </c>
      <c r="BJ39">
        <v>10</v>
      </c>
      <c r="BK39">
        <v>11</v>
      </c>
      <c r="BN39">
        <v>31</v>
      </c>
      <c r="BO39">
        <v>447.2</v>
      </c>
      <c r="BV39">
        <v>20</v>
      </c>
      <c r="BW39">
        <v>3309.5</v>
      </c>
      <c r="BY39">
        <v>717.6</v>
      </c>
      <c r="CB39">
        <v>45</v>
      </c>
      <c r="CF39">
        <v>772.8</v>
      </c>
      <c r="CH39">
        <v>1047</v>
      </c>
      <c r="CK39">
        <v>148.80000000000001</v>
      </c>
      <c r="CU39">
        <v>12.96</v>
      </c>
      <c r="DA39">
        <v>18</v>
      </c>
      <c r="DB39">
        <v>27</v>
      </c>
      <c r="DD39" t="s">
        <v>424</v>
      </c>
      <c r="DJ39">
        <v>879</v>
      </c>
      <c r="DW39">
        <v>9269.32</v>
      </c>
      <c r="DX39" s="14">
        <v>44223</v>
      </c>
    </row>
    <row r="40" spans="1:128" x14ac:dyDescent="0.35">
      <c r="A40" s="13">
        <v>44224</v>
      </c>
      <c r="D40">
        <v>150</v>
      </c>
      <c r="F40">
        <v>150.96</v>
      </c>
      <c r="Q40">
        <v>356.16</v>
      </c>
      <c r="S40">
        <v>1050</v>
      </c>
      <c r="AF40">
        <v>13.44</v>
      </c>
      <c r="DC40">
        <v>471</v>
      </c>
      <c r="DH40">
        <v>534</v>
      </c>
      <c r="DI40">
        <v>187.2</v>
      </c>
      <c r="DW40">
        <v>2912.76</v>
      </c>
      <c r="DX40" s="14">
        <v>44224</v>
      </c>
    </row>
    <row r="41" spans="1:128" x14ac:dyDescent="0.35">
      <c r="A41" s="13">
        <v>44225</v>
      </c>
      <c r="DW41">
        <v>0</v>
      </c>
      <c r="DX41" s="14">
        <v>44225</v>
      </c>
    </row>
    <row r="42" spans="1:128" x14ac:dyDescent="0.35">
      <c r="A42" s="13">
        <v>44226</v>
      </c>
      <c r="DW42">
        <v>0</v>
      </c>
      <c r="DX42" s="14">
        <v>44226</v>
      </c>
    </row>
    <row r="43" spans="1:128" x14ac:dyDescent="0.35">
      <c r="A43" s="13">
        <v>44227</v>
      </c>
      <c r="DW43">
        <v>0</v>
      </c>
      <c r="DX43" s="14">
        <v>44227</v>
      </c>
    </row>
    <row r="44" spans="1:128" x14ac:dyDescent="0.35">
      <c r="A44" s="13">
        <v>44228</v>
      </c>
      <c r="DW44">
        <v>0</v>
      </c>
      <c r="DX44" s="14">
        <v>44228</v>
      </c>
    </row>
    <row r="45" spans="1:128" x14ac:dyDescent="0.35">
      <c r="A45" s="13">
        <v>44229</v>
      </c>
      <c r="DW45">
        <v>0</v>
      </c>
      <c r="DX45" s="14">
        <v>44229</v>
      </c>
    </row>
    <row r="46" spans="1:128" x14ac:dyDescent="0.35">
      <c r="A46" s="13">
        <v>44230</v>
      </c>
      <c r="DW46">
        <v>0</v>
      </c>
      <c r="DX46" s="14">
        <v>44230</v>
      </c>
    </row>
    <row r="47" spans="1:128" x14ac:dyDescent="0.35">
      <c r="A47" s="13">
        <v>44231</v>
      </c>
      <c r="DW47">
        <v>0</v>
      </c>
      <c r="DX47" s="14">
        <v>44231</v>
      </c>
    </row>
    <row r="48" spans="1:128" x14ac:dyDescent="0.35">
      <c r="A48" s="13">
        <v>44232</v>
      </c>
      <c r="DW48">
        <v>0</v>
      </c>
      <c r="DX48" s="14">
        <v>44232</v>
      </c>
    </row>
    <row r="49" spans="1:128" x14ac:dyDescent="0.35">
      <c r="A49" s="13">
        <v>44233</v>
      </c>
      <c r="DW49">
        <v>0</v>
      </c>
      <c r="DX49" s="14">
        <v>44233</v>
      </c>
    </row>
    <row r="50" spans="1:128" x14ac:dyDescent="0.35">
      <c r="A50" s="13">
        <v>44234</v>
      </c>
      <c r="DW50">
        <v>0</v>
      </c>
      <c r="DX50" s="14">
        <v>44234</v>
      </c>
    </row>
    <row r="51" spans="1:128" x14ac:dyDescent="0.35">
      <c r="A51" s="13">
        <v>44235</v>
      </c>
      <c r="DW51">
        <v>0</v>
      </c>
      <c r="DX51" s="14">
        <v>44235</v>
      </c>
    </row>
    <row r="52" spans="1:128" x14ac:dyDescent="0.35">
      <c r="A52" s="13">
        <v>44236</v>
      </c>
      <c r="DW52">
        <v>0</v>
      </c>
      <c r="DX52" s="14">
        <v>44236</v>
      </c>
    </row>
    <row r="53" spans="1:128" x14ac:dyDescent="0.35">
      <c r="A53" s="13">
        <v>44237</v>
      </c>
      <c r="DW53">
        <v>0</v>
      </c>
      <c r="DX53" s="14">
        <v>44237</v>
      </c>
    </row>
    <row r="54" spans="1:128" x14ac:dyDescent="0.35">
      <c r="A54" s="13">
        <v>44238</v>
      </c>
      <c r="DW54">
        <v>0</v>
      </c>
      <c r="DX54" s="14">
        <v>44238</v>
      </c>
    </row>
    <row r="55" spans="1:128" x14ac:dyDescent="0.35">
      <c r="A55" s="13">
        <v>44239</v>
      </c>
      <c r="DW55">
        <v>0</v>
      </c>
      <c r="DX55" s="14">
        <v>44239</v>
      </c>
    </row>
    <row r="56" spans="1:128" x14ac:dyDescent="0.35">
      <c r="A56" s="13">
        <v>44240</v>
      </c>
      <c r="DW56">
        <v>0</v>
      </c>
      <c r="DX56" s="14">
        <v>44240</v>
      </c>
    </row>
    <row r="57" spans="1:128" x14ac:dyDescent="0.35">
      <c r="A57" s="13">
        <v>44241</v>
      </c>
      <c r="DW57">
        <v>0</v>
      </c>
      <c r="DX57" s="14">
        <v>44241</v>
      </c>
    </row>
    <row r="58" spans="1:128" x14ac:dyDescent="0.35">
      <c r="A58" s="13">
        <v>44242</v>
      </c>
      <c r="DW58">
        <v>0</v>
      </c>
      <c r="DX58" s="14">
        <v>44242</v>
      </c>
    </row>
    <row r="59" spans="1:128" x14ac:dyDescent="0.35">
      <c r="A59" s="13">
        <v>44243</v>
      </c>
      <c r="DW59">
        <v>0</v>
      </c>
      <c r="DX59" s="14">
        <v>44243</v>
      </c>
    </row>
    <row r="60" spans="1:128" x14ac:dyDescent="0.35">
      <c r="A60" s="13">
        <v>44244</v>
      </c>
      <c r="DW60">
        <v>0</v>
      </c>
      <c r="DX60" s="14">
        <v>44244</v>
      </c>
    </row>
    <row r="61" spans="1:128" x14ac:dyDescent="0.35">
      <c r="A61" s="13">
        <v>44245</v>
      </c>
      <c r="DW61">
        <v>0</v>
      </c>
      <c r="DX61" s="14">
        <v>44245</v>
      </c>
    </row>
    <row r="62" spans="1:128" x14ac:dyDescent="0.35">
      <c r="A62" s="13">
        <v>44246</v>
      </c>
      <c r="DW62">
        <v>0</v>
      </c>
      <c r="DX62" s="14">
        <v>44246</v>
      </c>
    </row>
    <row r="63" spans="1:128" x14ac:dyDescent="0.35">
      <c r="A63" s="13">
        <v>44247</v>
      </c>
      <c r="DW63">
        <v>0</v>
      </c>
      <c r="DX63" s="14">
        <v>44247</v>
      </c>
    </row>
    <row r="64" spans="1:128" x14ac:dyDescent="0.35">
      <c r="A64" s="13">
        <v>44248</v>
      </c>
      <c r="DW64">
        <v>0</v>
      </c>
      <c r="DX64" s="14">
        <v>44248</v>
      </c>
    </row>
    <row r="65" spans="1:128" x14ac:dyDescent="0.35">
      <c r="A65" s="13">
        <v>44249</v>
      </c>
      <c r="DW65">
        <v>0</v>
      </c>
      <c r="DX65" s="14">
        <v>44249</v>
      </c>
    </row>
    <row r="66" spans="1:128" x14ac:dyDescent="0.35">
      <c r="A66" s="13">
        <v>44250</v>
      </c>
      <c r="DW66">
        <v>0</v>
      </c>
      <c r="DX66" s="14">
        <v>44250</v>
      </c>
    </row>
    <row r="67" spans="1:128" x14ac:dyDescent="0.35">
      <c r="A67" s="13">
        <v>44251</v>
      </c>
      <c r="DW67">
        <v>0</v>
      </c>
      <c r="DX67" s="14">
        <v>44251</v>
      </c>
    </row>
    <row r="68" spans="1:128" x14ac:dyDescent="0.35">
      <c r="A68" s="13">
        <v>44252</v>
      </c>
      <c r="DW68">
        <v>0</v>
      </c>
      <c r="DX68" s="14">
        <v>44252</v>
      </c>
    </row>
    <row r="69" spans="1:128" x14ac:dyDescent="0.35">
      <c r="A69" s="13">
        <v>44253</v>
      </c>
      <c r="DW69">
        <v>0</v>
      </c>
      <c r="DX69" s="14">
        <v>44253</v>
      </c>
    </row>
    <row r="70" spans="1:128" x14ac:dyDescent="0.35">
      <c r="A70" s="13">
        <v>44254</v>
      </c>
      <c r="DW70">
        <v>0</v>
      </c>
      <c r="DX70" s="14">
        <v>44254</v>
      </c>
    </row>
    <row r="71" spans="1:128" x14ac:dyDescent="0.35">
      <c r="A71" s="13">
        <v>44255</v>
      </c>
      <c r="DW71">
        <v>0</v>
      </c>
      <c r="DX71" s="14">
        <v>44255</v>
      </c>
    </row>
    <row r="72" spans="1:128" x14ac:dyDescent="0.35">
      <c r="A72" s="13">
        <v>44256</v>
      </c>
      <c r="DW72">
        <v>0</v>
      </c>
      <c r="DX72" s="14">
        <v>44256</v>
      </c>
    </row>
    <row r="73" spans="1:128" x14ac:dyDescent="0.35">
      <c r="A73" s="13">
        <v>44257</v>
      </c>
      <c r="DW73">
        <v>0</v>
      </c>
      <c r="DX73" s="14">
        <v>44257</v>
      </c>
    </row>
    <row r="74" spans="1:128" x14ac:dyDescent="0.35">
      <c r="A74" s="13">
        <v>44258</v>
      </c>
      <c r="DW74">
        <v>0</v>
      </c>
      <c r="DX74" s="14">
        <v>44258</v>
      </c>
    </row>
    <row r="75" spans="1:128" x14ac:dyDescent="0.35">
      <c r="A75" s="13">
        <v>44259</v>
      </c>
      <c r="DW75">
        <v>0</v>
      </c>
      <c r="DX75" s="14">
        <v>44259</v>
      </c>
    </row>
    <row r="76" spans="1:128" x14ac:dyDescent="0.35">
      <c r="A76" s="13">
        <v>44260</v>
      </c>
      <c r="DW76">
        <v>0</v>
      </c>
      <c r="DX76" s="14">
        <v>44260</v>
      </c>
    </row>
    <row r="77" spans="1:128" x14ac:dyDescent="0.35">
      <c r="A77" s="13">
        <v>44261</v>
      </c>
      <c r="DW77">
        <v>0</v>
      </c>
      <c r="DX77" s="14">
        <v>44261</v>
      </c>
    </row>
    <row r="78" spans="1:128" x14ac:dyDescent="0.35">
      <c r="A78" s="13">
        <v>44262</v>
      </c>
      <c r="DW78">
        <v>0</v>
      </c>
      <c r="DX78" s="14">
        <v>44262</v>
      </c>
    </row>
    <row r="79" spans="1:128" x14ac:dyDescent="0.35">
      <c r="A79" s="13">
        <v>44263</v>
      </c>
      <c r="DW79">
        <v>0</v>
      </c>
      <c r="DX79" s="14">
        <v>44263</v>
      </c>
    </row>
    <row r="80" spans="1:128" x14ac:dyDescent="0.35">
      <c r="A80" s="12"/>
    </row>
    <row r="81" spans="1:128" x14ac:dyDescent="0.35">
      <c r="A81" s="12" t="s">
        <v>427</v>
      </c>
      <c r="B81">
        <v>6</v>
      </c>
      <c r="C81">
        <v>0</v>
      </c>
      <c r="D81">
        <v>150</v>
      </c>
      <c r="E81">
        <v>0</v>
      </c>
      <c r="F81">
        <v>150.96</v>
      </c>
      <c r="G81">
        <v>0</v>
      </c>
      <c r="H81">
        <v>2.96</v>
      </c>
      <c r="I81">
        <v>3</v>
      </c>
      <c r="J81">
        <v>62.72</v>
      </c>
      <c r="K81">
        <v>0</v>
      </c>
      <c r="L81">
        <v>16.100000000000001</v>
      </c>
      <c r="M81">
        <v>0</v>
      </c>
      <c r="N81">
        <v>53.28</v>
      </c>
      <c r="O81">
        <v>2.96</v>
      </c>
      <c r="P81">
        <v>35.520000000000003</v>
      </c>
      <c r="Q81">
        <v>356.16</v>
      </c>
      <c r="R81">
        <v>0</v>
      </c>
      <c r="S81">
        <v>1050</v>
      </c>
      <c r="T81">
        <v>32.4</v>
      </c>
      <c r="U81">
        <v>69.599999999999994</v>
      </c>
      <c r="V81">
        <v>4.8</v>
      </c>
      <c r="W81">
        <v>4.8</v>
      </c>
      <c r="X81">
        <v>1.2</v>
      </c>
      <c r="Y81">
        <v>42.18</v>
      </c>
      <c r="Z81">
        <v>0</v>
      </c>
      <c r="AA81">
        <v>103.04</v>
      </c>
      <c r="AB81">
        <v>6</v>
      </c>
      <c r="AC81">
        <v>6.96</v>
      </c>
      <c r="AD81">
        <v>9.6</v>
      </c>
      <c r="AE81">
        <v>0</v>
      </c>
      <c r="AF81">
        <v>13.44</v>
      </c>
      <c r="AG81">
        <v>21</v>
      </c>
      <c r="AH81">
        <v>173.6</v>
      </c>
      <c r="AI81">
        <v>240</v>
      </c>
      <c r="AJ81">
        <v>32.4</v>
      </c>
      <c r="AK81">
        <v>249.6</v>
      </c>
      <c r="AL81">
        <v>268.64</v>
      </c>
      <c r="AM81">
        <v>344.6</v>
      </c>
      <c r="AN81">
        <v>3.6</v>
      </c>
      <c r="AO81">
        <v>0</v>
      </c>
      <c r="AP81">
        <v>18</v>
      </c>
      <c r="AQ81">
        <v>119.6</v>
      </c>
      <c r="AR81">
        <v>796.64</v>
      </c>
      <c r="AS81">
        <v>0</v>
      </c>
      <c r="AT81">
        <v>2.8</v>
      </c>
      <c r="AU81">
        <v>0</v>
      </c>
      <c r="AV81">
        <v>0</v>
      </c>
      <c r="AW81">
        <v>0</v>
      </c>
      <c r="AX81">
        <v>0</v>
      </c>
      <c r="AY81">
        <v>102</v>
      </c>
      <c r="AZ81">
        <v>0</v>
      </c>
      <c r="BA81">
        <v>0</v>
      </c>
      <c r="BB81">
        <v>111.2</v>
      </c>
      <c r="BC81">
        <v>0</v>
      </c>
      <c r="BD81">
        <v>55.5</v>
      </c>
      <c r="BE81">
        <v>0</v>
      </c>
      <c r="BF81">
        <v>3.2</v>
      </c>
      <c r="BG81">
        <v>2.4</v>
      </c>
      <c r="BH81">
        <v>0</v>
      </c>
      <c r="BI81">
        <v>0</v>
      </c>
      <c r="BJ81">
        <v>11</v>
      </c>
      <c r="BK81">
        <v>11</v>
      </c>
      <c r="BL81">
        <v>0</v>
      </c>
      <c r="BM81">
        <v>55</v>
      </c>
      <c r="BN81">
        <v>31</v>
      </c>
      <c r="BO81">
        <v>447.2</v>
      </c>
      <c r="BP81">
        <v>0</v>
      </c>
      <c r="BQ81">
        <v>0</v>
      </c>
      <c r="BR81">
        <v>0</v>
      </c>
      <c r="BS81">
        <v>30</v>
      </c>
      <c r="BT81">
        <v>1.6</v>
      </c>
      <c r="BU81">
        <v>0</v>
      </c>
      <c r="BV81">
        <v>20</v>
      </c>
      <c r="BW81">
        <v>3309.5</v>
      </c>
      <c r="BX81">
        <v>489</v>
      </c>
      <c r="BY81">
        <v>835.2</v>
      </c>
      <c r="BZ81">
        <v>34.56</v>
      </c>
      <c r="CA81">
        <v>36.96</v>
      </c>
      <c r="CB81">
        <v>45</v>
      </c>
      <c r="CC81">
        <v>0</v>
      </c>
      <c r="CD81">
        <v>5028</v>
      </c>
      <c r="CE81">
        <v>0</v>
      </c>
      <c r="CF81">
        <v>909.59999999999991</v>
      </c>
      <c r="CG81">
        <v>0</v>
      </c>
      <c r="CH81">
        <v>1617</v>
      </c>
      <c r="CI81">
        <v>86.4</v>
      </c>
      <c r="CJ81">
        <v>6</v>
      </c>
      <c r="CK81">
        <v>801.59999999999991</v>
      </c>
      <c r="CL81">
        <v>19.2</v>
      </c>
      <c r="CM81">
        <v>98.6</v>
      </c>
      <c r="CN81">
        <v>129.6</v>
      </c>
      <c r="CO81">
        <v>112.5</v>
      </c>
      <c r="CP81">
        <v>212</v>
      </c>
      <c r="CQ81">
        <v>0</v>
      </c>
      <c r="CR81">
        <v>0</v>
      </c>
      <c r="CS81">
        <v>25.2</v>
      </c>
      <c r="CT81">
        <v>0</v>
      </c>
      <c r="CU81">
        <v>151.19999999999999</v>
      </c>
      <c r="CV81">
        <v>0</v>
      </c>
      <c r="CW81">
        <v>0</v>
      </c>
      <c r="CX81">
        <v>4.32</v>
      </c>
      <c r="CY81">
        <v>0</v>
      </c>
      <c r="CZ81">
        <v>93.78</v>
      </c>
      <c r="DA81">
        <v>18</v>
      </c>
      <c r="DB81">
        <v>27</v>
      </c>
      <c r="DC81">
        <v>471</v>
      </c>
      <c r="DD81">
        <v>0</v>
      </c>
      <c r="DE81">
        <v>117.6</v>
      </c>
      <c r="DF81">
        <v>24</v>
      </c>
      <c r="DG81">
        <v>42</v>
      </c>
      <c r="DH81">
        <v>534</v>
      </c>
      <c r="DI81">
        <v>187.2</v>
      </c>
      <c r="DJ81">
        <v>3768</v>
      </c>
      <c r="DK81">
        <v>2494</v>
      </c>
      <c r="DL81">
        <v>234</v>
      </c>
      <c r="DM81">
        <v>342</v>
      </c>
      <c r="DN81">
        <v>522</v>
      </c>
      <c r="DO81">
        <v>663</v>
      </c>
      <c r="DP81">
        <v>888</v>
      </c>
      <c r="DQ81">
        <v>0</v>
      </c>
      <c r="DW81">
        <v>29712.28</v>
      </c>
      <c r="DX81" t="s">
        <v>427</v>
      </c>
    </row>
    <row r="82" spans="1:128" x14ac:dyDescent="0.35">
      <c r="A82" s="12" t="s">
        <v>428</v>
      </c>
      <c r="B82">
        <v>6</v>
      </c>
      <c r="C82">
        <v>0</v>
      </c>
      <c r="D82">
        <v>150</v>
      </c>
      <c r="E82">
        <v>0</v>
      </c>
      <c r="F82">
        <v>150.96</v>
      </c>
      <c r="G82">
        <v>0</v>
      </c>
      <c r="H82">
        <v>2.96</v>
      </c>
      <c r="I82">
        <v>3</v>
      </c>
      <c r="J82">
        <v>62.72</v>
      </c>
      <c r="K82">
        <v>0</v>
      </c>
      <c r="L82">
        <v>16.100000000000001</v>
      </c>
      <c r="M82">
        <v>0</v>
      </c>
      <c r="N82">
        <v>53.28</v>
      </c>
      <c r="O82">
        <v>2.96</v>
      </c>
      <c r="P82">
        <v>35.520000000000003</v>
      </c>
      <c r="Q82">
        <v>356.16</v>
      </c>
      <c r="R82">
        <v>0</v>
      </c>
      <c r="S82">
        <v>1050</v>
      </c>
      <c r="T82">
        <v>32.4</v>
      </c>
      <c r="U82">
        <v>69.599999999999994</v>
      </c>
      <c r="V82">
        <v>4.8</v>
      </c>
      <c r="W82">
        <v>4.8</v>
      </c>
      <c r="X82">
        <v>1.2</v>
      </c>
      <c r="Y82">
        <v>42.18</v>
      </c>
      <c r="Z82">
        <v>0</v>
      </c>
      <c r="AA82">
        <v>103.04</v>
      </c>
      <c r="AB82">
        <v>6</v>
      </c>
      <c r="AC82">
        <v>6.96</v>
      </c>
      <c r="AD82">
        <v>9.6</v>
      </c>
      <c r="AE82">
        <v>0</v>
      </c>
      <c r="AF82">
        <v>13.44</v>
      </c>
      <c r="AG82">
        <v>21</v>
      </c>
      <c r="AH82">
        <v>173.6</v>
      </c>
      <c r="AI82">
        <v>240</v>
      </c>
      <c r="AJ82">
        <v>32.4</v>
      </c>
      <c r="AK82">
        <v>249.6</v>
      </c>
      <c r="AL82">
        <v>268.64</v>
      </c>
      <c r="AM82">
        <v>344.6</v>
      </c>
      <c r="AN82">
        <v>3.6</v>
      </c>
      <c r="AO82">
        <v>0</v>
      </c>
      <c r="AP82">
        <v>18</v>
      </c>
      <c r="AQ82">
        <v>119.6</v>
      </c>
      <c r="AR82">
        <v>796.64</v>
      </c>
      <c r="AS82">
        <v>0</v>
      </c>
      <c r="AT82">
        <v>2.8</v>
      </c>
      <c r="AU82">
        <v>0</v>
      </c>
      <c r="AV82">
        <v>0</v>
      </c>
      <c r="AW82">
        <v>0</v>
      </c>
      <c r="AX82">
        <v>0</v>
      </c>
      <c r="AY82">
        <v>102</v>
      </c>
      <c r="AZ82">
        <v>0</v>
      </c>
      <c r="BA82">
        <v>0</v>
      </c>
      <c r="BB82">
        <v>111.2</v>
      </c>
      <c r="BC82">
        <v>0</v>
      </c>
      <c r="BD82">
        <v>55.5</v>
      </c>
      <c r="BE82">
        <v>0</v>
      </c>
      <c r="BF82">
        <v>3.2</v>
      </c>
      <c r="BG82">
        <v>2.4</v>
      </c>
      <c r="BH82">
        <v>0</v>
      </c>
      <c r="BI82">
        <v>0</v>
      </c>
      <c r="BJ82">
        <v>11</v>
      </c>
      <c r="BK82">
        <v>11</v>
      </c>
      <c r="BL82">
        <v>0</v>
      </c>
      <c r="BM82">
        <v>55</v>
      </c>
      <c r="BN82">
        <v>31</v>
      </c>
      <c r="BO82">
        <v>447.2</v>
      </c>
      <c r="BP82">
        <v>0</v>
      </c>
      <c r="BQ82">
        <v>0</v>
      </c>
      <c r="BR82">
        <v>0</v>
      </c>
      <c r="BS82">
        <v>30</v>
      </c>
      <c r="BT82">
        <v>1.6</v>
      </c>
      <c r="BU82">
        <v>0</v>
      </c>
      <c r="BV82">
        <v>20</v>
      </c>
      <c r="BW82">
        <v>3309.5</v>
      </c>
      <c r="BX82">
        <v>489</v>
      </c>
      <c r="BY82">
        <v>835.2</v>
      </c>
      <c r="BZ82">
        <v>34.56</v>
      </c>
      <c r="CA82">
        <v>36.96</v>
      </c>
      <c r="CB82">
        <v>45</v>
      </c>
      <c r="CC82">
        <v>0</v>
      </c>
      <c r="CD82">
        <v>5028</v>
      </c>
      <c r="CE82">
        <v>0</v>
      </c>
      <c r="CF82">
        <v>909.59999999999991</v>
      </c>
      <c r="CG82">
        <v>0</v>
      </c>
      <c r="CH82">
        <v>1617</v>
      </c>
      <c r="CI82">
        <v>86.4</v>
      </c>
      <c r="CJ82">
        <v>6</v>
      </c>
      <c r="CK82">
        <v>801.59999999999991</v>
      </c>
      <c r="CL82">
        <v>19.2</v>
      </c>
      <c r="CM82">
        <v>98.6</v>
      </c>
      <c r="CN82">
        <v>129.6</v>
      </c>
      <c r="CO82">
        <v>112.5</v>
      </c>
      <c r="CP82">
        <v>212</v>
      </c>
      <c r="CQ82">
        <v>0</v>
      </c>
      <c r="CR82">
        <v>0</v>
      </c>
      <c r="CS82">
        <v>25.2</v>
      </c>
      <c r="CT82">
        <v>0</v>
      </c>
      <c r="CU82">
        <v>151.19999999999999</v>
      </c>
      <c r="CV82">
        <v>0</v>
      </c>
      <c r="CW82">
        <v>0</v>
      </c>
      <c r="CX82">
        <v>4.32</v>
      </c>
      <c r="CY82">
        <v>0</v>
      </c>
      <c r="CZ82">
        <v>93.78</v>
      </c>
      <c r="DA82">
        <v>18</v>
      </c>
      <c r="DB82">
        <v>27</v>
      </c>
      <c r="DC82">
        <v>471</v>
      </c>
      <c r="DD82">
        <v>0</v>
      </c>
      <c r="DE82">
        <v>117.6</v>
      </c>
      <c r="DF82">
        <v>24</v>
      </c>
      <c r="DG82">
        <v>42</v>
      </c>
      <c r="DH82">
        <v>534</v>
      </c>
      <c r="DI82">
        <v>187.2</v>
      </c>
      <c r="DJ82">
        <v>2523</v>
      </c>
      <c r="DK82">
        <v>1510</v>
      </c>
      <c r="DL82">
        <v>234</v>
      </c>
      <c r="DM82">
        <v>342</v>
      </c>
      <c r="DN82">
        <v>522</v>
      </c>
      <c r="DO82">
        <v>663</v>
      </c>
      <c r="DP82">
        <v>54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26649.279999999999</v>
      </c>
      <c r="DX82" t="s">
        <v>428</v>
      </c>
    </row>
    <row r="83" spans="1:128" x14ac:dyDescent="0.35">
      <c r="A83" s="12" t="s">
        <v>429</v>
      </c>
      <c r="DJ83">
        <v>1245</v>
      </c>
      <c r="DK83">
        <v>984</v>
      </c>
      <c r="DP83">
        <v>834</v>
      </c>
      <c r="DW83">
        <v>3063</v>
      </c>
      <c r="DX83" t="s">
        <v>429</v>
      </c>
    </row>
    <row r="84" spans="1:128" x14ac:dyDescent="0.35">
      <c r="A84" s="12"/>
      <c r="DW84">
        <v>0</v>
      </c>
    </row>
    <row r="85" spans="1:128" x14ac:dyDescent="0.35">
      <c r="A85" s="12"/>
      <c r="DW85">
        <v>0</v>
      </c>
    </row>
    <row r="86" spans="1:128" x14ac:dyDescent="0.35">
      <c r="A86" s="12" t="s">
        <v>430</v>
      </c>
      <c r="DW86">
        <v>0</v>
      </c>
      <c r="DX86" t="s">
        <v>430</v>
      </c>
    </row>
    <row r="87" spans="1:128" x14ac:dyDescent="0.35">
      <c r="A87" s="12" t="s">
        <v>431</v>
      </c>
      <c r="DR87">
        <v>0</v>
      </c>
      <c r="DS87">
        <v>0</v>
      </c>
      <c r="DU87">
        <v>0</v>
      </c>
      <c r="DW87">
        <v>0</v>
      </c>
      <c r="DX87" t="s">
        <v>431</v>
      </c>
    </row>
    <row r="88" spans="1:128" x14ac:dyDescent="0.35">
      <c r="A88" s="12"/>
    </row>
    <row r="89" spans="1:128" x14ac:dyDescent="0.35">
      <c r="A89" s="12" t="s">
        <v>432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V89">
        <v>0</v>
      </c>
      <c r="DW89">
        <v>0</v>
      </c>
      <c r="DX89" t="s">
        <v>432</v>
      </c>
    </row>
    <row r="90" spans="1:128" x14ac:dyDescent="0.35">
      <c r="A90" s="12" t="s">
        <v>428</v>
      </c>
      <c r="DW90">
        <v>0</v>
      </c>
      <c r="DX90" t="s">
        <v>433</v>
      </c>
    </row>
    <row r="91" spans="1:128" x14ac:dyDescent="0.35">
      <c r="A91" s="12" t="s">
        <v>429</v>
      </c>
      <c r="DW91">
        <v>0</v>
      </c>
      <c r="DX91" t="s">
        <v>434</v>
      </c>
    </row>
    <row r="92" spans="1:128" x14ac:dyDescent="0.35">
      <c r="A92" s="12"/>
      <c r="DW92">
        <v>0</v>
      </c>
    </row>
    <row r="93" spans="1:128" x14ac:dyDescent="0.35">
      <c r="A93" s="12"/>
      <c r="DW93">
        <v>0</v>
      </c>
    </row>
    <row r="94" spans="1:128" x14ac:dyDescent="0.35">
      <c r="A94" s="12" t="s">
        <v>430</v>
      </c>
      <c r="DW94">
        <v>0</v>
      </c>
      <c r="DX94" t="s">
        <v>435</v>
      </c>
    </row>
    <row r="95" spans="1:128" x14ac:dyDescent="0.35">
      <c r="A95" s="12" t="s">
        <v>431</v>
      </c>
      <c r="DW95">
        <v>0</v>
      </c>
      <c r="DX95" t="s">
        <v>436</v>
      </c>
    </row>
    <row r="96" spans="1:128" x14ac:dyDescent="0.35">
      <c r="A96" s="12"/>
    </row>
    <row r="97" spans="1:128" x14ac:dyDescent="0.35">
      <c r="A97" s="12" t="s">
        <v>437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V97">
        <v>0</v>
      </c>
      <c r="DW97">
        <v>0</v>
      </c>
      <c r="DX97" t="s">
        <v>437</v>
      </c>
    </row>
    <row r="98" spans="1:128" x14ac:dyDescent="0.35">
      <c r="A98" s="12" t="s">
        <v>428</v>
      </c>
      <c r="DW98">
        <v>0</v>
      </c>
      <c r="DX98" t="s">
        <v>433</v>
      </c>
    </row>
    <row r="99" spans="1:128" x14ac:dyDescent="0.35">
      <c r="A99" s="12" t="s">
        <v>429</v>
      </c>
      <c r="DW99">
        <v>0</v>
      </c>
      <c r="DX99" t="s">
        <v>434</v>
      </c>
    </row>
    <row r="100" spans="1:128" x14ac:dyDescent="0.35">
      <c r="A100" s="12">
        <v>0</v>
      </c>
      <c r="DW100">
        <v>0</v>
      </c>
      <c r="DX100">
        <v>0</v>
      </c>
    </row>
    <row r="101" spans="1:128" x14ac:dyDescent="0.35">
      <c r="A101" s="12">
        <v>0</v>
      </c>
      <c r="DW101">
        <v>0</v>
      </c>
      <c r="DX101">
        <v>0</v>
      </c>
    </row>
    <row r="102" spans="1:128" x14ac:dyDescent="0.35">
      <c r="A102" s="12" t="s">
        <v>430</v>
      </c>
      <c r="DX102" t="s">
        <v>435</v>
      </c>
    </row>
    <row r="103" spans="1:128" x14ac:dyDescent="0.35">
      <c r="A103" s="12" t="s">
        <v>431</v>
      </c>
      <c r="DW103">
        <v>0</v>
      </c>
      <c r="DX103" t="s">
        <v>436</v>
      </c>
    </row>
    <row r="104" spans="1:128" x14ac:dyDescent="0.35">
      <c r="A104" s="12"/>
    </row>
    <row r="105" spans="1:128" x14ac:dyDescent="0.35">
      <c r="A105" s="12" t="s">
        <v>438</v>
      </c>
      <c r="B105">
        <v>6</v>
      </c>
      <c r="C105">
        <v>0</v>
      </c>
      <c r="D105">
        <v>150</v>
      </c>
      <c r="E105">
        <v>0</v>
      </c>
      <c r="F105">
        <v>150.96</v>
      </c>
      <c r="G105">
        <v>0</v>
      </c>
      <c r="H105">
        <v>2.96</v>
      </c>
      <c r="I105">
        <v>3</v>
      </c>
      <c r="J105">
        <v>62.72</v>
      </c>
      <c r="K105">
        <v>0</v>
      </c>
      <c r="L105">
        <v>16.100000000000001</v>
      </c>
      <c r="M105">
        <v>0</v>
      </c>
      <c r="N105">
        <v>53.28</v>
      </c>
      <c r="O105">
        <v>2.96</v>
      </c>
      <c r="P105">
        <v>35.520000000000003</v>
      </c>
      <c r="Q105">
        <v>356.16</v>
      </c>
      <c r="R105">
        <v>0</v>
      </c>
      <c r="S105">
        <v>1050</v>
      </c>
      <c r="T105">
        <v>32.4</v>
      </c>
      <c r="U105">
        <v>69.599999999999994</v>
      </c>
      <c r="V105">
        <v>4.8</v>
      </c>
      <c r="W105">
        <v>4.8</v>
      </c>
      <c r="Y105">
        <v>42.18</v>
      </c>
      <c r="Z105">
        <v>0</v>
      </c>
      <c r="AA105">
        <v>103.04</v>
      </c>
      <c r="AB105">
        <v>6</v>
      </c>
      <c r="AC105">
        <v>6.96</v>
      </c>
      <c r="AD105">
        <v>9.6</v>
      </c>
      <c r="AE105">
        <v>0</v>
      </c>
      <c r="AF105">
        <v>13.44</v>
      </c>
      <c r="AG105">
        <v>21</v>
      </c>
      <c r="AH105">
        <v>173.6</v>
      </c>
      <c r="AI105">
        <v>240</v>
      </c>
      <c r="AJ105">
        <v>32.4</v>
      </c>
      <c r="AK105">
        <v>249.6</v>
      </c>
      <c r="AL105">
        <v>268.64</v>
      </c>
      <c r="AM105">
        <v>344.6</v>
      </c>
      <c r="AN105">
        <v>3.6</v>
      </c>
      <c r="AO105">
        <v>0</v>
      </c>
      <c r="AP105">
        <v>18</v>
      </c>
      <c r="AQ105">
        <v>119.6</v>
      </c>
      <c r="AR105">
        <v>796.64</v>
      </c>
      <c r="AS105">
        <v>0</v>
      </c>
      <c r="AT105">
        <v>2.8</v>
      </c>
      <c r="AU105">
        <v>0</v>
      </c>
      <c r="AV105">
        <v>0</v>
      </c>
      <c r="AW105">
        <v>0</v>
      </c>
      <c r="AX105">
        <v>0</v>
      </c>
      <c r="AY105">
        <v>102</v>
      </c>
      <c r="AZ105">
        <v>0</v>
      </c>
      <c r="BA105">
        <v>0</v>
      </c>
      <c r="BB105">
        <v>111.2</v>
      </c>
      <c r="BC105">
        <v>0</v>
      </c>
      <c r="BD105">
        <v>55.5</v>
      </c>
      <c r="BE105">
        <v>0</v>
      </c>
      <c r="BF105">
        <v>3.2</v>
      </c>
      <c r="BG105">
        <v>2.4</v>
      </c>
      <c r="BH105">
        <v>0</v>
      </c>
      <c r="BI105">
        <v>0</v>
      </c>
      <c r="BJ105">
        <v>11</v>
      </c>
      <c r="BK105">
        <v>11</v>
      </c>
      <c r="BL105">
        <v>0</v>
      </c>
      <c r="BM105">
        <v>55</v>
      </c>
      <c r="BN105">
        <v>31</v>
      </c>
      <c r="BO105">
        <v>447.2</v>
      </c>
      <c r="BP105">
        <v>0</v>
      </c>
      <c r="BQ105">
        <v>0</v>
      </c>
      <c r="BR105">
        <v>0</v>
      </c>
      <c r="BS105">
        <v>30</v>
      </c>
      <c r="BT105">
        <v>1.6</v>
      </c>
      <c r="BU105">
        <v>0</v>
      </c>
      <c r="BV105">
        <v>20</v>
      </c>
      <c r="BW105">
        <v>3309.5</v>
      </c>
      <c r="BX105">
        <v>489</v>
      </c>
      <c r="BY105">
        <v>835.2</v>
      </c>
      <c r="BZ105">
        <v>34.56</v>
      </c>
      <c r="CA105">
        <v>36.96</v>
      </c>
      <c r="CB105">
        <v>45</v>
      </c>
      <c r="CC105">
        <v>0</v>
      </c>
      <c r="CD105">
        <v>5028</v>
      </c>
      <c r="CE105">
        <v>0</v>
      </c>
      <c r="CF105">
        <v>909.59999999999991</v>
      </c>
      <c r="CG105">
        <v>0</v>
      </c>
      <c r="CH105">
        <v>1617</v>
      </c>
      <c r="CI105">
        <v>86.4</v>
      </c>
      <c r="CJ105">
        <v>6</v>
      </c>
      <c r="CK105">
        <v>801.59999999999991</v>
      </c>
      <c r="CL105">
        <v>19.2</v>
      </c>
      <c r="CM105">
        <v>98.6</v>
      </c>
      <c r="CN105">
        <v>129.6</v>
      </c>
      <c r="CO105">
        <v>112.5</v>
      </c>
      <c r="CP105">
        <v>212</v>
      </c>
      <c r="CQ105">
        <v>0</v>
      </c>
      <c r="CR105">
        <v>0</v>
      </c>
      <c r="CS105">
        <v>25.2</v>
      </c>
      <c r="CT105">
        <v>0</v>
      </c>
      <c r="CU105">
        <v>151.19999999999999</v>
      </c>
      <c r="CV105">
        <v>0</v>
      </c>
      <c r="CW105">
        <v>0</v>
      </c>
      <c r="CX105">
        <v>4.32</v>
      </c>
      <c r="CY105">
        <v>0</v>
      </c>
      <c r="CZ105">
        <v>93.78</v>
      </c>
      <c r="DA105">
        <v>18</v>
      </c>
      <c r="DB105">
        <v>27</v>
      </c>
      <c r="DC105">
        <v>471</v>
      </c>
      <c r="DD105">
        <v>0</v>
      </c>
      <c r="DE105">
        <v>117.6</v>
      </c>
      <c r="DF105">
        <v>24</v>
      </c>
      <c r="DG105">
        <v>42</v>
      </c>
      <c r="DH105">
        <v>534</v>
      </c>
      <c r="DI105">
        <v>187.2</v>
      </c>
      <c r="DJ105">
        <v>3768</v>
      </c>
      <c r="DK105">
        <v>2494</v>
      </c>
      <c r="DL105">
        <v>234</v>
      </c>
      <c r="DM105">
        <v>342</v>
      </c>
      <c r="DN105">
        <v>522</v>
      </c>
      <c r="DO105">
        <v>663</v>
      </c>
      <c r="DP105">
        <v>888</v>
      </c>
      <c r="DQ105">
        <v>0</v>
      </c>
      <c r="DR105">
        <v>0</v>
      </c>
      <c r="DV105">
        <v>0</v>
      </c>
      <c r="DW105">
        <v>29711.079999999991</v>
      </c>
      <c r="DX105" t="s">
        <v>438</v>
      </c>
    </row>
    <row r="106" spans="1:128" x14ac:dyDescent="0.35">
      <c r="A106" s="12" t="s">
        <v>428</v>
      </c>
      <c r="B106">
        <v>6</v>
      </c>
      <c r="C106">
        <v>0</v>
      </c>
      <c r="D106">
        <v>150</v>
      </c>
      <c r="E106">
        <v>0</v>
      </c>
      <c r="F106">
        <v>150.96</v>
      </c>
      <c r="G106">
        <v>0</v>
      </c>
      <c r="H106">
        <v>2.96</v>
      </c>
      <c r="I106">
        <v>3</v>
      </c>
      <c r="J106">
        <v>62.72</v>
      </c>
      <c r="K106">
        <v>0</v>
      </c>
      <c r="L106">
        <v>16.100000000000001</v>
      </c>
      <c r="M106">
        <v>0</v>
      </c>
      <c r="N106">
        <v>53.28</v>
      </c>
      <c r="O106">
        <v>2.96</v>
      </c>
      <c r="P106">
        <v>35.520000000000003</v>
      </c>
      <c r="Q106">
        <v>356.16</v>
      </c>
      <c r="R106">
        <v>0</v>
      </c>
      <c r="S106">
        <v>1050</v>
      </c>
      <c r="T106">
        <v>32.4</v>
      </c>
      <c r="U106">
        <v>69.599999999999994</v>
      </c>
      <c r="V106">
        <v>4.8</v>
      </c>
      <c r="W106">
        <v>4.8</v>
      </c>
      <c r="Y106">
        <v>42.18</v>
      </c>
      <c r="Z106">
        <v>0</v>
      </c>
      <c r="AA106">
        <v>103.04</v>
      </c>
      <c r="AB106">
        <v>6</v>
      </c>
      <c r="AC106">
        <v>6.96</v>
      </c>
      <c r="AD106">
        <v>9.6</v>
      </c>
      <c r="AE106">
        <v>0</v>
      </c>
      <c r="AF106">
        <v>13.44</v>
      </c>
      <c r="AG106">
        <v>21</v>
      </c>
      <c r="AH106">
        <v>173.6</v>
      </c>
      <c r="AI106">
        <v>240</v>
      </c>
      <c r="AJ106">
        <v>32.4</v>
      </c>
      <c r="AK106">
        <v>249.6</v>
      </c>
      <c r="AL106">
        <v>268.64</v>
      </c>
      <c r="AM106">
        <v>344.6</v>
      </c>
      <c r="AN106">
        <v>3.6</v>
      </c>
      <c r="AO106">
        <v>0</v>
      </c>
      <c r="AP106">
        <v>18</v>
      </c>
      <c r="AQ106">
        <v>119.6</v>
      </c>
      <c r="AR106">
        <v>796.64</v>
      </c>
      <c r="AS106">
        <v>0</v>
      </c>
      <c r="AT106">
        <v>2.8</v>
      </c>
      <c r="AU106">
        <v>0</v>
      </c>
      <c r="AV106">
        <v>0</v>
      </c>
      <c r="AW106">
        <v>0</v>
      </c>
      <c r="AX106">
        <v>0</v>
      </c>
      <c r="AY106">
        <v>102</v>
      </c>
      <c r="AZ106">
        <v>0</v>
      </c>
      <c r="BA106">
        <v>0</v>
      </c>
      <c r="BB106">
        <v>111.2</v>
      </c>
      <c r="BC106">
        <v>0</v>
      </c>
      <c r="BD106">
        <v>55.5</v>
      </c>
      <c r="BE106">
        <v>0</v>
      </c>
      <c r="BF106">
        <v>3.2</v>
      </c>
      <c r="BG106">
        <v>2.4</v>
      </c>
      <c r="BH106">
        <v>0</v>
      </c>
      <c r="BI106">
        <v>0</v>
      </c>
      <c r="BJ106">
        <v>11</v>
      </c>
      <c r="BK106">
        <v>11</v>
      </c>
      <c r="BL106">
        <v>0</v>
      </c>
      <c r="BM106">
        <v>55</v>
      </c>
      <c r="BN106">
        <v>31</v>
      </c>
      <c r="BO106">
        <v>447.2</v>
      </c>
      <c r="BP106">
        <v>0</v>
      </c>
      <c r="BQ106">
        <v>0</v>
      </c>
      <c r="BR106">
        <v>0</v>
      </c>
      <c r="BS106">
        <v>30</v>
      </c>
      <c r="BT106">
        <v>1.6</v>
      </c>
      <c r="BU106">
        <v>0</v>
      </c>
      <c r="BV106">
        <v>20</v>
      </c>
      <c r="BW106">
        <v>3309.5</v>
      </c>
      <c r="BX106">
        <v>489</v>
      </c>
      <c r="BY106">
        <v>835.2</v>
      </c>
      <c r="BZ106">
        <v>34.56</v>
      </c>
      <c r="CA106">
        <v>36.96</v>
      </c>
      <c r="CB106">
        <v>45</v>
      </c>
      <c r="CC106">
        <v>0</v>
      </c>
      <c r="CD106">
        <v>5028</v>
      </c>
      <c r="CE106">
        <v>0</v>
      </c>
      <c r="CF106">
        <v>909.59999999999991</v>
      </c>
      <c r="CG106">
        <v>0</v>
      </c>
      <c r="CH106">
        <v>1617</v>
      </c>
      <c r="CI106">
        <v>86.4</v>
      </c>
      <c r="CJ106">
        <v>6</v>
      </c>
      <c r="CK106">
        <v>801.59999999999991</v>
      </c>
      <c r="CL106">
        <v>19.2</v>
      </c>
      <c r="CM106">
        <v>98.6</v>
      </c>
      <c r="CN106">
        <v>129.6</v>
      </c>
      <c r="CO106">
        <v>112.5</v>
      </c>
      <c r="CP106">
        <v>212</v>
      </c>
      <c r="CQ106">
        <v>0</v>
      </c>
      <c r="CR106">
        <v>0</v>
      </c>
      <c r="CS106">
        <v>25.2</v>
      </c>
      <c r="CT106">
        <v>0</v>
      </c>
      <c r="CU106">
        <v>151.19999999999999</v>
      </c>
      <c r="CV106">
        <v>0</v>
      </c>
      <c r="CW106">
        <v>0</v>
      </c>
      <c r="CX106">
        <v>4.32</v>
      </c>
      <c r="CY106">
        <v>0</v>
      </c>
      <c r="CZ106">
        <v>93.78</v>
      </c>
      <c r="DA106">
        <v>18</v>
      </c>
      <c r="DB106">
        <v>27</v>
      </c>
      <c r="DC106">
        <v>471</v>
      </c>
      <c r="DD106">
        <v>0</v>
      </c>
      <c r="DE106">
        <v>117.6</v>
      </c>
      <c r="DF106">
        <v>24</v>
      </c>
      <c r="DG106">
        <v>42</v>
      </c>
      <c r="DH106">
        <v>534</v>
      </c>
      <c r="DI106">
        <v>187.2</v>
      </c>
      <c r="DJ106">
        <v>2523</v>
      </c>
      <c r="DK106">
        <v>1510</v>
      </c>
      <c r="DL106">
        <v>234</v>
      </c>
      <c r="DM106">
        <v>342</v>
      </c>
      <c r="DN106">
        <v>522</v>
      </c>
      <c r="DO106">
        <v>663</v>
      </c>
      <c r="DP106">
        <v>54</v>
      </c>
      <c r="DQ106">
        <v>0</v>
      </c>
      <c r="DR106">
        <v>0</v>
      </c>
      <c r="DV106">
        <v>0</v>
      </c>
      <c r="DW106">
        <v>26648.079999999991</v>
      </c>
      <c r="DX106" t="s">
        <v>433</v>
      </c>
    </row>
    <row r="107" spans="1:128" x14ac:dyDescent="0.35">
      <c r="A107" s="12" t="s">
        <v>429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1245</v>
      </c>
      <c r="DK107">
        <v>984</v>
      </c>
      <c r="DL107">
        <v>0</v>
      </c>
      <c r="DM107">
        <v>0</v>
      </c>
      <c r="DN107">
        <v>0</v>
      </c>
      <c r="DO107">
        <v>0</v>
      </c>
      <c r="DP107">
        <v>834</v>
      </c>
      <c r="DQ107">
        <v>0</v>
      </c>
      <c r="DR107">
        <v>0</v>
      </c>
      <c r="DV107">
        <v>0</v>
      </c>
      <c r="DW107">
        <v>3063</v>
      </c>
      <c r="DX107" t="s">
        <v>434</v>
      </c>
    </row>
    <row r="108" spans="1:128" x14ac:dyDescent="0.35">
      <c r="A108" s="12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V108">
        <v>0</v>
      </c>
      <c r="DW108">
        <v>0</v>
      </c>
      <c r="DX108">
        <v>0</v>
      </c>
    </row>
    <row r="109" spans="1:128" x14ac:dyDescent="0.35">
      <c r="A109" s="12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V109">
        <v>0</v>
      </c>
      <c r="DW109">
        <v>0</v>
      </c>
      <c r="DX109">
        <v>0</v>
      </c>
    </row>
    <row r="110" spans="1:128" x14ac:dyDescent="0.35">
      <c r="A110" s="12" t="s">
        <v>430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V110">
        <v>0</v>
      </c>
      <c r="DW110">
        <v>0</v>
      </c>
      <c r="DX110" t="s">
        <v>435</v>
      </c>
    </row>
    <row r="111" spans="1:128" x14ac:dyDescent="0.35">
      <c r="A111" s="12" t="s">
        <v>431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V111">
        <v>0</v>
      </c>
      <c r="DW111">
        <v>0</v>
      </c>
      <c r="DX111" t="s">
        <v>436</v>
      </c>
    </row>
    <row r="112" spans="1:128" x14ac:dyDescent="0.35">
      <c r="A112" s="12"/>
    </row>
    <row r="113" spans="1:128" x14ac:dyDescent="0.35">
      <c r="A113" s="12" t="s">
        <v>439</v>
      </c>
      <c r="B113">
        <v>1.875</v>
      </c>
      <c r="C113">
        <v>0</v>
      </c>
      <c r="D113">
        <v>50</v>
      </c>
      <c r="E113">
        <v>0</v>
      </c>
      <c r="F113">
        <v>51</v>
      </c>
      <c r="G113">
        <v>0</v>
      </c>
      <c r="H113">
        <v>0.95792880258899682</v>
      </c>
      <c r="I113">
        <v>1</v>
      </c>
      <c r="J113">
        <v>28</v>
      </c>
      <c r="K113">
        <v>0</v>
      </c>
      <c r="L113">
        <v>6.9396551724137936</v>
      </c>
      <c r="M113">
        <v>0</v>
      </c>
      <c r="N113">
        <v>17.760000000000002</v>
      </c>
      <c r="O113">
        <v>1</v>
      </c>
      <c r="P113">
        <v>11.84</v>
      </c>
      <c r="Q113">
        <v>159</v>
      </c>
      <c r="R113">
        <v>0</v>
      </c>
      <c r="S113">
        <v>468.74999999999989</v>
      </c>
      <c r="T113">
        <v>18</v>
      </c>
      <c r="U113">
        <v>58</v>
      </c>
      <c r="V113">
        <v>3.5555555555555549</v>
      </c>
      <c r="W113">
        <v>3.5555555555555549</v>
      </c>
      <c r="X113">
        <v>0</v>
      </c>
      <c r="Y113">
        <v>19</v>
      </c>
      <c r="Z113">
        <v>0</v>
      </c>
      <c r="AA113">
        <v>28</v>
      </c>
      <c r="AB113">
        <v>5</v>
      </c>
      <c r="AC113">
        <v>5.155555555555555</v>
      </c>
      <c r="AD113">
        <v>8</v>
      </c>
      <c r="AE113">
        <v>0</v>
      </c>
      <c r="AF113">
        <v>5.4857142857142849</v>
      </c>
      <c r="AG113">
        <v>9.3749999999999982</v>
      </c>
      <c r="AH113">
        <v>77.499999999999986</v>
      </c>
      <c r="AI113">
        <v>25</v>
      </c>
      <c r="AJ113">
        <v>16.03960396039604</v>
      </c>
      <c r="AK113">
        <v>26</v>
      </c>
      <c r="AL113">
        <v>73</v>
      </c>
      <c r="AM113">
        <v>191.44444444444451</v>
      </c>
      <c r="AN113">
        <v>2</v>
      </c>
      <c r="AO113">
        <v>0</v>
      </c>
      <c r="AP113">
        <v>13.33333333333333</v>
      </c>
      <c r="AQ113">
        <v>13</v>
      </c>
      <c r="AR113">
        <v>383</v>
      </c>
      <c r="AS113">
        <v>0</v>
      </c>
      <c r="AT113">
        <v>1.4432989690721649</v>
      </c>
      <c r="AU113">
        <v>0</v>
      </c>
      <c r="AV113">
        <v>0</v>
      </c>
      <c r="AW113">
        <v>0</v>
      </c>
      <c r="AX113">
        <v>0</v>
      </c>
      <c r="AY113">
        <v>102</v>
      </c>
      <c r="AZ113">
        <v>0</v>
      </c>
      <c r="BA113">
        <v>0</v>
      </c>
      <c r="BB113">
        <v>139</v>
      </c>
      <c r="BC113">
        <v>0</v>
      </c>
      <c r="BD113">
        <v>37</v>
      </c>
      <c r="BE113">
        <v>0</v>
      </c>
      <c r="BF113">
        <v>2.0382165605095541</v>
      </c>
      <c r="BG113">
        <v>1.5584415584415581</v>
      </c>
      <c r="BH113">
        <v>0</v>
      </c>
      <c r="BI113">
        <v>0</v>
      </c>
      <c r="BJ113">
        <v>11</v>
      </c>
      <c r="BK113">
        <v>11</v>
      </c>
      <c r="BL113">
        <v>0</v>
      </c>
      <c r="BM113">
        <v>55</v>
      </c>
      <c r="BN113">
        <v>31</v>
      </c>
      <c r="BO113">
        <v>559</v>
      </c>
      <c r="BP113">
        <v>0</v>
      </c>
      <c r="BQ113">
        <v>0</v>
      </c>
      <c r="BR113">
        <v>0</v>
      </c>
      <c r="BS113">
        <v>15.5440414507772</v>
      </c>
      <c r="BT113">
        <v>1.0389610389610391</v>
      </c>
      <c r="BU113">
        <v>0</v>
      </c>
      <c r="BV113">
        <v>13.33333333333333</v>
      </c>
      <c r="BW113">
        <v>2206.333333333333</v>
      </c>
      <c r="BX113">
        <v>163</v>
      </c>
      <c r="BY113">
        <v>588.16901408450713</v>
      </c>
      <c r="BZ113">
        <v>32</v>
      </c>
      <c r="CA113">
        <v>44</v>
      </c>
      <c r="CB113">
        <v>25</v>
      </c>
      <c r="CC113">
        <v>0</v>
      </c>
      <c r="CD113">
        <v>1676</v>
      </c>
      <c r="CE113">
        <v>0</v>
      </c>
      <c r="CF113">
        <v>758</v>
      </c>
      <c r="CG113">
        <v>0</v>
      </c>
      <c r="CH113">
        <v>1078</v>
      </c>
      <c r="CI113">
        <v>60.845070422535223</v>
      </c>
      <c r="CJ113">
        <v>4.2253521126760569</v>
      </c>
      <c r="CK113">
        <v>668</v>
      </c>
      <c r="CL113">
        <v>13.52112676056338</v>
      </c>
      <c r="CM113">
        <v>69.436619718309856</v>
      </c>
      <c r="CN113">
        <v>91.267605633802816</v>
      </c>
      <c r="CO113">
        <v>75</v>
      </c>
      <c r="CP113">
        <v>70.666666666666671</v>
      </c>
      <c r="CQ113">
        <v>0</v>
      </c>
      <c r="CR113">
        <v>0</v>
      </c>
      <c r="CS113">
        <v>17.74647887323944</v>
      </c>
      <c r="CT113">
        <v>0</v>
      </c>
      <c r="CU113">
        <v>140</v>
      </c>
      <c r="CV113">
        <v>0</v>
      </c>
      <c r="CW113">
        <v>0</v>
      </c>
      <c r="CX113">
        <v>4</v>
      </c>
      <c r="CY113">
        <v>0</v>
      </c>
      <c r="CZ113">
        <v>86.833333333333329</v>
      </c>
      <c r="DA113">
        <v>12</v>
      </c>
      <c r="DB113">
        <v>18</v>
      </c>
      <c r="DC113">
        <v>157</v>
      </c>
      <c r="DD113">
        <v>0</v>
      </c>
      <c r="DE113">
        <v>82.816901408450704</v>
      </c>
      <c r="DF113">
        <v>16</v>
      </c>
      <c r="DG113">
        <v>28</v>
      </c>
      <c r="DH113">
        <v>178</v>
      </c>
      <c r="DI113">
        <v>131.83098591549299</v>
      </c>
      <c r="DJ113">
        <v>1256</v>
      </c>
      <c r="DK113">
        <v>415.66666666666669</v>
      </c>
      <c r="DL113">
        <v>78</v>
      </c>
      <c r="DM113">
        <v>114</v>
      </c>
      <c r="DN113">
        <v>174</v>
      </c>
      <c r="DO113">
        <v>110.5</v>
      </c>
      <c r="DP113">
        <v>148</v>
      </c>
      <c r="DQ113">
        <v>0</v>
      </c>
      <c r="DR113">
        <v>0</v>
      </c>
      <c r="DV113">
        <v>0</v>
      </c>
      <c r="DW113">
        <v>13553.382794506229</v>
      </c>
      <c r="DX113" t="s">
        <v>439</v>
      </c>
    </row>
    <row r="114" spans="1:128" x14ac:dyDescent="0.35">
      <c r="A114" s="12"/>
    </row>
    <row r="115" spans="1:128" x14ac:dyDescent="0.35">
      <c r="A115" s="12" t="s">
        <v>440</v>
      </c>
      <c r="B115">
        <v>777.31076190476199</v>
      </c>
      <c r="C115">
        <v>55.08790476190476</v>
      </c>
      <c r="D115">
        <v>592.55361904761901</v>
      </c>
      <c r="E115">
        <v>92.359904761904758</v>
      </c>
      <c r="F115">
        <v>614.37619047619057</v>
      </c>
      <c r="G115">
        <v>35.428571428571431</v>
      </c>
      <c r="H115">
        <v>0</v>
      </c>
      <c r="I115">
        <v>231.44066666666669</v>
      </c>
      <c r="J115">
        <v>461.70666666666659</v>
      </c>
      <c r="K115">
        <v>97.155428571428573</v>
      </c>
      <c r="L115">
        <v>84.782095238095238</v>
      </c>
      <c r="M115">
        <v>0</v>
      </c>
      <c r="N115">
        <v>235.10857142857139</v>
      </c>
      <c r="O115">
        <v>165.79523809523809</v>
      </c>
      <c r="P115">
        <v>174.92190476190481</v>
      </c>
      <c r="Q115">
        <v>459.73333333333329</v>
      </c>
      <c r="R115">
        <v>341.27939047619049</v>
      </c>
      <c r="S115">
        <v>5941.3466666666673</v>
      </c>
      <c r="T115">
        <v>141.59047619047621</v>
      </c>
      <c r="U115">
        <v>530.37714285714276</v>
      </c>
      <c r="V115">
        <v>313.86285714285708</v>
      </c>
      <c r="W115">
        <v>5.7142857142857141E-2</v>
      </c>
      <c r="X115">
        <v>0</v>
      </c>
      <c r="Y115">
        <v>801.82523809523798</v>
      </c>
      <c r="Z115">
        <v>111.2114285714286</v>
      </c>
      <c r="AA115">
        <v>2387.4438095238102</v>
      </c>
      <c r="AB115">
        <v>646.09142857142854</v>
      </c>
      <c r="AC115">
        <v>99.315238095238087</v>
      </c>
      <c r="AD115">
        <v>510.45714285714291</v>
      </c>
      <c r="AE115">
        <v>0.1142857142857143</v>
      </c>
      <c r="AF115">
        <v>0.21333333333333329</v>
      </c>
      <c r="AG115">
        <v>1250.906666666667</v>
      </c>
      <c r="AH115">
        <v>110.4533333333333</v>
      </c>
      <c r="AI115">
        <v>3060.457142857143</v>
      </c>
      <c r="AJ115">
        <v>0</v>
      </c>
      <c r="AK115">
        <v>1424.5523809523811</v>
      </c>
      <c r="AL115">
        <v>596.90476190476193</v>
      </c>
      <c r="AM115">
        <v>4801.1428571428569</v>
      </c>
      <c r="AN115">
        <v>86.399999999999977</v>
      </c>
      <c r="AO115">
        <v>609.14285714285711</v>
      </c>
      <c r="AP115">
        <v>14.457142857142861</v>
      </c>
      <c r="AQ115">
        <v>679.07428571428557</v>
      </c>
      <c r="AR115">
        <v>295.1742857142857</v>
      </c>
      <c r="AS115">
        <v>125.3501785714286</v>
      </c>
      <c r="AT115">
        <v>107.1364285714286</v>
      </c>
      <c r="AU115">
        <v>27.945714285714288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2237.821428571428</v>
      </c>
      <c r="BX115">
        <v>388.85714285714289</v>
      </c>
      <c r="BY115">
        <v>82.800000000000011</v>
      </c>
      <c r="BZ115">
        <v>435.43285714285719</v>
      </c>
      <c r="CA115">
        <v>5869.6200000000008</v>
      </c>
      <c r="CB115">
        <v>0</v>
      </c>
      <c r="CC115">
        <v>0</v>
      </c>
      <c r="CD115">
        <v>27928.71428571429</v>
      </c>
      <c r="CE115">
        <v>13233.94285714286</v>
      </c>
      <c r="CF115">
        <v>212.57142857142861</v>
      </c>
      <c r="CG115">
        <v>2083.474285714286</v>
      </c>
      <c r="CH115">
        <v>787.28571428571433</v>
      </c>
      <c r="CI115">
        <v>0.1714285714285714</v>
      </c>
      <c r="CJ115">
        <v>0.1714285714285714</v>
      </c>
      <c r="CK115">
        <v>188.57142857142861</v>
      </c>
      <c r="CL115">
        <v>448.94285714285712</v>
      </c>
      <c r="CM115">
        <v>563.25714285714298</v>
      </c>
      <c r="CN115">
        <v>601.74285714285713</v>
      </c>
      <c r="CO115">
        <v>62.571428571428569</v>
      </c>
      <c r="CP115">
        <v>132.4047619047619</v>
      </c>
      <c r="CQ115">
        <v>7.1428571428571425E-2</v>
      </c>
      <c r="CR115">
        <v>507.5</v>
      </c>
      <c r="CS115">
        <v>0.1714285714285714</v>
      </c>
      <c r="CT115">
        <v>421.77142857142849</v>
      </c>
      <c r="CU115">
        <v>1113.8399999999999</v>
      </c>
      <c r="CV115">
        <v>75.428571428571431</v>
      </c>
      <c r="CW115">
        <v>1456.6628571428571</v>
      </c>
      <c r="CX115">
        <v>77.142857142857139</v>
      </c>
      <c r="CY115">
        <v>599.65714285714284</v>
      </c>
      <c r="CZ115">
        <v>355.3971428571428</v>
      </c>
      <c r="DA115">
        <v>10542.928571428571</v>
      </c>
      <c r="DB115">
        <v>4422.4642857142862</v>
      </c>
      <c r="DC115">
        <v>4579.8571428571431</v>
      </c>
      <c r="DD115">
        <v>983.57142857142844</v>
      </c>
      <c r="DE115">
        <v>0.1714285714285714</v>
      </c>
      <c r="DF115">
        <v>1132.928571428572</v>
      </c>
      <c r="DG115">
        <v>42.214285714285722</v>
      </c>
      <c r="DH115">
        <v>700.28571428571422</v>
      </c>
      <c r="DI115">
        <v>549.02857142857147</v>
      </c>
      <c r="DJ115">
        <v>638.90476190476193</v>
      </c>
      <c r="DK115">
        <v>820</v>
      </c>
      <c r="DL115">
        <v>107.0952380952381</v>
      </c>
      <c r="DM115">
        <v>87.19047619047619</v>
      </c>
      <c r="DN115">
        <v>20.285714285714281</v>
      </c>
      <c r="DO115">
        <v>220.38095238095241</v>
      </c>
      <c r="DP115">
        <v>689.71428571428567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114495.0620928571</v>
      </c>
      <c r="DX115" t="s">
        <v>440</v>
      </c>
    </row>
    <row r="116" spans="1:128" x14ac:dyDescent="0.35">
      <c r="A116" s="12"/>
    </row>
    <row r="117" spans="1:128" x14ac:dyDescent="0.35">
      <c r="A117" s="12" t="s">
        <v>441</v>
      </c>
      <c r="T117" t="s">
        <v>424</v>
      </c>
      <c r="DX117" t="s">
        <v>441</v>
      </c>
    </row>
    <row r="118" spans="1:128" x14ac:dyDescent="0.35">
      <c r="A118" s="12" t="s">
        <v>424</v>
      </c>
      <c r="B118" t="s">
        <v>424</v>
      </c>
      <c r="C118" t="s">
        <v>424</v>
      </c>
      <c r="D118" t="s">
        <v>424</v>
      </c>
      <c r="E118" t="s">
        <v>424</v>
      </c>
      <c r="F118" t="s">
        <v>424</v>
      </c>
      <c r="G118" t="s">
        <v>424</v>
      </c>
      <c r="H118" t="s">
        <v>424</v>
      </c>
      <c r="I118" t="s">
        <v>424</v>
      </c>
      <c r="J118" t="s">
        <v>424</v>
      </c>
      <c r="K118" t="s">
        <v>424</v>
      </c>
      <c r="L118" t="s">
        <v>424</v>
      </c>
      <c r="M118" t="s">
        <v>424</v>
      </c>
      <c r="N118" t="s">
        <v>424</v>
      </c>
      <c r="O118" t="s">
        <v>424</v>
      </c>
      <c r="P118" t="s">
        <v>424</v>
      </c>
      <c r="Q118" t="s">
        <v>424</v>
      </c>
      <c r="R118" t="s">
        <v>424</v>
      </c>
      <c r="S118" t="s">
        <v>424</v>
      </c>
      <c r="T118" t="s">
        <v>424</v>
      </c>
      <c r="U118" t="s">
        <v>424</v>
      </c>
      <c r="V118" t="s">
        <v>424</v>
      </c>
      <c r="W118" t="s">
        <v>424</v>
      </c>
      <c r="X118" t="s">
        <v>424</v>
      </c>
      <c r="Y118" t="s">
        <v>424</v>
      </c>
      <c r="Z118" t="s">
        <v>442</v>
      </c>
      <c r="AA118" t="s">
        <v>424</v>
      </c>
      <c r="AB118" t="s">
        <v>424</v>
      </c>
      <c r="AC118" t="s">
        <v>424</v>
      </c>
      <c r="AD118" t="s">
        <v>424</v>
      </c>
      <c r="AE118" t="s">
        <v>424</v>
      </c>
      <c r="AF118" t="s">
        <v>424</v>
      </c>
      <c r="AG118" t="s">
        <v>424</v>
      </c>
      <c r="AH118" t="s">
        <v>424</v>
      </c>
      <c r="AI118" t="s">
        <v>424</v>
      </c>
      <c r="AJ118" t="s">
        <v>424</v>
      </c>
      <c r="AK118" t="s">
        <v>424</v>
      </c>
      <c r="AL118" t="s">
        <v>424</v>
      </c>
      <c r="AM118" t="s">
        <v>424</v>
      </c>
      <c r="AN118" t="s">
        <v>424</v>
      </c>
      <c r="AO118" t="s">
        <v>424</v>
      </c>
      <c r="AP118" t="s">
        <v>424</v>
      </c>
      <c r="AQ118" t="s">
        <v>424</v>
      </c>
      <c r="AR118" t="s">
        <v>424</v>
      </c>
      <c r="AS118" t="s">
        <v>424</v>
      </c>
      <c r="AT118" t="s">
        <v>424</v>
      </c>
      <c r="AU118" t="s">
        <v>424</v>
      </c>
      <c r="AV118" t="s">
        <v>424</v>
      </c>
      <c r="AW118" t="s">
        <v>424</v>
      </c>
      <c r="AX118" t="s">
        <v>424</v>
      </c>
      <c r="AY118" t="s">
        <v>424</v>
      </c>
      <c r="AZ118" t="s">
        <v>424</v>
      </c>
      <c r="BA118" t="s">
        <v>424</v>
      </c>
      <c r="BB118" t="s">
        <v>424</v>
      </c>
      <c r="BC118" t="s">
        <v>424</v>
      </c>
      <c r="BD118" t="s">
        <v>424</v>
      </c>
      <c r="BE118" t="s">
        <v>424</v>
      </c>
      <c r="BF118" t="s">
        <v>424</v>
      </c>
      <c r="BG118" t="s">
        <v>424</v>
      </c>
      <c r="BH118" t="s">
        <v>424</v>
      </c>
      <c r="BI118" t="s">
        <v>424</v>
      </c>
      <c r="BJ118" t="s">
        <v>424</v>
      </c>
      <c r="BK118" t="s">
        <v>424</v>
      </c>
      <c r="BL118" t="s">
        <v>424</v>
      </c>
      <c r="BM118" t="s">
        <v>424</v>
      </c>
      <c r="BN118" t="s">
        <v>424</v>
      </c>
      <c r="BO118" t="s">
        <v>424</v>
      </c>
      <c r="BP118" t="s">
        <v>424</v>
      </c>
      <c r="BQ118" t="s">
        <v>424</v>
      </c>
      <c r="BR118" t="s">
        <v>424</v>
      </c>
      <c r="BS118" t="s">
        <v>424</v>
      </c>
      <c r="BT118" t="s">
        <v>424</v>
      </c>
      <c r="BU118" t="s">
        <v>424</v>
      </c>
      <c r="BV118" t="s">
        <v>424</v>
      </c>
      <c r="BW118" t="s">
        <v>424</v>
      </c>
      <c r="BX118" t="s">
        <v>424</v>
      </c>
      <c r="BY118" t="s">
        <v>424</v>
      </c>
      <c r="BZ118" t="s">
        <v>424</v>
      </c>
      <c r="CA118" t="s">
        <v>424</v>
      </c>
      <c r="CB118" t="s">
        <v>424</v>
      </c>
      <c r="CC118" t="s">
        <v>424</v>
      </c>
      <c r="CD118" t="s">
        <v>424</v>
      </c>
      <c r="CE118" t="s">
        <v>424</v>
      </c>
      <c r="CF118" t="s">
        <v>424</v>
      </c>
      <c r="CG118" t="s">
        <v>424</v>
      </c>
      <c r="CH118" t="s">
        <v>424</v>
      </c>
      <c r="CI118" t="s">
        <v>424</v>
      </c>
      <c r="CJ118" t="s">
        <v>424</v>
      </c>
      <c r="CK118" t="s">
        <v>424</v>
      </c>
      <c r="CL118" t="s">
        <v>424</v>
      </c>
      <c r="CM118" t="s">
        <v>424</v>
      </c>
      <c r="CN118" t="s">
        <v>424</v>
      </c>
      <c r="CO118" t="s">
        <v>424</v>
      </c>
      <c r="CP118" t="s">
        <v>424</v>
      </c>
      <c r="CQ118" t="s">
        <v>424</v>
      </c>
      <c r="CR118" t="s">
        <v>424</v>
      </c>
      <c r="CS118" t="s">
        <v>424</v>
      </c>
      <c r="CT118" t="s">
        <v>424</v>
      </c>
      <c r="CU118" t="s">
        <v>424</v>
      </c>
      <c r="CV118" t="s">
        <v>424</v>
      </c>
      <c r="CW118" t="s">
        <v>424</v>
      </c>
      <c r="CX118" t="s">
        <v>424</v>
      </c>
      <c r="CY118" t="s">
        <v>424</v>
      </c>
      <c r="CZ118" t="s">
        <v>424</v>
      </c>
      <c r="DA118" t="s">
        <v>424</v>
      </c>
      <c r="DB118" t="s">
        <v>424</v>
      </c>
      <c r="DC118" t="s">
        <v>424</v>
      </c>
      <c r="DD118" t="s">
        <v>424</v>
      </c>
      <c r="DE118" t="s">
        <v>424</v>
      </c>
      <c r="DF118" t="s">
        <v>424</v>
      </c>
      <c r="DG118" t="s">
        <v>424</v>
      </c>
      <c r="DH118" t="s">
        <v>424</v>
      </c>
      <c r="DI118" t="s">
        <v>424</v>
      </c>
      <c r="DJ118" t="s">
        <v>424</v>
      </c>
      <c r="DK118" t="s">
        <v>424</v>
      </c>
      <c r="DL118" t="s">
        <v>424</v>
      </c>
      <c r="DM118" t="s">
        <v>424</v>
      </c>
      <c r="DN118" t="s">
        <v>424</v>
      </c>
      <c r="DO118" t="s">
        <v>424</v>
      </c>
      <c r="DP118" t="s">
        <v>424</v>
      </c>
      <c r="DV118" t="s">
        <v>424</v>
      </c>
      <c r="DW118">
        <v>0</v>
      </c>
    </row>
    <row r="119" spans="1:128" x14ac:dyDescent="0.35">
      <c r="A119" s="12"/>
      <c r="DV119" t="s">
        <v>424</v>
      </c>
      <c r="DW119">
        <v>0</v>
      </c>
    </row>
    <row r="120" spans="1:128" x14ac:dyDescent="0.35">
      <c r="A120" s="12" t="s">
        <v>443</v>
      </c>
      <c r="B120">
        <v>1452</v>
      </c>
      <c r="C120">
        <v>60</v>
      </c>
      <c r="D120">
        <v>1473</v>
      </c>
      <c r="E120">
        <v>45</v>
      </c>
      <c r="F120">
        <v>287.12</v>
      </c>
      <c r="G120">
        <v>0</v>
      </c>
      <c r="H120">
        <v>50.32</v>
      </c>
      <c r="I120">
        <v>120</v>
      </c>
      <c r="J120">
        <v>307.44</v>
      </c>
      <c r="K120">
        <v>15</v>
      </c>
      <c r="L120">
        <v>0</v>
      </c>
      <c r="M120">
        <v>0</v>
      </c>
      <c r="N120">
        <v>97.68</v>
      </c>
      <c r="O120">
        <v>91.76</v>
      </c>
      <c r="P120">
        <v>133.19999999999999</v>
      </c>
      <c r="Q120">
        <v>129.91999999999999</v>
      </c>
      <c r="R120">
        <v>0</v>
      </c>
      <c r="S120">
        <v>1723.12</v>
      </c>
      <c r="T120">
        <v>19.8</v>
      </c>
      <c r="U120">
        <v>805.2</v>
      </c>
      <c r="V120">
        <v>834</v>
      </c>
      <c r="W120">
        <v>24</v>
      </c>
      <c r="X120">
        <v>258</v>
      </c>
      <c r="Y120">
        <v>259.74</v>
      </c>
      <c r="Z120">
        <v>0</v>
      </c>
      <c r="AA120">
        <v>253.92</v>
      </c>
      <c r="AB120">
        <v>106.8</v>
      </c>
      <c r="AC120">
        <v>20.64</v>
      </c>
      <c r="AD120">
        <v>340.8</v>
      </c>
      <c r="AE120">
        <v>16.8</v>
      </c>
      <c r="AF120">
        <v>58.24</v>
      </c>
      <c r="AG120">
        <v>351.68</v>
      </c>
      <c r="AH120">
        <v>36.4</v>
      </c>
      <c r="AI120">
        <v>681.6</v>
      </c>
      <c r="AJ120">
        <v>0</v>
      </c>
      <c r="AK120">
        <v>1276.8</v>
      </c>
      <c r="AL120">
        <v>62.56</v>
      </c>
      <c r="AM120">
        <v>1049.4000000000001</v>
      </c>
      <c r="AN120">
        <v>0</v>
      </c>
      <c r="AO120">
        <v>1806</v>
      </c>
      <c r="AP120">
        <v>8.4</v>
      </c>
      <c r="AQ120">
        <v>64.400000000000006</v>
      </c>
      <c r="AR120">
        <v>60.32</v>
      </c>
      <c r="AS120">
        <v>1.7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205</v>
      </c>
      <c r="AZ120">
        <v>38.75</v>
      </c>
      <c r="BA120">
        <v>479</v>
      </c>
      <c r="BB120">
        <v>77.599999999999994</v>
      </c>
      <c r="BC120">
        <v>0</v>
      </c>
      <c r="BD120">
        <v>225</v>
      </c>
      <c r="BE120">
        <v>15</v>
      </c>
      <c r="BF120">
        <v>98.4</v>
      </c>
      <c r="BG120">
        <v>0</v>
      </c>
      <c r="BH120">
        <v>76.8</v>
      </c>
      <c r="BI120">
        <v>10</v>
      </c>
      <c r="BJ120">
        <v>215</v>
      </c>
      <c r="BK120">
        <v>15</v>
      </c>
      <c r="BL120">
        <v>29.6</v>
      </c>
      <c r="BM120">
        <v>135</v>
      </c>
      <c r="BN120">
        <v>23</v>
      </c>
      <c r="BO120">
        <v>900</v>
      </c>
      <c r="BP120">
        <v>0</v>
      </c>
      <c r="BQ120">
        <v>9</v>
      </c>
      <c r="BR120">
        <v>97.2</v>
      </c>
      <c r="BS120">
        <v>14</v>
      </c>
      <c r="BT120">
        <v>0</v>
      </c>
      <c r="BU120">
        <v>0</v>
      </c>
      <c r="BV120">
        <v>163.5</v>
      </c>
      <c r="BW120">
        <v>212</v>
      </c>
      <c r="BX120">
        <v>117</v>
      </c>
      <c r="BY120">
        <v>64.8</v>
      </c>
      <c r="BZ120">
        <v>76.680000000000007</v>
      </c>
      <c r="CA120">
        <v>0</v>
      </c>
      <c r="CB120">
        <v>91.8</v>
      </c>
      <c r="CC120">
        <v>0</v>
      </c>
      <c r="CD120">
        <v>111</v>
      </c>
      <c r="CE120">
        <v>2474.4</v>
      </c>
      <c r="CF120">
        <v>0</v>
      </c>
      <c r="CG120">
        <v>507.6</v>
      </c>
      <c r="CH120">
        <v>91.5</v>
      </c>
      <c r="CI120">
        <v>18</v>
      </c>
      <c r="CJ120">
        <v>19.2</v>
      </c>
      <c r="CK120">
        <v>0</v>
      </c>
      <c r="CL120">
        <v>38.799999999999997</v>
      </c>
      <c r="CM120">
        <v>52</v>
      </c>
      <c r="CN120">
        <v>17.2</v>
      </c>
      <c r="CO120">
        <v>0</v>
      </c>
      <c r="CP120">
        <v>141</v>
      </c>
      <c r="CQ120">
        <v>27</v>
      </c>
      <c r="CR120">
        <v>786</v>
      </c>
      <c r="CS120">
        <v>26.4</v>
      </c>
      <c r="CT120">
        <v>60.4</v>
      </c>
      <c r="CU120">
        <v>297</v>
      </c>
      <c r="CV120">
        <v>0</v>
      </c>
      <c r="CW120">
        <v>104.76</v>
      </c>
      <c r="CX120">
        <v>0</v>
      </c>
      <c r="CY120">
        <v>52.92</v>
      </c>
      <c r="CZ120">
        <v>69.12</v>
      </c>
      <c r="DA120">
        <v>105.5</v>
      </c>
      <c r="DB120">
        <v>1056</v>
      </c>
      <c r="DC120">
        <v>846</v>
      </c>
      <c r="DD120">
        <v>150</v>
      </c>
      <c r="DE120">
        <v>22.8</v>
      </c>
      <c r="DF120">
        <v>210</v>
      </c>
      <c r="DG120">
        <v>0</v>
      </c>
      <c r="DH120">
        <v>699</v>
      </c>
      <c r="DI120">
        <v>47.2</v>
      </c>
      <c r="DJ120">
        <v>108</v>
      </c>
      <c r="DK120">
        <v>306</v>
      </c>
      <c r="DL120">
        <v>10</v>
      </c>
      <c r="DM120">
        <v>16</v>
      </c>
      <c r="DN120">
        <v>1</v>
      </c>
      <c r="DO120">
        <v>0</v>
      </c>
      <c r="DP120">
        <v>216</v>
      </c>
      <c r="DR120" t="s">
        <v>424</v>
      </c>
      <c r="DW120">
        <v>26459.69</v>
      </c>
    </row>
    <row r="121" spans="1:128" x14ac:dyDescent="0.35">
      <c r="A121" s="12" t="s">
        <v>444</v>
      </c>
      <c r="B121">
        <v>92.4</v>
      </c>
      <c r="C121">
        <v>12</v>
      </c>
      <c r="D121">
        <v>3</v>
      </c>
      <c r="E121">
        <v>123</v>
      </c>
      <c r="F121">
        <v>891.7</v>
      </c>
      <c r="G121">
        <v>48</v>
      </c>
      <c r="H121">
        <v>47.36</v>
      </c>
      <c r="I121">
        <v>81</v>
      </c>
      <c r="J121">
        <v>410.48</v>
      </c>
      <c r="K121">
        <v>73</v>
      </c>
      <c r="L121">
        <v>0</v>
      </c>
      <c r="M121">
        <v>0</v>
      </c>
      <c r="N121">
        <v>213.86</v>
      </c>
      <c r="O121">
        <v>32.56</v>
      </c>
      <c r="P121">
        <v>165.76</v>
      </c>
      <c r="Q121">
        <v>331.52</v>
      </c>
      <c r="R121">
        <v>204</v>
      </c>
      <c r="S121">
        <v>3820.32</v>
      </c>
      <c r="T121">
        <v>79.2</v>
      </c>
      <c r="U121">
        <v>196.8</v>
      </c>
      <c r="V121">
        <v>118.8</v>
      </c>
      <c r="W121">
        <v>0</v>
      </c>
      <c r="X121">
        <v>240</v>
      </c>
      <c r="Y121">
        <v>410.7</v>
      </c>
      <c r="Z121">
        <v>0</v>
      </c>
      <c r="AA121">
        <v>397.44</v>
      </c>
      <c r="AB121">
        <v>146.52000000000001</v>
      </c>
      <c r="AC121">
        <v>66.239999999999995</v>
      </c>
      <c r="AD121">
        <v>516</v>
      </c>
      <c r="AE121">
        <v>13.2</v>
      </c>
      <c r="AF121">
        <v>40.32</v>
      </c>
      <c r="AG121">
        <v>396.76</v>
      </c>
      <c r="AH121">
        <v>52.08</v>
      </c>
      <c r="AI121">
        <v>480</v>
      </c>
      <c r="AJ121">
        <v>0</v>
      </c>
      <c r="AK121">
        <v>0</v>
      </c>
      <c r="AL121">
        <v>136.16</v>
      </c>
      <c r="AM121">
        <v>515.20000000000005</v>
      </c>
      <c r="AN121">
        <v>0</v>
      </c>
      <c r="AO121">
        <v>0</v>
      </c>
      <c r="AP121">
        <v>3.6</v>
      </c>
      <c r="AQ121">
        <v>257.60000000000002</v>
      </c>
      <c r="AR121">
        <v>16.64</v>
      </c>
      <c r="AS121">
        <v>5.0999999999999996</v>
      </c>
      <c r="AT121">
        <v>0</v>
      </c>
      <c r="AU121">
        <v>3.8</v>
      </c>
      <c r="AV121">
        <v>0</v>
      </c>
      <c r="AW121">
        <v>0</v>
      </c>
      <c r="AX121">
        <v>0</v>
      </c>
      <c r="AY121">
        <v>655.25</v>
      </c>
      <c r="AZ121">
        <v>98</v>
      </c>
      <c r="BA121">
        <v>12</v>
      </c>
      <c r="BB121">
        <v>256</v>
      </c>
      <c r="BC121">
        <v>132</v>
      </c>
      <c r="BD121">
        <v>85.5</v>
      </c>
      <c r="BE121">
        <v>34.5</v>
      </c>
      <c r="BF121">
        <v>0</v>
      </c>
      <c r="BG121">
        <v>0</v>
      </c>
      <c r="BH121">
        <v>67.2</v>
      </c>
      <c r="BI121">
        <v>19</v>
      </c>
      <c r="BJ121">
        <v>175</v>
      </c>
      <c r="BK121">
        <v>9</v>
      </c>
      <c r="BL121">
        <v>14.8</v>
      </c>
      <c r="BM121">
        <v>709</v>
      </c>
      <c r="BN121">
        <v>31</v>
      </c>
      <c r="BO121">
        <v>559.20000000000005</v>
      </c>
      <c r="BP121">
        <v>0</v>
      </c>
      <c r="BQ121">
        <v>21</v>
      </c>
      <c r="BR121">
        <v>98.4</v>
      </c>
      <c r="BS121">
        <v>23</v>
      </c>
      <c r="BT121">
        <v>0</v>
      </c>
      <c r="BU121">
        <v>237.6</v>
      </c>
      <c r="BV121">
        <v>127.5</v>
      </c>
      <c r="BW121">
        <v>549.75</v>
      </c>
      <c r="BX121">
        <v>57</v>
      </c>
      <c r="BY121">
        <v>56.4</v>
      </c>
      <c r="BZ121">
        <v>33.479999999999997</v>
      </c>
      <c r="CA121">
        <v>0</v>
      </c>
      <c r="CB121">
        <v>50.4</v>
      </c>
      <c r="CC121">
        <v>0</v>
      </c>
      <c r="CD121">
        <v>246</v>
      </c>
      <c r="CE121">
        <v>1353.6</v>
      </c>
      <c r="CF121">
        <v>0</v>
      </c>
      <c r="CG121">
        <v>745.2</v>
      </c>
      <c r="CH121">
        <v>87</v>
      </c>
      <c r="CI121">
        <v>1.2</v>
      </c>
      <c r="CJ121">
        <v>14.4</v>
      </c>
      <c r="CK121">
        <v>0</v>
      </c>
      <c r="CL121">
        <v>70</v>
      </c>
      <c r="CM121">
        <v>121.8</v>
      </c>
      <c r="CN121">
        <v>90.4</v>
      </c>
      <c r="CO121">
        <v>21</v>
      </c>
      <c r="CP121">
        <v>37</v>
      </c>
      <c r="CQ121">
        <v>0</v>
      </c>
      <c r="CR121">
        <v>363</v>
      </c>
      <c r="CS121">
        <v>0</v>
      </c>
      <c r="CT121">
        <v>175.6</v>
      </c>
      <c r="CU121">
        <v>637.20000000000005</v>
      </c>
      <c r="CV121">
        <v>0</v>
      </c>
      <c r="CW121">
        <v>162</v>
      </c>
      <c r="CX121">
        <v>0</v>
      </c>
      <c r="CY121">
        <v>106.92</v>
      </c>
      <c r="CZ121">
        <v>47.7</v>
      </c>
      <c r="DA121">
        <v>771.75</v>
      </c>
      <c r="DB121">
        <v>301.5</v>
      </c>
      <c r="DC121">
        <v>390</v>
      </c>
      <c r="DD121">
        <v>144</v>
      </c>
      <c r="DE121">
        <v>10.8</v>
      </c>
      <c r="DF121">
        <v>397.5</v>
      </c>
      <c r="DG121">
        <v>1.5</v>
      </c>
      <c r="DH121">
        <v>402</v>
      </c>
      <c r="DI121">
        <v>232</v>
      </c>
      <c r="DJ121">
        <v>297</v>
      </c>
      <c r="DK121">
        <v>26</v>
      </c>
      <c r="DL121">
        <v>15</v>
      </c>
      <c r="DM121">
        <v>1.5</v>
      </c>
      <c r="DN121">
        <v>3</v>
      </c>
      <c r="DO121">
        <v>0</v>
      </c>
      <c r="DP121">
        <v>24</v>
      </c>
      <c r="DQ121" t="s">
        <v>424</v>
      </c>
      <c r="DW121">
        <v>22051.67</v>
      </c>
      <c r="DX121" t="s">
        <v>424</v>
      </c>
    </row>
    <row r="122" spans="1:128" x14ac:dyDescent="0.35">
      <c r="A122" s="12" t="s">
        <v>424</v>
      </c>
      <c r="B122" t="s">
        <v>424</v>
      </c>
      <c r="C122" t="s">
        <v>424</v>
      </c>
      <c r="D122" t="s">
        <v>424</v>
      </c>
      <c r="E122" t="s">
        <v>424</v>
      </c>
      <c r="F122" t="s">
        <v>424</v>
      </c>
      <c r="G122" t="s">
        <v>424</v>
      </c>
      <c r="H122" t="s">
        <v>424</v>
      </c>
      <c r="I122" t="s">
        <v>424</v>
      </c>
      <c r="J122" t="s">
        <v>424</v>
      </c>
      <c r="K122" t="s">
        <v>424</v>
      </c>
      <c r="L122" t="s">
        <v>424</v>
      </c>
      <c r="M122" t="s">
        <v>424</v>
      </c>
      <c r="N122" t="s">
        <v>424</v>
      </c>
      <c r="O122" t="s">
        <v>424</v>
      </c>
      <c r="P122" t="s">
        <v>424</v>
      </c>
      <c r="Q122" t="s">
        <v>424</v>
      </c>
      <c r="R122" t="s">
        <v>424</v>
      </c>
      <c r="S122" t="s">
        <v>424</v>
      </c>
      <c r="T122" t="s">
        <v>424</v>
      </c>
      <c r="U122" t="s">
        <v>424</v>
      </c>
      <c r="V122" t="s">
        <v>424</v>
      </c>
      <c r="W122" t="s">
        <v>424</v>
      </c>
      <c r="X122" t="s">
        <v>424</v>
      </c>
      <c r="Y122" t="s">
        <v>424</v>
      </c>
      <c r="Z122" t="s">
        <v>424</v>
      </c>
      <c r="AA122" t="s">
        <v>424</v>
      </c>
      <c r="AB122" t="s">
        <v>424</v>
      </c>
      <c r="AC122" t="s">
        <v>424</v>
      </c>
      <c r="AD122" t="s">
        <v>424</v>
      </c>
      <c r="AE122" t="s">
        <v>424</v>
      </c>
      <c r="AF122" t="s">
        <v>424</v>
      </c>
      <c r="AG122" t="s">
        <v>424</v>
      </c>
      <c r="AH122" t="s">
        <v>424</v>
      </c>
      <c r="AI122" t="s">
        <v>424</v>
      </c>
      <c r="AJ122" t="s">
        <v>424</v>
      </c>
      <c r="AK122" t="s">
        <v>424</v>
      </c>
      <c r="AL122" t="s">
        <v>424</v>
      </c>
      <c r="AM122" t="s">
        <v>424</v>
      </c>
      <c r="AN122" t="s">
        <v>424</v>
      </c>
      <c r="AO122" t="s">
        <v>424</v>
      </c>
      <c r="AP122" t="s">
        <v>424</v>
      </c>
      <c r="AQ122" t="s">
        <v>424</v>
      </c>
      <c r="AR122" t="s">
        <v>424</v>
      </c>
      <c r="AS122" t="s">
        <v>424</v>
      </c>
      <c r="AT122" t="s">
        <v>424</v>
      </c>
      <c r="AU122" t="s">
        <v>424</v>
      </c>
      <c r="AV122" t="s">
        <v>424</v>
      </c>
      <c r="AW122" t="s">
        <v>424</v>
      </c>
      <c r="AX122" t="s">
        <v>424</v>
      </c>
      <c r="AY122" t="s">
        <v>424</v>
      </c>
      <c r="AZ122" t="s">
        <v>424</v>
      </c>
      <c r="BA122" t="s">
        <v>424</v>
      </c>
      <c r="BB122" t="s">
        <v>424</v>
      </c>
      <c r="BC122" t="s">
        <v>424</v>
      </c>
      <c r="BD122" t="s">
        <v>424</v>
      </c>
      <c r="BE122" t="s">
        <v>424</v>
      </c>
      <c r="BF122" t="s">
        <v>424</v>
      </c>
      <c r="BG122" t="s">
        <v>424</v>
      </c>
      <c r="BH122" t="s">
        <v>424</v>
      </c>
      <c r="BI122" t="s">
        <v>424</v>
      </c>
      <c r="BJ122" t="s">
        <v>424</v>
      </c>
      <c r="BK122" t="s">
        <v>424</v>
      </c>
      <c r="BL122" t="s">
        <v>424</v>
      </c>
      <c r="BM122" t="s">
        <v>424</v>
      </c>
      <c r="BN122" t="s">
        <v>424</v>
      </c>
      <c r="BO122" t="s">
        <v>424</v>
      </c>
      <c r="BP122" t="s">
        <v>424</v>
      </c>
      <c r="BQ122" t="s">
        <v>424</v>
      </c>
      <c r="BR122" t="s">
        <v>424</v>
      </c>
      <c r="BS122" t="s">
        <v>424</v>
      </c>
      <c r="BT122" t="s">
        <v>424</v>
      </c>
      <c r="BU122" t="s">
        <v>424</v>
      </c>
      <c r="BV122" t="s">
        <v>424</v>
      </c>
      <c r="BW122" t="s">
        <v>424</v>
      </c>
      <c r="BX122" t="s">
        <v>424</v>
      </c>
      <c r="BY122" t="s">
        <v>424</v>
      </c>
      <c r="BZ122" t="s">
        <v>424</v>
      </c>
      <c r="CA122" t="s">
        <v>424</v>
      </c>
      <c r="CB122" t="s">
        <v>424</v>
      </c>
      <c r="CC122" t="s">
        <v>424</v>
      </c>
      <c r="CD122" t="s">
        <v>424</v>
      </c>
      <c r="CE122" t="s">
        <v>424</v>
      </c>
      <c r="CF122" t="s">
        <v>424</v>
      </c>
      <c r="CG122" t="s">
        <v>424</v>
      </c>
      <c r="CH122" t="s">
        <v>424</v>
      </c>
      <c r="CI122" t="s">
        <v>424</v>
      </c>
      <c r="CJ122" t="s">
        <v>424</v>
      </c>
      <c r="CK122" t="s">
        <v>424</v>
      </c>
      <c r="CL122" t="s">
        <v>424</v>
      </c>
      <c r="CM122" t="s">
        <v>424</v>
      </c>
      <c r="CN122" t="s">
        <v>424</v>
      </c>
      <c r="CO122" t="s">
        <v>424</v>
      </c>
      <c r="CP122" t="s">
        <v>424</v>
      </c>
      <c r="CQ122" t="s">
        <v>424</v>
      </c>
      <c r="CR122" t="s">
        <v>424</v>
      </c>
      <c r="CS122" t="s">
        <v>424</v>
      </c>
      <c r="CT122" t="s">
        <v>424</v>
      </c>
      <c r="CU122" t="s">
        <v>424</v>
      </c>
      <c r="CV122" t="s">
        <v>424</v>
      </c>
      <c r="CW122" t="s">
        <v>424</v>
      </c>
      <c r="CX122" t="s">
        <v>424</v>
      </c>
      <c r="CY122" t="s">
        <v>424</v>
      </c>
      <c r="CZ122" t="s">
        <v>424</v>
      </c>
      <c r="DA122" t="s">
        <v>424</v>
      </c>
      <c r="DB122" t="s">
        <v>424</v>
      </c>
      <c r="DC122" t="s">
        <v>424</v>
      </c>
      <c r="DD122" t="s">
        <v>424</v>
      </c>
      <c r="DE122" t="s">
        <v>424</v>
      </c>
      <c r="DF122" t="s">
        <v>424</v>
      </c>
      <c r="DG122" t="s">
        <v>424</v>
      </c>
      <c r="DH122" t="s">
        <v>424</v>
      </c>
      <c r="DI122" t="s">
        <v>424</v>
      </c>
      <c r="DJ122" t="s">
        <v>424</v>
      </c>
      <c r="DK122" t="s">
        <v>424</v>
      </c>
      <c r="DL122" t="s">
        <v>424</v>
      </c>
      <c r="DM122" t="s">
        <v>424</v>
      </c>
      <c r="DN122" t="s">
        <v>424</v>
      </c>
      <c r="DO122" t="s">
        <v>424</v>
      </c>
      <c r="DP122" t="s">
        <v>424</v>
      </c>
      <c r="DW122">
        <v>0</v>
      </c>
      <c r="DX122" t="s">
        <v>424</v>
      </c>
    </row>
    <row r="123" spans="1:128" x14ac:dyDescent="0.35">
      <c r="A123" s="12" t="s">
        <v>424</v>
      </c>
      <c r="B123" t="s">
        <v>424</v>
      </c>
      <c r="C123" t="s">
        <v>424</v>
      </c>
      <c r="D123" t="s">
        <v>424</v>
      </c>
      <c r="E123" t="s">
        <v>424</v>
      </c>
      <c r="F123" t="s">
        <v>424</v>
      </c>
      <c r="G123" t="s">
        <v>424</v>
      </c>
      <c r="H123" t="s">
        <v>424</v>
      </c>
      <c r="I123" t="s">
        <v>424</v>
      </c>
      <c r="J123" t="s">
        <v>424</v>
      </c>
      <c r="K123" t="s">
        <v>424</v>
      </c>
      <c r="L123" t="s">
        <v>424</v>
      </c>
      <c r="M123" t="s">
        <v>424</v>
      </c>
      <c r="N123" t="s">
        <v>424</v>
      </c>
      <c r="O123" t="s">
        <v>424</v>
      </c>
      <c r="P123" t="s">
        <v>424</v>
      </c>
      <c r="Q123" t="s">
        <v>424</v>
      </c>
      <c r="R123" t="s">
        <v>424</v>
      </c>
      <c r="S123" t="s">
        <v>424</v>
      </c>
      <c r="T123" t="s">
        <v>424</v>
      </c>
      <c r="U123" t="s">
        <v>424</v>
      </c>
      <c r="V123" t="s">
        <v>424</v>
      </c>
      <c r="W123" t="s">
        <v>424</v>
      </c>
      <c r="X123" t="s">
        <v>424</v>
      </c>
      <c r="Y123" t="s">
        <v>424</v>
      </c>
      <c r="Z123" t="s">
        <v>424</v>
      </c>
      <c r="AA123" t="s">
        <v>424</v>
      </c>
      <c r="AB123" t="s">
        <v>424</v>
      </c>
      <c r="AC123" t="s">
        <v>424</v>
      </c>
      <c r="AD123" t="s">
        <v>424</v>
      </c>
      <c r="AE123" t="s">
        <v>424</v>
      </c>
      <c r="AF123" t="s">
        <v>424</v>
      </c>
      <c r="AG123" t="s">
        <v>424</v>
      </c>
      <c r="AH123" t="s">
        <v>424</v>
      </c>
      <c r="AI123" t="s">
        <v>424</v>
      </c>
      <c r="AJ123" t="s">
        <v>424</v>
      </c>
      <c r="AK123" t="s">
        <v>424</v>
      </c>
      <c r="AL123" t="s">
        <v>424</v>
      </c>
      <c r="AM123" t="s">
        <v>424</v>
      </c>
      <c r="AN123" t="s">
        <v>424</v>
      </c>
      <c r="AO123" t="s">
        <v>424</v>
      </c>
      <c r="AP123" t="s">
        <v>424</v>
      </c>
      <c r="AQ123" t="s">
        <v>424</v>
      </c>
      <c r="AR123" t="s">
        <v>424</v>
      </c>
      <c r="AS123" t="s">
        <v>424</v>
      </c>
      <c r="AT123" t="s">
        <v>424</v>
      </c>
      <c r="AU123" t="s">
        <v>424</v>
      </c>
      <c r="AV123" t="s">
        <v>424</v>
      </c>
      <c r="AW123" t="s">
        <v>424</v>
      </c>
      <c r="AX123" t="s">
        <v>424</v>
      </c>
      <c r="AY123" t="s">
        <v>424</v>
      </c>
      <c r="AZ123" t="s">
        <v>424</v>
      </c>
      <c r="BA123" t="s">
        <v>424</v>
      </c>
      <c r="BB123" t="s">
        <v>424</v>
      </c>
      <c r="BC123" t="s">
        <v>424</v>
      </c>
      <c r="BD123" t="s">
        <v>424</v>
      </c>
      <c r="BE123" t="s">
        <v>424</v>
      </c>
      <c r="BF123" t="s">
        <v>424</v>
      </c>
      <c r="BG123" t="s">
        <v>424</v>
      </c>
      <c r="BH123" t="s">
        <v>424</v>
      </c>
      <c r="BI123" t="s">
        <v>424</v>
      </c>
      <c r="BJ123" t="s">
        <v>424</v>
      </c>
      <c r="BK123" t="s">
        <v>424</v>
      </c>
      <c r="BL123" t="s">
        <v>424</v>
      </c>
      <c r="BM123" t="s">
        <v>424</v>
      </c>
      <c r="BN123" t="s">
        <v>424</v>
      </c>
      <c r="BO123" t="s">
        <v>424</v>
      </c>
      <c r="BP123" t="s">
        <v>424</v>
      </c>
      <c r="BQ123" t="s">
        <v>424</v>
      </c>
      <c r="BR123" t="s">
        <v>424</v>
      </c>
      <c r="BS123" t="s">
        <v>424</v>
      </c>
      <c r="BT123" t="s">
        <v>424</v>
      </c>
      <c r="BU123" t="s">
        <v>424</v>
      </c>
      <c r="BV123" t="s">
        <v>424</v>
      </c>
      <c r="BW123" t="s">
        <v>424</v>
      </c>
      <c r="BX123" t="s">
        <v>424</v>
      </c>
      <c r="BY123" t="s">
        <v>424</v>
      </c>
      <c r="BZ123" t="s">
        <v>424</v>
      </c>
      <c r="CA123" t="s">
        <v>424</v>
      </c>
      <c r="CB123" t="s">
        <v>424</v>
      </c>
      <c r="CC123" t="s">
        <v>424</v>
      </c>
      <c r="CD123" t="s">
        <v>424</v>
      </c>
      <c r="CE123" t="s">
        <v>424</v>
      </c>
      <c r="CF123" t="s">
        <v>424</v>
      </c>
      <c r="CG123" t="s">
        <v>424</v>
      </c>
      <c r="CH123" t="s">
        <v>424</v>
      </c>
      <c r="CI123" t="s">
        <v>424</v>
      </c>
      <c r="CJ123" t="s">
        <v>424</v>
      </c>
      <c r="CK123" t="s">
        <v>424</v>
      </c>
      <c r="CL123" t="s">
        <v>424</v>
      </c>
      <c r="CM123" t="s">
        <v>424</v>
      </c>
      <c r="CN123" t="s">
        <v>424</v>
      </c>
      <c r="CO123" t="s">
        <v>424</v>
      </c>
      <c r="CP123" t="s">
        <v>424</v>
      </c>
      <c r="CQ123" t="s">
        <v>424</v>
      </c>
      <c r="CR123" t="s">
        <v>424</v>
      </c>
      <c r="CS123" t="s">
        <v>424</v>
      </c>
      <c r="CT123" t="s">
        <v>424</v>
      </c>
      <c r="CU123" t="s">
        <v>424</v>
      </c>
      <c r="CV123" t="s">
        <v>424</v>
      </c>
      <c r="CW123" t="s">
        <v>424</v>
      </c>
      <c r="CX123" t="s">
        <v>424</v>
      </c>
      <c r="CY123" t="s">
        <v>424</v>
      </c>
      <c r="CZ123" t="s">
        <v>424</v>
      </c>
      <c r="DA123" t="s">
        <v>424</v>
      </c>
      <c r="DB123" t="s">
        <v>424</v>
      </c>
      <c r="DC123" t="s">
        <v>424</v>
      </c>
      <c r="DD123" t="s">
        <v>424</v>
      </c>
      <c r="DE123" t="s">
        <v>424</v>
      </c>
      <c r="DF123" t="s">
        <v>424</v>
      </c>
      <c r="DG123" t="s">
        <v>424</v>
      </c>
      <c r="DH123" t="s">
        <v>424</v>
      </c>
      <c r="DI123" t="s">
        <v>424</v>
      </c>
      <c r="DJ123" t="s">
        <v>424</v>
      </c>
      <c r="DK123" t="s">
        <v>424</v>
      </c>
      <c r="DL123" t="s">
        <v>424</v>
      </c>
      <c r="DM123" t="s">
        <v>424</v>
      </c>
      <c r="DN123" t="s">
        <v>424</v>
      </c>
      <c r="DO123" t="s">
        <v>424</v>
      </c>
      <c r="DP123" t="s">
        <v>424</v>
      </c>
      <c r="DQ123" t="s">
        <v>423</v>
      </c>
      <c r="DR123" t="s">
        <v>424</v>
      </c>
      <c r="DW123">
        <v>0</v>
      </c>
      <c r="DX123" t="s">
        <v>424</v>
      </c>
    </row>
    <row r="124" spans="1:128" x14ac:dyDescent="0.35">
      <c r="A124" s="12"/>
      <c r="DW124">
        <v>0</v>
      </c>
      <c r="DX124">
        <v>0</v>
      </c>
    </row>
    <row r="125" spans="1:128" x14ac:dyDescent="0.35">
      <c r="A125" s="12" t="s">
        <v>445</v>
      </c>
      <c r="B125">
        <v>1544.4</v>
      </c>
      <c r="C125">
        <v>72</v>
      </c>
      <c r="D125">
        <v>1476</v>
      </c>
      <c r="E125">
        <v>168</v>
      </c>
      <c r="F125">
        <v>1178.82</v>
      </c>
      <c r="G125">
        <v>48</v>
      </c>
      <c r="H125">
        <v>97.68</v>
      </c>
      <c r="I125">
        <v>201</v>
      </c>
      <c r="J125">
        <v>717.92000000000007</v>
      </c>
      <c r="K125">
        <v>88</v>
      </c>
      <c r="L125">
        <v>0</v>
      </c>
      <c r="M125">
        <v>0</v>
      </c>
      <c r="N125">
        <v>311.54000000000002</v>
      </c>
      <c r="O125">
        <v>124.32</v>
      </c>
      <c r="P125">
        <v>298.95999999999998</v>
      </c>
      <c r="Q125">
        <v>461.43999999999988</v>
      </c>
      <c r="R125">
        <v>204</v>
      </c>
      <c r="S125">
        <v>5543.4400000000014</v>
      </c>
      <c r="T125">
        <v>99</v>
      </c>
      <c r="U125">
        <v>1002</v>
      </c>
      <c r="V125">
        <v>952.8</v>
      </c>
      <c r="W125">
        <v>24</v>
      </c>
      <c r="X125">
        <v>498</v>
      </c>
      <c r="Y125">
        <v>670.44</v>
      </c>
      <c r="Z125">
        <v>0</v>
      </c>
      <c r="AA125">
        <v>651.36</v>
      </c>
      <c r="AB125">
        <v>253.32</v>
      </c>
      <c r="AC125">
        <v>86.88</v>
      </c>
      <c r="AD125">
        <v>856.8</v>
      </c>
      <c r="AE125">
        <v>30</v>
      </c>
      <c r="AF125">
        <v>98.56</v>
      </c>
      <c r="AG125">
        <v>748.44</v>
      </c>
      <c r="AH125">
        <v>88.47999999999999</v>
      </c>
      <c r="AI125">
        <v>1161.5999999999999</v>
      </c>
      <c r="AJ125">
        <v>0</v>
      </c>
      <c r="AK125">
        <v>1276.8</v>
      </c>
      <c r="AL125">
        <v>198.72</v>
      </c>
      <c r="AM125">
        <v>1564.6</v>
      </c>
      <c r="AN125">
        <v>0</v>
      </c>
      <c r="AO125">
        <v>1806</v>
      </c>
      <c r="AP125">
        <v>12</v>
      </c>
      <c r="AQ125">
        <v>322</v>
      </c>
      <c r="AR125">
        <v>76.960000000000008</v>
      </c>
      <c r="AS125">
        <v>6.8</v>
      </c>
      <c r="AT125">
        <v>0</v>
      </c>
      <c r="AU125">
        <v>3.8</v>
      </c>
      <c r="AV125">
        <v>0</v>
      </c>
      <c r="AW125">
        <v>0</v>
      </c>
      <c r="AX125">
        <v>0</v>
      </c>
      <c r="AY125">
        <v>860.25</v>
      </c>
      <c r="AZ125">
        <v>136.75</v>
      </c>
      <c r="BA125">
        <v>491</v>
      </c>
      <c r="BB125">
        <v>333.6</v>
      </c>
      <c r="BC125">
        <v>132</v>
      </c>
      <c r="BD125">
        <v>310.5</v>
      </c>
      <c r="BE125">
        <v>49.5</v>
      </c>
      <c r="BF125">
        <v>98.4</v>
      </c>
      <c r="BG125">
        <v>0</v>
      </c>
      <c r="BH125">
        <v>144</v>
      </c>
      <c r="BI125">
        <v>29</v>
      </c>
      <c r="BJ125">
        <v>390</v>
      </c>
      <c r="BK125">
        <v>24</v>
      </c>
      <c r="BL125">
        <v>44.400000000000013</v>
      </c>
      <c r="BM125">
        <v>844</v>
      </c>
      <c r="BN125">
        <v>54</v>
      </c>
      <c r="BO125">
        <v>1459.2</v>
      </c>
      <c r="BP125">
        <v>0</v>
      </c>
      <c r="BQ125">
        <v>30</v>
      </c>
      <c r="BR125">
        <v>195.6</v>
      </c>
      <c r="BS125">
        <v>37</v>
      </c>
      <c r="BT125">
        <v>0</v>
      </c>
      <c r="BU125">
        <v>237.6</v>
      </c>
      <c r="BV125">
        <v>291</v>
      </c>
      <c r="BW125">
        <v>761.75</v>
      </c>
      <c r="BX125">
        <v>174</v>
      </c>
      <c r="BY125">
        <v>121.2</v>
      </c>
      <c r="BZ125">
        <v>110.16</v>
      </c>
      <c r="CA125">
        <v>0</v>
      </c>
      <c r="CB125">
        <v>142.19999999999999</v>
      </c>
      <c r="CC125">
        <v>0</v>
      </c>
      <c r="CD125">
        <v>357</v>
      </c>
      <c r="CE125">
        <v>3828</v>
      </c>
      <c r="CF125">
        <v>0</v>
      </c>
      <c r="CG125">
        <v>1252.8</v>
      </c>
      <c r="CH125">
        <v>178.5</v>
      </c>
      <c r="CI125">
        <v>19.2</v>
      </c>
      <c r="CJ125">
        <v>33.6</v>
      </c>
      <c r="CK125">
        <v>0</v>
      </c>
      <c r="CL125">
        <v>108.8</v>
      </c>
      <c r="CM125">
        <v>173.8</v>
      </c>
      <c r="CN125">
        <v>107.6</v>
      </c>
      <c r="CO125">
        <v>21</v>
      </c>
      <c r="CP125">
        <v>178</v>
      </c>
      <c r="CQ125">
        <v>27</v>
      </c>
      <c r="CR125">
        <v>1149</v>
      </c>
      <c r="CS125">
        <v>26.4</v>
      </c>
      <c r="CT125">
        <v>236</v>
      </c>
      <c r="CU125">
        <v>934.2</v>
      </c>
      <c r="CV125">
        <v>0</v>
      </c>
      <c r="CW125">
        <v>266.76</v>
      </c>
      <c r="CX125">
        <v>0</v>
      </c>
      <c r="CY125">
        <v>159.84</v>
      </c>
      <c r="CZ125">
        <v>116.82</v>
      </c>
      <c r="DA125">
        <v>877.25</v>
      </c>
      <c r="DB125">
        <v>1357.5</v>
      </c>
      <c r="DC125">
        <v>1236</v>
      </c>
      <c r="DD125">
        <v>294</v>
      </c>
      <c r="DE125">
        <v>33.6</v>
      </c>
      <c r="DF125">
        <v>607.5</v>
      </c>
      <c r="DG125">
        <v>1.5</v>
      </c>
      <c r="DH125">
        <v>1101</v>
      </c>
      <c r="DI125">
        <v>279.2</v>
      </c>
      <c r="DJ125">
        <v>405</v>
      </c>
      <c r="DK125">
        <v>332</v>
      </c>
      <c r="DL125">
        <v>25</v>
      </c>
      <c r="DM125">
        <v>17.5</v>
      </c>
      <c r="DN125">
        <v>4</v>
      </c>
      <c r="DO125">
        <v>0</v>
      </c>
      <c r="DP125">
        <v>240</v>
      </c>
      <c r="DQ125">
        <v>0</v>
      </c>
      <c r="DR125">
        <v>0</v>
      </c>
      <c r="DV125">
        <v>0</v>
      </c>
      <c r="DW125">
        <v>48511.359999999993</v>
      </c>
      <c r="DX125" t="s">
        <v>445</v>
      </c>
    </row>
    <row r="126" spans="1:128" x14ac:dyDescent="0.35">
      <c r="A126" s="12" t="s">
        <v>446</v>
      </c>
      <c r="B126">
        <v>482.625</v>
      </c>
      <c r="C126">
        <v>24</v>
      </c>
      <c r="D126">
        <v>492</v>
      </c>
      <c r="E126">
        <v>56</v>
      </c>
      <c r="F126">
        <v>398.25000000000011</v>
      </c>
      <c r="G126">
        <v>8</v>
      </c>
      <c r="H126">
        <v>31.6116504854369</v>
      </c>
      <c r="I126">
        <v>67</v>
      </c>
      <c r="J126">
        <v>320.5</v>
      </c>
      <c r="K126">
        <v>37.931034482758633</v>
      </c>
      <c r="L126">
        <v>0</v>
      </c>
      <c r="M126">
        <v>0</v>
      </c>
      <c r="N126">
        <v>103.84666666666671</v>
      </c>
      <c r="O126">
        <v>42</v>
      </c>
      <c r="P126">
        <v>99.653333333333322</v>
      </c>
      <c r="Q126">
        <v>205.99999999999989</v>
      </c>
      <c r="R126">
        <v>85.355648535564853</v>
      </c>
      <c r="S126">
        <v>2474.75</v>
      </c>
      <c r="T126">
        <v>55</v>
      </c>
      <c r="U126">
        <v>835</v>
      </c>
      <c r="V126">
        <v>705.77777777777771</v>
      </c>
      <c r="W126">
        <v>17.777777777777779</v>
      </c>
      <c r="X126">
        <v>360.86956521739131</v>
      </c>
      <c r="Y126">
        <v>302.00000000000011</v>
      </c>
      <c r="Z126">
        <v>0</v>
      </c>
      <c r="AA126">
        <v>177</v>
      </c>
      <c r="AB126">
        <v>211.1</v>
      </c>
      <c r="AC126">
        <v>64.355555555555554</v>
      </c>
      <c r="AD126">
        <v>714</v>
      </c>
      <c r="AE126">
        <v>22.222222222222221</v>
      </c>
      <c r="AF126">
        <v>40.228571428571428</v>
      </c>
      <c r="AG126">
        <v>334.125</v>
      </c>
      <c r="AH126">
        <v>39.499999999999993</v>
      </c>
      <c r="AI126">
        <v>121</v>
      </c>
      <c r="AJ126">
        <v>0</v>
      </c>
      <c r="AK126">
        <v>133</v>
      </c>
      <c r="AL126">
        <v>54</v>
      </c>
      <c r="AM126">
        <v>869.22222222222229</v>
      </c>
      <c r="AN126">
        <v>0</v>
      </c>
      <c r="AO126">
        <v>301</v>
      </c>
      <c r="AP126">
        <v>8.8888888888888875</v>
      </c>
      <c r="AQ126">
        <v>35</v>
      </c>
      <c r="AR126">
        <v>37</v>
      </c>
      <c r="AS126">
        <v>3.5051546391752582</v>
      </c>
      <c r="AT126">
        <v>0</v>
      </c>
      <c r="AU126">
        <v>1.9587628865979381</v>
      </c>
      <c r="AV126">
        <v>0</v>
      </c>
      <c r="AW126">
        <v>0</v>
      </c>
      <c r="AX126">
        <v>0</v>
      </c>
      <c r="AY126">
        <v>860.25</v>
      </c>
      <c r="AZ126">
        <v>136.75</v>
      </c>
      <c r="BA126">
        <v>491</v>
      </c>
      <c r="BB126">
        <v>417</v>
      </c>
      <c r="BC126">
        <v>110</v>
      </c>
      <c r="BD126">
        <v>207</v>
      </c>
      <c r="BE126">
        <v>33</v>
      </c>
      <c r="BF126">
        <v>62.675159235668787</v>
      </c>
      <c r="BG126">
        <v>0</v>
      </c>
      <c r="BH126">
        <v>120</v>
      </c>
      <c r="BI126">
        <v>15.025906735751301</v>
      </c>
      <c r="BJ126">
        <v>390</v>
      </c>
      <c r="BK126">
        <v>24</v>
      </c>
      <c r="BL126">
        <v>27.75</v>
      </c>
      <c r="BM126">
        <v>844</v>
      </c>
      <c r="BN126">
        <v>54</v>
      </c>
      <c r="BO126">
        <v>1824</v>
      </c>
      <c r="BP126">
        <v>0</v>
      </c>
      <c r="BQ126">
        <v>20</v>
      </c>
      <c r="BR126">
        <v>163</v>
      </c>
      <c r="BS126">
        <v>19.17098445595855</v>
      </c>
      <c r="BT126">
        <v>0</v>
      </c>
      <c r="BU126">
        <v>198</v>
      </c>
      <c r="BV126">
        <v>194</v>
      </c>
      <c r="BW126">
        <v>507.83333333333331</v>
      </c>
      <c r="BX126">
        <v>58</v>
      </c>
      <c r="BY126">
        <v>85.352112676056336</v>
      </c>
      <c r="BZ126">
        <v>102</v>
      </c>
      <c r="CA126">
        <v>0</v>
      </c>
      <c r="CB126">
        <v>78.999999999999986</v>
      </c>
      <c r="CC126">
        <v>0</v>
      </c>
      <c r="CD126">
        <v>119</v>
      </c>
      <c r="CE126">
        <v>3190</v>
      </c>
      <c r="CF126">
        <v>0</v>
      </c>
      <c r="CG126">
        <v>1160</v>
      </c>
      <c r="CH126">
        <v>119</v>
      </c>
      <c r="CI126">
        <v>13.52112676056338</v>
      </c>
      <c r="CJ126">
        <v>23.661971830985919</v>
      </c>
      <c r="CK126">
        <v>0</v>
      </c>
      <c r="CL126">
        <v>76.619718309859152</v>
      </c>
      <c r="CM126">
        <v>122.3943661971831</v>
      </c>
      <c r="CN126">
        <v>75.774647887323951</v>
      </c>
      <c r="CO126">
        <v>14</v>
      </c>
      <c r="CP126">
        <v>59.333333333333343</v>
      </c>
      <c r="CQ126">
        <v>15.697674418604651</v>
      </c>
      <c r="CR126">
        <v>383</v>
      </c>
      <c r="CS126">
        <v>18.591549295774652</v>
      </c>
      <c r="CT126">
        <v>196.66666666666671</v>
      </c>
      <c r="CU126">
        <v>865</v>
      </c>
      <c r="CV126">
        <v>0</v>
      </c>
      <c r="CW126">
        <v>247</v>
      </c>
      <c r="CX126">
        <v>0</v>
      </c>
      <c r="CY126">
        <v>148</v>
      </c>
      <c r="CZ126">
        <v>108.1666666666667</v>
      </c>
      <c r="DA126">
        <v>584.83333333333337</v>
      </c>
      <c r="DB126">
        <v>905</v>
      </c>
      <c r="DC126">
        <v>412</v>
      </c>
      <c r="DD126">
        <v>196</v>
      </c>
      <c r="DE126">
        <v>23.661971830985919</v>
      </c>
      <c r="DF126">
        <v>405</v>
      </c>
      <c r="DG126">
        <v>1</v>
      </c>
      <c r="DH126">
        <v>367</v>
      </c>
      <c r="DI126">
        <v>196.61971830985919</v>
      </c>
      <c r="DJ126">
        <v>135</v>
      </c>
      <c r="DK126">
        <v>55.333333333333343</v>
      </c>
      <c r="DL126">
        <v>8.3333333333333339</v>
      </c>
      <c r="DM126">
        <v>5.833333333333333</v>
      </c>
      <c r="DN126">
        <v>1.333333333333333</v>
      </c>
      <c r="DO126">
        <v>0</v>
      </c>
      <c r="DP126">
        <v>40</v>
      </c>
      <c r="DQ126">
        <v>0</v>
      </c>
      <c r="DR126">
        <v>0</v>
      </c>
      <c r="DV126">
        <v>0</v>
      </c>
      <c r="DW126">
        <v>27708.238406731169</v>
      </c>
      <c r="DX126" t="s">
        <v>446</v>
      </c>
    </row>
    <row r="127" spans="1:128" x14ac:dyDescent="0.35">
      <c r="A127" s="12"/>
      <c r="DW127">
        <v>0</v>
      </c>
    </row>
    <row r="128" spans="1:128" x14ac:dyDescent="0.35">
      <c r="A128" s="12" t="s">
        <v>447</v>
      </c>
      <c r="B128">
        <v>-1538.4</v>
      </c>
      <c r="C128">
        <v>-72</v>
      </c>
      <c r="D128">
        <v>-1326</v>
      </c>
      <c r="E128">
        <v>-168</v>
      </c>
      <c r="F128">
        <v>-1027.8599999999999</v>
      </c>
      <c r="G128">
        <v>-48</v>
      </c>
      <c r="H128">
        <v>-94.720000000000013</v>
      </c>
      <c r="I128">
        <v>-198</v>
      </c>
      <c r="J128">
        <v>-655.20000000000005</v>
      </c>
      <c r="K128">
        <v>-88</v>
      </c>
      <c r="L128">
        <v>16.100000000000001</v>
      </c>
      <c r="M128">
        <v>0</v>
      </c>
      <c r="N128">
        <v>-258.26</v>
      </c>
      <c r="O128">
        <v>-121.36</v>
      </c>
      <c r="P128">
        <v>-263.44</v>
      </c>
      <c r="Q128">
        <v>-105.2799999999999</v>
      </c>
      <c r="R128">
        <v>-204</v>
      </c>
      <c r="S128">
        <v>-4493.4400000000014</v>
      </c>
      <c r="T128">
        <v>-66.599999999999994</v>
      </c>
      <c r="U128">
        <v>-932.4</v>
      </c>
      <c r="V128">
        <v>-948</v>
      </c>
      <c r="W128">
        <v>-19.2</v>
      </c>
      <c r="X128">
        <v>-496.8</v>
      </c>
      <c r="Y128">
        <v>-628.2600000000001</v>
      </c>
      <c r="Z128">
        <v>0</v>
      </c>
      <c r="AA128">
        <v>-548.32000000000005</v>
      </c>
      <c r="AB128">
        <v>-247.32</v>
      </c>
      <c r="AC128">
        <v>-79.92</v>
      </c>
      <c r="AD128">
        <v>-847.19999999999993</v>
      </c>
      <c r="AE128">
        <v>-30</v>
      </c>
      <c r="AF128">
        <v>-85.12</v>
      </c>
      <c r="AG128">
        <v>-727.44</v>
      </c>
      <c r="AH128">
        <v>85.12</v>
      </c>
      <c r="AI128">
        <v>-921.59999999999991</v>
      </c>
      <c r="AJ128">
        <v>32.4</v>
      </c>
      <c r="AK128">
        <v>-1027.2</v>
      </c>
      <c r="AL128">
        <v>69.919999999999987</v>
      </c>
      <c r="AM128">
        <v>-1220</v>
      </c>
      <c r="AN128">
        <v>3.6</v>
      </c>
      <c r="AO128">
        <v>-1806</v>
      </c>
      <c r="AP128">
        <v>6</v>
      </c>
      <c r="AQ128">
        <v>-202.4</v>
      </c>
      <c r="AR128">
        <v>719.68</v>
      </c>
      <c r="AS128">
        <v>-6.8</v>
      </c>
      <c r="AT128">
        <v>2.8</v>
      </c>
      <c r="AU128">
        <v>-3.8</v>
      </c>
      <c r="AV128">
        <v>0</v>
      </c>
      <c r="AW128">
        <v>0</v>
      </c>
      <c r="AX128">
        <v>0</v>
      </c>
      <c r="AY128">
        <v>-758.25</v>
      </c>
      <c r="AZ128">
        <v>-136.75</v>
      </c>
      <c r="BA128">
        <v>-491</v>
      </c>
      <c r="BB128">
        <v>-222.4</v>
      </c>
      <c r="BC128">
        <v>-132</v>
      </c>
      <c r="BD128">
        <v>-255</v>
      </c>
      <c r="BE128">
        <v>-49.5</v>
      </c>
      <c r="BF128">
        <v>-95.2</v>
      </c>
      <c r="BG128">
        <v>2.4</v>
      </c>
      <c r="BH128">
        <v>-144</v>
      </c>
      <c r="BI128">
        <v>-29</v>
      </c>
      <c r="BJ128">
        <v>-379</v>
      </c>
      <c r="BK128">
        <v>-13</v>
      </c>
      <c r="BL128">
        <v>-44.400000000000013</v>
      </c>
      <c r="BM128">
        <v>-789</v>
      </c>
      <c r="BN128">
        <v>-23</v>
      </c>
      <c r="BO128">
        <v>-1012</v>
      </c>
      <c r="BP128">
        <v>0</v>
      </c>
      <c r="BQ128">
        <v>-30</v>
      </c>
      <c r="BR128">
        <v>-195.6</v>
      </c>
      <c r="BS128">
        <v>-7</v>
      </c>
      <c r="BT128">
        <v>1.6</v>
      </c>
      <c r="BU128">
        <v>-237.6</v>
      </c>
      <c r="BV128">
        <v>-271</v>
      </c>
      <c r="BW128">
        <v>2547.75</v>
      </c>
      <c r="BX128">
        <v>315</v>
      </c>
      <c r="BY128">
        <v>714</v>
      </c>
      <c r="BZ128">
        <v>-75.599999999999994</v>
      </c>
      <c r="CA128">
        <v>36.96</v>
      </c>
      <c r="CB128">
        <v>-97.199999999999989</v>
      </c>
      <c r="CC128">
        <v>0</v>
      </c>
      <c r="CD128">
        <v>4671</v>
      </c>
      <c r="CE128">
        <v>-3828</v>
      </c>
      <c r="CF128">
        <v>909.59999999999991</v>
      </c>
      <c r="CG128">
        <v>-1252.8</v>
      </c>
      <c r="CH128">
        <v>1438.5</v>
      </c>
      <c r="CI128">
        <v>67.2</v>
      </c>
      <c r="CJ128">
        <v>-27.6</v>
      </c>
      <c r="CK128">
        <v>801.59999999999991</v>
      </c>
      <c r="CL128">
        <v>-89.6</v>
      </c>
      <c r="CM128">
        <v>-75.200000000000017</v>
      </c>
      <c r="CN128">
        <v>21.999999999999989</v>
      </c>
      <c r="CO128">
        <v>91.5</v>
      </c>
      <c r="CP128">
        <v>34</v>
      </c>
      <c r="CQ128">
        <v>-27</v>
      </c>
      <c r="CR128">
        <v>-1149</v>
      </c>
      <c r="CS128">
        <v>-1.1999999999999991</v>
      </c>
      <c r="CT128">
        <v>-236</v>
      </c>
      <c r="CU128">
        <v>-783</v>
      </c>
      <c r="CV128">
        <v>0</v>
      </c>
      <c r="CW128">
        <v>-266.76</v>
      </c>
      <c r="CX128">
        <v>4.32</v>
      </c>
      <c r="CY128">
        <v>-159.84</v>
      </c>
      <c r="CZ128">
        <v>-23.04000000000001</v>
      </c>
      <c r="DA128">
        <v>-859.25</v>
      </c>
      <c r="DB128">
        <v>-1330.5</v>
      </c>
      <c r="DC128">
        <v>-765</v>
      </c>
      <c r="DD128">
        <v>-294</v>
      </c>
      <c r="DE128">
        <v>84</v>
      </c>
      <c r="DF128">
        <v>-583.5</v>
      </c>
      <c r="DG128">
        <v>40.5</v>
      </c>
      <c r="DH128">
        <v>-567</v>
      </c>
      <c r="DI128">
        <v>-92</v>
      </c>
      <c r="DJ128">
        <v>3363</v>
      </c>
      <c r="DK128">
        <v>2162</v>
      </c>
      <c r="DL128">
        <v>209</v>
      </c>
      <c r="DM128">
        <v>324.5</v>
      </c>
      <c r="DN128">
        <v>518</v>
      </c>
      <c r="DO128">
        <v>663</v>
      </c>
      <c r="DP128">
        <v>648</v>
      </c>
      <c r="DQ128">
        <v>0</v>
      </c>
      <c r="DR128">
        <v>0</v>
      </c>
      <c r="DS128">
        <v>0</v>
      </c>
      <c r="DU128">
        <v>0</v>
      </c>
      <c r="DV128">
        <v>0</v>
      </c>
      <c r="DW128">
        <v>-18799.080000000009</v>
      </c>
      <c r="DX128" t="s">
        <v>447</v>
      </c>
    </row>
    <row r="129" spans="1:128" x14ac:dyDescent="0.35">
      <c r="A129" s="12"/>
    </row>
    <row r="130" spans="1:128" x14ac:dyDescent="0.35">
      <c r="A130" s="12" t="s">
        <v>448</v>
      </c>
      <c r="B130" t="s">
        <v>449</v>
      </c>
      <c r="Q130" t="s">
        <v>450</v>
      </c>
      <c r="AY130" t="s">
        <v>451</v>
      </c>
      <c r="BW130" t="s">
        <v>452</v>
      </c>
      <c r="CR130" t="s">
        <v>453</v>
      </c>
      <c r="DA130" t="s">
        <v>144</v>
      </c>
      <c r="DJ130" t="s">
        <v>454</v>
      </c>
      <c r="DX130" t="s">
        <v>448</v>
      </c>
    </row>
    <row r="131" spans="1:128" x14ac:dyDescent="0.35">
      <c r="A131" s="12" t="s">
        <v>455</v>
      </c>
      <c r="B131">
        <v>391.74</v>
      </c>
      <c r="N131">
        <v>91.76</v>
      </c>
      <c r="Q131">
        <v>3970.6599999999989</v>
      </c>
      <c r="AY131">
        <v>881.1</v>
      </c>
      <c r="BW131">
        <v>13770.72</v>
      </c>
      <c r="CQ131">
        <v>0</v>
      </c>
      <c r="CR131">
        <v>274.5</v>
      </c>
      <c r="DA131">
        <v>1420.8</v>
      </c>
      <c r="DJ131">
        <v>8911</v>
      </c>
      <c r="DW131">
        <v>29712.28</v>
      </c>
      <c r="DX131" t="s">
        <v>455</v>
      </c>
    </row>
    <row r="132" spans="1:128" x14ac:dyDescent="0.35">
      <c r="A132" s="12" t="s">
        <v>456</v>
      </c>
      <c r="B132">
        <v>5591.8200000000006</v>
      </c>
      <c r="N132">
        <v>734.81999999999994</v>
      </c>
      <c r="Q132">
        <v>18698.239999999991</v>
      </c>
      <c r="AY132">
        <v>6191.8000000000011</v>
      </c>
      <c r="BW132">
        <v>7567.6100000000006</v>
      </c>
      <c r="CQ132">
        <v>27</v>
      </c>
      <c r="CR132">
        <v>2889.0200000000009</v>
      </c>
      <c r="DA132">
        <v>5787.55</v>
      </c>
      <c r="DJ132">
        <v>1023.5</v>
      </c>
      <c r="DW132">
        <v>48511.360000000001</v>
      </c>
      <c r="DX132" t="s">
        <v>456</v>
      </c>
    </row>
    <row r="133" spans="1:128" x14ac:dyDescent="0.35">
      <c r="A133" s="12" t="s">
        <v>424</v>
      </c>
      <c r="DX133" t="s">
        <v>424</v>
      </c>
    </row>
    <row r="134" spans="1:128" x14ac:dyDescent="0.35">
      <c r="A134" s="12" t="s">
        <v>457</v>
      </c>
      <c r="V134">
        <v>4.8</v>
      </c>
      <c r="AR134">
        <v>796.64</v>
      </c>
      <c r="DA134">
        <v>1233.5999999999999</v>
      </c>
      <c r="DJ134">
        <v>6262</v>
      </c>
      <c r="DQ134">
        <v>0</v>
      </c>
      <c r="DW134">
        <v>8297.0400000000009</v>
      </c>
      <c r="DX134" t="s">
        <v>457</v>
      </c>
    </row>
    <row r="135" spans="1:128" x14ac:dyDescent="0.35">
      <c r="A135" s="12"/>
    </row>
    <row r="136" spans="1:128" x14ac:dyDescent="0.35">
      <c r="A136" s="12" t="s">
        <v>458</v>
      </c>
      <c r="V136">
        <v>313.86285714285708</v>
      </c>
      <c r="AR136">
        <v>295.1742857142857</v>
      </c>
      <c r="DA136">
        <v>22404.42142857143</v>
      </c>
      <c r="DJ136">
        <v>1458.9047619047619</v>
      </c>
      <c r="DQ136">
        <v>0</v>
      </c>
      <c r="DW136">
        <v>24472.363333333331</v>
      </c>
      <c r="DX136" t="s">
        <v>458</v>
      </c>
    </row>
    <row r="137" spans="1:128" x14ac:dyDescent="0.35">
      <c r="A137" s="12"/>
    </row>
    <row r="138" spans="1:128" x14ac:dyDescent="0.35">
      <c r="A138" s="12" t="s">
        <v>459</v>
      </c>
      <c r="V138">
        <v>-309.06285714285713</v>
      </c>
      <c r="AR138">
        <v>501.46571428571428</v>
      </c>
      <c r="DA138">
        <v>-21170.821428571431</v>
      </c>
      <c r="DJ138">
        <v>4803.0952380952394</v>
      </c>
      <c r="DQ138">
        <v>0</v>
      </c>
      <c r="DX138" t="s">
        <v>459</v>
      </c>
    </row>
    <row r="139" spans="1:128" x14ac:dyDescent="0.35">
      <c r="A139" s="12"/>
    </row>
    <row r="140" spans="1:128" x14ac:dyDescent="0.35">
      <c r="A140" s="12"/>
      <c r="I140">
        <v>402</v>
      </c>
      <c r="Y140">
        <v>1340.88</v>
      </c>
      <c r="AA140">
        <v>1302.72</v>
      </c>
      <c r="AL140">
        <v>397.44000000000011</v>
      </c>
      <c r="AQ140">
        <v>644</v>
      </c>
      <c r="AR140">
        <v>153.91999999999999</v>
      </c>
      <c r="AY140">
        <v>1720.5</v>
      </c>
      <c r="BA140">
        <v>982</v>
      </c>
      <c r="BB140">
        <v>667.2</v>
      </c>
      <c r="BL140">
        <v>88.800000000000011</v>
      </c>
      <c r="BM140">
        <v>1688</v>
      </c>
      <c r="BO140">
        <v>2918.4</v>
      </c>
      <c r="DA140">
        <v>1754.5</v>
      </c>
      <c r="DJ140">
        <v>810</v>
      </c>
      <c r="DQ140">
        <v>0</v>
      </c>
      <c r="DW140">
        <v>14870.36</v>
      </c>
    </row>
    <row r="141" spans="1:128" x14ac:dyDescent="0.35">
      <c r="A141" s="12" t="s">
        <v>460</v>
      </c>
      <c r="B141">
        <v>8660.5962499999987</v>
      </c>
      <c r="C141">
        <v>233.67500000000001</v>
      </c>
      <c r="D141">
        <v>3845.6574999999998</v>
      </c>
      <c r="E141">
        <v>303</v>
      </c>
      <c r="F141">
        <v>6094.5485714285714</v>
      </c>
      <c r="G141">
        <v>174</v>
      </c>
      <c r="H141">
        <v>500</v>
      </c>
      <c r="I141">
        <v>913.05250000000001</v>
      </c>
      <c r="J141">
        <v>2017.850666666666</v>
      </c>
      <c r="K141">
        <v>290.35000000000002</v>
      </c>
      <c r="L141">
        <v>568.703125</v>
      </c>
      <c r="M141">
        <v>0</v>
      </c>
      <c r="N141">
        <v>1269.0825</v>
      </c>
      <c r="O141">
        <v>544.38125000000002</v>
      </c>
      <c r="P141">
        <v>765.1600000000002</v>
      </c>
      <c r="Q141">
        <v>4783.68</v>
      </c>
      <c r="R141">
        <v>1022.28</v>
      </c>
      <c r="S141">
        <v>41942.831666666672</v>
      </c>
      <c r="T141">
        <v>564.24910714285716</v>
      </c>
      <c r="U141">
        <v>2336.3649999999998</v>
      </c>
      <c r="V141">
        <v>1867.41</v>
      </c>
      <c r="W141">
        <v>70</v>
      </c>
      <c r="X141">
        <v>298.95</v>
      </c>
      <c r="Y141">
        <v>3274.8162499999999</v>
      </c>
      <c r="Z141">
        <v>234.20999999999989</v>
      </c>
      <c r="AA141">
        <v>5228.0906666666669</v>
      </c>
      <c r="AB141">
        <v>828.51999999999975</v>
      </c>
      <c r="AC141">
        <v>256.19</v>
      </c>
      <c r="AD141">
        <v>2238.75</v>
      </c>
      <c r="AE141">
        <v>150</v>
      </c>
      <c r="AF141">
        <v>500</v>
      </c>
      <c r="AG141">
        <v>1321.722666666667</v>
      </c>
      <c r="AH141">
        <v>203.82600000000011</v>
      </c>
      <c r="AI141">
        <v>5314.65</v>
      </c>
      <c r="AJ141">
        <v>0</v>
      </c>
      <c r="AK141">
        <v>1915.2</v>
      </c>
      <c r="AL141">
        <v>1105.9549999999999</v>
      </c>
      <c r="AM141">
        <v>5700.8457142857133</v>
      </c>
      <c r="AN141">
        <v>178.2</v>
      </c>
      <c r="AO141">
        <v>3295.5</v>
      </c>
      <c r="AP141">
        <v>69.63</v>
      </c>
      <c r="AQ141">
        <v>1388.775000000001</v>
      </c>
      <c r="AR141">
        <v>425.37700000000001</v>
      </c>
      <c r="AS141">
        <v>97.663750000000007</v>
      </c>
      <c r="AT141">
        <v>104.265</v>
      </c>
      <c r="AU141">
        <v>40.521249999999988</v>
      </c>
      <c r="AV141">
        <v>0</v>
      </c>
      <c r="AW141">
        <v>0</v>
      </c>
      <c r="AX141">
        <v>0</v>
      </c>
      <c r="AY141">
        <v>3938.4849523809521</v>
      </c>
      <c r="AZ141">
        <v>491.37</v>
      </c>
      <c r="BA141">
        <v>826.78125</v>
      </c>
      <c r="BB141">
        <v>1714.138690476191</v>
      </c>
      <c r="BC141">
        <v>642</v>
      </c>
      <c r="BD141">
        <v>1487</v>
      </c>
      <c r="BE141">
        <v>235.3125</v>
      </c>
      <c r="BF141">
        <v>252.9</v>
      </c>
      <c r="BG141">
        <v>274.2</v>
      </c>
      <c r="BH141">
        <v>300</v>
      </c>
      <c r="BI141">
        <v>170</v>
      </c>
      <c r="BJ141">
        <v>1199.75</v>
      </c>
      <c r="BK141">
        <v>114.64125</v>
      </c>
      <c r="BL141">
        <v>320.54166666666669</v>
      </c>
      <c r="BM141">
        <v>6254.0791666666664</v>
      </c>
      <c r="BN141">
        <v>168.875</v>
      </c>
      <c r="BO141">
        <v>5343.6934523809541</v>
      </c>
      <c r="BP141">
        <v>156.19999999999999</v>
      </c>
      <c r="BQ141">
        <v>189.15625</v>
      </c>
      <c r="BR141">
        <v>350</v>
      </c>
      <c r="BS141">
        <v>170</v>
      </c>
      <c r="BT141">
        <v>475.90000000000009</v>
      </c>
      <c r="BU141">
        <v>740</v>
      </c>
      <c r="BV141">
        <v>1192</v>
      </c>
      <c r="BW141">
        <v>2381.6937499999999</v>
      </c>
      <c r="BX141">
        <v>333.07499999999999</v>
      </c>
      <c r="BY141">
        <v>168</v>
      </c>
      <c r="BZ141">
        <v>734.44178571428574</v>
      </c>
      <c r="CA141">
        <v>111.75500000000019</v>
      </c>
      <c r="CB141">
        <v>642.61250000000007</v>
      </c>
      <c r="CC141">
        <v>0</v>
      </c>
      <c r="CD141">
        <v>17525.8125</v>
      </c>
      <c r="CE141">
        <v>17109.485714285711</v>
      </c>
      <c r="CF141">
        <v>258</v>
      </c>
      <c r="CG141">
        <v>3441.5549999999998</v>
      </c>
      <c r="CH141">
        <v>1269.75</v>
      </c>
      <c r="CI141">
        <v>250</v>
      </c>
      <c r="CJ141">
        <v>200</v>
      </c>
      <c r="CK141">
        <v>255</v>
      </c>
      <c r="CL141">
        <v>489.01428571428579</v>
      </c>
      <c r="CM141">
        <v>431.78</v>
      </c>
      <c r="CN141">
        <v>526.80499999999984</v>
      </c>
      <c r="CO141">
        <v>87.6</v>
      </c>
      <c r="CP141">
        <v>525.6875</v>
      </c>
      <c r="CQ141">
        <v>150</v>
      </c>
      <c r="CR141">
        <v>531.4375</v>
      </c>
      <c r="CS141">
        <v>150</v>
      </c>
      <c r="CT141">
        <v>530.1500000000002</v>
      </c>
      <c r="CU141">
        <v>2845.395</v>
      </c>
      <c r="CV141">
        <v>113.85</v>
      </c>
      <c r="CW141">
        <v>1774.5791428571431</v>
      </c>
      <c r="CX141">
        <v>99.225000000000009</v>
      </c>
      <c r="CY141">
        <v>864.20124999999973</v>
      </c>
      <c r="CZ141">
        <v>616.99749999999995</v>
      </c>
      <c r="DA141">
        <v>2097.4468750000001</v>
      </c>
      <c r="DB141">
        <v>3083.1711309523812</v>
      </c>
      <c r="DC141">
        <v>6210.2124999999996</v>
      </c>
      <c r="DD141">
        <v>1470.5</v>
      </c>
      <c r="DE141">
        <v>230</v>
      </c>
      <c r="DF141">
        <v>1908</v>
      </c>
      <c r="DG141">
        <v>54.6</v>
      </c>
      <c r="DH141">
        <v>574.76250000000005</v>
      </c>
      <c r="DI141">
        <v>684.63749999999993</v>
      </c>
      <c r="DJ141">
        <v>1398.375</v>
      </c>
      <c r="DK141">
        <v>1559.75</v>
      </c>
      <c r="DL141">
        <v>165.3125</v>
      </c>
      <c r="DM141">
        <v>141.125</v>
      </c>
      <c r="DN141">
        <v>58.5625</v>
      </c>
      <c r="DO141">
        <v>487.25</v>
      </c>
      <c r="DP141">
        <v>1005.75</v>
      </c>
      <c r="DQ141">
        <v>0</v>
      </c>
      <c r="DR141">
        <v>0</v>
      </c>
      <c r="DS141">
        <v>0</v>
      </c>
      <c r="DU141">
        <v>0</v>
      </c>
      <c r="DV141">
        <v>0</v>
      </c>
      <c r="DW141">
        <v>215492.91454761909</v>
      </c>
      <c r="DX141" t="s">
        <v>460</v>
      </c>
    </row>
    <row r="142" spans="1:128" x14ac:dyDescent="0.35">
      <c r="A142" s="12" t="s">
        <v>461</v>
      </c>
      <c r="DW142">
        <v>0</v>
      </c>
      <c r="DX142" t="s">
        <v>461</v>
      </c>
    </row>
    <row r="143" spans="1:128" x14ac:dyDescent="0.35">
      <c r="A143" s="12" t="s">
        <v>462</v>
      </c>
      <c r="B143">
        <v>5474.7</v>
      </c>
      <c r="C143">
        <v>0</v>
      </c>
      <c r="D143">
        <v>1620</v>
      </c>
      <c r="E143">
        <v>0</v>
      </c>
      <c r="F143">
        <v>1240.24</v>
      </c>
      <c r="G143">
        <v>0</v>
      </c>
      <c r="I143">
        <v>0</v>
      </c>
      <c r="J143">
        <v>159.04</v>
      </c>
      <c r="K143">
        <v>0</v>
      </c>
      <c r="L143">
        <v>0</v>
      </c>
      <c r="M143">
        <v>0</v>
      </c>
      <c r="N143">
        <v>26.64</v>
      </c>
      <c r="O143">
        <v>20.72</v>
      </c>
      <c r="P143">
        <v>14.8</v>
      </c>
      <c r="Q143">
        <v>0</v>
      </c>
      <c r="S143">
        <v>2873.92</v>
      </c>
      <c r="T143">
        <v>18</v>
      </c>
      <c r="U143">
        <v>121.2</v>
      </c>
      <c r="V143">
        <v>15.6</v>
      </c>
      <c r="Y143">
        <v>77.7</v>
      </c>
      <c r="Z143">
        <v>0</v>
      </c>
      <c r="AA143">
        <v>415.84</v>
      </c>
      <c r="AB143">
        <v>91.32</v>
      </c>
      <c r="AD143">
        <v>48</v>
      </c>
      <c r="AG143">
        <v>170.52</v>
      </c>
      <c r="AH143">
        <v>6.72</v>
      </c>
      <c r="AI143">
        <v>0</v>
      </c>
      <c r="AL143">
        <v>184</v>
      </c>
      <c r="AM143">
        <v>325.8</v>
      </c>
      <c r="AN143">
        <v>0</v>
      </c>
      <c r="AO143">
        <v>6</v>
      </c>
      <c r="AP143">
        <v>7.2</v>
      </c>
      <c r="AQ143">
        <v>0</v>
      </c>
      <c r="AR143">
        <v>49.92</v>
      </c>
      <c r="AS143">
        <v>2.85</v>
      </c>
      <c r="AU143">
        <v>0</v>
      </c>
      <c r="AV143">
        <v>0</v>
      </c>
      <c r="AW143">
        <v>0</v>
      </c>
      <c r="AX143">
        <v>0</v>
      </c>
      <c r="AY143">
        <v>161.25</v>
      </c>
      <c r="AZ143">
        <v>62</v>
      </c>
      <c r="BA143">
        <v>0</v>
      </c>
      <c r="BB143">
        <v>12</v>
      </c>
      <c r="BC143">
        <v>0</v>
      </c>
      <c r="BD143">
        <v>43.5</v>
      </c>
      <c r="BE143">
        <v>0</v>
      </c>
      <c r="BJ143">
        <v>18</v>
      </c>
      <c r="BK143">
        <v>1</v>
      </c>
      <c r="BL143">
        <v>1.6</v>
      </c>
      <c r="BM143">
        <v>219</v>
      </c>
      <c r="BN143">
        <v>3</v>
      </c>
      <c r="BO143">
        <v>74.400000000000006</v>
      </c>
      <c r="BQ143">
        <v>0</v>
      </c>
      <c r="BU143">
        <v>0</v>
      </c>
      <c r="BV143">
        <v>24</v>
      </c>
      <c r="BW143">
        <v>49.75</v>
      </c>
      <c r="BX143">
        <v>9</v>
      </c>
      <c r="BZ143">
        <v>108.18</v>
      </c>
      <c r="CA143">
        <v>1.68</v>
      </c>
      <c r="CB143">
        <v>1.8</v>
      </c>
      <c r="CC143">
        <v>0</v>
      </c>
      <c r="CD143">
        <v>1035</v>
      </c>
      <c r="CE143">
        <v>1299.5999999999999</v>
      </c>
      <c r="CF143">
        <v>0</v>
      </c>
      <c r="CG143">
        <v>75.599999999999994</v>
      </c>
      <c r="CH143">
        <v>43.5</v>
      </c>
      <c r="CK143">
        <v>0</v>
      </c>
      <c r="CO143">
        <v>0</v>
      </c>
      <c r="CP143">
        <v>51</v>
      </c>
      <c r="CR143">
        <v>15</v>
      </c>
      <c r="CT143">
        <v>1.2</v>
      </c>
      <c r="CU143">
        <v>43.2</v>
      </c>
      <c r="CV143">
        <v>0</v>
      </c>
      <c r="CW143">
        <v>164.16</v>
      </c>
      <c r="CX143">
        <v>0</v>
      </c>
      <c r="CY143">
        <v>31.32</v>
      </c>
      <c r="CZ143">
        <v>5.58</v>
      </c>
      <c r="DA143">
        <v>18.25</v>
      </c>
      <c r="DB143">
        <v>30</v>
      </c>
      <c r="DC143">
        <v>114</v>
      </c>
      <c r="DD143">
        <v>22.5</v>
      </c>
      <c r="DF143">
        <v>22.5</v>
      </c>
      <c r="DG143">
        <v>0</v>
      </c>
      <c r="DH143">
        <v>48</v>
      </c>
      <c r="DJ143">
        <v>36</v>
      </c>
      <c r="DK143">
        <v>12</v>
      </c>
      <c r="DO143">
        <v>6</v>
      </c>
      <c r="DP143">
        <v>12</v>
      </c>
      <c r="DW143">
        <v>16847.30000000001</v>
      </c>
      <c r="DX143" t="s">
        <v>462</v>
      </c>
    </row>
    <row r="144" spans="1:128" x14ac:dyDescent="0.35">
      <c r="A144" s="12" t="s">
        <v>463</v>
      </c>
      <c r="B144">
        <v>82.5</v>
      </c>
      <c r="C144">
        <v>30</v>
      </c>
      <c r="D144">
        <v>60</v>
      </c>
      <c r="E144">
        <v>33</v>
      </c>
      <c r="F144">
        <v>1133.68</v>
      </c>
      <c r="G144">
        <v>60</v>
      </c>
      <c r="I144">
        <v>253</v>
      </c>
      <c r="J144">
        <v>571.20000000000005</v>
      </c>
      <c r="K144">
        <v>36</v>
      </c>
      <c r="L144">
        <v>0</v>
      </c>
      <c r="M144">
        <v>0</v>
      </c>
      <c r="N144">
        <v>245.68</v>
      </c>
      <c r="O144">
        <v>59.2</v>
      </c>
      <c r="P144">
        <v>183.52</v>
      </c>
      <c r="Q144">
        <v>183.68</v>
      </c>
      <c r="S144">
        <v>5270.72</v>
      </c>
      <c r="T144">
        <v>68.400000000000006</v>
      </c>
      <c r="U144">
        <v>434.4</v>
      </c>
      <c r="V144">
        <v>690.48</v>
      </c>
      <c r="Y144">
        <v>517.26</v>
      </c>
      <c r="Z144">
        <v>31.08</v>
      </c>
      <c r="AA144">
        <v>1527.2</v>
      </c>
      <c r="AB144">
        <v>147.6</v>
      </c>
      <c r="AD144">
        <v>483.6</v>
      </c>
      <c r="AG144">
        <v>226.24</v>
      </c>
      <c r="AH144">
        <v>10.08</v>
      </c>
      <c r="AI144">
        <v>789.6</v>
      </c>
      <c r="AL144">
        <v>283.36</v>
      </c>
      <c r="AM144">
        <v>617.4</v>
      </c>
      <c r="AN144">
        <v>0</v>
      </c>
      <c r="AO144">
        <v>936</v>
      </c>
      <c r="AP144">
        <v>6.48</v>
      </c>
      <c r="AQ144">
        <v>211.6</v>
      </c>
      <c r="AR144">
        <v>62.4</v>
      </c>
      <c r="AS144">
        <v>0</v>
      </c>
      <c r="AU144">
        <v>3.8</v>
      </c>
      <c r="AV144">
        <v>0</v>
      </c>
      <c r="AW144">
        <v>0</v>
      </c>
      <c r="AX144">
        <v>0</v>
      </c>
      <c r="AY144">
        <v>309.5</v>
      </c>
      <c r="AZ144">
        <v>72.5</v>
      </c>
      <c r="BA144">
        <v>156</v>
      </c>
      <c r="BB144">
        <v>456</v>
      </c>
      <c r="BC144">
        <v>222</v>
      </c>
      <c r="BD144">
        <v>643.5</v>
      </c>
      <c r="BE144">
        <v>24</v>
      </c>
      <c r="BJ144">
        <v>320</v>
      </c>
      <c r="BK144">
        <v>35</v>
      </c>
      <c r="BL144">
        <v>5.6</v>
      </c>
      <c r="BM144">
        <v>844.5</v>
      </c>
      <c r="BN144">
        <v>8.5</v>
      </c>
      <c r="BO144">
        <v>1368</v>
      </c>
      <c r="BQ144">
        <v>13.5</v>
      </c>
      <c r="BU144">
        <v>240</v>
      </c>
      <c r="BV144">
        <v>168</v>
      </c>
      <c r="BW144">
        <v>361</v>
      </c>
      <c r="BX144">
        <v>90</v>
      </c>
      <c r="BZ144">
        <v>268.92</v>
      </c>
      <c r="CA144">
        <v>7.28</v>
      </c>
      <c r="CB144">
        <v>4.8</v>
      </c>
      <c r="CC144">
        <v>0</v>
      </c>
      <c r="CD144">
        <v>3177</v>
      </c>
      <c r="CE144">
        <v>2138.4</v>
      </c>
      <c r="CF144">
        <v>0</v>
      </c>
      <c r="CG144">
        <v>939.6</v>
      </c>
      <c r="CH144">
        <v>313.5</v>
      </c>
      <c r="CK144">
        <v>0</v>
      </c>
      <c r="CO144">
        <v>30</v>
      </c>
      <c r="CP144">
        <v>48</v>
      </c>
      <c r="CR144">
        <v>36</v>
      </c>
      <c r="CT144">
        <v>92</v>
      </c>
      <c r="CU144">
        <v>712.8</v>
      </c>
      <c r="CV144">
        <v>0</v>
      </c>
      <c r="CW144">
        <v>273.24</v>
      </c>
      <c r="CX144">
        <v>0</v>
      </c>
      <c r="CY144">
        <v>127.44</v>
      </c>
      <c r="CZ144">
        <v>100.44</v>
      </c>
      <c r="DA144">
        <v>493.5</v>
      </c>
      <c r="DB144">
        <v>523.5</v>
      </c>
      <c r="DC144">
        <v>612</v>
      </c>
      <c r="DD144">
        <v>348</v>
      </c>
      <c r="DF144">
        <v>367.5</v>
      </c>
      <c r="DG144">
        <v>7.5</v>
      </c>
      <c r="DH144">
        <v>27</v>
      </c>
      <c r="DJ144">
        <v>327</v>
      </c>
      <c r="DK144">
        <v>226</v>
      </c>
      <c r="DO144">
        <v>204</v>
      </c>
      <c r="DP144">
        <v>84</v>
      </c>
      <c r="DW144">
        <v>32076.179999999989</v>
      </c>
      <c r="DX144" t="s">
        <v>463</v>
      </c>
    </row>
    <row r="145" spans="1:128" x14ac:dyDescent="0.35">
      <c r="A145" s="12"/>
      <c r="DW145">
        <v>0</v>
      </c>
    </row>
    <row r="146" spans="1:128" x14ac:dyDescent="0.35">
      <c r="A146" s="12"/>
      <c r="DW146">
        <v>0</v>
      </c>
    </row>
    <row r="147" spans="1:128" x14ac:dyDescent="0.35">
      <c r="A147" s="12" t="s">
        <v>464</v>
      </c>
      <c r="B147">
        <v>3103.3962499999998</v>
      </c>
      <c r="C147">
        <v>203.67500000000001</v>
      </c>
      <c r="D147">
        <v>2165.6574999999998</v>
      </c>
      <c r="E147">
        <v>270</v>
      </c>
      <c r="F147">
        <v>3720.6285714285709</v>
      </c>
      <c r="G147">
        <v>114</v>
      </c>
      <c r="H147">
        <v>500</v>
      </c>
      <c r="I147">
        <v>660.05250000000001</v>
      </c>
      <c r="J147">
        <v>1287.610666666666</v>
      </c>
      <c r="K147">
        <v>254.35</v>
      </c>
      <c r="L147">
        <v>568.703125</v>
      </c>
      <c r="M147">
        <v>0</v>
      </c>
      <c r="N147">
        <v>996.76250000000016</v>
      </c>
      <c r="O147">
        <v>464.46125000000001</v>
      </c>
      <c r="P147">
        <v>566.84000000000015</v>
      </c>
      <c r="Q147">
        <v>4600</v>
      </c>
      <c r="R147">
        <v>1022.28</v>
      </c>
      <c r="S147">
        <v>33798.191666666673</v>
      </c>
      <c r="T147">
        <v>477.84910714285718</v>
      </c>
      <c r="U147">
        <v>1780.7650000000001</v>
      </c>
      <c r="V147">
        <v>1161.33</v>
      </c>
      <c r="W147">
        <v>70</v>
      </c>
      <c r="X147">
        <v>298.95</v>
      </c>
      <c r="Y147">
        <v>2679.8562499999998</v>
      </c>
      <c r="Z147">
        <v>203.12999999999991</v>
      </c>
      <c r="AA147">
        <v>3285.050666666667</v>
      </c>
      <c r="AB147">
        <v>589.5999999999998</v>
      </c>
      <c r="AC147">
        <v>256.19</v>
      </c>
      <c r="AD147">
        <v>1707.15</v>
      </c>
      <c r="AE147">
        <v>150</v>
      </c>
      <c r="AF147">
        <v>500</v>
      </c>
      <c r="AG147">
        <v>924.96266666666702</v>
      </c>
      <c r="AH147">
        <v>187.0260000000001</v>
      </c>
      <c r="AI147">
        <v>4525.0499999999993</v>
      </c>
      <c r="AJ147">
        <v>0</v>
      </c>
      <c r="AK147">
        <v>1915.2</v>
      </c>
      <c r="AL147">
        <v>638.59500000000014</v>
      </c>
      <c r="AM147">
        <v>4757.6457142857134</v>
      </c>
      <c r="AN147">
        <v>178.2</v>
      </c>
      <c r="AO147">
        <v>2353.5</v>
      </c>
      <c r="AP147">
        <v>55.95</v>
      </c>
      <c r="AQ147">
        <v>1177.1750000000011</v>
      </c>
      <c r="AR147">
        <v>313.05700000000002</v>
      </c>
      <c r="AS147">
        <v>94.813750000000013</v>
      </c>
      <c r="AT147">
        <v>104.265</v>
      </c>
      <c r="AU147">
        <v>36.721249999999998</v>
      </c>
      <c r="AV147">
        <v>0</v>
      </c>
      <c r="AW147">
        <v>0</v>
      </c>
      <c r="AX147">
        <v>0</v>
      </c>
      <c r="AY147">
        <v>3467.7349523809521</v>
      </c>
      <c r="AZ147">
        <v>356.87</v>
      </c>
      <c r="BA147">
        <v>670.78125</v>
      </c>
      <c r="BB147">
        <v>1246.138690476191</v>
      </c>
      <c r="BC147">
        <v>420</v>
      </c>
      <c r="BD147">
        <v>800</v>
      </c>
      <c r="BE147">
        <v>211.3125</v>
      </c>
      <c r="BF147">
        <v>252.9</v>
      </c>
      <c r="BG147">
        <v>274.2</v>
      </c>
      <c r="BH147">
        <v>300</v>
      </c>
      <c r="BI147">
        <v>170</v>
      </c>
      <c r="BJ147">
        <v>861.75</v>
      </c>
      <c r="BK147">
        <v>78.641249999999999</v>
      </c>
      <c r="BL147">
        <v>313.3416666666667</v>
      </c>
      <c r="BM147">
        <v>5190.5791666666664</v>
      </c>
      <c r="BN147">
        <v>157.375</v>
      </c>
      <c r="BO147">
        <v>3901.293452380954</v>
      </c>
      <c r="BP147">
        <v>156.19999999999999</v>
      </c>
      <c r="BQ147">
        <v>175.65625</v>
      </c>
      <c r="BR147">
        <v>350</v>
      </c>
      <c r="BS147">
        <v>170</v>
      </c>
      <c r="BT147">
        <v>475.90000000000009</v>
      </c>
      <c r="BU147">
        <v>500</v>
      </c>
      <c r="BV147">
        <v>1000</v>
      </c>
      <c r="BW147">
        <v>1970.9437499999999</v>
      </c>
      <c r="BX147">
        <v>234.07499999999999</v>
      </c>
      <c r="BY147">
        <v>168</v>
      </c>
      <c r="BZ147">
        <v>357.34178571428572</v>
      </c>
      <c r="CA147">
        <v>102.7950000000002</v>
      </c>
      <c r="CB147">
        <v>636.01250000000005</v>
      </c>
      <c r="CC147">
        <v>0</v>
      </c>
      <c r="CD147">
        <v>13313.8125</v>
      </c>
      <c r="CE147">
        <v>13671.485714285711</v>
      </c>
      <c r="CF147">
        <v>258</v>
      </c>
      <c r="CG147">
        <v>2426.355</v>
      </c>
      <c r="CH147">
        <v>912.75</v>
      </c>
      <c r="CI147">
        <v>250</v>
      </c>
      <c r="CJ147">
        <v>200</v>
      </c>
      <c r="CK147">
        <v>255</v>
      </c>
      <c r="CL147">
        <v>489.01428571428579</v>
      </c>
      <c r="CM147">
        <v>431.78</v>
      </c>
      <c r="CN147">
        <v>526.80499999999984</v>
      </c>
      <c r="CO147">
        <v>57.6</v>
      </c>
      <c r="CP147">
        <v>426.6875</v>
      </c>
      <c r="CQ147">
        <v>150</v>
      </c>
      <c r="CR147">
        <v>480.4375</v>
      </c>
      <c r="CS147">
        <v>150</v>
      </c>
      <c r="CT147">
        <v>436.95000000000022</v>
      </c>
      <c r="CU147">
        <v>2089.395</v>
      </c>
      <c r="CV147">
        <v>113.85</v>
      </c>
      <c r="CW147">
        <v>1337.179142857143</v>
      </c>
      <c r="CX147">
        <v>99.225000000000009</v>
      </c>
      <c r="CY147">
        <v>705.44124999999974</v>
      </c>
      <c r="CZ147">
        <v>510.97749999999991</v>
      </c>
      <c r="DA147">
        <v>1585.6968750000001</v>
      </c>
      <c r="DB147">
        <v>2529.6711309523812</v>
      </c>
      <c r="DC147">
        <v>5484.2124999999996</v>
      </c>
      <c r="DD147">
        <v>1100</v>
      </c>
      <c r="DE147">
        <v>230</v>
      </c>
      <c r="DF147">
        <v>1518</v>
      </c>
      <c r="DG147">
        <v>47.1</v>
      </c>
      <c r="DH147">
        <v>499.76249999999999</v>
      </c>
      <c r="DI147">
        <v>684.63749999999993</v>
      </c>
      <c r="DJ147">
        <v>1035.375</v>
      </c>
      <c r="DK147">
        <v>1321.75</v>
      </c>
      <c r="DL147">
        <v>165.3125</v>
      </c>
      <c r="DM147">
        <v>141.125</v>
      </c>
      <c r="DN147">
        <v>58.5625</v>
      </c>
      <c r="DO147">
        <v>277.25</v>
      </c>
      <c r="DP147">
        <v>909.75</v>
      </c>
      <c r="DW147">
        <v>166569.43454761911</v>
      </c>
      <c r="DX147" t="s">
        <v>464</v>
      </c>
    </row>
    <row r="148" spans="1:128" x14ac:dyDescent="0.35">
      <c r="A148" s="12" t="s">
        <v>465</v>
      </c>
      <c r="B148">
        <v>2746.3449999999998</v>
      </c>
      <c r="C148">
        <v>203.67500000000001</v>
      </c>
      <c r="D148">
        <v>2165.6574999999998</v>
      </c>
      <c r="E148">
        <v>270</v>
      </c>
      <c r="F148">
        <v>3720.6285714285709</v>
      </c>
      <c r="G148">
        <v>114</v>
      </c>
      <c r="H148">
        <v>500</v>
      </c>
      <c r="I148">
        <v>660.05250000000001</v>
      </c>
      <c r="J148">
        <v>1287.610666666666</v>
      </c>
      <c r="K148">
        <v>254.35</v>
      </c>
      <c r="L148">
        <v>568.703125</v>
      </c>
      <c r="M148">
        <v>0</v>
      </c>
      <c r="N148">
        <v>1643.1824999999999</v>
      </c>
      <c r="O148">
        <v>331.75125000000003</v>
      </c>
      <c r="P148">
        <v>566.84000000000015</v>
      </c>
      <c r="Q148">
        <v>1400</v>
      </c>
      <c r="R148">
        <v>1022.28</v>
      </c>
      <c r="S148">
        <v>13947.191666666669</v>
      </c>
      <c r="T148">
        <v>477.84910714285718</v>
      </c>
      <c r="U148">
        <v>1950.7650000000001</v>
      </c>
      <c r="V148">
        <v>1161.33</v>
      </c>
      <c r="W148">
        <v>70</v>
      </c>
      <c r="X148">
        <v>298.95</v>
      </c>
      <c r="Y148">
        <v>1611.3187499999999</v>
      </c>
      <c r="Z148">
        <v>203.12999999999991</v>
      </c>
      <c r="AA148">
        <v>2414.410666666668</v>
      </c>
      <c r="AB148">
        <v>589.5999999999998</v>
      </c>
      <c r="AC148">
        <v>167.04</v>
      </c>
      <c r="AD148">
        <v>1707.15</v>
      </c>
      <c r="AE148">
        <v>150</v>
      </c>
      <c r="AF148">
        <v>500</v>
      </c>
      <c r="AG148">
        <v>1304.962666666667</v>
      </c>
      <c r="AH148">
        <v>187.0260000000001</v>
      </c>
      <c r="AI148">
        <v>4525.0499999999993</v>
      </c>
      <c r="AJ148">
        <v>0</v>
      </c>
      <c r="AK148">
        <v>1915.2</v>
      </c>
      <c r="AL148">
        <v>638.59500000000014</v>
      </c>
      <c r="AM148">
        <v>8579.8957142857125</v>
      </c>
      <c r="AN148">
        <v>178.2</v>
      </c>
      <c r="AO148">
        <v>2353.5</v>
      </c>
      <c r="AP148">
        <v>55.95</v>
      </c>
      <c r="AQ148">
        <v>1177.1750000000011</v>
      </c>
      <c r="AR148">
        <v>292.09699999999998</v>
      </c>
      <c r="AS148">
        <v>94.813750000000013</v>
      </c>
      <c r="AT148">
        <v>104.265</v>
      </c>
      <c r="AU148">
        <v>36.721249999999998</v>
      </c>
      <c r="AV148">
        <v>0</v>
      </c>
      <c r="AW148">
        <v>0</v>
      </c>
      <c r="AX148">
        <v>0</v>
      </c>
      <c r="AY148">
        <v>2203.654</v>
      </c>
      <c r="AZ148">
        <v>356.87</v>
      </c>
      <c r="BA148">
        <v>670.78125</v>
      </c>
      <c r="BB148">
        <v>2719.9386904761909</v>
      </c>
      <c r="BC148">
        <v>420</v>
      </c>
      <c r="BD148">
        <v>800</v>
      </c>
      <c r="BE148">
        <v>211.3125</v>
      </c>
      <c r="BF148">
        <v>252.9</v>
      </c>
      <c r="BG148">
        <v>274.2</v>
      </c>
      <c r="BH148">
        <v>300</v>
      </c>
      <c r="BI148">
        <v>170</v>
      </c>
      <c r="BJ148">
        <v>861.75</v>
      </c>
      <c r="BK148">
        <v>78.641249999999999</v>
      </c>
      <c r="BL148">
        <v>414.74166666666667</v>
      </c>
      <c r="BM148">
        <v>4613.7124999999996</v>
      </c>
      <c r="BN148">
        <v>313.625</v>
      </c>
      <c r="BO148">
        <v>4978.5184523809512</v>
      </c>
      <c r="BP148">
        <v>156.19999999999999</v>
      </c>
      <c r="BQ148">
        <v>175.65625</v>
      </c>
      <c r="BR148">
        <v>350</v>
      </c>
      <c r="BS148">
        <v>170</v>
      </c>
      <c r="BT148">
        <v>475.90000000000009</v>
      </c>
      <c r="BU148">
        <v>500</v>
      </c>
      <c r="BV148">
        <v>1000</v>
      </c>
      <c r="BW148">
        <v>2181.8187499999999</v>
      </c>
      <c r="BX148">
        <v>234.07499999999999</v>
      </c>
      <c r="BY148">
        <v>168</v>
      </c>
      <c r="BZ148">
        <v>357.34178571428572</v>
      </c>
      <c r="CA148">
        <v>102.7950000000002</v>
      </c>
      <c r="CB148">
        <v>176.73750000000001</v>
      </c>
      <c r="CC148">
        <v>0</v>
      </c>
      <c r="CD148">
        <v>13463.8125</v>
      </c>
      <c r="CE148">
        <v>6059.5982142857119</v>
      </c>
      <c r="CF148">
        <v>258</v>
      </c>
      <c r="CG148">
        <v>2426.355</v>
      </c>
      <c r="CH148">
        <v>912.75</v>
      </c>
      <c r="CI148">
        <v>250</v>
      </c>
      <c r="CJ148">
        <v>200</v>
      </c>
      <c r="CK148">
        <v>255</v>
      </c>
      <c r="CL148">
        <v>370.36428571428581</v>
      </c>
      <c r="CM148">
        <v>431.78</v>
      </c>
      <c r="CN148">
        <v>1276.8050000000001</v>
      </c>
      <c r="CO148">
        <v>57.6</v>
      </c>
      <c r="CP148">
        <v>426.6875</v>
      </c>
      <c r="CQ148">
        <v>150</v>
      </c>
      <c r="CR148">
        <v>480.4375</v>
      </c>
      <c r="CS148">
        <v>150</v>
      </c>
      <c r="CT148">
        <v>586.95000000000016</v>
      </c>
      <c r="CU148">
        <v>2089.395</v>
      </c>
      <c r="CV148">
        <v>113.85</v>
      </c>
      <c r="CW148">
        <v>1025.331999999999</v>
      </c>
      <c r="CX148">
        <v>99.225000000000009</v>
      </c>
      <c r="CY148">
        <v>1695.2862500000001</v>
      </c>
      <c r="CZ148">
        <v>298.10249999999991</v>
      </c>
      <c r="DA148">
        <v>1633.1968750000001</v>
      </c>
      <c r="DB148">
        <v>3233.4461309523808</v>
      </c>
      <c r="DC148">
        <v>5484.2124999999996</v>
      </c>
      <c r="DD148">
        <v>1100</v>
      </c>
      <c r="DE148">
        <v>230</v>
      </c>
      <c r="DF148">
        <v>1518</v>
      </c>
      <c r="DG148">
        <v>47.1</v>
      </c>
      <c r="DH148">
        <v>499.76249999999999</v>
      </c>
      <c r="DI148">
        <v>597.9375</v>
      </c>
      <c r="DJ148">
        <v>1058.25</v>
      </c>
      <c r="DK148">
        <v>1321.75</v>
      </c>
      <c r="DL148">
        <v>165.3125</v>
      </c>
      <c r="DM148">
        <v>141.125</v>
      </c>
      <c r="DN148">
        <v>58.5625</v>
      </c>
      <c r="DO148">
        <v>277.25</v>
      </c>
      <c r="DP148">
        <v>909.75</v>
      </c>
      <c r="DW148">
        <v>141189.4185357143</v>
      </c>
      <c r="DX148" t="s">
        <v>465</v>
      </c>
    </row>
    <row r="149" spans="1:128" x14ac:dyDescent="0.35">
      <c r="A149" s="12" t="s">
        <v>466</v>
      </c>
      <c r="B149">
        <v>2746.3449999999998</v>
      </c>
      <c r="C149">
        <v>203.67500000000001</v>
      </c>
      <c r="D149">
        <v>2165.6574999999998</v>
      </c>
      <c r="E149">
        <v>270</v>
      </c>
      <c r="F149">
        <v>3720.6285714285709</v>
      </c>
      <c r="G149">
        <v>114</v>
      </c>
      <c r="H149">
        <v>500</v>
      </c>
      <c r="I149">
        <v>660.05250000000001</v>
      </c>
      <c r="J149">
        <v>1387.610666666666</v>
      </c>
      <c r="K149">
        <v>254.35</v>
      </c>
      <c r="L149">
        <v>568.703125</v>
      </c>
      <c r="M149">
        <v>0</v>
      </c>
      <c r="N149">
        <v>1643.1824999999999</v>
      </c>
      <c r="O149">
        <v>331.75125000000003</v>
      </c>
      <c r="P149">
        <v>566.84000000000015</v>
      </c>
      <c r="Q149">
        <v>767.76</v>
      </c>
      <c r="R149">
        <v>1022.28</v>
      </c>
      <c r="S149">
        <v>19849.591666666671</v>
      </c>
      <c r="T149">
        <v>477.84910714285718</v>
      </c>
      <c r="U149">
        <v>1950.7650000000001</v>
      </c>
      <c r="V149">
        <v>1161.33</v>
      </c>
      <c r="W149">
        <v>70</v>
      </c>
      <c r="X149">
        <v>298.95</v>
      </c>
      <c r="Y149">
        <v>2442.453750000001</v>
      </c>
      <c r="Z149">
        <v>203.12999999999991</v>
      </c>
      <c r="AA149">
        <v>2414.0773333333341</v>
      </c>
      <c r="AB149">
        <v>589.5999999999998</v>
      </c>
      <c r="AC149">
        <v>167.04</v>
      </c>
      <c r="AD149">
        <v>1707.15</v>
      </c>
      <c r="AE149">
        <v>150</v>
      </c>
      <c r="AF149">
        <v>500</v>
      </c>
      <c r="AG149">
        <v>1304.962666666667</v>
      </c>
      <c r="AH149">
        <v>337.02600000000012</v>
      </c>
      <c r="AI149">
        <v>4525.0499999999993</v>
      </c>
      <c r="AJ149">
        <v>0</v>
      </c>
      <c r="AK149">
        <v>1915.2</v>
      </c>
      <c r="AL149">
        <v>638.59500000000014</v>
      </c>
      <c r="AM149">
        <v>4781.4957142857129</v>
      </c>
      <c r="AN149">
        <v>178.2</v>
      </c>
      <c r="AO149">
        <v>2353.5</v>
      </c>
      <c r="AP149">
        <v>55.95</v>
      </c>
      <c r="AQ149">
        <v>1177.1750000000011</v>
      </c>
      <c r="AR149">
        <v>292.09699999999998</v>
      </c>
      <c r="AS149">
        <v>94.813750000000013</v>
      </c>
      <c r="AT149">
        <v>104.265</v>
      </c>
      <c r="AU149">
        <v>36.721249999999998</v>
      </c>
      <c r="AV149">
        <v>0</v>
      </c>
      <c r="AW149">
        <v>0</v>
      </c>
      <c r="AX149">
        <v>0</v>
      </c>
      <c r="AY149">
        <v>4677.8206666666674</v>
      </c>
      <c r="AZ149">
        <v>356.87</v>
      </c>
      <c r="BA149">
        <v>670.78125</v>
      </c>
      <c r="BB149">
        <v>2719.9386904761909</v>
      </c>
      <c r="BC149">
        <v>420</v>
      </c>
      <c r="BD149">
        <v>800</v>
      </c>
      <c r="BE149">
        <v>211.3125</v>
      </c>
      <c r="BF149">
        <v>252.9</v>
      </c>
      <c r="BG149">
        <v>274.2</v>
      </c>
      <c r="BH149">
        <v>300</v>
      </c>
      <c r="BI149">
        <v>170</v>
      </c>
      <c r="BJ149">
        <v>861.75</v>
      </c>
      <c r="BK149">
        <v>78.641249999999999</v>
      </c>
      <c r="BL149">
        <v>414.74166666666667</v>
      </c>
      <c r="BM149">
        <v>3113.7125000000001</v>
      </c>
      <c r="BN149">
        <v>313.625</v>
      </c>
      <c r="BO149">
        <v>5727.9184523809508</v>
      </c>
      <c r="BP149">
        <v>156.19999999999999</v>
      </c>
      <c r="BQ149">
        <v>175.65625</v>
      </c>
      <c r="BR149">
        <v>350</v>
      </c>
      <c r="BS149">
        <v>170</v>
      </c>
      <c r="BT149">
        <v>475.90000000000009</v>
      </c>
      <c r="BU149">
        <v>500</v>
      </c>
      <c r="BV149">
        <v>1000</v>
      </c>
      <c r="BW149">
        <v>2181.8187499999999</v>
      </c>
      <c r="BX149">
        <v>234.07499999999999</v>
      </c>
      <c r="BY149">
        <v>168</v>
      </c>
      <c r="BZ149">
        <v>357.34178571428572</v>
      </c>
      <c r="CA149">
        <v>102.7950000000002</v>
      </c>
      <c r="CB149">
        <v>566.73749999999995</v>
      </c>
      <c r="CC149">
        <v>0</v>
      </c>
      <c r="CD149">
        <v>13463.8125</v>
      </c>
      <c r="CE149">
        <v>8059.931547619045</v>
      </c>
      <c r="CF149">
        <v>258</v>
      </c>
      <c r="CG149">
        <v>2426.355</v>
      </c>
      <c r="CH149">
        <v>912.75</v>
      </c>
      <c r="CI149">
        <v>250</v>
      </c>
      <c r="CJ149">
        <v>200</v>
      </c>
      <c r="CK149">
        <v>255</v>
      </c>
      <c r="CL149">
        <v>610.36428571428587</v>
      </c>
      <c r="CM149">
        <v>671.78</v>
      </c>
      <c r="CN149">
        <v>717.90499999999997</v>
      </c>
      <c r="CO149">
        <v>57.6</v>
      </c>
      <c r="CP149">
        <v>426.6875</v>
      </c>
      <c r="CQ149">
        <v>150</v>
      </c>
      <c r="CR149">
        <v>480.4375</v>
      </c>
      <c r="CS149">
        <v>150</v>
      </c>
      <c r="CT149">
        <v>5402.95</v>
      </c>
      <c r="CU149">
        <v>2089.395</v>
      </c>
      <c r="CV149">
        <v>113.85</v>
      </c>
      <c r="CW149">
        <v>1025.6653333333329</v>
      </c>
      <c r="CX149">
        <v>99.225000000000009</v>
      </c>
      <c r="CY149">
        <v>1695.2862500000001</v>
      </c>
      <c r="CZ149">
        <v>298.10249999999991</v>
      </c>
      <c r="DA149">
        <v>1632.8635416666671</v>
      </c>
      <c r="DB149">
        <v>3587.6336309523808</v>
      </c>
      <c r="DC149">
        <v>5001.4624999999996</v>
      </c>
      <c r="DD149">
        <v>1100</v>
      </c>
      <c r="DE149">
        <v>230</v>
      </c>
      <c r="DF149">
        <v>1518</v>
      </c>
      <c r="DG149">
        <v>47.1</v>
      </c>
      <c r="DH149">
        <v>499.76249999999999</v>
      </c>
      <c r="DI149">
        <v>447.93749999999989</v>
      </c>
      <c r="DJ149">
        <v>1058.25</v>
      </c>
      <c r="DK149">
        <v>1321.75</v>
      </c>
      <c r="DL149">
        <v>165.3125</v>
      </c>
      <c r="DM149">
        <v>141.125</v>
      </c>
      <c r="DN149">
        <v>58.5625</v>
      </c>
      <c r="DO149">
        <v>277.25</v>
      </c>
      <c r="DP149">
        <v>909.75</v>
      </c>
      <c r="DW149">
        <v>152314.417702381</v>
      </c>
      <c r="DX149" t="s">
        <v>466</v>
      </c>
    </row>
    <row r="150" spans="1:128" x14ac:dyDescent="0.35">
      <c r="A150" s="12" t="s">
        <v>467</v>
      </c>
      <c r="B150">
        <v>2746.3449999999998</v>
      </c>
      <c r="C150">
        <v>203.67500000000001</v>
      </c>
      <c r="D150">
        <v>1750</v>
      </c>
      <c r="E150">
        <v>270</v>
      </c>
      <c r="F150">
        <v>3120.6285714285709</v>
      </c>
      <c r="G150">
        <v>114</v>
      </c>
      <c r="H150">
        <v>500</v>
      </c>
      <c r="I150">
        <v>660.05250000000001</v>
      </c>
      <c r="J150">
        <v>1387.610666666666</v>
      </c>
      <c r="K150">
        <v>254.35</v>
      </c>
      <c r="L150">
        <v>68.703125</v>
      </c>
      <c r="M150">
        <v>0</v>
      </c>
      <c r="N150">
        <v>1600.0625</v>
      </c>
      <c r="O150">
        <v>331.75125000000003</v>
      </c>
      <c r="P150">
        <v>566.84000000000015</v>
      </c>
      <c r="Q150">
        <v>767.76</v>
      </c>
      <c r="R150">
        <v>1022.28</v>
      </c>
      <c r="S150">
        <v>22587.471666666672</v>
      </c>
      <c r="T150">
        <v>477.84910714285718</v>
      </c>
      <c r="U150">
        <v>1950.7650000000001</v>
      </c>
      <c r="V150">
        <v>1161.33</v>
      </c>
      <c r="W150">
        <v>70</v>
      </c>
      <c r="X150">
        <v>298.95</v>
      </c>
      <c r="Y150">
        <v>2180.2937500000012</v>
      </c>
      <c r="Z150">
        <v>203.12999999999991</v>
      </c>
      <c r="AA150">
        <v>3464.077333333335</v>
      </c>
      <c r="AB150">
        <v>589.5999999999998</v>
      </c>
      <c r="AC150">
        <v>317.04000000000002</v>
      </c>
      <c r="AD150">
        <v>1707.15</v>
      </c>
      <c r="AE150">
        <v>150</v>
      </c>
      <c r="AF150">
        <v>500</v>
      </c>
      <c r="AG150">
        <v>1304.962666666667</v>
      </c>
      <c r="AH150">
        <v>787.02600000000007</v>
      </c>
      <c r="AI150">
        <v>4525.0499999999993</v>
      </c>
      <c r="AJ150">
        <v>0</v>
      </c>
      <c r="AK150">
        <v>1915.2</v>
      </c>
      <c r="AL150">
        <v>638.59500000000014</v>
      </c>
      <c r="AM150">
        <v>4757.6457142857134</v>
      </c>
      <c r="AN150">
        <v>178.2</v>
      </c>
      <c r="AO150">
        <v>2353.5</v>
      </c>
      <c r="AP150">
        <v>55.95</v>
      </c>
      <c r="AQ150">
        <v>1177.1750000000011</v>
      </c>
      <c r="AR150">
        <v>263.05700000000002</v>
      </c>
      <c r="AS150">
        <v>94.813750000000013</v>
      </c>
      <c r="AT150">
        <v>104.265</v>
      </c>
      <c r="AU150">
        <v>36.721249999999998</v>
      </c>
      <c r="AV150">
        <v>0</v>
      </c>
      <c r="AW150">
        <v>0</v>
      </c>
      <c r="AX150">
        <v>0</v>
      </c>
      <c r="AY150">
        <v>4477.8206666666674</v>
      </c>
      <c r="AZ150">
        <v>356.87</v>
      </c>
      <c r="BA150">
        <v>670.78125</v>
      </c>
      <c r="BB150">
        <v>2719.9386904761909</v>
      </c>
      <c r="BC150">
        <v>420</v>
      </c>
      <c r="BD150">
        <v>800</v>
      </c>
      <c r="BE150">
        <v>211.3125</v>
      </c>
      <c r="BF150">
        <v>252.9</v>
      </c>
      <c r="BG150">
        <v>274.2</v>
      </c>
      <c r="BH150">
        <v>300</v>
      </c>
      <c r="BI150">
        <v>170</v>
      </c>
      <c r="BJ150">
        <v>861.75</v>
      </c>
      <c r="BK150">
        <v>78.641249999999999</v>
      </c>
      <c r="BL150">
        <v>114.7416666666667</v>
      </c>
      <c r="BM150">
        <v>1256.3791666666671</v>
      </c>
      <c r="BN150">
        <v>157.375</v>
      </c>
      <c r="BO150">
        <v>5036.3184523809541</v>
      </c>
      <c r="BP150">
        <v>156.19999999999999</v>
      </c>
      <c r="BQ150">
        <v>175.65625</v>
      </c>
      <c r="BR150">
        <v>350</v>
      </c>
      <c r="BS150">
        <v>170</v>
      </c>
      <c r="BT150">
        <v>475.90000000000009</v>
      </c>
      <c r="BU150">
        <v>500</v>
      </c>
      <c r="BV150">
        <v>1000</v>
      </c>
      <c r="BW150">
        <v>2455.6937499999999</v>
      </c>
      <c r="BX150">
        <v>234.07499999999999</v>
      </c>
      <c r="BY150">
        <v>168</v>
      </c>
      <c r="BZ150">
        <v>357.34178571428572</v>
      </c>
      <c r="CA150">
        <v>102.7950000000002</v>
      </c>
      <c r="CB150">
        <v>528.76607142857142</v>
      </c>
      <c r="CC150">
        <v>0</v>
      </c>
      <c r="CD150">
        <v>13413.8125</v>
      </c>
      <c r="CE150">
        <v>8010.431547619045</v>
      </c>
      <c r="CF150">
        <v>258</v>
      </c>
      <c r="CG150">
        <v>2426.355</v>
      </c>
      <c r="CH150">
        <v>912.75</v>
      </c>
      <c r="CI150">
        <v>250</v>
      </c>
      <c r="CJ150">
        <v>200</v>
      </c>
      <c r="CK150">
        <v>255</v>
      </c>
      <c r="CL150">
        <v>760.36428571428587</v>
      </c>
      <c r="CM150">
        <v>621.80500000000006</v>
      </c>
      <c r="CN150">
        <v>1167.905</v>
      </c>
      <c r="CO150">
        <v>57.6</v>
      </c>
      <c r="CP150">
        <v>426.6875</v>
      </c>
      <c r="CQ150">
        <v>150</v>
      </c>
      <c r="CR150">
        <v>480.4375</v>
      </c>
      <c r="CS150">
        <v>150</v>
      </c>
      <c r="CT150">
        <v>536.95000000000016</v>
      </c>
      <c r="CU150">
        <v>2089.395</v>
      </c>
      <c r="CV150">
        <v>113.85</v>
      </c>
      <c r="CW150">
        <v>1025.6653333333329</v>
      </c>
      <c r="CX150">
        <v>99.225000000000009</v>
      </c>
      <c r="CY150">
        <v>1695.2862500000001</v>
      </c>
      <c r="CZ150">
        <v>298.10249999999991</v>
      </c>
      <c r="DA150">
        <v>1532.8635416666671</v>
      </c>
      <c r="DB150">
        <v>3587.6336309523808</v>
      </c>
      <c r="DC150">
        <v>4749.4624999999996</v>
      </c>
      <c r="DD150">
        <v>1100</v>
      </c>
      <c r="DE150">
        <v>230</v>
      </c>
      <c r="DF150">
        <v>1518</v>
      </c>
      <c r="DG150">
        <v>47.1</v>
      </c>
      <c r="DH150">
        <v>499.76249999999999</v>
      </c>
      <c r="DI150">
        <v>447.93749999999989</v>
      </c>
      <c r="DJ150">
        <v>1058.25</v>
      </c>
      <c r="DK150">
        <v>1321.75</v>
      </c>
      <c r="DL150">
        <v>165.3125</v>
      </c>
      <c r="DM150">
        <v>141.125</v>
      </c>
      <c r="DN150">
        <v>58.5625</v>
      </c>
      <c r="DO150">
        <v>277.25</v>
      </c>
      <c r="DP150">
        <v>909.75</v>
      </c>
      <c r="DW150">
        <v>147091.7154404762</v>
      </c>
      <c r="DX150" t="s">
        <v>467</v>
      </c>
    </row>
    <row r="151" spans="1:128" x14ac:dyDescent="0.35">
      <c r="A151" s="12" t="s">
        <v>468</v>
      </c>
      <c r="B151">
        <v>2746.3449999999998</v>
      </c>
      <c r="C151">
        <v>203.67500000000001</v>
      </c>
      <c r="D151">
        <v>1750</v>
      </c>
      <c r="E151">
        <v>270</v>
      </c>
      <c r="F151">
        <v>3120.6285714285709</v>
      </c>
      <c r="G151">
        <v>114</v>
      </c>
      <c r="H151">
        <v>500</v>
      </c>
      <c r="I151">
        <v>660.05250000000001</v>
      </c>
      <c r="J151">
        <v>1287.610666666666</v>
      </c>
      <c r="K151">
        <v>254.35</v>
      </c>
      <c r="L151">
        <v>68.703125</v>
      </c>
      <c r="M151">
        <v>0</v>
      </c>
      <c r="N151">
        <v>1600.0625</v>
      </c>
      <c r="O151">
        <v>331.75125000000003</v>
      </c>
      <c r="P151">
        <v>566.84000000000015</v>
      </c>
      <c r="Q151">
        <v>767.76</v>
      </c>
      <c r="R151">
        <v>1022.28</v>
      </c>
      <c r="S151">
        <v>14287.47166666667</v>
      </c>
      <c r="T151">
        <v>477.84910714285718</v>
      </c>
      <c r="U151">
        <v>1950.7650000000001</v>
      </c>
      <c r="V151">
        <v>1161.33</v>
      </c>
      <c r="W151">
        <v>70</v>
      </c>
      <c r="X151">
        <v>298.95</v>
      </c>
      <c r="Y151">
        <v>2180.2937500000012</v>
      </c>
      <c r="Z151">
        <v>203.12999999999991</v>
      </c>
      <c r="AA151">
        <v>3546.450666666668</v>
      </c>
      <c r="AB151">
        <v>1532.5</v>
      </c>
      <c r="AC151">
        <v>317.04000000000002</v>
      </c>
      <c r="AD151">
        <v>1707.15</v>
      </c>
      <c r="AE151">
        <v>150</v>
      </c>
      <c r="AF151">
        <v>500</v>
      </c>
      <c r="AG151">
        <v>1304.962666666667</v>
      </c>
      <c r="AH151">
        <v>1287.0260000000001</v>
      </c>
      <c r="AI151">
        <v>4525.0499999999993</v>
      </c>
      <c r="AJ151">
        <v>0</v>
      </c>
      <c r="AK151">
        <v>1915.2</v>
      </c>
      <c r="AL151">
        <v>638.59500000000014</v>
      </c>
      <c r="AM151">
        <v>4757.6457142857134</v>
      </c>
      <c r="AN151">
        <v>178.2</v>
      </c>
      <c r="AO151">
        <v>2353.5</v>
      </c>
      <c r="AP151">
        <v>55.95</v>
      </c>
      <c r="AQ151">
        <v>1177.1750000000011</v>
      </c>
      <c r="AR151">
        <v>263.05700000000002</v>
      </c>
      <c r="AS151">
        <v>94.813750000000013</v>
      </c>
      <c r="AT151">
        <v>104.265</v>
      </c>
      <c r="AU151">
        <v>36.721249999999998</v>
      </c>
      <c r="AV151">
        <v>0</v>
      </c>
      <c r="AW151">
        <v>0</v>
      </c>
      <c r="AX151">
        <v>0</v>
      </c>
      <c r="AY151">
        <v>1532.368285714286</v>
      </c>
      <c r="AZ151">
        <v>356.87</v>
      </c>
      <c r="BA151">
        <v>670.78125</v>
      </c>
      <c r="BB151">
        <v>1519.9386904761909</v>
      </c>
      <c r="BC151">
        <v>420</v>
      </c>
      <c r="BD151">
        <v>800</v>
      </c>
      <c r="BE151">
        <v>211.3125</v>
      </c>
      <c r="BF151">
        <v>252.9</v>
      </c>
      <c r="BG151">
        <v>274.2</v>
      </c>
      <c r="BH151">
        <v>300</v>
      </c>
      <c r="BI151">
        <v>170</v>
      </c>
      <c r="BJ151">
        <v>861.75</v>
      </c>
      <c r="BK151">
        <v>78.641249999999999</v>
      </c>
      <c r="BL151">
        <v>174.7416666666667</v>
      </c>
      <c r="BM151">
        <v>1256.3791666666671</v>
      </c>
      <c r="BN151">
        <v>657.375</v>
      </c>
      <c r="BO151">
        <v>4436.3184523809541</v>
      </c>
      <c r="BP151">
        <v>156.19999999999999</v>
      </c>
      <c r="BQ151">
        <v>175.65625</v>
      </c>
      <c r="BR151">
        <v>350</v>
      </c>
      <c r="BS151">
        <v>170</v>
      </c>
      <c r="BT151">
        <v>475.90000000000009</v>
      </c>
      <c r="BU151">
        <v>500</v>
      </c>
      <c r="BV151">
        <v>1000</v>
      </c>
      <c r="BW151">
        <v>2455.6937499999999</v>
      </c>
      <c r="BX151">
        <v>234.07499999999999</v>
      </c>
      <c r="BY151">
        <v>168</v>
      </c>
      <c r="BZ151">
        <v>357.34178571428572</v>
      </c>
      <c r="CA151">
        <v>102.7950000000002</v>
      </c>
      <c r="CB151">
        <v>478.76607142857142</v>
      </c>
      <c r="CC151">
        <v>0</v>
      </c>
      <c r="CD151">
        <v>13413.8125</v>
      </c>
      <c r="CE151">
        <v>7988.2982142857127</v>
      </c>
      <c r="CF151">
        <v>258</v>
      </c>
      <c r="CG151">
        <v>2426.355</v>
      </c>
      <c r="CH151">
        <v>912.75</v>
      </c>
      <c r="CI151">
        <v>250</v>
      </c>
      <c r="CJ151">
        <v>200</v>
      </c>
      <c r="CK151">
        <v>255</v>
      </c>
      <c r="CL151">
        <v>760.36428571428587</v>
      </c>
      <c r="CM151">
        <v>621.80500000000006</v>
      </c>
      <c r="CN151">
        <v>892.50499999999988</v>
      </c>
      <c r="CO151">
        <v>57.6</v>
      </c>
      <c r="CP151">
        <v>466.6875</v>
      </c>
      <c r="CQ151">
        <v>150</v>
      </c>
      <c r="CR151">
        <v>480.4375</v>
      </c>
      <c r="CS151">
        <v>150</v>
      </c>
      <c r="CT151">
        <v>536.95000000000016</v>
      </c>
      <c r="CU151">
        <v>2089.395</v>
      </c>
      <c r="CV151">
        <v>113.85</v>
      </c>
      <c r="CW151">
        <v>1228.989142857143</v>
      </c>
      <c r="CX151">
        <v>99.225000000000009</v>
      </c>
      <c r="CY151">
        <v>915.28624999999977</v>
      </c>
      <c r="CZ151">
        <v>298.10249999999991</v>
      </c>
      <c r="DA151">
        <v>1485.6968750000001</v>
      </c>
      <c r="DB151">
        <v>2579.6711309523812</v>
      </c>
      <c r="DC151">
        <v>4732.2124999999996</v>
      </c>
      <c r="DD151">
        <v>1100</v>
      </c>
      <c r="DE151">
        <v>230</v>
      </c>
      <c r="DF151">
        <v>1518</v>
      </c>
      <c r="DG151">
        <v>47.1</v>
      </c>
      <c r="DH151">
        <v>499.76249999999999</v>
      </c>
      <c r="DI151">
        <v>447.93749999999989</v>
      </c>
      <c r="DJ151">
        <v>1058.25</v>
      </c>
      <c r="DK151">
        <v>1321.75</v>
      </c>
      <c r="DL151">
        <v>195.3125</v>
      </c>
      <c r="DM151">
        <v>141.125</v>
      </c>
      <c r="DN151">
        <v>58.5625</v>
      </c>
      <c r="DO151">
        <v>277.25</v>
      </c>
      <c r="DP151">
        <v>909.75</v>
      </c>
      <c r="DW151">
        <v>134104.94770238089</v>
      </c>
      <c r="DX151" t="s">
        <v>468</v>
      </c>
    </row>
    <row r="152" spans="1:128" x14ac:dyDescent="0.35">
      <c r="A152" s="12" t="s">
        <v>469</v>
      </c>
      <c r="B152">
        <v>2746.3449999999998</v>
      </c>
      <c r="C152">
        <v>203.67500000000001</v>
      </c>
      <c r="D152">
        <v>2165.6574999999998</v>
      </c>
      <c r="E152">
        <v>270</v>
      </c>
      <c r="F152">
        <v>2120.6285714285709</v>
      </c>
      <c r="G152">
        <v>114</v>
      </c>
      <c r="H152">
        <v>500</v>
      </c>
      <c r="I152">
        <v>660.05250000000001</v>
      </c>
      <c r="J152">
        <v>1287.610666666666</v>
      </c>
      <c r="K152">
        <v>254.35</v>
      </c>
      <c r="L152">
        <v>68.703125</v>
      </c>
      <c r="M152">
        <v>0</v>
      </c>
      <c r="N152">
        <v>770.06250000000034</v>
      </c>
      <c r="O152">
        <v>331.75125000000003</v>
      </c>
      <c r="P152">
        <v>566.84000000000015</v>
      </c>
      <c r="Q152">
        <v>767.76</v>
      </c>
      <c r="R152">
        <v>1022.28</v>
      </c>
      <c r="S152">
        <v>19355.291666666672</v>
      </c>
      <c r="T152">
        <v>477.84910714285718</v>
      </c>
      <c r="U152">
        <v>1780.7650000000001</v>
      </c>
      <c r="V152">
        <v>1161.33</v>
      </c>
      <c r="W152">
        <v>70</v>
      </c>
      <c r="X152">
        <v>298.95</v>
      </c>
      <c r="Y152">
        <v>1942.453750000001</v>
      </c>
      <c r="Z152">
        <v>203.12999999999991</v>
      </c>
      <c r="AA152">
        <v>3546.450666666668</v>
      </c>
      <c r="AB152">
        <v>589.5999999999998</v>
      </c>
      <c r="AC152">
        <v>167.04</v>
      </c>
      <c r="AD152">
        <v>1707.15</v>
      </c>
      <c r="AE152">
        <v>150</v>
      </c>
      <c r="AF152">
        <v>500</v>
      </c>
      <c r="AG152">
        <v>924.96266666666702</v>
      </c>
      <c r="AH152">
        <v>687.02600000000007</v>
      </c>
      <c r="AI152">
        <v>4525.0499999999993</v>
      </c>
      <c r="AJ152">
        <v>0</v>
      </c>
      <c r="AK152">
        <v>1915.2</v>
      </c>
      <c r="AL152">
        <v>638.59500000000014</v>
      </c>
      <c r="AM152">
        <v>3781.4957142857129</v>
      </c>
      <c r="AN152">
        <v>178.2</v>
      </c>
      <c r="AO152">
        <v>2353.5</v>
      </c>
      <c r="AP152">
        <v>55.95</v>
      </c>
      <c r="AQ152">
        <v>1177.1750000000011</v>
      </c>
      <c r="AR152">
        <v>292.09699999999998</v>
      </c>
      <c r="AS152">
        <v>94.813750000000013</v>
      </c>
      <c r="AT152">
        <v>104.265</v>
      </c>
      <c r="AU152">
        <v>36.721249999999998</v>
      </c>
      <c r="AV152">
        <v>0</v>
      </c>
      <c r="AW152">
        <v>0</v>
      </c>
      <c r="AX152">
        <v>0</v>
      </c>
      <c r="AY152">
        <v>2032.368285714286</v>
      </c>
      <c r="AZ152">
        <v>356.87</v>
      </c>
      <c r="BA152">
        <v>670.78125</v>
      </c>
      <c r="BB152">
        <v>1419.9386904761909</v>
      </c>
      <c r="BC152">
        <v>420</v>
      </c>
      <c r="BD152">
        <v>800</v>
      </c>
      <c r="BE152">
        <v>211.3125</v>
      </c>
      <c r="BF152">
        <v>252.9</v>
      </c>
      <c r="BG152">
        <v>274.2</v>
      </c>
      <c r="BH152">
        <v>300</v>
      </c>
      <c r="BI152">
        <v>170</v>
      </c>
      <c r="BJ152">
        <v>861.75</v>
      </c>
      <c r="BK152">
        <v>78.641249999999999</v>
      </c>
      <c r="BL152">
        <v>114.7416666666667</v>
      </c>
      <c r="BM152">
        <v>5256.3791666666666</v>
      </c>
      <c r="BN152">
        <v>857.375</v>
      </c>
      <c r="BO152">
        <v>3878.5184523809512</v>
      </c>
      <c r="BP152">
        <v>156.19999999999999</v>
      </c>
      <c r="BQ152">
        <v>175.65625</v>
      </c>
      <c r="BR152">
        <v>350</v>
      </c>
      <c r="BS152">
        <v>170</v>
      </c>
      <c r="BT152">
        <v>475.90000000000009</v>
      </c>
      <c r="BU152">
        <v>500</v>
      </c>
      <c r="BV152">
        <v>1000</v>
      </c>
      <c r="BW152">
        <v>2457.6937499999999</v>
      </c>
      <c r="BX152">
        <v>234.07499999999999</v>
      </c>
      <c r="BY152">
        <v>168</v>
      </c>
      <c r="BZ152">
        <v>357.34178571428572</v>
      </c>
      <c r="CA152">
        <v>102.7950000000002</v>
      </c>
      <c r="CB152">
        <v>378.76607142857142</v>
      </c>
      <c r="CC152">
        <v>0</v>
      </c>
      <c r="CD152">
        <v>13313.8125</v>
      </c>
      <c r="CE152">
        <v>7827.0982142857119</v>
      </c>
      <c r="CF152">
        <v>258</v>
      </c>
      <c r="CG152">
        <v>2426.355</v>
      </c>
      <c r="CH152">
        <v>912.75</v>
      </c>
      <c r="CI152">
        <v>250</v>
      </c>
      <c r="CJ152">
        <v>200</v>
      </c>
      <c r="CK152">
        <v>255</v>
      </c>
      <c r="CL152">
        <v>610.36428571428587</v>
      </c>
      <c r="CM152">
        <v>621.80500000000006</v>
      </c>
      <c r="CN152">
        <v>442.50499999999988</v>
      </c>
      <c r="CO152">
        <v>57.6</v>
      </c>
      <c r="CP152">
        <v>426.6875</v>
      </c>
      <c r="CQ152">
        <v>150</v>
      </c>
      <c r="CR152">
        <v>480.4375</v>
      </c>
      <c r="CS152">
        <v>150</v>
      </c>
      <c r="CT152">
        <v>436.95000000000022</v>
      </c>
      <c r="CU152">
        <v>2089.395</v>
      </c>
      <c r="CV152">
        <v>113.85</v>
      </c>
      <c r="CW152">
        <v>1068.989142857143</v>
      </c>
      <c r="CX152">
        <v>99.225000000000009</v>
      </c>
      <c r="CY152">
        <v>1015.28625</v>
      </c>
      <c r="CZ152">
        <v>298.10249999999991</v>
      </c>
      <c r="DA152">
        <v>1485.6968750000001</v>
      </c>
      <c r="DB152">
        <v>2579.6711309523812</v>
      </c>
      <c r="DC152">
        <v>4699.4624999999996</v>
      </c>
      <c r="DD152">
        <v>1100</v>
      </c>
      <c r="DE152">
        <v>230</v>
      </c>
      <c r="DF152">
        <v>1518</v>
      </c>
      <c r="DG152">
        <v>47.1</v>
      </c>
      <c r="DH152">
        <v>499.76249999999999</v>
      </c>
      <c r="DI152">
        <v>447.93749999999989</v>
      </c>
      <c r="DJ152">
        <v>1058.25</v>
      </c>
      <c r="DK152">
        <v>1321.75</v>
      </c>
      <c r="DL152">
        <v>165.3125</v>
      </c>
      <c r="DM152">
        <v>141.125</v>
      </c>
      <c r="DN152">
        <v>58.5625</v>
      </c>
      <c r="DO152">
        <v>277.25</v>
      </c>
      <c r="DP152">
        <v>909.75</v>
      </c>
      <c r="DW152">
        <v>137090.82520238101</v>
      </c>
      <c r="DX152" t="s">
        <v>469</v>
      </c>
    </row>
    <row r="153" spans="1:128" x14ac:dyDescent="0.35">
      <c r="A153" s="12" t="s">
        <v>470</v>
      </c>
      <c r="B153">
        <v>2746.3449999999998</v>
      </c>
      <c r="C153">
        <v>203.67500000000001</v>
      </c>
      <c r="D153">
        <v>2165.6574999999998</v>
      </c>
      <c r="E153">
        <v>304.41000000000003</v>
      </c>
      <c r="F153">
        <v>2620.6285714285709</v>
      </c>
      <c r="G153">
        <v>114</v>
      </c>
      <c r="H153">
        <v>500</v>
      </c>
      <c r="I153">
        <v>660.05250000000001</v>
      </c>
      <c r="J153">
        <v>1287.610666666666</v>
      </c>
      <c r="K153">
        <v>254.35</v>
      </c>
      <c r="L153">
        <v>68.703125</v>
      </c>
      <c r="M153">
        <v>0</v>
      </c>
      <c r="N153">
        <v>770.06250000000034</v>
      </c>
      <c r="O153">
        <v>331.75125000000003</v>
      </c>
      <c r="P153">
        <v>566.84000000000015</v>
      </c>
      <c r="Q153">
        <v>767.76</v>
      </c>
      <c r="R153">
        <v>1022.28</v>
      </c>
      <c r="S153">
        <v>13487.31166666667</v>
      </c>
      <c r="T153">
        <v>477.84910714285718</v>
      </c>
      <c r="U153">
        <v>1780.7650000000001</v>
      </c>
      <c r="V153">
        <v>1161.33</v>
      </c>
      <c r="W153">
        <v>70</v>
      </c>
      <c r="X153">
        <v>298.95</v>
      </c>
      <c r="Y153">
        <v>1942.453750000001</v>
      </c>
      <c r="Z153">
        <v>203.12999999999991</v>
      </c>
      <c r="AA153">
        <v>3546.450666666668</v>
      </c>
      <c r="AB153">
        <v>589.5999999999998</v>
      </c>
      <c r="AC153">
        <v>167.04</v>
      </c>
      <c r="AD153">
        <v>1707.15</v>
      </c>
      <c r="AE153">
        <v>150</v>
      </c>
      <c r="AF153">
        <v>500</v>
      </c>
      <c r="AG153">
        <v>924.96266666666702</v>
      </c>
      <c r="AH153">
        <v>687.02600000000007</v>
      </c>
      <c r="AI153">
        <v>4525.0499999999993</v>
      </c>
      <c r="AJ153">
        <v>0</v>
      </c>
      <c r="AK153">
        <v>1915.2</v>
      </c>
      <c r="AL153">
        <v>638.59500000000014</v>
      </c>
      <c r="AM153">
        <v>4881.4957142857129</v>
      </c>
      <c r="AN153">
        <v>178.2</v>
      </c>
      <c r="AO153">
        <v>2353.5</v>
      </c>
      <c r="AP153">
        <v>55.95</v>
      </c>
      <c r="AQ153">
        <v>1177.1750000000011</v>
      </c>
      <c r="AR153">
        <v>292.09699999999998</v>
      </c>
      <c r="AS153">
        <v>94.813750000000013</v>
      </c>
      <c r="AT153">
        <v>104.265</v>
      </c>
      <c r="AU153">
        <v>36.721249999999998</v>
      </c>
      <c r="AV153">
        <v>0</v>
      </c>
      <c r="AW153">
        <v>0</v>
      </c>
      <c r="AX153">
        <v>0</v>
      </c>
      <c r="AY153">
        <v>7532.3682857142858</v>
      </c>
      <c r="AZ153">
        <v>356.87</v>
      </c>
      <c r="BA153">
        <v>670.78125</v>
      </c>
      <c r="BB153">
        <v>1246.138690476191</v>
      </c>
      <c r="BC153">
        <v>420</v>
      </c>
      <c r="BD153">
        <v>800</v>
      </c>
      <c r="BE153">
        <v>211.3125</v>
      </c>
      <c r="BF153">
        <v>252.9</v>
      </c>
      <c r="BG153">
        <v>274.2</v>
      </c>
      <c r="BH153">
        <v>300</v>
      </c>
      <c r="BI153">
        <v>170</v>
      </c>
      <c r="BJ153">
        <v>861.75</v>
      </c>
      <c r="BK153">
        <v>78.641249999999999</v>
      </c>
      <c r="BL153">
        <v>114.7416666666667</v>
      </c>
      <c r="BM153">
        <v>1756.3791666666671</v>
      </c>
      <c r="BN153">
        <v>857.375</v>
      </c>
      <c r="BO153">
        <v>4993.4934523809516</v>
      </c>
      <c r="BP153">
        <v>156.19999999999999</v>
      </c>
      <c r="BQ153">
        <v>175.65625</v>
      </c>
      <c r="BR153">
        <v>350</v>
      </c>
      <c r="BS153">
        <v>170</v>
      </c>
      <c r="BT153">
        <v>475.90000000000009</v>
      </c>
      <c r="BU153">
        <v>500</v>
      </c>
      <c r="BV153">
        <v>1000</v>
      </c>
      <c r="BW153">
        <v>2457.6937499999999</v>
      </c>
      <c r="BX153">
        <v>234.07499999999999</v>
      </c>
      <c r="BY153">
        <v>168</v>
      </c>
      <c r="BZ153">
        <v>357.34178571428572</v>
      </c>
      <c r="CA153">
        <v>102.7950000000002</v>
      </c>
      <c r="CB153">
        <v>378.76607142857142</v>
      </c>
      <c r="CC153">
        <v>0</v>
      </c>
      <c r="CD153">
        <v>13313.8125</v>
      </c>
      <c r="CE153">
        <v>15672.78571428571</v>
      </c>
      <c r="CF153">
        <v>258</v>
      </c>
      <c r="CG153">
        <v>2426.355</v>
      </c>
      <c r="CH153">
        <v>912.75</v>
      </c>
      <c r="CI153">
        <v>250</v>
      </c>
      <c r="CJ153">
        <v>200</v>
      </c>
      <c r="CK153">
        <v>255</v>
      </c>
      <c r="CL153">
        <v>610.36428571428587</v>
      </c>
      <c r="CM153">
        <v>621.80500000000006</v>
      </c>
      <c r="CN153">
        <v>442.50499999999988</v>
      </c>
      <c r="CO153">
        <v>57.6</v>
      </c>
      <c r="CP153">
        <v>426.6875</v>
      </c>
      <c r="CQ153">
        <v>150</v>
      </c>
      <c r="CR153">
        <v>480.4375</v>
      </c>
      <c r="CS153">
        <v>150</v>
      </c>
      <c r="CT153">
        <v>436.95000000000022</v>
      </c>
      <c r="CU153">
        <v>2089.395</v>
      </c>
      <c r="CV153">
        <v>113.85</v>
      </c>
      <c r="CW153">
        <v>1768.989142857143</v>
      </c>
      <c r="CX153">
        <v>99.225000000000009</v>
      </c>
      <c r="CY153">
        <v>1015.28625</v>
      </c>
      <c r="CZ153">
        <v>298.10249999999991</v>
      </c>
      <c r="DA153">
        <v>1352.8218750000001</v>
      </c>
      <c r="DB153">
        <v>2183.4461309523808</v>
      </c>
      <c r="DC153">
        <v>4699.4624999999996</v>
      </c>
      <c r="DD153">
        <v>1100</v>
      </c>
      <c r="DE153">
        <v>230</v>
      </c>
      <c r="DF153">
        <v>1518</v>
      </c>
      <c r="DG153">
        <v>47.1</v>
      </c>
      <c r="DH153">
        <v>499.76249999999999</v>
      </c>
      <c r="DI153">
        <v>447.93749999999989</v>
      </c>
      <c r="DJ153">
        <v>1150.625</v>
      </c>
      <c r="DK153">
        <v>1321.75</v>
      </c>
      <c r="DL153">
        <v>165.3125</v>
      </c>
      <c r="DM153">
        <v>141.125</v>
      </c>
      <c r="DN153">
        <v>58.5625</v>
      </c>
      <c r="DO153">
        <v>277.25</v>
      </c>
      <c r="DP153">
        <v>909.75</v>
      </c>
      <c r="DW153">
        <v>143907.39270238101</v>
      </c>
      <c r="DX153" t="s">
        <v>470</v>
      </c>
    </row>
    <row r="154" spans="1:128" x14ac:dyDescent="0.35">
      <c r="A154" s="12" t="s">
        <v>471</v>
      </c>
      <c r="B154">
        <v>2746.3449999999998</v>
      </c>
      <c r="C154">
        <v>203.67500000000001</v>
      </c>
      <c r="D154">
        <v>2165.6574999999998</v>
      </c>
      <c r="E154">
        <v>304.41000000000003</v>
      </c>
      <c r="F154">
        <v>2620.6285714285709</v>
      </c>
      <c r="G154">
        <v>114</v>
      </c>
      <c r="H154">
        <v>500</v>
      </c>
      <c r="I154">
        <v>660.05250000000001</v>
      </c>
      <c r="J154">
        <v>1287.610666666666</v>
      </c>
      <c r="K154">
        <v>254.35</v>
      </c>
      <c r="L154">
        <v>68.703125</v>
      </c>
      <c r="M154">
        <v>0</v>
      </c>
      <c r="N154">
        <v>770.06250000000034</v>
      </c>
      <c r="O154">
        <v>331.75125000000003</v>
      </c>
      <c r="P154">
        <v>566.84000000000015</v>
      </c>
      <c r="Q154">
        <v>767.76</v>
      </c>
      <c r="R154">
        <v>1022.28</v>
      </c>
      <c r="S154">
        <v>16855.291666666672</v>
      </c>
      <c r="T154">
        <v>477.84910714285718</v>
      </c>
      <c r="U154">
        <v>1780.7650000000001</v>
      </c>
      <c r="V154">
        <v>1161.33</v>
      </c>
      <c r="W154">
        <v>70</v>
      </c>
      <c r="X154">
        <v>298.95</v>
      </c>
      <c r="Y154">
        <v>1942.453750000001</v>
      </c>
      <c r="Z154">
        <v>203.12999999999991</v>
      </c>
      <c r="AA154">
        <v>2496.450666666668</v>
      </c>
      <c r="AB154">
        <v>589.5999999999998</v>
      </c>
      <c r="AC154">
        <v>167.04</v>
      </c>
      <c r="AD154">
        <v>1707.15</v>
      </c>
      <c r="AE154">
        <v>150</v>
      </c>
      <c r="AF154">
        <v>500</v>
      </c>
      <c r="AG154">
        <v>1224.962666666667</v>
      </c>
      <c r="AH154">
        <v>187.0260000000001</v>
      </c>
      <c r="AI154">
        <v>4525.0499999999993</v>
      </c>
      <c r="AJ154">
        <v>0</v>
      </c>
      <c r="AK154">
        <v>1915.2</v>
      </c>
      <c r="AL154">
        <v>638.59500000000014</v>
      </c>
      <c r="AM154">
        <v>10481.495714285709</v>
      </c>
      <c r="AN154">
        <v>178.2</v>
      </c>
      <c r="AO154">
        <v>2353.5</v>
      </c>
      <c r="AP154">
        <v>55.95</v>
      </c>
      <c r="AQ154">
        <v>1177.1750000000011</v>
      </c>
      <c r="AR154">
        <v>292.09699999999998</v>
      </c>
      <c r="AS154">
        <v>94.813750000000013</v>
      </c>
      <c r="AT154">
        <v>104.265</v>
      </c>
      <c r="AU154">
        <v>36.721249999999998</v>
      </c>
      <c r="AV154">
        <v>0</v>
      </c>
      <c r="AW154">
        <v>0</v>
      </c>
      <c r="AX154">
        <v>0</v>
      </c>
      <c r="AY154">
        <v>1232.368285714286</v>
      </c>
      <c r="AZ154">
        <v>356.87</v>
      </c>
      <c r="BA154">
        <v>670.78125</v>
      </c>
      <c r="BB154">
        <v>1246.138690476191</v>
      </c>
      <c r="BC154">
        <v>420</v>
      </c>
      <c r="BD154">
        <v>800</v>
      </c>
      <c r="BE154">
        <v>211.3125</v>
      </c>
      <c r="BF154">
        <v>252.9</v>
      </c>
      <c r="BG154">
        <v>274.2</v>
      </c>
      <c r="BH154">
        <v>300</v>
      </c>
      <c r="BI154">
        <v>170</v>
      </c>
      <c r="BJ154">
        <v>861.75</v>
      </c>
      <c r="BK154">
        <v>78.641249999999999</v>
      </c>
      <c r="BL154">
        <v>414.74166666666667</v>
      </c>
      <c r="BM154">
        <v>1426.3791666666671</v>
      </c>
      <c r="BN154">
        <v>157.375</v>
      </c>
      <c r="BO154">
        <v>5493.4934523809516</v>
      </c>
      <c r="BP154">
        <v>156.19999999999999</v>
      </c>
      <c r="BQ154">
        <v>175.65625</v>
      </c>
      <c r="BR154">
        <v>350</v>
      </c>
      <c r="BS154">
        <v>170</v>
      </c>
      <c r="BT154">
        <v>475.90000000000009</v>
      </c>
      <c r="BU154">
        <v>500</v>
      </c>
      <c r="BV154">
        <v>1000</v>
      </c>
      <c r="BW154">
        <v>1907.6937499999999</v>
      </c>
      <c r="BX154">
        <v>234.07499999999999</v>
      </c>
      <c r="BY154">
        <v>168</v>
      </c>
      <c r="BZ154">
        <v>357.34178571428572</v>
      </c>
      <c r="CA154">
        <v>102.7950000000002</v>
      </c>
      <c r="CB154">
        <v>138.76607142857139</v>
      </c>
      <c r="CC154">
        <v>0</v>
      </c>
      <c r="CD154">
        <v>13313.8125</v>
      </c>
      <c r="CE154">
        <v>3922.7857142857119</v>
      </c>
      <c r="CF154">
        <v>258</v>
      </c>
      <c r="CG154">
        <v>2426.355</v>
      </c>
      <c r="CH154">
        <v>912.75</v>
      </c>
      <c r="CI154">
        <v>250</v>
      </c>
      <c r="CJ154">
        <v>200</v>
      </c>
      <c r="CK154">
        <v>255</v>
      </c>
      <c r="CL154">
        <v>370.36428571428581</v>
      </c>
      <c r="CM154">
        <v>381.80500000000001</v>
      </c>
      <c r="CN154">
        <v>442.50499999999988</v>
      </c>
      <c r="CO154">
        <v>57.6</v>
      </c>
      <c r="CP154">
        <v>426.6875</v>
      </c>
      <c r="CQ154">
        <v>150</v>
      </c>
      <c r="CR154">
        <v>480.4375</v>
      </c>
      <c r="CS154">
        <v>150</v>
      </c>
      <c r="CT154">
        <v>436.95000000000022</v>
      </c>
      <c r="CU154">
        <v>2089.395</v>
      </c>
      <c r="CV154">
        <v>113.85</v>
      </c>
      <c r="CW154">
        <v>1768.989142857143</v>
      </c>
      <c r="CX154">
        <v>99.225000000000009</v>
      </c>
      <c r="CY154">
        <v>715.28624999999977</v>
      </c>
      <c r="CZ154">
        <v>298.10249999999991</v>
      </c>
      <c r="DA154">
        <v>1352.8218750000001</v>
      </c>
      <c r="DB154">
        <v>2183.4461309523808</v>
      </c>
      <c r="DC154">
        <v>4449.4624999999996</v>
      </c>
      <c r="DD154">
        <v>1100</v>
      </c>
      <c r="DE154">
        <v>230</v>
      </c>
      <c r="DF154">
        <v>1518</v>
      </c>
      <c r="DG154">
        <v>47.1</v>
      </c>
      <c r="DH154">
        <v>499.76249999999999</v>
      </c>
      <c r="DI154">
        <v>447.93749999999989</v>
      </c>
      <c r="DJ154">
        <v>1150.625</v>
      </c>
      <c r="DK154">
        <v>1321.75</v>
      </c>
      <c r="DL154">
        <v>165.3125</v>
      </c>
      <c r="DM154">
        <v>141.125</v>
      </c>
      <c r="DN154">
        <v>58.5625</v>
      </c>
      <c r="DO154">
        <v>277.25</v>
      </c>
      <c r="DP154">
        <v>909.75</v>
      </c>
      <c r="DW154">
        <v>131525.3727023809</v>
      </c>
      <c r="DX154" t="s">
        <v>471</v>
      </c>
    </row>
    <row r="155" spans="1:128" x14ac:dyDescent="0.35">
      <c r="A155" s="12"/>
    </row>
    <row r="156" spans="1:128" x14ac:dyDescent="0.35">
      <c r="A156" s="12" t="s">
        <v>472</v>
      </c>
      <c r="B156">
        <v>9431.907011904761</v>
      </c>
      <c r="C156">
        <v>288.76290476190468</v>
      </c>
      <c r="D156">
        <v>4288.2111190476189</v>
      </c>
      <c r="E156">
        <v>395.35990476190477</v>
      </c>
      <c r="F156">
        <v>6557.9647619047628</v>
      </c>
      <c r="G156">
        <v>209.42857142857139</v>
      </c>
      <c r="H156">
        <v>497.04</v>
      </c>
      <c r="I156">
        <v>1141.4931666666671</v>
      </c>
      <c r="J156">
        <v>2416.8373333333329</v>
      </c>
      <c r="K156">
        <v>387.50542857142858</v>
      </c>
      <c r="L156">
        <v>637.38522023809526</v>
      </c>
      <c r="M156">
        <v>0</v>
      </c>
      <c r="N156">
        <v>1450.9110714285721</v>
      </c>
      <c r="O156">
        <v>707.21648809523811</v>
      </c>
      <c r="P156">
        <v>904.56190476190523</v>
      </c>
      <c r="Q156">
        <v>4887.2533333333331</v>
      </c>
      <c r="R156">
        <v>1363.5593904761911</v>
      </c>
      <c r="S156">
        <v>46834.178333333337</v>
      </c>
      <c r="T156">
        <v>673.43958333333353</v>
      </c>
      <c r="U156">
        <v>2797.142142857143</v>
      </c>
      <c r="V156">
        <v>2176.4728571428568</v>
      </c>
      <c r="W156">
        <v>65.257142857142867</v>
      </c>
      <c r="X156">
        <v>297.75</v>
      </c>
      <c r="Y156">
        <v>4034.461488095239</v>
      </c>
      <c r="Z156">
        <v>345.42142857142852</v>
      </c>
      <c r="AA156">
        <v>7512.4944761904771</v>
      </c>
      <c r="AB156">
        <v>1468.611428571428</v>
      </c>
      <c r="AC156">
        <v>348.54523809523812</v>
      </c>
      <c r="AD156">
        <v>2739.6071428571431</v>
      </c>
      <c r="AE156">
        <v>150.1142857142857</v>
      </c>
      <c r="AF156">
        <v>486.77333333333331</v>
      </c>
      <c r="AG156">
        <v>2551.6293333333329</v>
      </c>
      <c r="AH156">
        <v>140.67933333333349</v>
      </c>
      <c r="AI156">
        <v>8135.1071428571413</v>
      </c>
      <c r="AJ156">
        <v>0</v>
      </c>
      <c r="AK156">
        <v>3090.152380952381</v>
      </c>
      <c r="AL156">
        <v>1434.219761904762</v>
      </c>
      <c r="AM156">
        <v>10157.38857142857</v>
      </c>
      <c r="AN156">
        <v>260.99999999999989</v>
      </c>
      <c r="AO156">
        <v>3904.6428571428569</v>
      </c>
      <c r="AP156">
        <v>66.087142857142851</v>
      </c>
      <c r="AQ156">
        <v>1948.2492857142861</v>
      </c>
      <c r="AR156">
        <v>0</v>
      </c>
      <c r="AS156">
        <v>223.01392857142861</v>
      </c>
      <c r="AT156">
        <v>208.60142857142861</v>
      </c>
      <c r="AU156">
        <v>68.466964285714283</v>
      </c>
      <c r="AV156">
        <v>0</v>
      </c>
      <c r="AW156">
        <v>0</v>
      </c>
      <c r="AX156">
        <v>0</v>
      </c>
      <c r="AY156">
        <v>3836.4849523809521</v>
      </c>
      <c r="AZ156">
        <v>491.37</v>
      </c>
      <c r="BA156">
        <v>826.78125</v>
      </c>
      <c r="BB156">
        <v>1602.93869047619</v>
      </c>
      <c r="BC156">
        <v>642</v>
      </c>
      <c r="BD156">
        <v>1431.5</v>
      </c>
      <c r="BE156">
        <v>235.3125</v>
      </c>
      <c r="BF156">
        <v>249.7</v>
      </c>
      <c r="BG156">
        <v>271.8</v>
      </c>
      <c r="BH156">
        <v>300</v>
      </c>
      <c r="BI156">
        <v>170</v>
      </c>
      <c r="BJ156">
        <v>1188.75</v>
      </c>
      <c r="BK156">
        <v>103.64125</v>
      </c>
      <c r="BL156">
        <v>320.54166666666657</v>
      </c>
      <c r="BM156">
        <v>6199.0791666666664</v>
      </c>
      <c r="BN156">
        <v>137.875</v>
      </c>
      <c r="BO156">
        <v>4896.4934523809543</v>
      </c>
      <c r="BP156">
        <v>0</v>
      </c>
      <c r="BQ156">
        <v>189.15625</v>
      </c>
      <c r="BR156">
        <v>350</v>
      </c>
      <c r="BS156">
        <v>140</v>
      </c>
      <c r="BT156">
        <v>474.30000000000013</v>
      </c>
      <c r="BU156">
        <v>740</v>
      </c>
      <c r="BV156">
        <v>1172</v>
      </c>
      <c r="BW156">
        <v>1310.0151785714279</v>
      </c>
      <c r="BX156">
        <v>232.93214285714291</v>
      </c>
      <c r="BY156">
        <v>0</v>
      </c>
      <c r="BZ156">
        <v>1135.3146428571431</v>
      </c>
      <c r="CA156">
        <v>5944.4150000000009</v>
      </c>
      <c r="CB156">
        <v>597.61250000000007</v>
      </c>
      <c r="CC156">
        <v>0</v>
      </c>
      <c r="CD156">
        <v>40426.52678571429</v>
      </c>
      <c r="CE156">
        <v>30343.428571428569</v>
      </c>
      <c r="CF156">
        <v>0</v>
      </c>
      <c r="CG156">
        <v>5525.0292857142858</v>
      </c>
      <c r="CH156">
        <v>440.03571428571422</v>
      </c>
      <c r="CI156">
        <v>163.7714285714286</v>
      </c>
      <c r="CJ156">
        <v>194.17142857142861</v>
      </c>
      <c r="CK156">
        <v>0</v>
      </c>
      <c r="CL156">
        <v>918.75714285714287</v>
      </c>
      <c r="CM156">
        <v>896.43714285714293</v>
      </c>
      <c r="CN156">
        <v>998.94785714285706</v>
      </c>
      <c r="CO156">
        <v>37.671428571428578</v>
      </c>
      <c r="CP156">
        <v>446.09226190476193</v>
      </c>
      <c r="CQ156">
        <v>150.07142857142861</v>
      </c>
      <c r="CR156">
        <v>1038.9375</v>
      </c>
      <c r="CS156">
        <v>124.9714285714286</v>
      </c>
      <c r="CT156">
        <v>951.92142857142881</v>
      </c>
      <c r="CU156">
        <v>3808.0350000000012</v>
      </c>
      <c r="CV156">
        <v>189.27857142857141</v>
      </c>
      <c r="CW156">
        <v>3231.2420000000002</v>
      </c>
      <c r="CX156">
        <v>172.04785714285711</v>
      </c>
      <c r="CY156">
        <v>1463.858392857142</v>
      </c>
      <c r="CZ156">
        <v>878.61464285714283</v>
      </c>
      <c r="DA156">
        <v>12622.37544642857</v>
      </c>
      <c r="DB156">
        <v>7478.635416666667</v>
      </c>
      <c r="DC156">
        <v>10319.069642857139</v>
      </c>
      <c r="DD156">
        <v>2454.071428571428</v>
      </c>
      <c r="DE156">
        <v>112.5714285714286</v>
      </c>
      <c r="DF156">
        <v>3016.928571428572</v>
      </c>
      <c r="DG156">
        <v>54.814285714285717</v>
      </c>
      <c r="DH156">
        <v>741.04821428571427</v>
      </c>
      <c r="DI156">
        <v>1046.466071428571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44.630952380952408</v>
      </c>
      <c r="DP156">
        <v>807.46428571428578</v>
      </c>
      <c r="DQ156">
        <v>0</v>
      </c>
      <c r="DR156">
        <v>0</v>
      </c>
      <c r="DS156">
        <v>0</v>
      </c>
      <c r="DU156">
        <v>0</v>
      </c>
      <c r="DV156">
        <v>0</v>
      </c>
      <c r="DW156">
        <v>303972.84130714269</v>
      </c>
      <c r="DX156" t="s">
        <v>472</v>
      </c>
    </row>
    <row r="157" spans="1:128" x14ac:dyDescent="0.35">
      <c r="A157" s="12" t="s">
        <v>461</v>
      </c>
      <c r="B157">
        <v>771.31076190476199</v>
      </c>
      <c r="C157">
        <v>55.08790476190476</v>
      </c>
      <c r="D157">
        <v>442.55361904761901</v>
      </c>
      <c r="E157">
        <v>92.359904761904758</v>
      </c>
      <c r="F157">
        <v>463.41619047619048</v>
      </c>
      <c r="G157">
        <v>35.428571428571431</v>
      </c>
      <c r="H157">
        <v>0</v>
      </c>
      <c r="I157">
        <v>228.44066666666669</v>
      </c>
      <c r="J157">
        <v>398.98666666666668</v>
      </c>
      <c r="K157">
        <v>97.155428571428573</v>
      </c>
      <c r="L157">
        <v>68.682095238095229</v>
      </c>
      <c r="M157">
        <v>0</v>
      </c>
      <c r="N157">
        <v>181.82857142857139</v>
      </c>
      <c r="O157">
        <v>162.83523809523811</v>
      </c>
      <c r="P157">
        <v>139.40190476190469</v>
      </c>
      <c r="Q157">
        <v>103.5733333333333</v>
      </c>
      <c r="R157">
        <v>341.27939047619049</v>
      </c>
      <c r="S157">
        <v>4891.3466666666673</v>
      </c>
      <c r="T157">
        <v>109.1904761904762</v>
      </c>
      <c r="U157">
        <v>460.77714285714268</v>
      </c>
      <c r="V157">
        <v>309.06285714285713</v>
      </c>
      <c r="W157">
        <v>0</v>
      </c>
      <c r="X157">
        <v>0</v>
      </c>
      <c r="Y157">
        <v>759.64523809523803</v>
      </c>
      <c r="Z157">
        <v>111.2114285714286</v>
      </c>
      <c r="AA157">
        <v>2284.4038095238102</v>
      </c>
      <c r="AB157">
        <v>640.09142857142854</v>
      </c>
      <c r="AC157">
        <v>92.355238095238093</v>
      </c>
      <c r="AD157">
        <v>500.85714285714278</v>
      </c>
      <c r="AE157">
        <v>0.1142857142857143</v>
      </c>
      <c r="AF157">
        <v>0</v>
      </c>
      <c r="AG157">
        <v>1229.906666666667</v>
      </c>
      <c r="AH157">
        <v>0</v>
      </c>
      <c r="AI157">
        <v>2820.457142857143</v>
      </c>
      <c r="AJ157">
        <v>0</v>
      </c>
      <c r="AK157">
        <v>1174.952380952381</v>
      </c>
      <c r="AL157">
        <v>328.26476190476188</v>
      </c>
      <c r="AM157">
        <v>4456.5428571428574</v>
      </c>
      <c r="AN157">
        <v>82.799999999999983</v>
      </c>
      <c r="AO157">
        <v>609.14285714285711</v>
      </c>
      <c r="AP157">
        <v>0</v>
      </c>
      <c r="AQ157">
        <v>559.47428571428554</v>
      </c>
      <c r="AR157">
        <v>0</v>
      </c>
      <c r="AS157">
        <v>125.3501785714286</v>
      </c>
      <c r="AT157">
        <v>104.3364285714286</v>
      </c>
      <c r="AU157">
        <v>27.945714285714288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Z157">
        <v>400.87285714285719</v>
      </c>
      <c r="CA157">
        <v>5832.6600000000008</v>
      </c>
      <c r="CB157">
        <v>0</v>
      </c>
      <c r="CC157">
        <v>0</v>
      </c>
      <c r="CD157">
        <v>22900.71428571429</v>
      </c>
      <c r="CE157">
        <v>13233.94285714286</v>
      </c>
      <c r="CF157">
        <v>0</v>
      </c>
      <c r="CG157">
        <v>2083.474285714286</v>
      </c>
      <c r="CH157">
        <v>0</v>
      </c>
      <c r="CI157">
        <v>0</v>
      </c>
      <c r="CJ157">
        <v>0</v>
      </c>
      <c r="CK157">
        <v>0</v>
      </c>
      <c r="CL157">
        <v>429.74285714285708</v>
      </c>
      <c r="CM157">
        <v>464.65714285714301</v>
      </c>
      <c r="CN157">
        <v>472.14285714285711</v>
      </c>
      <c r="CO157">
        <v>0</v>
      </c>
      <c r="CP157">
        <v>0</v>
      </c>
      <c r="CQ157">
        <v>7.1428571428571425E-2</v>
      </c>
      <c r="CR157">
        <v>507.5</v>
      </c>
      <c r="CS157">
        <v>0</v>
      </c>
      <c r="CT157">
        <v>421.77142857142849</v>
      </c>
      <c r="CU157">
        <v>962.6400000000001</v>
      </c>
      <c r="CV157">
        <v>75.428571428571431</v>
      </c>
      <c r="CW157">
        <v>1456.6628571428571</v>
      </c>
      <c r="CX157">
        <v>72.822857142857146</v>
      </c>
      <c r="CY157">
        <v>599.65714285714284</v>
      </c>
      <c r="CZ157">
        <v>261.61714285714282</v>
      </c>
      <c r="DA157">
        <v>10524.928571428571</v>
      </c>
      <c r="DB157">
        <v>4395.4642857142862</v>
      </c>
      <c r="DC157">
        <v>4108.8571428571431</v>
      </c>
      <c r="DD157">
        <v>983.57142857142844</v>
      </c>
      <c r="DE157">
        <v>0</v>
      </c>
      <c r="DF157">
        <v>1108.928571428572</v>
      </c>
      <c r="DG157">
        <v>0.2142857142857153</v>
      </c>
      <c r="DH157">
        <v>166.28571428571419</v>
      </c>
      <c r="DI157">
        <v>361.82857142857148</v>
      </c>
      <c r="DJ157">
        <v>0</v>
      </c>
      <c r="DK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U157">
        <v>0</v>
      </c>
      <c r="DV157">
        <v>0</v>
      </c>
      <c r="DW157">
        <v>97087.026378571449</v>
      </c>
      <c r="DX157" t="s">
        <v>461</v>
      </c>
    </row>
    <row r="158" spans="1:128" x14ac:dyDescent="0.35">
      <c r="A158" s="12" t="s">
        <v>462</v>
      </c>
      <c r="B158">
        <v>5474.7</v>
      </c>
      <c r="C158">
        <v>0</v>
      </c>
      <c r="D158">
        <v>1620</v>
      </c>
      <c r="E158">
        <v>0</v>
      </c>
      <c r="F158">
        <v>1240.24</v>
      </c>
      <c r="G158">
        <v>0</v>
      </c>
      <c r="H158">
        <v>0</v>
      </c>
      <c r="I158">
        <v>0</v>
      </c>
      <c r="J158">
        <v>159.04</v>
      </c>
      <c r="K158">
        <v>0</v>
      </c>
      <c r="L158">
        <v>0</v>
      </c>
      <c r="M158">
        <v>0</v>
      </c>
      <c r="N158">
        <v>26.640000000000011</v>
      </c>
      <c r="O158">
        <v>20.72</v>
      </c>
      <c r="P158">
        <v>14.80000000000001</v>
      </c>
      <c r="Q158">
        <v>0</v>
      </c>
      <c r="R158">
        <v>0</v>
      </c>
      <c r="S158">
        <v>2873.9199999999992</v>
      </c>
      <c r="T158">
        <v>18</v>
      </c>
      <c r="U158">
        <v>121.2</v>
      </c>
      <c r="V158">
        <v>15.600000000000019</v>
      </c>
      <c r="W158">
        <v>0</v>
      </c>
      <c r="X158">
        <v>0</v>
      </c>
      <c r="Y158">
        <v>77.700000000000045</v>
      </c>
      <c r="Z158">
        <v>0</v>
      </c>
      <c r="AA158">
        <v>415.84000000000009</v>
      </c>
      <c r="AB158">
        <v>91.32000000000005</v>
      </c>
      <c r="AC158">
        <v>0</v>
      </c>
      <c r="AD158">
        <v>47.999999999999943</v>
      </c>
      <c r="AE158">
        <v>0</v>
      </c>
      <c r="AF158">
        <v>0</v>
      </c>
      <c r="AG158">
        <v>170.52</v>
      </c>
      <c r="AH158">
        <v>0</v>
      </c>
      <c r="AI158">
        <v>0</v>
      </c>
      <c r="AJ158">
        <v>0</v>
      </c>
      <c r="AK158">
        <v>0</v>
      </c>
      <c r="AL158">
        <v>184</v>
      </c>
      <c r="AM158">
        <v>325.80000000000018</v>
      </c>
      <c r="AN158">
        <v>0</v>
      </c>
      <c r="AO158">
        <v>6</v>
      </c>
      <c r="AP158">
        <v>3.6571428571428579</v>
      </c>
      <c r="AQ158">
        <v>0</v>
      </c>
      <c r="AR158">
        <v>0</v>
      </c>
      <c r="AS158">
        <v>2.850000000000009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59.25</v>
      </c>
      <c r="AZ158">
        <v>62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7</v>
      </c>
      <c r="BK158">
        <v>0</v>
      </c>
      <c r="BL158">
        <v>1.6</v>
      </c>
      <c r="BM158">
        <v>164</v>
      </c>
      <c r="BN158">
        <v>0</v>
      </c>
      <c r="BO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4</v>
      </c>
      <c r="BW158">
        <v>0</v>
      </c>
      <c r="BX158">
        <v>0</v>
      </c>
      <c r="BZ158">
        <v>108.17999999999989</v>
      </c>
      <c r="CA158">
        <v>1.680000000000291</v>
      </c>
      <c r="CB158">
        <v>0</v>
      </c>
      <c r="CC158">
        <v>0</v>
      </c>
      <c r="CD158">
        <v>1035</v>
      </c>
      <c r="CE158">
        <v>1299.5999999999999</v>
      </c>
      <c r="CF158">
        <v>0</v>
      </c>
      <c r="CG158">
        <v>75.599999999999909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15</v>
      </c>
      <c r="CS158">
        <v>0</v>
      </c>
      <c r="CT158">
        <v>1.1999999999999891</v>
      </c>
      <c r="CU158">
        <v>43.200000000000053</v>
      </c>
      <c r="CV158">
        <v>0</v>
      </c>
      <c r="CW158">
        <v>164.16000000000011</v>
      </c>
      <c r="CX158">
        <v>0</v>
      </c>
      <c r="CY158">
        <v>31.32000000000005</v>
      </c>
      <c r="CZ158">
        <v>5.5800000000000409</v>
      </c>
      <c r="DA158">
        <v>18.25</v>
      </c>
      <c r="DB158">
        <v>30</v>
      </c>
      <c r="DC158">
        <v>114</v>
      </c>
      <c r="DD158">
        <v>22.5</v>
      </c>
      <c r="DE158">
        <v>0</v>
      </c>
      <c r="DF158">
        <v>22.5</v>
      </c>
      <c r="DG158">
        <v>0</v>
      </c>
      <c r="DH158">
        <v>48</v>
      </c>
      <c r="DI158">
        <v>0</v>
      </c>
      <c r="DJ158">
        <v>0</v>
      </c>
      <c r="DK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U158">
        <v>0</v>
      </c>
      <c r="DV158">
        <v>0</v>
      </c>
      <c r="DW158">
        <v>16244.16714285715</v>
      </c>
      <c r="DX158" t="s">
        <v>462</v>
      </c>
    </row>
    <row r="159" spans="1:128" x14ac:dyDescent="0.35">
      <c r="A159" s="12" t="s">
        <v>463</v>
      </c>
      <c r="B159">
        <v>82.5</v>
      </c>
      <c r="C159">
        <v>29.999999999999989</v>
      </c>
      <c r="D159">
        <v>60</v>
      </c>
      <c r="E159">
        <v>33</v>
      </c>
      <c r="F159">
        <v>1133.68</v>
      </c>
      <c r="G159">
        <v>60</v>
      </c>
      <c r="H159">
        <v>0</v>
      </c>
      <c r="I159">
        <v>253</v>
      </c>
      <c r="J159">
        <v>571.20000000000005</v>
      </c>
      <c r="K159">
        <v>35.999999999999993</v>
      </c>
      <c r="L159">
        <v>0</v>
      </c>
      <c r="M159">
        <v>0</v>
      </c>
      <c r="N159">
        <v>245.68</v>
      </c>
      <c r="O159">
        <v>59.199999999999989</v>
      </c>
      <c r="P159">
        <v>183.52</v>
      </c>
      <c r="Q159">
        <v>183.68</v>
      </c>
      <c r="R159">
        <v>0</v>
      </c>
      <c r="S159">
        <v>5270.7200000000012</v>
      </c>
      <c r="T159">
        <v>68.400000000000006</v>
      </c>
      <c r="U159">
        <v>434.4</v>
      </c>
      <c r="V159">
        <v>690.48000000000013</v>
      </c>
      <c r="W159">
        <v>0</v>
      </c>
      <c r="X159">
        <v>0</v>
      </c>
      <c r="Y159">
        <v>517.26</v>
      </c>
      <c r="Z159">
        <v>31.080000000000009</v>
      </c>
      <c r="AA159">
        <v>1527.2</v>
      </c>
      <c r="AB159">
        <v>147.59999999999991</v>
      </c>
      <c r="AC159">
        <v>0</v>
      </c>
      <c r="AD159">
        <v>483.60000000000019</v>
      </c>
      <c r="AE159">
        <v>0</v>
      </c>
      <c r="AF159">
        <v>0</v>
      </c>
      <c r="AG159">
        <v>226.24</v>
      </c>
      <c r="AH159">
        <v>0</v>
      </c>
      <c r="AI159">
        <v>789.59999999999991</v>
      </c>
      <c r="AJ159">
        <v>0</v>
      </c>
      <c r="AK159">
        <v>0</v>
      </c>
      <c r="AL159">
        <v>283.36000000000013</v>
      </c>
      <c r="AM159">
        <v>617.39999999999964</v>
      </c>
      <c r="AN159">
        <v>0</v>
      </c>
      <c r="AO159">
        <v>936</v>
      </c>
      <c r="AP159">
        <v>6.48</v>
      </c>
      <c r="AQ159">
        <v>211.6</v>
      </c>
      <c r="AR159">
        <v>0</v>
      </c>
      <c r="AS159">
        <v>0</v>
      </c>
      <c r="AT159">
        <v>0</v>
      </c>
      <c r="AU159">
        <v>3.8000000000000012</v>
      </c>
      <c r="AV159">
        <v>0</v>
      </c>
      <c r="AW159">
        <v>0</v>
      </c>
      <c r="AX159">
        <v>0</v>
      </c>
      <c r="AY159">
        <v>309.5</v>
      </c>
      <c r="AZ159">
        <v>72.5</v>
      </c>
      <c r="BA159">
        <v>156</v>
      </c>
      <c r="BB159">
        <v>356.8</v>
      </c>
      <c r="BC159">
        <v>222</v>
      </c>
      <c r="BD159">
        <v>631.5</v>
      </c>
      <c r="BE159">
        <v>24</v>
      </c>
      <c r="BF159">
        <v>0</v>
      </c>
      <c r="BG159">
        <v>0</v>
      </c>
      <c r="BH159">
        <v>0</v>
      </c>
      <c r="BI159">
        <v>0</v>
      </c>
      <c r="BJ159">
        <v>320</v>
      </c>
      <c r="BK159">
        <v>25</v>
      </c>
      <c r="BL159">
        <v>5.6</v>
      </c>
      <c r="BM159">
        <v>844.5</v>
      </c>
      <c r="BN159">
        <v>0</v>
      </c>
      <c r="BO159">
        <v>995.2</v>
      </c>
      <c r="BQ159">
        <v>13.5</v>
      </c>
      <c r="BR159">
        <v>0</v>
      </c>
      <c r="BS159">
        <v>0</v>
      </c>
      <c r="BT159">
        <v>0</v>
      </c>
      <c r="BU159">
        <v>240</v>
      </c>
      <c r="BV159">
        <v>168</v>
      </c>
      <c r="BW159">
        <v>0</v>
      </c>
      <c r="BX159">
        <v>0</v>
      </c>
      <c r="BZ159">
        <v>268.92000000000007</v>
      </c>
      <c r="CA159">
        <v>7.2799999999997453</v>
      </c>
      <c r="CB159">
        <v>0</v>
      </c>
      <c r="CC159">
        <v>0</v>
      </c>
      <c r="CD159">
        <v>3177</v>
      </c>
      <c r="CE159">
        <v>2138.4</v>
      </c>
      <c r="CF159">
        <v>0</v>
      </c>
      <c r="CG159">
        <v>939.59999999999991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19.404761904761902</v>
      </c>
      <c r="CQ159">
        <v>0</v>
      </c>
      <c r="CR159">
        <v>36</v>
      </c>
      <c r="CS159">
        <v>0</v>
      </c>
      <c r="CT159">
        <v>92</v>
      </c>
      <c r="CU159">
        <v>712.8</v>
      </c>
      <c r="CV159">
        <v>0</v>
      </c>
      <c r="CW159">
        <v>273.23999999999978</v>
      </c>
      <c r="CX159">
        <v>0</v>
      </c>
      <c r="CY159">
        <v>127.4399999999999</v>
      </c>
      <c r="CZ159">
        <v>100.4399999999999</v>
      </c>
      <c r="DA159">
        <v>493.5</v>
      </c>
      <c r="DB159">
        <v>523.5</v>
      </c>
      <c r="DC159">
        <v>612</v>
      </c>
      <c r="DD159">
        <v>348</v>
      </c>
      <c r="DE159">
        <v>0</v>
      </c>
      <c r="DF159">
        <v>367.5</v>
      </c>
      <c r="DG159">
        <v>7.5</v>
      </c>
      <c r="DH159">
        <v>27</v>
      </c>
      <c r="DI159">
        <v>0</v>
      </c>
      <c r="DJ159">
        <v>0</v>
      </c>
      <c r="DK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U159">
        <v>0</v>
      </c>
      <c r="DV159">
        <v>0</v>
      </c>
      <c r="DW159">
        <v>29832.304761904761</v>
      </c>
      <c r="DX159" t="s">
        <v>463</v>
      </c>
    </row>
    <row r="160" spans="1:128" x14ac:dyDescent="0.35">
      <c r="A160" s="12"/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U160">
        <v>0</v>
      </c>
      <c r="DV160">
        <v>0</v>
      </c>
      <c r="DW160">
        <v>0</v>
      </c>
    </row>
    <row r="161" spans="1:128" x14ac:dyDescent="0.35">
      <c r="A161" s="12"/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U161">
        <v>0</v>
      </c>
      <c r="DV161">
        <v>0</v>
      </c>
      <c r="DW161">
        <v>0</v>
      </c>
    </row>
    <row r="162" spans="1:128" x14ac:dyDescent="0.35">
      <c r="A162" s="12" t="s">
        <v>473</v>
      </c>
      <c r="B162">
        <v>3103.3962499999989</v>
      </c>
      <c r="C162">
        <v>203.67500000000001</v>
      </c>
      <c r="D162">
        <v>2165.6574999999998</v>
      </c>
      <c r="E162">
        <v>270</v>
      </c>
      <c r="F162">
        <v>3720.6285714285718</v>
      </c>
      <c r="G162">
        <v>114</v>
      </c>
      <c r="H162">
        <v>497.04</v>
      </c>
      <c r="I162">
        <v>660.0524999999999</v>
      </c>
      <c r="J162">
        <v>1287.610666666666</v>
      </c>
      <c r="K162">
        <v>254.35</v>
      </c>
      <c r="L162">
        <v>568.703125</v>
      </c>
      <c r="M162">
        <v>0</v>
      </c>
      <c r="N162">
        <v>996.76250000000005</v>
      </c>
      <c r="O162">
        <v>464.46125000000001</v>
      </c>
      <c r="P162">
        <v>566.84000000000037</v>
      </c>
      <c r="Q162">
        <v>4600</v>
      </c>
      <c r="R162">
        <v>1022.28</v>
      </c>
      <c r="S162">
        <v>33798.191666666673</v>
      </c>
      <c r="T162">
        <v>477.84910714285729</v>
      </c>
      <c r="U162">
        <v>1780.7650000000001</v>
      </c>
      <c r="V162">
        <v>1161.33</v>
      </c>
      <c r="W162">
        <v>65.257142857142867</v>
      </c>
      <c r="X162">
        <v>297.75</v>
      </c>
      <c r="Y162">
        <v>2679.8562500000012</v>
      </c>
      <c r="Z162">
        <v>203.12999999999991</v>
      </c>
      <c r="AA162">
        <v>3285.050666666667</v>
      </c>
      <c r="AB162">
        <v>589.59999999999991</v>
      </c>
      <c r="AC162">
        <v>256.19000000000011</v>
      </c>
      <c r="AD162">
        <v>1707.15</v>
      </c>
      <c r="AE162">
        <v>150</v>
      </c>
      <c r="AF162">
        <v>486.77333333333331</v>
      </c>
      <c r="AG162">
        <v>924.96266666666679</v>
      </c>
      <c r="AH162">
        <v>140.67933333333349</v>
      </c>
      <c r="AI162">
        <v>4525.0499999999993</v>
      </c>
      <c r="AJ162">
        <v>0</v>
      </c>
      <c r="AK162">
        <v>1915.2</v>
      </c>
      <c r="AL162">
        <v>638.5949999999998</v>
      </c>
      <c r="AM162">
        <v>4757.6457142857134</v>
      </c>
      <c r="AN162">
        <v>178.2</v>
      </c>
      <c r="AO162">
        <v>2353.5</v>
      </c>
      <c r="AP162">
        <v>55.949999999999989</v>
      </c>
      <c r="AQ162">
        <v>1177.1750000000011</v>
      </c>
      <c r="AR162">
        <v>0</v>
      </c>
      <c r="AS162">
        <v>94.813749999999999</v>
      </c>
      <c r="AT162">
        <v>104.265</v>
      </c>
      <c r="AU162">
        <v>36.721249999999998</v>
      </c>
      <c r="AV162">
        <v>0</v>
      </c>
      <c r="AW162">
        <v>0</v>
      </c>
      <c r="AX162">
        <v>0</v>
      </c>
      <c r="AY162">
        <v>3467.7349523809521</v>
      </c>
      <c r="AZ162">
        <v>356.87</v>
      </c>
      <c r="BA162">
        <v>670.78125</v>
      </c>
      <c r="BB162">
        <v>1246.138690476191</v>
      </c>
      <c r="BC162">
        <v>420</v>
      </c>
      <c r="BD162">
        <v>800</v>
      </c>
      <c r="BE162">
        <v>211.3125</v>
      </c>
      <c r="BF162">
        <v>249.7</v>
      </c>
      <c r="BG162">
        <v>271.8</v>
      </c>
      <c r="BH162">
        <v>300</v>
      </c>
      <c r="BI162">
        <v>170</v>
      </c>
      <c r="BJ162">
        <v>861.75</v>
      </c>
      <c r="BK162">
        <v>78.641249999999999</v>
      </c>
      <c r="BL162">
        <v>313.34166666666658</v>
      </c>
      <c r="BM162">
        <v>5190.5791666666664</v>
      </c>
      <c r="BN162">
        <v>137.875</v>
      </c>
      <c r="BO162">
        <v>3901.293452380954</v>
      </c>
      <c r="BQ162">
        <v>175.65625</v>
      </c>
      <c r="BR162">
        <v>350</v>
      </c>
      <c r="BS162">
        <v>140</v>
      </c>
      <c r="BT162">
        <v>474.30000000000013</v>
      </c>
      <c r="BU162">
        <v>500</v>
      </c>
      <c r="BV162">
        <v>1000</v>
      </c>
      <c r="BW162">
        <v>1310.0151785714279</v>
      </c>
      <c r="BX162">
        <v>232.93214285714291</v>
      </c>
      <c r="BZ162">
        <v>357.34178571428589</v>
      </c>
      <c r="CA162">
        <v>102.7950000000001</v>
      </c>
      <c r="CB162">
        <v>597.61250000000007</v>
      </c>
      <c r="CC162">
        <v>0</v>
      </c>
      <c r="CD162">
        <v>13313.8125</v>
      </c>
      <c r="CE162">
        <v>13671.485714285711</v>
      </c>
      <c r="CF162">
        <v>0</v>
      </c>
      <c r="CG162">
        <v>2426.355</v>
      </c>
      <c r="CH162">
        <v>440.03571428571422</v>
      </c>
      <c r="CI162">
        <v>163.7714285714286</v>
      </c>
      <c r="CJ162">
        <v>194.17142857142861</v>
      </c>
      <c r="CK162">
        <v>0</v>
      </c>
      <c r="CL162">
        <v>489.01428571428579</v>
      </c>
      <c r="CM162">
        <v>431.78</v>
      </c>
      <c r="CN162">
        <v>526.80499999999995</v>
      </c>
      <c r="CO162">
        <v>37.671428571428578</v>
      </c>
      <c r="CP162">
        <v>426.6875</v>
      </c>
      <c r="CQ162">
        <v>150</v>
      </c>
      <c r="CR162">
        <v>480.4375</v>
      </c>
      <c r="CS162">
        <v>124.9714285714286</v>
      </c>
      <c r="CT162">
        <v>436.95000000000027</v>
      </c>
      <c r="CU162">
        <v>2089.395</v>
      </c>
      <c r="CV162">
        <v>113.85</v>
      </c>
      <c r="CW162">
        <v>1337.179142857143</v>
      </c>
      <c r="CX162">
        <v>99.224999999999994</v>
      </c>
      <c r="CY162">
        <v>705.44124999999963</v>
      </c>
      <c r="CZ162">
        <v>510.97750000000008</v>
      </c>
      <c r="DA162">
        <v>1585.6968750000001</v>
      </c>
      <c r="DB162">
        <v>2529.6711309523812</v>
      </c>
      <c r="DC162">
        <v>5484.2124999999996</v>
      </c>
      <c r="DD162">
        <v>1100</v>
      </c>
      <c r="DE162">
        <v>112.5714285714286</v>
      </c>
      <c r="DF162">
        <v>1518</v>
      </c>
      <c r="DG162">
        <v>47.1</v>
      </c>
      <c r="DH162">
        <v>499.76249999999999</v>
      </c>
      <c r="DI162">
        <v>684.63749999999982</v>
      </c>
      <c r="DJ162">
        <v>0</v>
      </c>
      <c r="DK162">
        <v>0</v>
      </c>
      <c r="DO162">
        <v>44.630952380952408</v>
      </c>
      <c r="DP162">
        <v>807.46428571428578</v>
      </c>
      <c r="DQ162">
        <v>0</v>
      </c>
      <c r="DR162">
        <v>0</v>
      </c>
      <c r="DS162">
        <v>0</v>
      </c>
      <c r="DU162">
        <v>0</v>
      </c>
      <c r="DV162">
        <v>0</v>
      </c>
      <c r="DW162">
        <v>160809.34302380949</v>
      </c>
      <c r="DX162" t="s">
        <v>473</v>
      </c>
    </row>
    <row r="163" spans="1:128" x14ac:dyDescent="0.35">
      <c r="A163" s="12" t="s">
        <v>474</v>
      </c>
      <c r="B163">
        <v>2746.3450000000012</v>
      </c>
      <c r="C163">
        <v>203.67500000000001</v>
      </c>
      <c r="D163">
        <v>2165.6574999999998</v>
      </c>
      <c r="E163">
        <v>270</v>
      </c>
      <c r="F163">
        <v>3720.6285714285709</v>
      </c>
      <c r="G163">
        <v>114</v>
      </c>
      <c r="H163">
        <v>499.99999999999989</v>
      </c>
      <c r="I163">
        <v>660.05250000000012</v>
      </c>
      <c r="J163">
        <v>1287.610666666666</v>
      </c>
      <c r="K163">
        <v>254.35</v>
      </c>
      <c r="L163">
        <v>568.70312500000023</v>
      </c>
      <c r="M163">
        <v>0</v>
      </c>
      <c r="N163">
        <v>1643.182500000001</v>
      </c>
      <c r="O163">
        <v>331.75124999999991</v>
      </c>
      <c r="P163">
        <v>566.84000000000015</v>
      </c>
      <c r="Q163">
        <v>1400</v>
      </c>
      <c r="R163">
        <v>1022.28</v>
      </c>
      <c r="S163">
        <v>13947.191666666669</v>
      </c>
      <c r="T163">
        <v>477.84910714285701</v>
      </c>
      <c r="U163">
        <v>1950.765000000001</v>
      </c>
      <c r="V163">
        <v>1161.3300000000011</v>
      </c>
      <c r="W163">
        <v>69.999999999999972</v>
      </c>
      <c r="X163">
        <v>298.94999999999987</v>
      </c>
      <c r="Y163">
        <v>1611.318749999999</v>
      </c>
      <c r="Z163">
        <v>203.12999999999991</v>
      </c>
      <c r="AA163">
        <v>2414.4106666666662</v>
      </c>
      <c r="AB163">
        <v>589.59999999999945</v>
      </c>
      <c r="AC163">
        <v>167.04</v>
      </c>
      <c r="AD163">
        <v>1707.149999999999</v>
      </c>
      <c r="AE163">
        <v>150</v>
      </c>
      <c r="AF163">
        <v>500</v>
      </c>
      <c r="AG163">
        <v>1304.962666666667</v>
      </c>
      <c r="AH163">
        <v>187.0260000000001</v>
      </c>
      <c r="AI163">
        <v>4525.0499999999975</v>
      </c>
      <c r="AJ163">
        <v>0</v>
      </c>
      <c r="AK163">
        <v>1915.2</v>
      </c>
      <c r="AL163">
        <v>638.59500000000025</v>
      </c>
      <c r="AM163">
        <v>8579.8957142857143</v>
      </c>
      <c r="AN163">
        <v>178.2</v>
      </c>
      <c r="AO163">
        <v>2353.5</v>
      </c>
      <c r="AP163">
        <v>55.949999999999989</v>
      </c>
      <c r="AQ163">
        <v>1177.1750000000011</v>
      </c>
      <c r="AR163">
        <v>216.00828571428559</v>
      </c>
      <c r="AS163">
        <v>94.813749999999999</v>
      </c>
      <c r="AT163">
        <v>104.265</v>
      </c>
      <c r="AU163">
        <v>36.721249999999998</v>
      </c>
      <c r="AV163">
        <v>0</v>
      </c>
      <c r="AW163">
        <v>0</v>
      </c>
      <c r="AX163">
        <v>0</v>
      </c>
      <c r="AY163">
        <v>2203.654</v>
      </c>
      <c r="AZ163">
        <v>356.87</v>
      </c>
      <c r="BA163">
        <v>670.78125</v>
      </c>
      <c r="BB163">
        <v>2719.9386904761909</v>
      </c>
      <c r="BC163">
        <v>420</v>
      </c>
      <c r="BD163">
        <v>800</v>
      </c>
      <c r="BE163">
        <v>211.3125</v>
      </c>
      <c r="BF163">
        <v>252.9</v>
      </c>
      <c r="BG163">
        <v>274.2</v>
      </c>
      <c r="BH163">
        <v>300</v>
      </c>
      <c r="BI163">
        <v>170</v>
      </c>
      <c r="BJ163">
        <v>861.75</v>
      </c>
      <c r="BK163">
        <v>78.641249999999999</v>
      </c>
      <c r="BL163">
        <v>414.74166666666662</v>
      </c>
      <c r="BM163">
        <v>4613.7124999999996</v>
      </c>
      <c r="BN163">
        <v>313.625</v>
      </c>
      <c r="BO163">
        <v>4978.5184523809494</v>
      </c>
      <c r="BQ163">
        <v>175.65625</v>
      </c>
      <c r="BR163">
        <v>350</v>
      </c>
      <c r="BS163">
        <v>170</v>
      </c>
      <c r="BT163">
        <v>475.90000000000009</v>
      </c>
      <c r="BU163">
        <v>500</v>
      </c>
      <c r="BV163">
        <v>1000</v>
      </c>
      <c r="BW163">
        <v>2181.8187499999999</v>
      </c>
      <c r="BX163">
        <v>234.0749999999999</v>
      </c>
      <c r="BZ163">
        <v>357.34178571428578</v>
      </c>
      <c r="CA163">
        <v>102.7950000000001</v>
      </c>
      <c r="CB163">
        <v>176.7375000000001</v>
      </c>
      <c r="CC163">
        <v>0</v>
      </c>
      <c r="CD163">
        <v>13463.8125</v>
      </c>
      <c r="CE163">
        <v>6059.5982142857101</v>
      </c>
      <c r="CF163">
        <v>0</v>
      </c>
      <c r="CG163">
        <v>2426.3549999999991</v>
      </c>
      <c r="CH163">
        <v>912.75</v>
      </c>
      <c r="CI163">
        <v>250</v>
      </c>
      <c r="CJ163">
        <v>200</v>
      </c>
      <c r="CK163">
        <v>0</v>
      </c>
      <c r="CL163">
        <v>370.36428571428581</v>
      </c>
      <c r="CM163">
        <v>431.78000000000031</v>
      </c>
      <c r="CN163">
        <v>1276.8050000000001</v>
      </c>
      <c r="CO163">
        <v>57.599999999999973</v>
      </c>
      <c r="CP163">
        <v>426.6875</v>
      </c>
      <c r="CQ163">
        <v>150</v>
      </c>
      <c r="CR163">
        <v>480.4375</v>
      </c>
      <c r="CS163">
        <v>150</v>
      </c>
      <c r="CT163">
        <v>586.95000000000005</v>
      </c>
      <c r="CU163">
        <v>2089.395</v>
      </c>
      <c r="CV163">
        <v>113.85</v>
      </c>
      <c r="CW163">
        <v>1025.331999999999</v>
      </c>
      <c r="CX163">
        <v>99.225000000000023</v>
      </c>
      <c r="CY163">
        <v>1695.286249999999</v>
      </c>
      <c r="CZ163">
        <v>298.10250000000002</v>
      </c>
      <c r="DA163">
        <v>1633.1968750000001</v>
      </c>
      <c r="DB163">
        <v>3233.4461309523799</v>
      </c>
      <c r="DC163">
        <v>5484.2124999999996</v>
      </c>
      <c r="DD163">
        <v>1100</v>
      </c>
      <c r="DE163">
        <v>230</v>
      </c>
      <c r="DF163">
        <v>1518</v>
      </c>
      <c r="DG163">
        <v>47.099999999999987</v>
      </c>
      <c r="DH163">
        <v>499.76249999999999</v>
      </c>
      <c r="DI163">
        <v>597.9375</v>
      </c>
      <c r="DJ163">
        <v>0</v>
      </c>
      <c r="DK163">
        <v>1207.5</v>
      </c>
      <c r="DO163">
        <v>277.25</v>
      </c>
      <c r="DP163">
        <v>909.75</v>
      </c>
      <c r="DQ163">
        <v>0</v>
      </c>
      <c r="DR163">
        <v>0</v>
      </c>
      <c r="DS163">
        <v>0</v>
      </c>
      <c r="DU163">
        <v>0</v>
      </c>
      <c r="DV163">
        <v>0</v>
      </c>
      <c r="DW163">
        <v>138738.62982142851</v>
      </c>
      <c r="DX163" t="s">
        <v>474</v>
      </c>
    </row>
    <row r="164" spans="1:128" x14ac:dyDescent="0.35">
      <c r="A164" s="12" t="s">
        <v>475</v>
      </c>
      <c r="B164">
        <v>2746.3449999999998</v>
      </c>
      <c r="C164">
        <v>203.67500000000001</v>
      </c>
      <c r="D164">
        <v>2165.6575000000012</v>
      </c>
      <c r="E164">
        <v>270</v>
      </c>
      <c r="F164">
        <v>3720.6285714285718</v>
      </c>
      <c r="G164">
        <v>114</v>
      </c>
      <c r="H164">
        <v>500.00000000000011</v>
      </c>
      <c r="I164">
        <v>660.05250000000035</v>
      </c>
      <c r="J164">
        <v>1387.610666666666</v>
      </c>
      <c r="K164">
        <v>254.35</v>
      </c>
      <c r="L164">
        <v>568.703125</v>
      </c>
      <c r="M164">
        <v>0</v>
      </c>
      <c r="N164">
        <v>1643.1824999999999</v>
      </c>
      <c r="O164">
        <v>331.75125000000003</v>
      </c>
      <c r="P164">
        <v>566.84000000000037</v>
      </c>
      <c r="Q164">
        <v>767.76000000000022</v>
      </c>
      <c r="R164">
        <v>1022.28</v>
      </c>
      <c r="S164">
        <v>19849.591666666671</v>
      </c>
      <c r="T164">
        <v>477.84910714285701</v>
      </c>
      <c r="U164">
        <v>1950.7650000000001</v>
      </c>
      <c r="V164">
        <v>1161.329999999999</v>
      </c>
      <c r="W164">
        <v>70</v>
      </c>
      <c r="X164">
        <v>298.94999999999987</v>
      </c>
      <c r="Y164">
        <v>2442.453750000001</v>
      </c>
      <c r="Z164">
        <v>203.12999999999991</v>
      </c>
      <c r="AA164">
        <v>2414.0773333333332</v>
      </c>
      <c r="AB164">
        <v>589.59999999999991</v>
      </c>
      <c r="AC164">
        <v>167.04</v>
      </c>
      <c r="AD164">
        <v>1707.149999999999</v>
      </c>
      <c r="AE164">
        <v>150</v>
      </c>
      <c r="AF164">
        <v>500</v>
      </c>
      <c r="AG164">
        <v>1304.962666666667</v>
      </c>
      <c r="AH164">
        <v>337.02600000000012</v>
      </c>
      <c r="AI164">
        <v>4525.0499999999993</v>
      </c>
      <c r="AJ164">
        <v>0</v>
      </c>
      <c r="AK164">
        <v>1915.200000000001</v>
      </c>
      <c r="AL164">
        <v>638.59500000000025</v>
      </c>
      <c r="AM164">
        <v>4781.4957142857174</v>
      </c>
      <c r="AN164">
        <v>178.2</v>
      </c>
      <c r="AO164">
        <v>2353.5</v>
      </c>
      <c r="AP164">
        <v>55.950000000000017</v>
      </c>
      <c r="AQ164">
        <v>1177.1750000000011</v>
      </c>
      <c r="AR164">
        <v>292.09700000000009</v>
      </c>
      <c r="AS164">
        <v>94.813750000000027</v>
      </c>
      <c r="AT164">
        <v>104.265</v>
      </c>
      <c r="AU164">
        <v>36.721249999999998</v>
      </c>
      <c r="AV164">
        <v>0</v>
      </c>
      <c r="AW164">
        <v>0</v>
      </c>
      <c r="AX164">
        <v>0</v>
      </c>
      <c r="AY164">
        <v>4677.8206666666674</v>
      </c>
      <c r="AZ164">
        <v>356.87000000000012</v>
      </c>
      <c r="BA164">
        <v>670.78125</v>
      </c>
      <c r="BB164">
        <v>2719.93869047619</v>
      </c>
      <c r="BC164">
        <v>420</v>
      </c>
      <c r="BD164">
        <v>800</v>
      </c>
      <c r="BE164">
        <v>211.3125</v>
      </c>
      <c r="BF164">
        <v>252.89999999999989</v>
      </c>
      <c r="BG164">
        <v>274.19999999999987</v>
      </c>
      <c r="BH164">
        <v>300</v>
      </c>
      <c r="BI164">
        <v>170</v>
      </c>
      <c r="BJ164">
        <v>861.75</v>
      </c>
      <c r="BK164">
        <v>78.641249999999971</v>
      </c>
      <c r="BL164">
        <v>414.74166666666702</v>
      </c>
      <c r="BM164">
        <v>3113.7125000000001</v>
      </c>
      <c r="BN164">
        <v>313.625</v>
      </c>
      <c r="BO164">
        <v>5727.9184523809508</v>
      </c>
      <c r="BQ164">
        <v>175.65625</v>
      </c>
      <c r="BR164">
        <v>350</v>
      </c>
      <c r="BS164">
        <v>170</v>
      </c>
      <c r="BT164">
        <v>475.9000000000002</v>
      </c>
      <c r="BU164">
        <v>500</v>
      </c>
      <c r="BV164">
        <v>1000</v>
      </c>
      <c r="BW164">
        <v>2181.818749999999</v>
      </c>
      <c r="BX164">
        <v>234.0749999999999</v>
      </c>
      <c r="BZ164">
        <v>357.34178571428589</v>
      </c>
      <c r="CA164">
        <v>102.7950000000001</v>
      </c>
      <c r="CB164">
        <v>566.73749999999973</v>
      </c>
      <c r="CC164">
        <v>0</v>
      </c>
      <c r="CD164">
        <v>13463.8125</v>
      </c>
      <c r="CE164">
        <v>8059.9315476190459</v>
      </c>
      <c r="CF164">
        <v>76.971428571428646</v>
      </c>
      <c r="CG164">
        <v>2426.355</v>
      </c>
      <c r="CH164">
        <v>912.75</v>
      </c>
      <c r="CI164">
        <v>250</v>
      </c>
      <c r="CJ164">
        <v>200</v>
      </c>
      <c r="CK164">
        <v>151.97142857142859</v>
      </c>
      <c r="CL164">
        <v>610.3642857142861</v>
      </c>
      <c r="CM164">
        <v>671.77999999999986</v>
      </c>
      <c r="CN164">
        <v>717.90499999999975</v>
      </c>
      <c r="CO164">
        <v>57.600000000000023</v>
      </c>
      <c r="CP164">
        <v>426.6875</v>
      </c>
      <c r="CQ164">
        <v>150</v>
      </c>
      <c r="CR164">
        <v>480.4375</v>
      </c>
      <c r="CS164">
        <v>150</v>
      </c>
      <c r="CT164">
        <v>5402.95</v>
      </c>
      <c r="CU164">
        <v>2089.395</v>
      </c>
      <c r="CV164">
        <v>113.85</v>
      </c>
      <c r="CW164">
        <v>1025.665333333332</v>
      </c>
      <c r="CX164">
        <v>99.225000000000051</v>
      </c>
      <c r="CY164">
        <v>1695.2862500000001</v>
      </c>
      <c r="CZ164">
        <v>298.10249999999979</v>
      </c>
      <c r="DA164">
        <v>1632.863541666668</v>
      </c>
      <c r="DB164">
        <v>3587.6336309523808</v>
      </c>
      <c r="DC164">
        <v>5001.4624999999978</v>
      </c>
      <c r="DD164">
        <v>1100</v>
      </c>
      <c r="DE164">
        <v>230</v>
      </c>
      <c r="DF164">
        <v>1518</v>
      </c>
      <c r="DG164">
        <v>47.10000000000003</v>
      </c>
      <c r="DH164">
        <v>499.76249999999982</v>
      </c>
      <c r="DI164">
        <v>447.93750000000023</v>
      </c>
      <c r="DJ164">
        <v>385.77976190476147</v>
      </c>
      <c r="DK164">
        <v>1321.75</v>
      </c>
      <c r="DO164">
        <v>277.24999999999989</v>
      </c>
      <c r="DP164">
        <v>909.75</v>
      </c>
      <c r="DQ164">
        <v>0</v>
      </c>
      <c r="DR164">
        <v>0</v>
      </c>
      <c r="DS164">
        <v>0</v>
      </c>
      <c r="DU164">
        <v>0</v>
      </c>
      <c r="DV164">
        <v>0</v>
      </c>
      <c r="DW164">
        <v>150668.69032142861</v>
      </c>
      <c r="DX164" t="s">
        <v>475</v>
      </c>
    </row>
    <row r="165" spans="1:128" x14ac:dyDescent="0.35">
      <c r="A165" s="12" t="s">
        <v>476</v>
      </c>
      <c r="B165">
        <v>2746.3450000000021</v>
      </c>
      <c r="C165">
        <v>203.67500000000001</v>
      </c>
      <c r="D165">
        <v>1750</v>
      </c>
      <c r="E165">
        <v>270</v>
      </c>
      <c r="F165">
        <v>3120.6285714285732</v>
      </c>
      <c r="G165">
        <v>114</v>
      </c>
      <c r="H165">
        <v>499.99999999999989</v>
      </c>
      <c r="I165">
        <v>660.05249999999967</v>
      </c>
      <c r="J165">
        <v>1387.610666666666</v>
      </c>
      <c r="K165">
        <v>254.35</v>
      </c>
      <c r="L165">
        <v>68.703125</v>
      </c>
      <c r="M165">
        <v>0</v>
      </c>
      <c r="N165">
        <v>1600.0625</v>
      </c>
      <c r="O165">
        <v>331.75125000000008</v>
      </c>
      <c r="P165">
        <v>566.83999999999969</v>
      </c>
      <c r="Q165">
        <v>767.76000000000022</v>
      </c>
      <c r="R165">
        <v>1022.28</v>
      </c>
      <c r="S165">
        <v>22587.471666666679</v>
      </c>
      <c r="T165">
        <v>477.84910714285712</v>
      </c>
      <c r="U165">
        <v>1950.765000000001</v>
      </c>
      <c r="V165">
        <v>1161.329999999999</v>
      </c>
      <c r="W165">
        <v>70.000000000000028</v>
      </c>
      <c r="X165">
        <v>298.95</v>
      </c>
      <c r="Y165">
        <v>2180.2937499999998</v>
      </c>
      <c r="Z165">
        <v>203.12999999999991</v>
      </c>
      <c r="AA165">
        <v>3464.0773333333341</v>
      </c>
      <c r="AB165">
        <v>589.59999999999991</v>
      </c>
      <c r="AC165">
        <v>317.04000000000002</v>
      </c>
      <c r="AD165">
        <v>1707.15</v>
      </c>
      <c r="AE165">
        <v>150</v>
      </c>
      <c r="AF165">
        <v>500</v>
      </c>
      <c r="AG165">
        <v>1304.9626666666679</v>
      </c>
      <c r="AH165">
        <v>787.02600000000029</v>
      </c>
      <c r="AI165">
        <v>4525.0500000000011</v>
      </c>
      <c r="AJ165">
        <v>0</v>
      </c>
      <c r="AK165">
        <v>1915.2</v>
      </c>
      <c r="AL165">
        <v>638.59500000000025</v>
      </c>
      <c r="AM165">
        <v>4757.6457142857107</v>
      </c>
      <c r="AN165">
        <v>178.2</v>
      </c>
      <c r="AO165">
        <v>2353.5</v>
      </c>
      <c r="AP165">
        <v>55.949999999999989</v>
      </c>
      <c r="AQ165">
        <v>1177.1750000000011</v>
      </c>
      <c r="AR165">
        <v>263.05699999999979</v>
      </c>
      <c r="AS165">
        <v>94.813750000000056</v>
      </c>
      <c r="AT165">
        <v>104.2650000000001</v>
      </c>
      <c r="AU165">
        <v>36.721249999999998</v>
      </c>
      <c r="AV165">
        <v>0</v>
      </c>
      <c r="AW165">
        <v>0</v>
      </c>
      <c r="AX165">
        <v>0</v>
      </c>
      <c r="AY165">
        <v>4477.8206666666674</v>
      </c>
      <c r="AZ165">
        <v>356.87</v>
      </c>
      <c r="BA165">
        <v>670.78125</v>
      </c>
      <c r="BB165">
        <v>2719.93869047619</v>
      </c>
      <c r="BC165">
        <v>420</v>
      </c>
      <c r="BD165">
        <v>800</v>
      </c>
      <c r="BE165">
        <v>211.3125</v>
      </c>
      <c r="BF165">
        <v>252.90000000000009</v>
      </c>
      <c r="BG165">
        <v>274.2</v>
      </c>
      <c r="BH165">
        <v>300</v>
      </c>
      <c r="BI165">
        <v>170</v>
      </c>
      <c r="BJ165">
        <v>861.75</v>
      </c>
      <c r="BK165">
        <v>78.641249999999999</v>
      </c>
      <c r="BL165">
        <v>114.7416666666668</v>
      </c>
      <c r="BM165">
        <v>1256.3791666666659</v>
      </c>
      <c r="BN165">
        <v>157.375</v>
      </c>
      <c r="BO165">
        <v>5036.3184523809559</v>
      </c>
      <c r="BQ165">
        <v>175.65625</v>
      </c>
      <c r="BR165">
        <v>350</v>
      </c>
      <c r="BS165">
        <v>170</v>
      </c>
      <c r="BT165">
        <v>475.9</v>
      </c>
      <c r="BU165">
        <v>500</v>
      </c>
      <c r="BV165">
        <v>1000</v>
      </c>
      <c r="BW165">
        <v>2455.6937500000022</v>
      </c>
      <c r="BX165">
        <v>234.07499999999999</v>
      </c>
      <c r="BZ165">
        <v>357.34178571428578</v>
      </c>
      <c r="CA165">
        <v>102.7950000000001</v>
      </c>
      <c r="CB165">
        <v>528.76607142857165</v>
      </c>
      <c r="CC165">
        <v>0</v>
      </c>
      <c r="CD165">
        <v>13413.8125</v>
      </c>
      <c r="CE165">
        <v>8010.4315476190459</v>
      </c>
      <c r="CF165">
        <v>258.00000000000011</v>
      </c>
      <c r="CG165">
        <v>2426.355</v>
      </c>
      <c r="CH165">
        <v>912.75000000000045</v>
      </c>
      <c r="CI165">
        <v>250</v>
      </c>
      <c r="CJ165">
        <v>200</v>
      </c>
      <c r="CK165">
        <v>254.99999999999989</v>
      </c>
      <c r="CL165">
        <v>760.36428571428542</v>
      </c>
      <c r="CM165">
        <v>621.80500000000018</v>
      </c>
      <c r="CN165">
        <v>1167.905</v>
      </c>
      <c r="CO165">
        <v>57.599999999999973</v>
      </c>
      <c r="CP165">
        <v>426.6875</v>
      </c>
      <c r="CQ165">
        <v>150</v>
      </c>
      <c r="CR165">
        <v>480.4375</v>
      </c>
      <c r="CS165">
        <v>149.99999999999989</v>
      </c>
      <c r="CT165">
        <v>536.95000000000073</v>
      </c>
      <c r="CU165">
        <v>2089.395</v>
      </c>
      <c r="CV165">
        <v>113.85</v>
      </c>
      <c r="CW165">
        <v>1025.6653333333329</v>
      </c>
      <c r="CX165">
        <v>99.224999999999994</v>
      </c>
      <c r="CY165">
        <v>1695.286249999999</v>
      </c>
      <c r="CZ165">
        <v>298.10250000000002</v>
      </c>
      <c r="DA165">
        <v>1532.863541666668</v>
      </c>
      <c r="DB165">
        <v>3587.6336309523799</v>
      </c>
      <c r="DC165">
        <v>4749.4625000000005</v>
      </c>
      <c r="DD165">
        <v>1100</v>
      </c>
      <c r="DE165">
        <v>230</v>
      </c>
      <c r="DF165">
        <v>1518</v>
      </c>
      <c r="DG165">
        <v>47.099999999999987</v>
      </c>
      <c r="DH165">
        <v>499.76250000000027</v>
      </c>
      <c r="DI165">
        <v>447.93749999999977</v>
      </c>
      <c r="DJ165">
        <v>1058.25</v>
      </c>
      <c r="DK165">
        <v>1321.75</v>
      </c>
      <c r="DO165">
        <v>277.25</v>
      </c>
      <c r="DP165">
        <v>909.74999999999955</v>
      </c>
      <c r="DQ165">
        <v>0</v>
      </c>
      <c r="DR165">
        <v>0</v>
      </c>
      <c r="DS165">
        <v>0</v>
      </c>
      <c r="DU165">
        <v>0</v>
      </c>
      <c r="DV165">
        <v>0</v>
      </c>
      <c r="DW165">
        <v>146402.51544047621</v>
      </c>
      <c r="DX165" t="s">
        <v>476</v>
      </c>
    </row>
    <row r="166" spans="1:128" x14ac:dyDescent="0.35">
      <c r="A166" s="12" t="s">
        <v>477</v>
      </c>
      <c r="B166">
        <v>2746.3450000000012</v>
      </c>
      <c r="C166">
        <v>203.67500000000001</v>
      </c>
      <c r="D166">
        <v>1750</v>
      </c>
      <c r="E166">
        <v>270</v>
      </c>
      <c r="F166">
        <v>3120.6285714285682</v>
      </c>
      <c r="G166">
        <v>114</v>
      </c>
      <c r="H166">
        <v>500.00000000000011</v>
      </c>
      <c r="I166">
        <v>660.0524999999999</v>
      </c>
      <c r="J166">
        <v>1287.6106666666651</v>
      </c>
      <c r="K166">
        <v>254.34999999999991</v>
      </c>
      <c r="L166">
        <v>68.703125</v>
      </c>
      <c r="M166">
        <v>0</v>
      </c>
      <c r="N166">
        <v>1600.0625</v>
      </c>
      <c r="O166">
        <v>331.75125000000003</v>
      </c>
      <c r="P166">
        <v>566.84000000000037</v>
      </c>
      <c r="Q166">
        <v>767.76000000000022</v>
      </c>
      <c r="R166">
        <v>1022.280000000001</v>
      </c>
      <c r="S166">
        <v>14287.47166666669</v>
      </c>
      <c r="T166">
        <v>477.84910714285718</v>
      </c>
      <c r="U166">
        <v>1950.765000000001</v>
      </c>
      <c r="V166">
        <v>1161.33</v>
      </c>
      <c r="W166">
        <v>70</v>
      </c>
      <c r="X166">
        <v>298.95</v>
      </c>
      <c r="Y166">
        <v>2180.2937500000012</v>
      </c>
      <c r="Z166">
        <v>203.13</v>
      </c>
      <c r="AA166">
        <v>3546.4506666666698</v>
      </c>
      <c r="AB166">
        <v>1532.5</v>
      </c>
      <c r="AC166">
        <v>317.04000000000002</v>
      </c>
      <c r="AD166">
        <v>1707.150000000001</v>
      </c>
      <c r="AE166">
        <v>150</v>
      </c>
      <c r="AF166">
        <v>499.99999999999977</v>
      </c>
      <c r="AG166">
        <v>1304.962666666667</v>
      </c>
      <c r="AH166">
        <v>1287.0259999999989</v>
      </c>
      <c r="AI166">
        <v>4525.0499999999993</v>
      </c>
      <c r="AJ166">
        <v>0</v>
      </c>
      <c r="AK166">
        <v>1915.199999999998</v>
      </c>
      <c r="AL166">
        <v>638.5949999999998</v>
      </c>
      <c r="AM166">
        <v>4757.645714285718</v>
      </c>
      <c r="AN166">
        <v>178.2000000000001</v>
      </c>
      <c r="AO166">
        <v>2353.5</v>
      </c>
      <c r="AP166">
        <v>55.94999999999996</v>
      </c>
      <c r="AQ166">
        <v>1177.1750000000011</v>
      </c>
      <c r="AR166">
        <v>263.05700000000041</v>
      </c>
      <c r="AS166">
        <v>94.813749999999999</v>
      </c>
      <c r="AT166">
        <v>104.265</v>
      </c>
      <c r="AU166">
        <v>36.721249999999998</v>
      </c>
      <c r="AV166">
        <v>0</v>
      </c>
      <c r="AW166">
        <v>0</v>
      </c>
      <c r="AX166">
        <v>0</v>
      </c>
      <c r="AY166">
        <v>1532.3682857142851</v>
      </c>
      <c r="AZ166">
        <v>356.87</v>
      </c>
      <c r="BA166">
        <v>670.78125</v>
      </c>
      <c r="BB166">
        <v>1519.93869047619</v>
      </c>
      <c r="BC166">
        <v>420</v>
      </c>
      <c r="BD166">
        <v>800</v>
      </c>
      <c r="BE166">
        <v>211.3125</v>
      </c>
      <c r="BF166">
        <v>252.9</v>
      </c>
      <c r="BG166">
        <v>274.2000000000001</v>
      </c>
      <c r="BH166">
        <v>300</v>
      </c>
      <c r="BI166">
        <v>170</v>
      </c>
      <c r="BJ166">
        <v>861.75</v>
      </c>
      <c r="BK166">
        <v>78.641250000000028</v>
      </c>
      <c r="BL166">
        <v>174.74166666666679</v>
      </c>
      <c r="BM166">
        <v>1256.3791666666659</v>
      </c>
      <c r="BN166">
        <v>657.375</v>
      </c>
      <c r="BO166">
        <v>4436.3184523809559</v>
      </c>
      <c r="BQ166">
        <v>175.65625</v>
      </c>
      <c r="BR166">
        <v>350</v>
      </c>
      <c r="BS166">
        <v>170</v>
      </c>
      <c r="BT166">
        <v>475.90000000000009</v>
      </c>
      <c r="BU166">
        <v>500</v>
      </c>
      <c r="BV166">
        <v>1000</v>
      </c>
      <c r="BW166">
        <v>2455.693749999999</v>
      </c>
      <c r="BX166">
        <v>234.07499999999999</v>
      </c>
      <c r="BZ166">
        <v>357.34178571428589</v>
      </c>
      <c r="CA166">
        <v>102.795000000001</v>
      </c>
      <c r="CB166">
        <v>478.76607142857119</v>
      </c>
      <c r="CC166">
        <v>0</v>
      </c>
      <c r="CD166">
        <v>13413.8125</v>
      </c>
      <c r="CE166">
        <v>7988.2982142857136</v>
      </c>
      <c r="CF166">
        <v>258</v>
      </c>
      <c r="CG166">
        <v>2426.355</v>
      </c>
      <c r="CH166">
        <v>912.75</v>
      </c>
      <c r="CI166">
        <v>249.99999999999989</v>
      </c>
      <c r="CJ166">
        <v>200</v>
      </c>
      <c r="CK166">
        <v>255</v>
      </c>
      <c r="CL166">
        <v>760.3642857142861</v>
      </c>
      <c r="CM166">
        <v>621.80499999999995</v>
      </c>
      <c r="CN166">
        <v>892.50500000000011</v>
      </c>
      <c r="CO166">
        <v>57.600000000000023</v>
      </c>
      <c r="CP166">
        <v>466.6875</v>
      </c>
      <c r="CQ166">
        <v>150</v>
      </c>
      <c r="CR166">
        <v>480.4375</v>
      </c>
      <c r="CS166">
        <v>150.00000000000011</v>
      </c>
      <c r="CT166">
        <v>536.94999999999891</v>
      </c>
      <c r="CU166">
        <v>2089.395</v>
      </c>
      <c r="CV166">
        <v>113.85</v>
      </c>
      <c r="CW166">
        <v>1228.989142857143</v>
      </c>
      <c r="CX166">
        <v>99.224999999999909</v>
      </c>
      <c r="CY166">
        <v>915.28625000000079</v>
      </c>
      <c r="CZ166">
        <v>298.10249999999962</v>
      </c>
      <c r="DA166">
        <v>1485.696875000001</v>
      </c>
      <c r="DB166">
        <v>2579.671130952383</v>
      </c>
      <c r="DC166">
        <v>4732.2124999999996</v>
      </c>
      <c r="DD166">
        <v>1100</v>
      </c>
      <c r="DE166">
        <v>230.00000000000011</v>
      </c>
      <c r="DF166">
        <v>1518.0000000000009</v>
      </c>
      <c r="DG166">
        <v>47.1</v>
      </c>
      <c r="DH166">
        <v>499.76249999999982</v>
      </c>
      <c r="DI166">
        <v>447.9375</v>
      </c>
      <c r="DJ166">
        <v>1058.25</v>
      </c>
      <c r="DK166">
        <v>1321.75</v>
      </c>
      <c r="DO166">
        <v>277.25000000000011</v>
      </c>
      <c r="DP166">
        <v>909.75</v>
      </c>
      <c r="DQ166">
        <v>0</v>
      </c>
      <c r="DR166">
        <v>0</v>
      </c>
      <c r="DS166">
        <v>0</v>
      </c>
      <c r="DU166">
        <v>0</v>
      </c>
      <c r="DV166">
        <v>0</v>
      </c>
      <c r="DW166">
        <v>133385.74770238099</v>
      </c>
      <c r="DX166" t="s">
        <v>477</v>
      </c>
    </row>
    <row r="167" spans="1:128" x14ac:dyDescent="0.35">
      <c r="A167" s="12" t="s">
        <v>478</v>
      </c>
      <c r="B167">
        <v>2746.3449999999998</v>
      </c>
      <c r="C167">
        <v>203.67500000000001</v>
      </c>
      <c r="D167">
        <v>2165.6574999999998</v>
      </c>
      <c r="E167">
        <v>270</v>
      </c>
      <c r="F167">
        <v>2120.62857142857</v>
      </c>
      <c r="G167">
        <v>114</v>
      </c>
      <c r="H167">
        <v>500</v>
      </c>
      <c r="I167">
        <v>660.05250000000012</v>
      </c>
      <c r="J167">
        <v>1287.610666666666</v>
      </c>
      <c r="K167">
        <v>254.35</v>
      </c>
      <c r="L167">
        <v>68.703124999999957</v>
      </c>
      <c r="M167">
        <v>0</v>
      </c>
      <c r="N167">
        <v>770.06250000000034</v>
      </c>
      <c r="O167">
        <v>331.75124999999991</v>
      </c>
      <c r="P167">
        <v>566.83999999999992</v>
      </c>
      <c r="Q167">
        <v>767.76000000000067</v>
      </c>
      <c r="R167">
        <v>1022.28</v>
      </c>
      <c r="S167">
        <v>19355.291666666672</v>
      </c>
      <c r="T167">
        <v>477.84910714285701</v>
      </c>
      <c r="U167">
        <v>1780.765000000001</v>
      </c>
      <c r="V167">
        <v>1161.33</v>
      </c>
      <c r="W167">
        <v>70</v>
      </c>
      <c r="X167">
        <v>298.95</v>
      </c>
      <c r="Y167">
        <v>1942.453750000001</v>
      </c>
      <c r="Z167">
        <v>203.12999999999991</v>
      </c>
      <c r="AA167">
        <v>3546.4506666666671</v>
      </c>
      <c r="AB167">
        <v>589.59999999999968</v>
      </c>
      <c r="AC167">
        <v>167.04</v>
      </c>
      <c r="AD167">
        <v>1707.15</v>
      </c>
      <c r="AE167">
        <v>150</v>
      </c>
      <c r="AF167">
        <v>500</v>
      </c>
      <c r="AG167">
        <v>924.96266666666725</v>
      </c>
      <c r="AH167">
        <v>687.02600000000007</v>
      </c>
      <c r="AI167">
        <v>4525.05</v>
      </c>
      <c r="AJ167">
        <v>0</v>
      </c>
      <c r="AK167">
        <v>1915.2</v>
      </c>
      <c r="AL167">
        <v>638.59500000000037</v>
      </c>
      <c r="AM167">
        <v>3781.4957142857129</v>
      </c>
      <c r="AN167">
        <v>178.2</v>
      </c>
      <c r="AO167">
        <v>2353.5</v>
      </c>
      <c r="AP167">
        <v>55.95</v>
      </c>
      <c r="AQ167">
        <v>1177.1750000000011</v>
      </c>
      <c r="AR167">
        <v>216.00828571428571</v>
      </c>
      <c r="AS167">
        <v>94.813750000000013</v>
      </c>
      <c r="AT167">
        <v>104.265</v>
      </c>
      <c r="AU167">
        <v>36.721249999999998</v>
      </c>
      <c r="AV167">
        <v>0</v>
      </c>
      <c r="AW167">
        <v>0</v>
      </c>
      <c r="AX167">
        <v>0</v>
      </c>
      <c r="AY167">
        <v>2032.368285714286</v>
      </c>
      <c r="AZ167">
        <v>356.87</v>
      </c>
      <c r="BA167">
        <v>670.78125</v>
      </c>
      <c r="BB167">
        <v>1419.9386904761909</v>
      </c>
      <c r="BC167">
        <v>420</v>
      </c>
      <c r="BD167">
        <v>800</v>
      </c>
      <c r="BE167">
        <v>211.3125</v>
      </c>
      <c r="BF167">
        <v>252.9</v>
      </c>
      <c r="BG167">
        <v>274.2</v>
      </c>
      <c r="BH167">
        <v>300</v>
      </c>
      <c r="BI167">
        <v>170</v>
      </c>
      <c r="BJ167">
        <v>861.75</v>
      </c>
      <c r="BK167">
        <v>78.641249999999999</v>
      </c>
      <c r="BL167">
        <v>114.7416666666667</v>
      </c>
      <c r="BM167">
        <v>5256.3791666666666</v>
      </c>
      <c r="BN167">
        <v>857.375</v>
      </c>
      <c r="BO167">
        <v>3878.5184523809512</v>
      </c>
      <c r="BQ167">
        <v>175.65625</v>
      </c>
      <c r="BR167">
        <v>350</v>
      </c>
      <c r="BS167">
        <v>170</v>
      </c>
      <c r="BT167">
        <v>475.90000000000009</v>
      </c>
      <c r="BU167">
        <v>500</v>
      </c>
      <c r="BV167">
        <v>1000</v>
      </c>
      <c r="BW167">
        <v>2457.6937499999999</v>
      </c>
      <c r="BX167">
        <v>234.0749999999999</v>
      </c>
      <c r="BZ167">
        <v>357.34178571428561</v>
      </c>
      <c r="CA167">
        <v>102.7950000000001</v>
      </c>
      <c r="CB167">
        <v>378.76607142857142</v>
      </c>
      <c r="CC167">
        <v>0</v>
      </c>
      <c r="CD167">
        <v>13313.8125</v>
      </c>
      <c r="CE167">
        <v>7827.0982142857119</v>
      </c>
      <c r="CF167">
        <v>0</v>
      </c>
      <c r="CG167">
        <v>2426.355</v>
      </c>
      <c r="CH167">
        <v>912.75000000000011</v>
      </c>
      <c r="CI167">
        <v>250</v>
      </c>
      <c r="CJ167">
        <v>200</v>
      </c>
      <c r="CK167">
        <v>0</v>
      </c>
      <c r="CL167">
        <v>610.36428571428587</v>
      </c>
      <c r="CM167">
        <v>621.80500000000006</v>
      </c>
      <c r="CN167">
        <v>442.50499999999982</v>
      </c>
      <c r="CO167">
        <v>57.599999999999987</v>
      </c>
      <c r="CP167">
        <v>426.6875</v>
      </c>
      <c r="CQ167">
        <v>150</v>
      </c>
      <c r="CR167">
        <v>480.4375</v>
      </c>
      <c r="CS167">
        <v>150</v>
      </c>
      <c r="CT167">
        <v>436.9500000000001</v>
      </c>
      <c r="CU167">
        <v>2089.395</v>
      </c>
      <c r="CV167">
        <v>113.85</v>
      </c>
      <c r="CW167">
        <v>1068.989142857142</v>
      </c>
      <c r="CX167">
        <v>99.225000000000023</v>
      </c>
      <c r="CY167">
        <v>1015.28625</v>
      </c>
      <c r="CZ167">
        <v>298.10249999999979</v>
      </c>
      <c r="DA167">
        <v>1485.6968750000001</v>
      </c>
      <c r="DB167">
        <v>2579.6711309523812</v>
      </c>
      <c r="DC167">
        <v>4699.4624999999996</v>
      </c>
      <c r="DD167">
        <v>1100</v>
      </c>
      <c r="DE167">
        <v>230</v>
      </c>
      <c r="DF167">
        <v>1518</v>
      </c>
      <c r="DG167">
        <v>47.1</v>
      </c>
      <c r="DH167">
        <v>499.76249999999999</v>
      </c>
      <c r="DI167">
        <v>447.93750000000011</v>
      </c>
      <c r="DJ167">
        <v>0</v>
      </c>
      <c r="DK167">
        <v>1207.5</v>
      </c>
      <c r="DO167">
        <v>277.25</v>
      </c>
      <c r="DP167">
        <v>909.74999999999989</v>
      </c>
      <c r="DQ167">
        <v>0</v>
      </c>
      <c r="DR167">
        <v>0</v>
      </c>
      <c r="DS167">
        <v>0</v>
      </c>
      <c r="DU167">
        <v>0</v>
      </c>
      <c r="DV167">
        <v>0</v>
      </c>
      <c r="DW167">
        <v>134640.0364880953</v>
      </c>
      <c r="DX167" t="s">
        <v>478</v>
      </c>
    </row>
    <row r="168" spans="1:128" x14ac:dyDescent="0.35">
      <c r="A168" s="12" t="s">
        <v>479</v>
      </c>
      <c r="B168">
        <v>2746.3450000000012</v>
      </c>
      <c r="C168">
        <v>203.6749999999999</v>
      </c>
      <c r="D168">
        <v>2165.6574999999998</v>
      </c>
      <c r="E168">
        <v>304.41000000000003</v>
      </c>
      <c r="F168">
        <v>2620.62857142857</v>
      </c>
      <c r="G168">
        <v>114</v>
      </c>
      <c r="H168">
        <v>500</v>
      </c>
      <c r="I168">
        <v>660.0524999999999</v>
      </c>
      <c r="J168">
        <v>1287.610666666666</v>
      </c>
      <c r="K168">
        <v>254.35</v>
      </c>
      <c r="L168">
        <v>68.703124999999957</v>
      </c>
      <c r="M168">
        <v>0</v>
      </c>
      <c r="N168">
        <v>770.06250000000045</v>
      </c>
      <c r="O168">
        <v>331.75125000000003</v>
      </c>
      <c r="P168">
        <v>566.84000000000015</v>
      </c>
      <c r="Q168">
        <v>767.75999999999954</v>
      </c>
      <c r="R168">
        <v>1022.28</v>
      </c>
      <c r="S168">
        <v>13487.311666666659</v>
      </c>
      <c r="T168">
        <v>477.84910714285718</v>
      </c>
      <c r="U168">
        <v>1780.765000000001</v>
      </c>
      <c r="V168">
        <v>1161.33</v>
      </c>
      <c r="W168">
        <v>69.999999999999986</v>
      </c>
      <c r="X168">
        <v>298.95</v>
      </c>
      <c r="Y168">
        <v>1942.453750000001</v>
      </c>
      <c r="Z168">
        <v>203.12999999999991</v>
      </c>
      <c r="AA168">
        <v>3546.450666666668</v>
      </c>
      <c r="AB168">
        <v>589.6</v>
      </c>
      <c r="AC168">
        <v>167.04</v>
      </c>
      <c r="AD168">
        <v>1707.15</v>
      </c>
      <c r="AE168">
        <v>150</v>
      </c>
      <c r="AF168">
        <v>499.99999999999989</v>
      </c>
      <c r="AG168">
        <v>924.96266666666702</v>
      </c>
      <c r="AH168">
        <v>687.02600000000018</v>
      </c>
      <c r="AI168">
        <v>4525.05</v>
      </c>
      <c r="AJ168">
        <v>0</v>
      </c>
      <c r="AK168">
        <v>1915.2</v>
      </c>
      <c r="AL168">
        <v>638.59500000000025</v>
      </c>
      <c r="AM168">
        <v>4881.4957142857129</v>
      </c>
      <c r="AN168">
        <v>178.2</v>
      </c>
      <c r="AO168">
        <v>2353.5</v>
      </c>
      <c r="AP168">
        <v>55.95</v>
      </c>
      <c r="AQ168">
        <v>1177.1750000000011</v>
      </c>
      <c r="AR168">
        <v>292.09699999999992</v>
      </c>
      <c r="AS168">
        <v>94.813750000000013</v>
      </c>
      <c r="AT168">
        <v>104.265</v>
      </c>
      <c r="AU168">
        <v>36.721249999999998</v>
      </c>
      <c r="AV168">
        <v>0</v>
      </c>
      <c r="AW168">
        <v>0</v>
      </c>
      <c r="AX168">
        <v>0</v>
      </c>
      <c r="AY168">
        <v>7532.3682857142849</v>
      </c>
      <c r="AZ168">
        <v>356.87</v>
      </c>
      <c r="BA168">
        <v>670.78125</v>
      </c>
      <c r="BB168">
        <v>1246.13869047619</v>
      </c>
      <c r="BC168">
        <v>420</v>
      </c>
      <c r="BD168">
        <v>800</v>
      </c>
      <c r="BE168">
        <v>211.3125</v>
      </c>
      <c r="BF168">
        <v>252.9</v>
      </c>
      <c r="BG168">
        <v>274.2</v>
      </c>
      <c r="BH168">
        <v>300</v>
      </c>
      <c r="BI168">
        <v>170</v>
      </c>
      <c r="BJ168">
        <v>861.75</v>
      </c>
      <c r="BK168">
        <v>78.641249999999999</v>
      </c>
      <c r="BL168">
        <v>114.7416666666667</v>
      </c>
      <c r="BM168">
        <v>1756.379166666668</v>
      </c>
      <c r="BN168">
        <v>857.375</v>
      </c>
      <c r="BO168">
        <v>4993.4934523809516</v>
      </c>
      <c r="BQ168">
        <v>175.65625</v>
      </c>
      <c r="BR168">
        <v>350</v>
      </c>
      <c r="BS168">
        <v>170</v>
      </c>
      <c r="BT168">
        <v>475.90000000000009</v>
      </c>
      <c r="BU168">
        <v>500</v>
      </c>
      <c r="BV168">
        <v>1000</v>
      </c>
      <c r="BW168">
        <v>2457.6937499999999</v>
      </c>
      <c r="BX168">
        <v>234.0749999999999</v>
      </c>
      <c r="BZ168">
        <v>357.34178571428572</v>
      </c>
      <c r="CA168">
        <v>102.7950000000001</v>
      </c>
      <c r="CB168">
        <v>378.76607142857142</v>
      </c>
      <c r="CC168">
        <v>0</v>
      </c>
      <c r="CD168">
        <v>13313.8125</v>
      </c>
      <c r="CE168">
        <v>15672.78571428571</v>
      </c>
      <c r="CF168">
        <v>76.971428571428675</v>
      </c>
      <c r="CG168">
        <v>2426.355</v>
      </c>
      <c r="CH168">
        <v>912.75000000000011</v>
      </c>
      <c r="CI168">
        <v>250</v>
      </c>
      <c r="CJ168">
        <v>200</v>
      </c>
      <c r="CK168">
        <v>151.97142857142859</v>
      </c>
      <c r="CL168">
        <v>610.36428571428587</v>
      </c>
      <c r="CM168">
        <v>621.80500000000006</v>
      </c>
      <c r="CN168">
        <v>442.505</v>
      </c>
      <c r="CO168">
        <v>57.599999999999987</v>
      </c>
      <c r="CP168">
        <v>426.6875</v>
      </c>
      <c r="CQ168">
        <v>150</v>
      </c>
      <c r="CR168">
        <v>480.4375</v>
      </c>
      <c r="CS168">
        <v>150</v>
      </c>
      <c r="CT168">
        <v>436.95000000000022</v>
      </c>
      <c r="CU168">
        <v>2089.395</v>
      </c>
      <c r="CV168">
        <v>113.85</v>
      </c>
      <c r="CW168">
        <v>1768.989142857142</v>
      </c>
      <c r="CX168">
        <v>99.225000000000023</v>
      </c>
      <c r="CY168">
        <v>1015.286249999999</v>
      </c>
      <c r="CZ168">
        <v>298.10250000000002</v>
      </c>
      <c r="DA168">
        <v>1352.8218750000001</v>
      </c>
      <c r="DB168">
        <v>2183.4461309523808</v>
      </c>
      <c r="DC168">
        <v>4699.4624999999996</v>
      </c>
      <c r="DD168">
        <v>1100</v>
      </c>
      <c r="DE168">
        <v>230</v>
      </c>
      <c r="DF168">
        <v>1518</v>
      </c>
      <c r="DG168">
        <v>47.1</v>
      </c>
      <c r="DH168">
        <v>499.76249999999999</v>
      </c>
      <c r="DI168">
        <v>447.93749999999989</v>
      </c>
      <c r="DJ168">
        <v>478.15476190476193</v>
      </c>
      <c r="DK168">
        <v>1321.75</v>
      </c>
      <c r="DO168">
        <v>277.25</v>
      </c>
      <c r="DP168">
        <v>909.74999999999989</v>
      </c>
      <c r="DQ168">
        <v>0</v>
      </c>
      <c r="DR168">
        <v>0</v>
      </c>
      <c r="DS168">
        <v>0</v>
      </c>
      <c r="DU168">
        <v>0</v>
      </c>
      <c r="DV168">
        <v>0</v>
      </c>
      <c r="DW168">
        <v>142261.66532142859</v>
      </c>
      <c r="DX168" t="s">
        <v>479</v>
      </c>
    </row>
    <row r="169" spans="1:128" x14ac:dyDescent="0.35">
      <c r="A169" s="12" t="s">
        <v>480</v>
      </c>
      <c r="B169">
        <v>2746.3449999999998</v>
      </c>
      <c r="C169">
        <v>203.67500000000001</v>
      </c>
      <c r="D169">
        <v>2165.657499999998</v>
      </c>
      <c r="E169">
        <v>304.41000000000003</v>
      </c>
      <c r="F169">
        <v>2620.6285714285718</v>
      </c>
      <c r="G169">
        <v>114</v>
      </c>
      <c r="H169">
        <v>500</v>
      </c>
      <c r="I169">
        <v>660.05250000000012</v>
      </c>
      <c r="J169">
        <v>1287.610666666666</v>
      </c>
      <c r="K169">
        <v>254.35</v>
      </c>
      <c r="L169">
        <v>68.703124999999957</v>
      </c>
      <c r="M169">
        <v>0</v>
      </c>
      <c r="N169">
        <v>770.06249999999989</v>
      </c>
      <c r="O169">
        <v>331.75125000000008</v>
      </c>
      <c r="P169">
        <v>566.84</v>
      </c>
      <c r="Q169">
        <v>767.76000000000113</v>
      </c>
      <c r="R169">
        <v>1022.28</v>
      </c>
      <c r="S169">
        <v>16855.291666666679</v>
      </c>
      <c r="T169">
        <v>477.84910714285712</v>
      </c>
      <c r="U169">
        <v>1780.7650000000001</v>
      </c>
      <c r="V169">
        <v>1161.33</v>
      </c>
      <c r="W169">
        <v>70.000000000000014</v>
      </c>
      <c r="X169">
        <v>298.9500000000001</v>
      </c>
      <c r="Y169">
        <v>1942.453750000001</v>
      </c>
      <c r="Z169">
        <v>203.12999999999991</v>
      </c>
      <c r="AA169">
        <v>2496.4506666666662</v>
      </c>
      <c r="AB169">
        <v>589.59999999999934</v>
      </c>
      <c r="AC169">
        <v>167.04000000000011</v>
      </c>
      <c r="AD169">
        <v>1707.15</v>
      </c>
      <c r="AE169">
        <v>150</v>
      </c>
      <c r="AF169">
        <v>500.00000000000023</v>
      </c>
      <c r="AG169">
        <v>1224.962666666667</v>
      </c>
      <c r="AH169">
        <v>187.02599999999981</v>
      </c>
      <c r="AI169">
        <v>4525.05</v>
      </c>
      <c r="AJ169">
        <v>0</v>
      </c>
      <c r="AK169">
        <v>1915.2</v>
      </c>
      <c r="AL169">
        <v>638.59500000000003</v>
      </c>
      <c r="AM169">
        <v>10481.495714285709</v>
      </c>
      <c r="AN169">
        <v>178.1999999999999</v>
      </c>
      <c r="AO169">
        <v>2353.5</v>
      </c>
      <c r="AP169">
        <v>55.95</v>
      </c>
      <c r="AQ169">
        <v>1177.1750000000011</v>
      </c>
      <c r="AR169">
        <v>292.09700000000009</v>
      </c>
      <c r="AS169">
        <v>94.813750000000013</v>
      </c>
      <c r="AT169">
        <v>104.265</v>
      </c>
      <c r="AU169">
        <v>36.721249999999998</v>
      </c>
      <c r="AV169">
        <v>0</v>
      </c>
      <c r="AW169">
        <v>0</v>
      </c>
      <c r="AX169">
        <v>0</v>
      </c>
      <c r="AY169">
        <v>1232.368285714286</v>
      </c>
      <c r="AZ169">
        <v>356.86999999999989</v>
      </c>
      <c r="BA169">
        <v>670.78125</v>
      </c>
      <c r="BB169">
        <v>1246.138690476191</v>
      </c>
      <c r="BC169">
        <v>420</v>
      </c>
      <c r="BD169">
        <v>800</v>
      </c>
      <c r="BE169">
        <v>211.3125</v>
      </c>
      <c r="BF169">
        <v>252.90000000000009</v>
      </c>
      <c r="BG169">
        <v>274.2000000000001</v>
      </c>
      <c r="BH169">
        <v>300</v>
      </c>
      <c r="BI169">
        <v>170</v>
      </c>
      <c r="BJ169">
        <v>861.75</v>
      </c>
      <c r="BK169">
        <v>78.641250000000028</v>
      </c>
      <c r="BL169">
        <v>414.74166666666662</v>
      </c>
      <c r="BM169">
        <v>1426.379166666665</v>
      </c>
      <c r="BN169">
        <v>157.375</v>
      </c>
      <c r="BO169">
        <v>5493.4934523809516</v>
      </c>
      <c r="BQ169">
        <v>175.65625</v>
      </c>
      <c r="BR169">
        <v>350</v>
      </c>
      <c r="BS169">
        <v>170</v>
      </c>
      <c r="BT169">
        <v>475.90000000000009</v>
      </c>
      <c r="BU169">
        <v>500</v>
      </c>
      <c r="BV169">
        <v>1000</v>
      </c>
      <c r="BW169">
        <v>1907.6937499999999</v>
      </c>
      <c r="BX169">
        <v>234.07500000000019</v>
      </c>
      <c r="BZ169">
        <v>357.34178571428561</v>
      </c>
      <c r="CA169">
        <v>102.7950000000001</v>
      </c>
      <c r="CB169">
        <v>138.76607142857131</v>
      </c>
      <c r="CC169">
        <v>0</v>
      </c>
      <c r="CD169">
        <v>13313.8125</v>
      </c>
      <c r="CE169">
        <v>3922.785714285706</v>
      </c>
      <c r="CF169">
        <v>258</v>
      </c>
      <c r="CG169">
        <v>2426.355</v>
      </c>
      <c r="CH169">
        <v>912.75000000000011</v>
      </c>
      <c r="CI169">
        <v>250</v>
      </c>
      <c r="CJ169">
        <v>200</v>
      </c>
      <c r="CK169">
        <v>255</v>
      </c>
      <c r="CL169">
        <v>370.36428571428581</v>
      </c>
      <c r="CM169">
        <v>381.80500000000001</v>
      </c>
      <c r="CN169">
        <v>442.50499999999982</v>
      </c>
      <c r="CO169">
        <v>57.599999999999987</v>
      </c>
      <c r="CP169">
        <v>426.6875</v>
      </c>
      <c r="CQ169">
        <v>150</v>
      </c>
      <c r="CR169">
        <v>480.4375</v>
      </c>
      <c r="CS169">
        <v>150</v>
      </c>
      <c r="CT169">
        <v>436.95000000000022</v>
      </c>
      <c r="CU169">
        <v>2089.3949999999991</v>
      </c>
      <c r="CV169">
        <v>113.85</v>
      </c>
      <c r="CW169">
        <v>1768.989142857142</v>
      </c>
      <c r="CX169">
        <v>99.225000000000023</v>
      </c>
      <c r="CY169">
        <v>715.28624999999988</v>
      </c>
      <c r="CZ169">
        <v>298.10250000000002</v>
      </c>
      <c r="DA169">
        <v>1352.8218750000001</v>
      </c>
      <c r="DB169">
        <v>2183.4461309523808</v>
      </c>
      <c r="DC169">
        <v>4449.4624999999996</v>
      </c>
      <c r="DD169">
        <v>1100</v>
      </c>
      <c r="DE169">
        <v>230</v>
      </c>
      <c r="DF169">
        <v>1518</v>
      </c>
      <c r="DG169">
        <v>47.1</v>
      </c>
      <c r="DH169">
        <v>499.76250000000022</v>
      </c>
      <c r="DI169">
        <v>447.93749999999989</v>
      </c>
      <c r="DJ169">
        <v>1150.625</v>
      </c>
      <c r="DK169">
        <v>1321.75</v>
      </c>
      <c r="DO169">
        <v>277.25000000000011</v>
      </c>
      <c r="DP169">
        <v>909.74999999999989</v>
      </c>
      <c r="DQ169">
        <v>0</v>
      </c>
      <c r="DR169">
        <v>0</v>
      </c>
      <c r="DS169">
        <v>0</v>
      </c>
      <c r="DU169">
        <v>0</v>
      </c>
      <c r="DV169">
        <v>0</v>
      </c>
      <c r="DW169">
        <v>130836.17270238091</v>
      </c>
      <c r="DX169" t="s">
        <v>480</v>
      </c>
    </row>
    <row r="170" spans="1:128" x14ac:dyDescent="0.35">
      <c r="A170" s="12"/>
    </row>
    <row r="171" spans="1:128" x14ac:dyDescent="0.35">
      <c r="A171" s="12" t="s">
        <v>481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 t="s">
        <v>481</v>
      </c>
    </row>
    <row r="172" spans="1:128" x14ac:dyDescent="0.35">
      <c r="A172" s="13">
        <v>43938</v>
      </c>
      <c r="DW172">
        <v>0</v>
      </c>
      <c r="DX172" s="14">
        <v>43938</v>
      </c>
    </row>
    <row r="173" spans="1:128" x14ac:dyDescent="0.35">
      <c r="A173" s="13">
        <v>43939</v>
      </c>
      <c r="DW173">
        <v>0</v>
      </c>
      <c r="DX173" s="14">
        <v>43939</v>
      </c>
    </row>
    <row r="174" spans="1:128" x14ac:dyDescent="0.35">
      <c r="A174" s="13">
        <v>43940</v>
      </c>
      <c r="DW174">
        <v>0</v>
      </c>
      <c r="DX174" s="14">
        <v>43940</v>
      </c>
    </row>
    <row r="175" spans="1:128" x14ac:dyDescent="0.35">
      <c r="A175" s="12"/>
      <c r="DW175">
        <v>0</v>
      </c>
      <c r="DX175" t="s">
        <v>482</v>
      </c>
    </row>
    <row r="176" spans="1:128" x14ac:dyDescent="0.35">
      <c r="A176" s="12"/>
      <c r="DW176">
        <v>0</v>
      </c>
      <c r="DX176" t="s">
        <v>482</v>
      </c>
    </row>
    <row r="177" spans="1:128" x14ac:dyDescent="0.35">
      <c r="A177" s="12" t="s">
        <v>473</v>
      </c>
      <c r="DW177">
        <v>0</v>
      </c>
      <c r="DX177" t="s">
        <v>473</v>
      </c>
    </row>
    <row r="178" spans="1:128" x14ac:dyDescent="0.35">
      <c r="A178" s="12" t="s">
        <v>474</v>
      </c>
      <c r="DW178">
        <v>0</v>
      </c>
      <c r="DX178" t="s">
        <v>474</v>
      </c>
    </row>
    <row r="179" spans="1:128" x14ac:dyDescent="0.35">
      <c r="A179" s="12" t="s">
        <v>475</v>
      </c>
      <c r="DW179">
        <v>0</v>
      </c>
      <c r="DX179" t="s">
        <v>475</v>
      </c>
    </row>
    <row r="180" spans="1:128" x14ac:dyDescent="0.35">
      <c r="A180" s="12" t="s">
        <v>476</v>
      </c>
      <c r="DW180">
        <v>0</v>
      </c>
      <c r="DX180" t="s">
        <v>476</v>
      </c>
    </row>
    <row r="181" spans="1:128" x14ac:dyDescent="0.35">
      <c r="A181" s="12" t="s">
        <v>477</v>
      </c>
      <c r="DW181">
        <v>0</v>
      </c>
      <c r="DX181" t="s">
        <v>477</v>
      </c>
    </row>
    <row r="182" spans="1:128" x14ac:dyDescent="0.35">
      <c r="A182" s="12" t="s">
        <v>478</v>
      </c>
      <c r="DW182">
        <v>0</v>
      </c>
      <c r="DX182" t="s">
        <v>478</v>
      </c>
    </row>
    <row r="183" spans="1:128" x14ac:dyDescent="0.35">
      <c r="A183" s="12" t="s">
        <v>479</v>
      </c>
      <c r="DW183">
        <v>0</v>
      </c>
      <c r="DX183" t="s">
        <v>479</v>
      </c>
    </row>
    <row r="184" spans="1:128" x14ac:dyDescent="0.35">
      <c r="A184" s="12" t="s">
        <v>480</v>
      </c>
      <c r="DW184">
        <v>0</v>
      </c>
      <c r="DX184" t="s">
        <v>480</v>
      </c>
    </row>
    <row r="185" spans="1:128" x14ac:dyDescent="0.35">
      <c r="A185" s="12"/>
    </row>
    <row r="186" spans="1:128" x14ac:dyDescent="0.35">
      <c r="A186" s="12" t="s">
        <v>483</v>
      </c>
      <c r="B186">
        <v>-9431.907011904761</v>
      </c>
      <c r="C186">
        <v>-288.76290476190468</v>
      </c>
      <c r="D186">
        <v>-4288.2111190476189</v>
      </c>
      <c r="E186">
        <v>-395.35990476190477</v>
      </c>
      <c r="F186">
        <v>-6557.9647619047628</v>
      </c>
      <c r="G186">
        <v>-209.42857142857139</v>
      </c>
      <c r="H186">
        <v>-497.04</v>
      </c>
      <c r="I186">
        <v>-1141.4931666666671</v>
      </c>
      <c r="J186">
        <v>-2416.8373333333329</v>
      </c>
      <c r="K186">
        <v>-387.50542857142858</v>
      </c>
      <c r="L186">
        <v>-637.38522023809526</v>
      </c>
      <c r="M186">
        <v>0</v>
      </c>
      <c r="N186">
        <v>-1450.9110714285721</v>
      </c>
      <c r="O186">
        <v>-707.21648809523811</v>
      </c>
      <c r="P186">
        <v>-904.56190476190523</v>
      </c>
      <c r="Q186">
        <v>-4887.2533333333331</v>
      </c>
      <c r="R186">
        <v>-1363.5593904761911</v>
      </c>
      <c r="S186">
        <v>-46834.178333333337</v>
      </c>
      <c r="T186">
        <v>-673.43958333333353</v>
      </c>
      <c r="U186">
        <v>-2797.142142857143</v>
      </c>
      <c r="V186">
        <v>-2176.4728571428568</v>
      </c>
      <c r="W186">
        <v>-65.257142857142867</v>
      </c>
      <c r="X186">
        <v>-297.75</v>
      </c>
      <c r="Y186">
        <v>-4034.461488095239</v>
      </c>
      <c r="Z186">
        <v>-345.42142857142852</v>
      </c>
      <c r="AA186">
        <v>-7512.4944761904771</v>
      </c>
      <c r="AB186">
        <v>-1468.611428571428</v>
      </c>
      <c r="AC186">
        <v>-348.54523809523812</v>
      </c>
      <c r="AD186">
        <v>-2739.6071428571431</v>
      </c>
      <c r="AE186">
        <v>-150.1142857142857</v>
      </c>
      <c r="AF186">
        <v>-486.77333333333331</v>
      </c>
      <c r="AG186">
        <v>-2551.6293333333329</v>
      </c>
      <c r="AH186">
        <v>-140.67933333333349</v>
      </c>
      <c r="AI186">
        <v>-8135.1071428571413</v>
      </c>
      <c r="AJ186">
        <v>0</v>
      </c>
      <c r="AK186">
        <v>-3090.152380952381</v>
      </c>
      <c r="AL186">
        <v>-1434.219761904762</v>
      </c>
      <c r="AM186">
        <v>-10157.38857142857</v>
      </c>
      <c r="AN186">
        <v>-260.99999999999989</v>
      </c>
      <c r="AO186">
        <v>-3904.6428571428569</v>
      </c>
      <c r="AP186">
        <v>-66.087142857142851</v>
      </c>
      <c r="AQ186">
        <v>-1948.2492857142861</v>
      </c>
      <c r="AR186">
        <v>0</v>
      </c>
      <c r="AS186">
        <v>-223.01392857142861</v>
      </c>
      <c r="AT186">
        <v>-208.60142857142861</v>
      </c>
      <c r="AU186">
        <v>-68.466964285714283</v>
      </c>
      <c r="AV186">
        <v>0</v>
      </c>
      <c r="AW186">
        <v>0</v>
      </c>
      <c r="AX186">
        <v>0</v>
      </c>
      <c r="AY186">
        <v>-3836.4849523809521</v>
      </c>
      <c r="AZ186">
        <v>-491.37</v>
      </c>
      <c r="BA186">
        <v>-826.78125</v>
      </c>
      <c r="BB186">
        <v>-1602.93869047619</v>
      </c>
      <c r="BC186">
        <v>-642</v>
      </c>
      <c r="BD186">
        <v>-1431.5</v>
      </c>
      <c r="BE186">
        <v>-235.3125</v>
      </c>
      <c r="BF186">
        <v>-249.7</v>
      </c>
      <c r="BG186">
        <v>-271.8</v>
      </c>
      <c r="BH186">
        <v>-300</v>
      </c>
      <c r="BI186">
        <v>-170</v>
      </c>
      <c r="BJ186">
        <v>-1188.75</v>
      </c>
      <c r="BK186">
        <v>-103.64125</v>
      </c>
      <c r="BL186">
        <v>-320.54166666666657</v>
      </c>
      <c r="BM186">
        <v>-6199.0791666666664</v>
      </c>
      <c r="BN186">
        <v>-137.875</v>
      </c>
      <c r="BO186">
        <v>-4896.4934523809543</v>
      </c>
      <c r="BP186">
        <v>0</v>
      </c>
      <c r="BQ186">
        <v>-189.15625</v>
      </c>
      <c r="BR186">
        <v>-350</v>
      </c>
      <c r="BS186">
        <v>-140</v>
      </c>
      <c r="BT186">
        <v>-474.30000000000013</v>
      </c>
      <c r="BU186">
        <v>-740</v>
      </c>
      <c r="BV186">
        <v>-1172</v>
      </c>
      <c r="BW186">
        <v>-1310.0151785714279</v>
      </c>
      <c r="BX186">
        <v>-232.93214285714291</v>
      </c>
      <c r="BY186">
        <v>0</v>
      </c>
      <c r="BZ186">
        <v>-1135.3146428571431</v>
      </c>
      <c r="CA186">
        <v>-5944.4150000000009</v>
      </c>
      <c r="CB186">
        <v>-597.61250000000007</v>
      </c>
      <c r="CC186">
        <v>0</v>
      </c>
      <c r="CD186">
        <v>-40426.52678571429</v>
      </c>
      <c r="CE186">
        <v>-30343.428571428569</v>
      </c>
      <c r="CF186">
        <v>0</v>
      </c>
      <c r="CG186">
        <v>-5525.0292857142858</v>
      </c>
      <c r="CH186">
        <v>-440.03571428571422</v>
      </c>
      <c r="CI186">
        <v>-163.7714285714286</v>
      </c>
      <c r="CJ186">
        <v>-194.17142857142861</v>
      </c>
      <c r="CK186">
        <v>0</v>
      </c>
      <c r="CL186">
        <v>-918.75714285714287</v>
      </c>
      <c r="CM186">
        <v>-896.43714285714293</v>
      </c>
      <c r="CN186">
        <v>-998.94785714285706</v>
      </c>
      <c r="CO186">
        <v>-37.671428571428578</v>
      </c>
      <c r="CP186">
        <v>-446.09226190476193</v>
      </c>
      <c r="CQ186">
        <v>-150.07142857142861</v>
      </c>
      <c r="CR186">
        <v>-1038.9375</v>
      </c>
      <c r="CS186">
        <v>-124.9714285714286</v>
      </c>
      <c r="CT186">
        <v>-951.92142857142881</v>
      </c>
      <c r="CU186">
        <v>-3808.0350000000012</v>
      </c>
      <c r="CV186">
        <v>-189.27857142857141</v>
      </c>
      <c r="CW186">
        <v>-3231.2420000000002</v>
      </c>
      <c r="CX186">
        <v>-172.04785714285711</v>
      </c>
      <c r="CY186">
        <v>-1463.858392857142</v>
      </c>
      <c r="CZ186">
        <v>-878.61464285714283</v>
      </c>
      <c r="DA186">
        <v>-12622.37544642857</v>
      </c>
      <c r="DB186">
        <v>-7478.635416666667</v>
      </c>
      <c r="DC186">
        <v>-10319.069642857139</v>
      </c>
      <c r="DD186">
        <v>-2454.071428571428</v>
      </c>
      <c r="DE186">
        <v>-112.5714285714286</v>
      </c>
      <c r="DF186">
        <v>-3016.928571428572</v>
      </c>
      <c r="DG186">
        <v>-54.814285714285717</v>
      </c>
      <c r="DH186">
        <v>-741.04821428571427</v>
      </c>
      <c r="DI186">
        <v>-1046.466071428571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-44.630952380952408</v>
      </c>
      <c r="DP186">
        <v>-807.46428571428578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-303972.84130714269</v>
      </c>
      <c r="DX186" t="s">
        <v>483</v>
      </c>
    </row>
    <row r="187" spans="1:128" x14ac:dyDescent="0.35">
      <c r="A187" s="12" t="s">
        <v>461</v>
      </c>
      <c r="B187">
        <v>-771.31076190476199</v>
      </c>
      <c r="C187">
        <v>-55.08790476190476</v>
      </c>
      <c r="D187">
        <v>-442.55361904761901</v>
      </c>
      <c r="E187">
        <v>-92.359904761904758</v>
      </c>
      <c r="F187">
        <v>-463.41619047619048</v>
      </c>
      <c r="G187">
        <v>-35.428571428571431</v>
      </c>
      <c r="H187">
        <v>0</v>
      </c>
      <c r="I187">
        <v>-228.44066666666669</v>
      </c>
      <c r="J187">
        <v>-398.98666666666668</v>
      </c>
      <c r="K187">
        <v>-97.155428571428573</v>
      </c>
      <c r="L187">
        <v>-68.682095238095229</v>
      </c>
      <c r="M187">
        <v>0</v>
      </c>
      <c r="N187">
        <v>-181.82857142857139</v>
      </c>
      <c r="O187">
        <v>-162.83523809523811</v>
      </c>
      <c r="P187">
        <v>-139.40190476190469</v>
      </c>
      <c r="Q187">
        <v>-103.5733333333333</v>
      </c>
      <c r="R187">
        <v>-341.27939047619049</v>
      </c>
      <c r="S187">
        <v>-4891.3466666666673</v>
      </c>
      <c r="T187">
        <v>-109.1904761904762</v>
      </c>
      <c r="U187">
        <v>-460.77714285714268</v>
      </c>
      <c r="V187">
        <v>-309.06285714285713</v>
      </c>
      <c r="W187">
        <v>0</v>
      </c>
      <c r="X187">
        <v>0</v>
      </c>
      <c r="Y187">
        <v>-759.64523809523803</v>
      </c>
      <c r="Z187">
        <v>-111.2114285714286</v>
      </c>
      <c r="AA187">
        <v>-2284.4038095238102</v>
      </c>
      <c r="AB187">
        <v>-640.09142857142854</v>
      </c>
      <c r="AC187">
        <v>-92.355238095238093</v>
      </c>
      <c r="AD187">
        <v>-500.85714285714278</v>
      </c>
      <c r="AE187">
        <v>-0.1142857142857143</v>
      </c>
      <c r="AF187">
        <v>0</v>
      </c>
      <c r="AG187">
        <v>-1229.906666666667</v>
      </c>
      <c r="AH187">
        <v>0</v>
      </c>
      <c r="AI187">
        <v>-2820.457142857143</v>
      </c>
      <c r="AJ187">
        <v>0</v>
      </c>
      <c r="AK187">
        <v>-1174.952380952381</v>
      </c>
      <c r="AL187">
        <v>-328.26476190476188</v>
      </c>
      <c r="AM187">
        <v>-4456.5428571428574</v>
      </c>
      <c r="AN187">
        <v>-82.799999999999983</v>
      </c>
      <c r="AO187">
        <v>-609.14285714285711</v>
      </c>
      <c r="AP187">
        <v>0</v>
      </c>
      <c r="AQ187">
        <v>-559.47428571428554</v>
      </c>
      <c r="AR187">
        <v>0</v>
      </c>
      <c r="AS187">
        <v>-125.3501785714286</v>
      </c>
      <c r="AT187">
        <v>-104.3364285714286</v>
      </c>
      <c r="AU187">
        <v>-27.945714285714288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-400.87285714285719</v>
      </c>
      <c r="CA187">
        <v>-5832.6600000000008</v>
      </c>
      <c r="CB187">
        <v>0</v>
      </c>
      <c r="CC187">
        <v>0</v>
      </c>
      <c r="CD187">
        <v>-22900.71428571429</v>
      </c>
      <c r="CE187">
        <v>-13233.94285714286</v>
      </c>
      <c r="CF187">
        <v>0</v>
      </c>
      <c r="CG187">
        <v>-2083.474285714286</v>
      </c>
      <c r="CH187">
        <v>0</v>
      </c>
      <c r="CI187">
        <v>0</v>
      </c>
      <c r="CJ187">
        <v>0</v>
      </c>
      <c r="CK187">
        <v>0</v>
      </c>
      <c r="CL187">
        <v>-429.74285714285708</v>
      </c>
      <c r="CM187">
        <v>-464.65714285714301</v>
      </c>
      <c r="CN187">
        <v>-472.14285714285711</v>
      </c>
      <c r="CO187">
        <v>0</v>
      </c>
      <c r="CP187">
        <v>0</v>
      </c>
      <c r="CQ187">
        <v>-7.1428571428571425E-2</v>
      </c>
      <c r="CR187">
        <v>-507.5</v>
      </c>
      <c r="CS187">
        <v>0</v>
      </c>
      <c r="CT187">
        <v>-421.77142857142849</v>
      </c>
      <c r="CU187">
        <v>-962.6400000000001</v>
      </c>
      <c r="CV187">
        <v>-75.428571428571431</v>
      </c>
      <c r="CW187">
        <v>-1456.6628571428571</v>
      </c>
      <c r="CX187">
        <v>-72.822857142857146</v>
      </c>
      <c r="CY187">
        <v>-599.65714285714284</v>
      </c>
      <c r="CZ187">
        <v>-261.61714285714282</v>
      </c>
      <c r="DA187">
        <v>-10524.928571428571</v>
      </c>
      <c r="DB187">
        <v>-4395.4642857142862</v>
      </c>
      <c r="DC187">
        <v>-4108.8571428571431</v>
      </c>
      <c r="DD187">
        <v>-983.57142857142844</v>
      </c>
      <c r="DE187">
        <v>0</v>
      </c>
      <c r="DF187">
        <v>-1108.928571428572</v>
      </c>
      <c r="DG187">
        <v>-0.2142857142857153</v>
      </c>
      <c r="DH187">
        <v>-166.28571428571419</v>
      </c>
      <c r="DI187">
        <v>-361.82857142857148</v>
      </c>
      <c r="DJ187">
        <v>0</v>
      </c>
      <c r="DK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U187">
        <v>0</v>
      </c>
      <c r="DV187">
        <v>0</v>
      </c>
      <c r="DW187">
        <v>-97087.026378571449</v>
      </c>
      <c r="DX187" t="s">
        <v>461</v>
      </c>
    </row>
    <row r="188" spans="1:128" x14ac:dyDescent="0.35">
      <c r="A188" s="12" t="s">
        <v>462</v>
      </c>
      <c r="B188">
        <v>-5474.7</v>
      </c>
      <c r="C188">
        <v>0</v>
      </c>
      <c r="D188">
        <v>-1620</v>
      </c>
      <c r="E188">
        <v>0</v>
      </c>
      <c r="F188">
        <v>-1240.24</v>
      </c>
      <c r="G188">
        <v>0</v>
      </c>
      <c r="H188">
        <v>0</v>
      </c>
      <c r="I188">
        <v>0</v>
      </c>
      <c r="J188">
        <v>-159.04</v>
      </c>
      <c r="K188">
        <v>0</v>
      </c>
      <c r="L188">
        <v>0</v>
      </c>
      <c r="M188">
        <v>0</v>
      </c>
      <c r="N188">
        <v>-26.640000000000011</v>
      </c>
      <c r="O188">
        <v>-20.72</v>
      </c>
      <c r="P188">
        <v>-14.80000000000001</v>
      </c>
      <c r="Q188">
        <v>0</v>
      </c>
      <c r="R188">
        <v>0</v>
      </c>
      <c r="S188">
        <v>-2873.9199999999992</v>
      </c>
      <c r="T188">
        <v>-18</v>
      </c>
      <c r="U188">
        <v>-121.2</v>
      </c>
      <c r="V188">
        <v>-15.600000000000019</v>
      </c>
      <c r="W188">
        <v>0</v>
      </c>
      <c r="X188">
        <v>0</v>
      </c>
      <c r="Y188">
        <v>-77.700000000000045</v>
      </c>
      <c r="Z188">
        <v>0</v>
      </c>
      <c r="AA188">
        <v>-415.84000000000009</v>
      </c>
      <c r="AB188">
        <v>-91.32000000000005</v>
      </c>
      <c r="AC188">
        <v>0</v>
      </c>
      <c r="AD188">
        <v>-47.999999999999943</v>
      </c>
      <c r="AE188">
        <v>0</v>
      </c>
      <c r="AF188">
        <v>0</v>
      </c>
      <c r="AG188">
        <v>-170.52</v>
      </c>
      <c r="AH188">
        <v>0</v>
      </c>
      <c r="AI188">
        <v>0</v>
      </c>
      <c r="AJ188">
        <v>0</v>
      </c>
      <c r="AK188">
        <v>0</v>
      </c>
      <c r="AL188">
        <v>-184</v>
      </c>
      <c r="AM188">
        <v>-325.80000000000018</v>
      </c>
      <c r="AN188">
        <v>0</v>
      </c>
      <c r="AO188">
        <v>-6</v>
      </c>
      <c r="AP188">
        <v>-3.6571428571428579</v>
      </c>
      <c r="AQ188">
        <v>0</v>
      </c>
      <c r="AR188">
        <v>0</v>
      </c>
      <c r="AS188">
        <v>-2.850000000000009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-59.25</v>
      </c>
      <c r="AZ188">
        <v>-62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-7</v>
      </c>
      <c r="BK188">
        <v>0</v>
      </c>
      <c r="BL188">
        <v>-1.6</v>
      </c>
      <c r="BM188">
        <v>-164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-4</v>
      </c>
      <c r="BW188">
        <v>0</v>
      </c>
      <c r="BX188">
        <v>0</v>
      </c>
      <c r="BY188">
        <v>0</v>
      </c>
      <c r="BZ188">
        <v>-108.17999999999989</v>
      </c>
      <c r="CA188">
        <v>-1.680000000000291</v>
      </c>
      <c r="CB188">
        <v>0</v>
      </c>
      <c r="CC188">
        <v>0</v>
      </c>
      <c r="CD188">
        <v>-1035</v>
      </c>
      <c r="CE188">
        <v>-1299.5999999999999</v>
      </c>
      <c r="CF188">
        <v>0</v>
      </c>
      <c r="CG188">
        <v>-75.599999999999909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-15</v>
      </c>
      <c r="CS188">
        <v>0</v>
      </c>
      <c r="CT188">
        <v>-1.1999999999999891</v>
      </c>
      <c r="CU188">
        <v>-43.200000000000053</v>
      </c>
      <c r="CV188">
        <v>0</v>
      </c>
      <c r="CW188">
        <v>-164.16000000000011</v>
      </c>
      <c r="CX188">
        <v>0</v>
      </c>
      <c r="CY188">
        <v>-31.32000000000005</v>
      </c>
      <c r="CZ188">
        <v>-5.5800000000000409</v>
      </c>
      <c r="DA188">
        <v>-18.25</v>
      </c>
      <c r="DB188">
        <v>-30</v>
      </c>
      <c r="DC188">
        <v>-114</v>
      </c>
      <c r="DD188">
        <v>-22.5</v>
      </c>
      <c r="DE188">
        <v>0</v>
      </c>
      <c r="DF188">
        <v>-22.5</v>
      </c>
      <c r="DG188">
        <v>0</v>
      </c>
      <c r="DH188">
        <v>-48</v>
      </c>
      <c r="DI188">
        <v>0</v>
      </c>
      <c r="DJ188">
        <v>0</v>
      </c>
      <c r="DK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U188">
        <v>0</v>
      </c>
      <c r="DV188">
        <v>0</v>
      </c>
      <c r="DW188">
        <v>-16244.16714285715</v>
      </c>
      <c r="DX188" t="s">
        <v>462</v>
      </c>
    </row>
    <row r="189" spans="1:128" x14ac:dyDescent="0.35">
      <c r="A189" s="12" t="s">
        <v>463</v>
      </c>
      <c r="B189">
        <v>-82.5</v>
      </c>
      <c r="C189">
        <v>-29.999999999999989</v>
      </c>
      <c r="D189">
        <v>-60</v>
      </c>
      <c r="E189">
        <v>-33</v>
      </c>
      <c r="F189">
        <v>-1133.68</v>
      </c>
      <c r="G189">
        <v>-60</v>
      </c>
      <c r="H189">
        <v>0</v>
      </c>
      <c r="I189">
        <v>-253</v>
      </c>
      <c r="J189">
        <v>-571.20000000000005</v>
      </c>
      <c r="K189">
        <v>-35.999999999999993</v>
      </c>
      <c r="L189">
        <v>0</v>
      </c>
      <c r="M189">
        <v>0</v>
      </c>
      <c r="N189">
        <v>-245.68</v>
      </c>
      <c r="O189">
        <v>-59.199999999999989</v>
      </c>
      <c r="P189">
        <v>-183.52</v>
      </c>
      <c r="Q189">
        <v>-183.68</v>
      </c>
      <c r="R189">
        <v>0</v>
      </c>
      <c r="S189">
        <v>-5270.7200000000012</v>
      </c>
      <c r="T189">
        <v>-68.400000000000006</v>
      </c>
      <c r="U189">
        <v>-434.4</v>
      </c>
      <c r="V189">
        <v>-690.48000000000013</v>
      </c>
      <c r="W189">
        <v>0</v>
      </c>
      <c r="X189">
        <v>0</v>
      </c>
      <c r="Y189">
        <v>-517.26</v>
      </c>
      <c r="Z189">
        <v>-31.080000000000009</v>
      </c>
      <c r="AA189">
        <v>-1527.2</v>
      </c>
      <c r="AB189">
        <v>-147.59999999999991</v>
      </c>
      <c r="AC189">
        <v>0</v>
      </c>
      <c r="AD189">
        <v>-483.60000000000019</v>
      </c>
      <c r="AE189">
        <v>0</v>
      </c>
      <c r="AF189">
        <v>0</v>
      </c>
      <c r="AG189">
        <v>-226.24</v>
      </c>
      <c r="AH189">
        <v>0</v>
      </c>
      <c r="AI189">
        <v>-789.59999999999991</v>
      </c>
      <c r="AJ189">
        <v>0</v>
      </c>
      <c r="AK189">
        <v>0</v>
      </c>
      <c r="AL189">
        <v>-283.36000000000013</v>
      </c>
      <c r="AM189">
        <v>-617.39999999999964</v>
      </c>
      <c r="AN189">
        <v>0</v>
      </c>
      <c r="AO189">
        <v>-936</v>
      </c>
      <c r="AP189">
        <v>-6.48</v>
      </c>
      <c r="AQ189">
        <v>-211.6</v>
      </c>
      <c r="AR189">
        <v>0</v>
      </c>
      <c r="AS189">
        <v>0</v>
      </c>
      <c r="AT189">
        <v>0</v>
      </c>
      <c r="AU189">
        <v>-3.8000000000000012</v>
      </c>
      <c r="AV189">
        <v>0</v>
      </c>
      <c r="AW189">
        <v>0</v>
      </c>
      <c r="AX189">
        <v>0</v>
      </c>
      <c r="AY189">
        <v>-309.5</v>
      </c>
      <c r="AZ189">
        <v>-72.5</v>
      </c>
      <c r="BA189">
        <v>-156</v>
      </c>
      <c r="BB189">
        <v>-356.8</v>
      </c>
      <c r="BC189">
        <v>-222</v>
      </c>
      <c r="BD189">
        <v>-631.5</v>
      </c>
      <c r="BE189">
        <v>-24</v>
      </c>
      <c r="BF189">
        <v>0</v>
      </c>
      <c r="BG189">
        <v>0</v>
      </c>
      <c r="BH189">
        <v>0</v>
      </c>
      <c r="BI189">
        <v>0</v>
      </c>
      <c r="BJ189">
        <v>-320</v>
      </c>
      <c r="BK189">
        <v>-25</v>
      </c>
      <c r="BL189">
        <v>-5.6</v>
      </c>
      <c r="BM189">
        <v>-844.5</v>
      </c>
      <c r="BN189">
        <v>0</v>
      </c>
      <c r="BO189">
        <v>-995.2</v>
      </c>
      <c r="BP189">
        <v>0</v>
      </c>
      <c r="BQ189">
        <v>-13.5</v>
      </c>
      <c r="BR189">
        <v>0</v>
      </c>
      <c r="BS189">
        <v>0</v>
      </c>
      <c r="BT189">
        <v>0</v>
      </c>
      <c r="BU189">
        <v>-240</v>
      </c>
      <c r="BV189">
        <v>-168</v>
      </c>
      <c r="BW189">
        <v>0</v>
      </c>
      <c r="BX189">
        <v>0</v>
      </c>
      <c r="BY189">
        <v>0</v>
      </c>
      <c r="BZ189">
        <v>-268.92000000000007</v>
      </c>
      <c r="CA189">
        <v>-7.2799999999997453</v>
      </c>
      <c r="CB189">
        <v>0</v>
      </c>
      <c r="CC189">
        <v>0</v>
      </c>
      <c r="CD189">
        <v>-3177</v>
      </c>
      <c r="CE189">
        <v>-2138.4</v>
      </c>
      <c r="CF189">
        <v>0</v>
      </c>
      <c r="CG189">
        <v>-939.59999999999991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-19.404761904761902</v>
      </c>
      <c r="CQ189">
        <v>0</v>
      </c>
      <c r="CR189">
        <v>-36</v>
      </c>
      <c r="CS189">
        <v>0</v>
      </c>
      <c r="CT189">
        <v>-92</v>
      </c>
      <c r="CU189">
        <v>-712.8</v>
      </c>
      <c r="CV189">
        <v>0</v>
      </c>
      <c r="CW189">
        <v>-273.23999999999978</v>
      </c>
      <c r="CX189">
        <v>0</v>
      </c>
      <c r="CY189">
        <v>-127.4399999999999</v>
      </c>
      <c r="CZ189">
        <v>-100.4399999999999</v>
      </c>
      <c r="DA189">
        <v>-493.5</v>
      </c>
      <c r="DB189">
        <v>-523.5</v>
      </c>
      <c r="DC189">
        <v>-612</v>
      </c>
      <c r="DD189">
        <v>-348</v>
      </c>
      <c r="DE189">
        <v>0</v>
      </c>
      <c r="DF189">
        <v>-367.5</v>
      </c>
      <c r="DG189">
        <v>-7.5</v>
      </c>
      <c r="DH189">
        <v>-27</v>
      </c>
      <c r="DI189">
        <v>0</v>
      </c>
      <c r="DJ189">
        <v>0</v>
      </c>
      <c r="DK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U189">
        <v>0</v>
      </c>
      <c r="DV189">
        <v>0</v>
      </c>
      <c r="DW189">
        <v>-29832.304761904761</v>
      </c>
      <c r="DX189" t="s">
        <v>463</v>
      </c>
    </row>
    <row r="190" spans="1:128" x14ac:dyDescent="0.35">
      <c r="A190" s="12"/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U190">
        <v>0</v>
      </c>
      <c r="DV190">
        <v>0</v>
      </c>
      <c r="DW190">
        <v>0</v>
      </c>
    </row>
    <row r="191" spans="1:128" x14ac:dyDescent="0.35">
      <c r="A191" s="12"/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U191">
        <v>0</v>
      </c>
      <c r="DV191">
        <v>0</v>
      </c>
      <c r="DW191">
        <v>0</v>
      </c>
    </row>
    <row r="192" spans="1:128" x14ac:dyDescent="0.35">
      <c r="A192" s="12" t="s">
        <v>484</v>
      </c>
      <c r="B192">
        <v>-3103.3962499999989</v>
      </c>
      <c r="C192">
        <v>-203.67500000000001</v>
      </c>
      <c r="D192">
        <v>-2165.6574999999998</v>
      </c>
      <c r="E192">
        <v>-270</v>
      </c>
      <c r="F192">
        <v>-3720.6285714285718</v>
      </c>
      <c r="G192">
        <v>-114</v>
      </c>
      <c r="H192">
        <v>-497.04</v>
      </c>
      <c r="I192">
        <v>-660.0524999999999</v>
      </c>
      <c r="J192">
        <v>-1287.610666666666</v>
      </c>
      <c r="K192">
        <v>-254.35</v>
      </c>
      <c r="L192">
        <v>-568.703125</v>
      </c>
      <c r="M192">
        <v>0</v>
      </c>
      <c r="N192">
        <v>-996.76250000000005</v>
      </c>
      <c r="O192">
        <v>-464.46125000000001</v>
      </c>
      <c r="P192">
        <v>-566.84000000000037</v>
      </c>
      <c r="Q192">
        <v>-4600</v>
      </c>
      <c r="R192">
        <v>-1022.28</v>
      </c>
      <c r="S192">
        <v>-33798.191666666673</v>
      </c>
      <c r="T192">
        <v>-477.84910714285729</v>
      </c>
      <c r="U192">
        <v>-1780.7650000000001</v>
      </c>
      <c r="V192">
        <v>-1161.33</v>
      </c>
      <c r="W192">
        <v>-65.257142857142867</v>
      </c>
      <c r="X192">
        <v>-297.75</v>
      </c>
      <c r="Y192">
        <v>-2679.8562500000012</v>
      </c>
      <c r="Z192">
        <v>-203.12999999999991</v>
      </c>
      <c r="AA192">
        <v>-3285.050666666667</v>
      </c>
      <c r="AB192">
        <v>-589.59999999999991</v>
      </c>
      <c r="AC192">
        <v>-256.19000000000011</v>
      </c>
      <c r="AD192">
        <v>-1707.15</v>
      </c>
      <c r="AE192">
        <v>-150</v>
      </c>
      <c r="AF192">
        <v>-486.77333333333331</v>
      </c>
      <c r="AG192">
        <v>-924.96266666666679</v>
      </c>
      <c r="AH192">
        <v>-140.67933333333349</v>
      </c>
      <c r="AI192">
        <v>-4525.0499999999993</v>
      </c>
      <c r="AJ192">
        <v>0</v>
      </c>
      <c r="AK192">
        <v>-1915.2</v>
      </c>
      <c r="AL192">
        <v>-638.5949999999998</v>
      </c>
      <c r="AM192">
        <v>-4757.6457142857134</v>
      </c>
      <c r="AN192">
        <v>-178.2</v>
      </c>
      <c r="AO192">
        <v>-2353.5</v>
      </c>
      <c r="AP192">
        <v>-55.949999999999989</v>
      </c>
      <c r="AQ192">
        <v>-1177.1750000000011</v>
      </c>
      <c r="AR192">
        <v>0</v>
      </c>
      <c r="AS192">
        <v>-94.813749999999999</v>
      </c>
      <c r="AT192">
        <v>-104.265</v>
      </c>
      <c r="AU192">
        <v>-36.721249999999998</v>
      </c>
      <c r="AV192">
        <v>0</v>
      </c>
      <c r="AW192">
        <v>0</v>
      </c>
      <c r="AX192">
        <v>0</v>
      </c>
      <c r="AY192">
        <v>-3467.7349523809521</v>
      </c>
      <c r="AZ192">
        <v>-356.87</v>
      </c>
      <c r="BA192">
        <v>-670.78125</v>
      </c>
      <c r="BB192">
        <v>-1246.138690476191</v>
      </c>
      <c r="BC192">
        <v>-420</v>
      </c>
      <c r="BD192">
        <v>-800</v>
      </c>
      <c r="BE192">
        <v>-211.3125</v>
      </c>
      <c r="BF192">
        <v>-249.7</v>
      </c>
      <c r="BG192">
        <v>-271.8</v>
      </c>
      <c r="BH192">
        <v>-300</v>
      </c>
      <c r="BI192">
        <v>-170</v>
      </c>
      <c r="BJ192">
        <v>-861.75</v>
      </c>
      <c r="BK192">
        <v>-78.641249999999999</v>
      </c>
      <c r="BL192">
        <v>-313.34166666666658</v>
      </c>
      <c r="BM192">
        <v>-5190.5791666666664</v>
      </c>
      <c r="BN192">
        <v>-137.875</v>
      </c>
      <c r="BO192">
        <v>-3901.293452380954</v>
      </c>
      <c r="BP192">
        <v>0</v>
      </c>
      <c r="BQ192">
        <v>-175.65625</v>
      </c>
      <c r="BR192">
        <v>-350</v>
      </c>
      <c r="BS192">
        <v>-140</v>
      </c>
      <c r="BT192">
        <v>-474.30000000000013</v>
      </c>
      <c r="BU192">
        <v>-500</v>
      </c>
      <c r="BV192">
        <v>-1000</v>
      </c>
      <c r="BW192">
        <v>-1310.0151785714279</v>
      </c>
      <c r="BX192">
        <v>-232.93214285714291</v>
      </c>
      <c r="BY192">
        <v>0</v>
      </c>
      <c r="BZ192">
        <v>-357.34178571428589</v>
      </c>
      <c r="CA192">
        <v>-102.7950000000001</v>
      </c>
      <c r="CB192">
        <v>-597.61250000000007</v>
      </c>
      <c r="CC192">
        <v>0</v>
      </c>
      <c r="CD192">
        <v>-13313.8125</v>
      </c>
      <c r="CE192">
        <v>-13671.485714285711</v>
      </c>
      <c r="CF192">
        <v>0</v>
      </c>
      <c r="CG192">
        <v>-2426.355</v>
      </c>
      <c r="CH192">
        <v>-440.03571428571422</v>
      </c>
      <c r="CI192">
        <v>-163.7714285714286</v>
      </c>
      <c r="CJ192">
        <v>-194.17142857142861</v>
      </c>
      <c r="CK192">
        <v>0</v>
      </c>
      <c r="CL192">
        <v>-489.01428571428579</v>
      </c>
      <c r="CM192">
        <v>-431.78</v>
      </c>
      <c r="CN192">
        <v>-526.80499999999995</v>
      </c>
      <c r="CO192">
        <v>-37.671428571428578</v>
      </c>
      <c r="CP192">
        <v>-426.6875</v>
      </c>
      <c r="CQ192">
        <v>-150</v>
      </c>
      <c r="CR192">
        <v>-480.4375</v>
      </c>
      <c r="CS192">
        <v>-124.9714285714286</v>
      </c>
      <c r="CT192">
        <v>-436.95000000000027</v>
      </c>
      <c r="CU192">
        <v>-2089.395</v>
      </c>
      <c r="CV192">
        <v>-113.85</v>
      </c>
      <c r="CW192">
        <v>-1337.179142857143</v>
      </c>
      <c r="CX192">
        <v>-99.224999999999994</v>
      </c>
      <c r="CY192">
        <v>-705.44124999999963</v>
      </c>
      <c r="CZ192">
        <v>-510.97750000000008</v>
      </c>
      <c r="DA192">
        <v>-1585.6968750000001</v>
      </c>
      <c r="DB192">
        <v>-2529.6711309523812</v>
      </c>
      <c r="DC192">
        <v>-5484.2124999999996</v>
      </c>
      <c r="DD192">
        <v>-1100</v>
      </c>
      <c r="DE192">
        <v>-112.5714285714286</v>
      </c>
      <c r="DF192">
        <v>-1518</v>
      </c>
      <c r="DG192">
        <v>-47.1</v>
      </c>
      <c r="DH192">
        <v>-499.76249999999999</v>
      </c>
      <c r="DI192">
        <v>-684.63749999999982</v>
      </c>
      <c r="DJ192">
        <v>0</v>
      </c>
      <c r="DK192">
        <v>0</v>
      </c>
      <c r="DO192">
        <v>-44.630952380952408</v>
      </c>
      <c r="DP192">
        <v>-807.46428571428578</v>
      </c>
      <c r="DQ192">
        <v>0</v>
      </c>
      <c r="DR192">
        <v>0</v>
      </c>
      <c r="DS192">
        <v>0</v>
      </c>
      <c r="DU192">
        <v>0</v>
      </c>
      <c r="DV192">
        <v>0</v>
      </c>
      <c r="DW192">
        <v>-160809.34302380949</v>
      </c>
      <c r="DX192" t="s">
        <v>484</v>
      </c>
    </row>
    <row r="193" spans="1:128" x14ac:dyDescent="0.35">
      <c r="A193" s="12" t="s">
        <v>485</v>
      </c>
      <c r="B193">
        <v>-2746.3450000000012</v>
      </c>
      <c r="C193">
        <v>-203.67500000000001</v>
      </c>
      <c r="D193">
        <v>-2165.6574999999998</v>
      </c>
      <c r="E193">
        <v>-270</v>
      </c>
      <c r="F193">
        <v>-3720.6285714285709</v>
      </c>
      <c r="G193">
        <v>-114</v>
      </c>
      <c r="H193">
        <v>-499.99999999999989</v>
      </c>
      <c r="I193">
        <v>-660.05250000000012</v>
      </c>
      <c r="J193">
        <v>-1287.610666666666</v>
      </c>
      <c r="K193">
        <v>-254.35</v>
      </c>
      <c r="L193">
        <v>-568.70312500000023</v>
      </c>
      <c r="M193">
        <v>0</v>
      </c>
      <c r="N193">
        <v>-1643.182500000001</v>
      </c>
      <c r="O193">
        <v>-331.75124999999991</v>
      </c>
      <c r="P193">
        <v>-566.84000000000015</v>
      </c>
      <c r="Q193">
        <v>-1400</v>
      </c>
      <c r="R193">
        <v>-1022.28</v>
      </c>
      <c r="S193">
        <v>-13947.191666666669</v>
      </c>
      <c r="T193">
        <v>-477.84910714285701</v>
      </c>
      <c r="U193">
        <v>-1950.765000000001</v>
      </c>
      <c r="V193">
        <v>-1161.3300000000011</v>
      </c>
      <c r="W193">
        <v>-69.999999999999972</v>
      </c>
      <c r="X193">
        <v>-298.94999999999987</v>
      </c>
      <c r="Y193">
        <v>-1611.318749999999</v>
      </c>
      <c r="Z193">
        <v>-203.12999999999991</v>
      </c>
      <c r="AA193">
        <v>-2414.4106666666662</v>
      </c>
      <c r="AB193">
        <v>-589.59999999999945</v>
      </c>
      <c r="AC193">
        <v>-167.04</v>
      </c>
      <c r="AD193">
        <v>-1707.149999999999</v>
      </c>
      <c r="AE193">
        <v>-150</v>
      </c>
      <c r="AF193">
        <v>-500</v>
      </c>
      <c r="AG193">
        <v>-1304.962666666667</v>
      </c>
      <c r="AH193">
        <v>-187.0260000000001</v>
      </c>
      <c r="AI193">
        <v>-4525.0499999999975</v>
      </c>
      <c r="AJ193">
        <v>0</v>
      </c>
      <c r="AK193">
        <v>-1915.2</v>
      </c>
      <c r="AL193">
        <v>-638.59500000000025</v>
      </c>
      <c r="AM193">
        <v>-8579.8957142857143</v>
      </c>
      <c r="AN193">
        <v>-178.2</v>
      </c>
      <c r="AO193">
        <v>-2353.5</v>
      </c>
      <c r="AP193">
        <v>-55.949999999999989</v>
      </c>
      <c r="AQ193">
        <v>-1177.1750000000011</v>
      </c>
      <c r="AR193">
        <v>-216.00828571428559</v>
      </c>
      <c r="AS193">
        <v>-94.813749999999999</v>
      </c>
      <c r="AT193">
        <v>-104.265</v>
      </c>
      <c r="AU193">
        <v>-36.721249999999998</v>
      </c>
      <c r="AV193">
        <v>0</v>
      </c>
      <c r="AW193">
        <v>0</v>
      </c>
      <c r="AX193">
        <v>0</v>
      </c>
      <c r="AY193">
        <v>-2203.654</v>
      </c>
      <c r="AZ193">
        <v>-356.87</v>
      </c>
      <c r="BA193">
        <v>-670.78125</v>
      </c>
      <c r="BB193">
        <v>-2719.9386904761909</v>
      </c>
      <c r="BC193">
        <v>-420</v>
      </c>
      <c r="BD193">
        <v>-800</v>
      </c>
      <c r="BE193">
        <v>-211.3125</v>
      </c>
      <c r="BF193">
        <v>-252.9</v>
      </c>
      <c r="BG193">
        <v>-274.2</v>
      </c>
      <c r="BH193">
        <v>-300</v>
      </c>
      <c r="BI193">
        <v>-170</v>
      </c>
      <c r="BJ193">
        <v>-861.75</v>
      </c>
      <c r="BK193">
        <v>-78.641249999999999</v>
      </c>
      <c r="BL193">
        <v>-414.74166666666662</v>
      </c>
      <c r="BM193">
        <v>-4613.7124999999996</v>
      </c>
      <c r="BN193">
        <v>-313.625</v>
      </c>
      <c r="BO193">
        <v>-4978.5184523809494</v>
      </c>
      <c r="BP193">
        <v>0</v>
      </c>
      <c r="BQ193">
        <v>-175.65625</v>
      </c>
      <c r="BR193">
        <v>-350</v>
      </c>
      <c r="BS193">
        <v>-170</v>
      </c>
      <c r="BT193">
        <v>-475.90000000000009</v>
      </c>
      <c r="BU193">
        <v>-500</v>
      </c>
      <c r="BV193">
        <v>-1000</v>
      </c>
      <c r="BW193">
        <v>-2181.8187499999999</v>
      </c>
      <c r="BX193">
        <v>-234.0749999999999</v>
      </c>
      <c r="BY193">
        <v>0</v>
      </c>
      <c r="BZ193">
        <v>-357.34178571428578</v>
      </c>
      <c r="CA193">
        <v>-102.7950000000001</v>
      </c>
      <c r="CB193">
        <v>-176.7375000000001</v>
      </c>
      <c r="CC193">
        <v>0</v>
      </c>
      <c r="CD193">
        <v>-13463.8125</v>
      </c>
      <c r="CE193">
        <v>-6059.5982142857101</v>
      </c>
      <c r="CF193">
        <v>0</v>
      </c>
      <c r="CG193">
        <v>-2426.3549999999991</v>
      </c>
      <c r="CH193">
        <v>-912.75</v>
      </c>
      <c r="CI193">
        <v>-250</v>
      </c>
      <c r="CJ193">
        <v>-200</v>
      </c>
      <c r="CK193">
        <v>0</v>
      </c>
      <c r="CL193">
        <v>-370.36428571428581</v>
      </c>
      <c r="CM193">
        <v>-431.78000000000031</v>
      </c>
      <c r="CN193">
        <v>-1276.8050000000001</v>
      </c>
      <c r="CO193">
        <v>-57.599999999999973</v>
      </c>
      <c r="CP193">
        <v>-426.6875</v>
      </c>
      <c r="CQ193">
        <v>-150</v>
      </c>
      <c r="CR193">
        <v>-480.4375</v>
      </c>
      <c r="CS193">
        <v>-150</v>
      </c>
      <c r="CT193">
        <v>-586.95000000000005</v>
      </c>
      <c r="CU193">
        <v>-2089.395</v>
      </c>
      <c r="CV193">
        <v>-113.85</v>
      </c>
      <c r="CW193">
        <v>-1025.331999999999</v>
      </c>
      <c r="CX193">
        <v>-99.225000000000023</v>
      </c>
      <c r="CY193">
        <v>-1695.286249999999</v>
      </c>
      <c r="CZ193">
        <v>-298.10250000000002</v>
      </c>
      <c r="DA193">
        <v>-1633.1968750000001</v>
      </c>
      <c r="DB193">
        <v>-3233.4461309523799</v>
      </c>
      <c r="DC193">
        <v>-5484.2124999999996</v>
      </c>
      <c r="DD193">
        <v>-1100</v>
      </c>
      <c r="DE193">
        <v>-230</v>
      </c>
      <c r="DF193">
        <v>-1518</v>
      </c>
      <c r="DG193">
        <v>-47.099999999999987</v>
      </c>
      <c r="DH193">
        <v>-499.76249999999999</v>
      </c>
      <c r="DI193">
        <v>-597.9375</v>
      </c>
      <c r="DJ193">
        <v>0</v>
      </c>
      <c r="DK193">
        <v>-1207.5</v>
      </c>
      <c r="DO193">
        <v>-277.25</v>
      </c>
      <c r="DP193">
        <v>-909.75</v>
      </c>
      <c r="DQ193">
        <v>0</v>
      </c>
      <c r="DR193">
        <v>0</v>
      </c>
      <c r="DS193">
        <v>0</v>
      </c>
      <c r="DU193">
        <v>0</v>
      </c>
      <c r="DV193">
        <v>0</v>
      </c>
      <c r="DW193">
        <v>-138738.62982142851</v>
      </c>
      <c r="DX193" t="s">
        <v>485</v>
      </c>
    </row>
    <row r="194" spans="1:128" x14ac:dyDescent="0.35">
      <c r="A194" s="12" t="s">
        <v>486</v>
      </c>
      <c r="B194">
        <v>-2746.3449999999998</v>
      </c>
      <c r="C194">
        <v>-203.67500000000001</v>
      </c>
      <c r="D194">
        <v>-2165.6575000000012</v>
      </c>
      <c r="E194">
        <v>-270</v>
      </c>
      <c r="F194">
        <v>-3720.6285714285718</v>
      </c>
      <c r="G194">
        <v>-114</v>
      </c>
      <c r="H194">
        <v>-500.00000000000011</v>
      </c>
      <c r="I194">
        <v>-660.05250000000035</v>
      </c>
      <c r="J194">
        <v>-1387.610666666666</v>
      </c>
      <c r="K194">
        <v>-254.35</v>
      </c>
      <c r="L194">
        <v>-568.703125</v>
      </c>
      <c r="M194">
        <v>0</v>
      </c>
      <c r="N194">
        <v>-1643.1824999999999</v>
      </c>
      <c r="O194">
        <v>-331.75125000000003</v>
      </c>
      <c r="P194">
        <v>-566.84000000000037</v>
      </c>
      <c r="Q194">
        <v>-767.76000000000022</v>
      </c>
      <c r="R194">
        <v>-1022.28</v>
      </c>
      <c r="S194">
        <v>-19849.591666666671</v>
      </c>
      <c r="T194">
        <v>-477.84910714285701</v>
      </c>
      <c r="U194">
        <v>-1950.7650000000001</v>
      </c>
      <c r="V194">
        <v>-1161.329999999999</v>
      </c>
      <c r="W194">
        <v>-70</v>
      </c>
      <c r="X194">
        <v>-298.94999999999987</v>
      </c>
      <c r="Y194">
        <v>-2442.453750000001</v>
      </c>
      <c r="Z194">
        <v>-203.12999999999991</v>
      </c>
      <c r="AA194">
        <v>-2414.0773333333332</v>
      </c>
      <c r="AB194">
        <v>-589.59999999999991</v>
      </c>
      <c r="AC194">
        <v>-167.04</v>
      </c>
      <c r="AD194">
        <v>-1707.149999999999</v>
      </c>
      <c r="AE194">
        <v>-150</v>
      </c>
      <c r="AF194">
        <v>-500</v>
      </c>
      <c r="AG194">
        <v>-1304.962666666667</v>
      </c>
      <c r="AH194">
        <v>-337.02600000000012</v>
      </c>
      <c r="AI194">
        <v>-4525.0499999999993</v>
      </c>
      <c r="AJ194">
        <v>0</v>
      </c>
      <c r="AK194">
        <v>-1915.200000000001</v>
      </c>
      <c r="AL194">
        <v>-638.59500000000025</v>
      </c>
      <c r="AM194">
        <v>-4781.4957142857174</v>
      </c>
      <c r="AN194">
        <v>-178.2</v>
      </c>
      <c r="AO194">
        <v>-2353.5</v>
      </c>
      <c r="AP194">
        <v>-55.950000000000017</v>
      </c>
      <c r="AQ194">
        <v>-1177.1750000000011</v>
      </c>
      <c r="AR194">
        <v>-292.09700000000009</v>
      </c>
      <c r="AS194">
        <v>-94.813750000000027</v>
      </c>
      <c r="AT194">
        <v>-104.265</v>
      </c>
      <c r="AU194">
        <v>-36.721249999999998</v>
      </c>
      <c r="AV194">
        <v>0</v>
      </c>
      <c r="AW194">
        <v>0</v>
      </c>
      <c r="AX194">
        <v>0</v>
      </c>
      <c r="AY194">
        <v>-4677.8206666666674</v>
      </c>
      <c r="AZ194">
        <v>-356.87000000000012</v>
      </c>
      <c r="BA194">
        <v>-670.78125</v>
      </c>
      <c r="BB194">
        <v>-2719.93869047619</v>
      </c>
      <c r="BC194">
        <v>-420</v>
      </c>
      <c r="BD194">
        <v>-800</v>
      </c>
      <c r="BE194">
        <v>-211.3125</v>
      </c>
      <c r="BF194">
        <v>-252.89999999999989</v>
      </c>
      <c r="BG194">
        <v>-274.19999999999987</v>
      </c>
      <c r="BH194">
        <v>-300</v>
      </c>
      <c r="BI194">
        <v>-170</v>
      </c>
      <c r="BJ194">
        <v>-861.75</v>
      </c>
      <c r="BK194">
        <v>-78.641249999999971</v>
      </c>
      <c r="BL194">
        <v>-414.74166666666702</v>
      </c>
      <c r="BM194">
        <v>-3113.7125000000001</v>
      </c>
      <c r="BN194">
        <v>-313.625</v>
      </c>
      <c r="BO194">
        <v>-5727.9184523809508</v>
      </c>
      <c r="BP194">
        <v>0</v>
      </c>
      <c r="BQ194">
        <v>-175.65625</v>
      </c>
      <c r="BR194">
        <v>-350</v>
      </c>
      <c r="BS194">
        <v>-170</v>
      </c>
      <c r="BT194">
        <v>-475.9000000000002</v>
      </c>
      <c r="BU194">
        <v>-500</v>
      </c>
      <c r="BV194">
        <v>-1000</v>
      </c>
      <c r="BW194">
        <v>-2181.818749999999</v>
      </c>
      <c r="BX194">
        <v>-234.0749999999999</v>
      </c>
      <c r="BY194">
        <v>0</v>
      </c>
      <c r="BZ194">
        <v>-357.34178571428589</v>
      </c>
      <c r="CA194">
        <v>-102.7950000000001</v>
      </c>
      <c r="CB194">
        <v>-566.73749999999973</v>
      </c>
      <c r="CC194">
        <v>0</v>
      </c>
      <c r="CD194">
        <v>-13463.8125</v>
      </c>
      <c r="CE194">
        <v>-8059.9315476190459</v>
      </c>
      <c r="CF194">
        <v>-76.971428571428646</v>
      </c>
      <c r="CG194">
        <v>-2426.355</v>
      </c>
      <c r="CH194">
        <v>-912.75</v>
      </c>
      <c r="CI194">
        <v>-250</v>
      </c>
      <c r="CJ194">
        <v>-200</v>
      </c>
      <c r="CK194">
        <v>-151.97142857142859</v>
      </c>
      <c r="CL194">
        <v>-610.3642857142861</v>
      </c>
      <c r="CM194">
        <v>-671.77999999999986</v>
      </c>
      <c r="CN194">
        <v>-717.90499999999975</v>
      </c>
      <c r="CO194">
        <v>-57.600000000000023</v>
      </c>
      <c r="CP194">
        <v>-426.6875</v>
      </c>
      <c r="CQ194">
        <v>-150</v>
      </c>
      <c r="CR194">
        <v>-480.4375</v>
      </c>
      <c r="CS194">
        <v>-150</v>
      </c>
      <c r="CT194">
        <v>-5402.95</v>
      </c>
      <c r="CU194">
        <v>-2089.395</v>
      </c>
      <c r="CV194">
        <v>-113.85</v>
      </c>
      <c r="CW194">
        <v>-1025.665333333332</v>
      </c>
      <c r="CX194">
        <v>-99.225000000000051</v>
      </c>
      <c r="CY194">
        <v>-1695.2862500000001</v>
      </c>
      <c r="CZ194">
        <v>-298.10249999999979</v>
      </c>
      <c r="DA194">
        <v>-1632.863541666668</v>
      </c>
      <c r="DB194">
        <v>-3587.6336309523808</v>
      </c>
      <c r="DC194">
        <v>-5001.4624999999978</v>
      </c>
      <c r="DD194">
        <v>-1100</v>
      </c>
      <c r="DE194">
        <v>-230</v>
      </c>
      <c r="DF194">
        <v>-1518</v>
      </c>
      <c r="DG194">
        <v>-47.10000000000003</v>
      </c>
      <c r="DH194">
        <v>-499.76249999999982</v>
      </c>
      <c r="DI194">
        <v>-447.93750000000023</v>
      </c>
      <c r="DJ194">
        <v>-385.77976190476147</v>
      </c>
      <c r="DK194">
        <v>-1321.75</v>
      </c>
      <c r="DO194">
        <v>-277.24999999999989</v>
      </c>
      <c r="DP194">
        <v>-909.75</v>
      </c>
      <c r="DQ194">
        <v>0</v>
      </c>
      <c r="DR194">
        <v>0</v>
      </c>
      <c r="DS194">
        <v>0</v>
      </c>
      <c r="DU194">
        <v>0</v>
      </c>
      <c r="DV194">
        <v>0</v>
      </c>
      <c r="DW194">
        <v>-150668.69032142861</v>
      </c>
      <c r="DX194" t="s">
        <v>486</v>
      </c>
    </row>
    <row r="195" spans="1:128" x14ac:dyDescent="0.35">
      <c r="A195" s="12" t="s">
        <v>487</v>
      </c>
      <c r="B195">
        <v>-2746.3450000000021</v>
      </c>
      <c r="C195">
        <v>-203.67500000000001</v>
      </c>
      <c r="D195">
        <v>-1750</v>
      </c>
      <c r="E195">
        <v>-270</v>
      </c>
      <c r="F195">
        <v>-3120.6285714285732</v>
      </c>
      <c r="G195">
        <v>-114</v>
      </c>
      <c r="H195">
        <v>-499.99999999999989</v>
      </c>
      <c r="I195">
        <v>-660.05249999999967</v>
      </c>
      <c r="J195">
        <v>-1387.610666666666</v>
      </c>
      <c r="K195">
        <v>-254.35</v>
      </c>
      <c r="L195">
        <v>-68.703125</v>
      </c>
      <c r="M195">
        <v>0</v>
      </c>
      <c r="N195">
        <v>-1600.0625</v>
      </c>
      <c r="O195">
        <v>-331.75125000000008</v>
      </c>
      <c r="P195">
        <v>-566.83999999999969</v>
      </c>
      <c r="Q195">
        <v>-767.76000000000022</v>
      </c>
      <c r="R195">
        <v>-1022.28</v>
      </c>
      <c r="S195">
        <v>-22587.471666666679</v>
      </c>
      <c r="T195">
        <v>-477.84910714285712</v>
      </c>
      <c r="U195">
        <v>-1950.765000000001</v>
      </c>
      <c r="V195">
        <v>-1161.329999999999</v>
      </c>
      <c r="W195">
        <v>-70.000000000000028</v>
      </c>
      <c r="X195">
        <v>-298.95</v>
      </c>
      <c r="Y195">
        <v>-2180.2937499999998</v>
      </c>
      <c r="Z195">
        <v>-203.12999999999991</v>
      </c>
      <c r="AA195">
        <v>-3464.0773333333341</v>
      </c>
      <c r="AB195">
        <v>-589.59999999999991</v>
      </c>
      <c r="AC195">
        <v>-317.04000000000002</v>
      </c>
      <c r="AD195">
        <v>-1707.15</v>
      </c>
      <c r="AE195">
        <v>-150</v>
      </c>
      <c r="AF195">
        <v>-500</v>
      </c>
      <c r="AG195">
        <v>-1304.9626666666679</v>
      </c>
      <c r="AH195">
        <v>-787.02600000000029</v>
      </c>
      <c r="AI195">
        <v>-4525.0500000000011</v>
      </c>
      <c r="AJ195">
        <v>0</v>
      </c>
      <c r="AK195">
        <v>-1915.2</v>
      </c>
      <c r="AL195">
        <v>-638.59500000000025</v>
      </c>
      <c r="AM195">
        <v>-4757.6457142857107</v>
      </c>
      <c r="AN195">
        <v>-178.2</v>
      </c>
      <c r="AO195">
        <v>-2353.5</v>
      </c>
      <c r="AP195">
        <v>-55.949999999999989</v>
      </c>
      <c r="AQ195">
        <v>-1177.1750000000011</v>
      </c>
      <c r="AR195">
        <v>-263.05699999999979</v>
      </c>
      <c r="AS195">
        <v>-94.813750000000056</v>
      </c>
      <c r="AT195">
        <v>-104.2650000000001</v>
      </c>
      <c r="AU195">
        <v>-36.721249999999998</v>
      </c>
      <c r="AV195">
        <v>0</v>
      </c>
      <c r="AW195">
        <v>0</v>
      </c>
      <c r="AX195">
        <v>0</v>
      </c>
      <c r="AY195">
        <v>-4477.8206666666674</v>
      </c>
      <c r="AZ195">
        <v>-356.87</v>
      </c>
      <c r="BA195">
        <v>-670.78125</v>
      </c>
      <c r="BB195">
        <v>-2719.93869047619</v>
      </c>
      <c r="BC195">
        <v>-420</v>
      </c>
      <c r="BD195">
        <v>-800</v>
      </c>
      <c r="BE195">
        <v>-211.3125</v>
      </c>
      <c r="BF195">
        <v>-252.90000000000009</v>
      </c>
      <c r="BG195">
        <v>-274.2</v>
      </c>
      <c r="BH195">
        <v>-300</v>
      </c>
      <c r="BI195">
        <v>-170</v>
      </c>
      <c r="BJ195">
        <v>-861.75</v>
      </c>
      <c r="BK195">
        <v>-78.641249999999999</v>
      </c>
      <c r="BL195">
        <v>-114.7416666666668</v>
      </c>
      <c r="BM195">
        <v>-1256.3791666666659</v>
      </c>
      <c r="BN195">
        <v>-157.375</v>
      </c>
      <c r="BO195">
        <v>-5036.3184523809559</v>
      </c>
      <c r="BP195">
        <v>0</v>
      </c>
      <c r="BQ195">
        <v>-175.65625</v>
      </c>
      <c r="BR195">
        <v>-350</v>
      </c>
      <c r="BS195">
        <v>-170</v>
      </c>
      <c r="BT195">
        <v>-475.9</v>
      </c>
      <c r="BU195">
        <v>-500</v>
      </c>
      <c r="BV195">
        <v>-1000</v>
      </c>
      <c r="BW195">
        <v>-2455.6937500000022</v>
      </c>
      <c r="BX195">
        <v>-234.07499999999999</v>
      </c>
      <c r="BY195">
        <v>0</v>
      </c>
      <c r="BZ195">
        <v>-357.34178571428578</v>
      </c>
      <c r="CA195">
        <v>-102.7950000000001</v>
      </c>
      <c r="CB195">
        <v>-528.76607142857165</v>
      </c>
      <c r="CC195">
        <v>0</v>
      </c>
      <c r="CD195">
        <v>-13413.8125</v>
      </c>
      <c r="CE195">
        <v>-8010.4315476190459</v>
      </c>
      <c r="CF195">
        <v>-258.00000000000011</v>
      </c>
      <c r="CG195">
        <v>-2426.355</v>
      </c>
      <c r="CH195">
        <v>-912.75000000000045</v>
      </c>
      <c r="CI195">
        <v>-250</v>
      </c>
      <c r="CJ195">
        <v>-200</v>
      </c>
      <c r="CK195">
        <v>-254.99999999999989</v>
      </c>
      <c r="CL195">
        <v>-760.36428571428542</v>
      </c>
      <c r="CM195">
        <v>-621.80500000000018</v>
      </c>
      <c r="CN195">
        <v>-1167.905</v>
      </c>
      <c r="CO195">
        <v>-57.599999999999973</v>
      </c>
      <c r="CP195">
        <v>-426.6875</v>
      </c>
      <c r="CQ195">
        <v>-150</v>
      </c>
      <c r="CR195">
        <v>-480.4375</v>
      </c>
      <c r="CS195">
        <v>-149.99999999999989</v>
      </c>
      <c r="CT195">
        <v>-536.95000000000073</v>
      </c>
      <c r="CU195">
        <v>-2089.395</v>
      </c>
      <c r="CV195">
        <v>-113.85</v>
      </c>
      <c r="CW195">
        <v>-1025.6653333333329</v>
      </c>
      <c r="CX195">
        <v>-99.224999999999994</v>
      </c>
      <c r="CY195">
        <v>-1695.286249999999</v>
      </c>
      <c r="CZ195">
        <v>-298.10250000000002</v>
      </c>
      <c r="DA195">
        <v>-1532.863541666668</v>
      </c>
      <c r="DB195">
        <v>-3587.6336309523799</v>
      </c>
      <c r="DC195">
        <v>-4749.4625000000005</v>
      </c>
      <c r="DD195">
        <v>-1100</v>
      </c>
      <c r="DE195">
        <v>-230</v>
      </c>
      <c r="DF195">
        <v>-1518</v>
      </c>
      <c r="DG195">
        <v>-47.099999999999987</v>
      </c>
      <c r="DH195">
        <v>-499.76250000000027</v>
      </c>
      <c r="DI195">
        <v>-447.93749999999977</v>
      </c>
      <c r="DJ195">
        <v>-1058.25</v>
      </c>
      <c r="DK195">
        <v>-1321.75</v>
      </c>
      <c r="DO195">
        <v>-277.25</v>
      </c>
      <c r="DP195">
        <v>-909.74999999999955</v>
      </c>
      <c r="DQ195">
        <v>0</v>
      </c>
      <c r="DR195">
        <v>0</v>
      </c>
      <c r="DS195">
        <v>0</v>
      </c>
      <c r="DU195">
        <v>0</v>
      </c>
      <c r="DV195">
        <v>0</v>
      </c>
      <c r="DW195">
        <v>-146402.51544047621</v>
      </c>
      <c r="DX195" t="s">
        <v>487</v>
      </c>
    </row>
    <row r="196" spans="1:128" x14ac:dyDescent="0.35">
      <c r="A196" s="12" t="s">
        <v>488</v>
      </c>
      <c r="B196">
        <v>-2746.3450000000012</v>
      </c>
      <c r="C196">
        <v>-203.67500000000001</v>
      </c>
      <c r="D196">
        <v>-1750</v>
      </c>
      <c r="E196">
        <v>-270</v>
      </c>
      <c r="F196">
        <v>-3120.6285714285682</v>
      </c>
      <c r="G196">
        <v>-114</v>
      </c>
      <c r="H196">
        <v>-500.00000000000011</v>
      </c>
      <c r="I196">
        <v>-660.0524999999999</v>
      </c>
      <c r="J196">
        <v>-1287.6106666666651</v>
      </c>
      <c r="K196">
        <v>-254.34999999999991</v>
      </c>
      <c r="L196">
        <v>-68.703125</v>
      </c>
      <c r="M196">
        <v>0</v>
      </c>
      <c r="N196">
        <v>-1600.0625</v>
      </c>
      <c r="O196">
        <v>-331.75125000000003</v>
      </c>
      <c r="P196">
        <v>-566.84000000000037</v>
      </c>
      <c r="Q196">
        <v>-767.76000000000022</v>
      </c>
      <c r="R196">
        <v>-1022.280000000001</v>
      </c>
      <c r="S196">
        <v>-14287.47166666669</v>
      </c>
      <c r="T196">
        <v>-477.84910714285718</v>
      </c>
      <c r="U196">
        <v>-1950.765000000001</v>
      </c>
      <c r="V196">
        <v>-1161.33</v>
      </c>
      <c r="W196">
        <v>-70</v>
      </c>
      <c r="X196">
        <v>-298.95</v>
      </c>
      <c r="Y196">
        <v>-2180.2937500000012</v>
      </c>
      <c r="Z196">
        <v>-203.13</v>
      </c>
      <c r="AA196">
        <v>-3546.4506666666698</v>
      </c>
      <c r="AB196">
        <v>-1532.5</v>
      </c>
      <c r="AC196">
        <v>-317.04000000000002</v>
      </c>
      <c r="AD196">
        <v>-1707.150000000001</v>
      </c>
      <c r="AE196">
        <v>-150</v>
      </c>
      <c r="AF196">
        <v>-499.99999999999977</v>
      </c>
      <c r="AG196">
        <v>-1304.962666666667</v>
      </c>
      <c r="AH196">
        <v>-1287.0259999999989</v>
      </c>
      <c r="AI196">
        <v>-4525.0499999999993</v>
      </c>
      <c r="AJ196">
        <v>0</v>
      </c>
      <c r="AK196">
        <v>-1915.199999999998</v>
      </c>
      <c r="AL196">
        <v>-638.5949999999998</v>
      </c>
      <c r="AM196">
        <v>-4757.645714285718</v>
      </c>
      <c r="AN196">
        <v>-178.2000000000001</v>
      </c>
      <c r="AO196">
        <v>-2353.5</v>
      </c>
      <c r="AP196">
        <v>-55.94999999999996</v>
      </c>
      <c r="AQ196">
        <v>-1177.1750000000011</v>
      </c>
      <c r="AR196">
        <v>-263.05700000000041</v>
      </c>
      <c r="AS196">
        <v>-94.813749999999999</v>
      </c>
      <c r="AT196">
        <v>-104.265</v>
      </c>
      <c r="AU196">
        <v>-36.721249999999998</v>
      </c>
      <c r="AV196">
        <v>0</v>
      </c>
      <c r="AW196">
        <v>0</v>
      </c>
      <c r="AX196">
        <v>0</v>
      </c>
      <c r="AY196">
        <v>-1532.3682857142851</v>
      </c>
      <c r="AZ196">
        <v>-356.87</v>
      </c>
      <c r="BA196">
        <v>-670.78125</v>
      </c>
      <c r="BB196">
        <v>-1519.93869047619</v>
      </c>
      <c r="BC196">
        <v>-420</v>
      </c>
      <c r="BD196">
        <v>-800</v>
      </c>
      <c r="BE196">
        <v>-211.3125</v>
      </c>
      <c r="BF196">
        <v>-252.9</v>
      </c>
      <c r="BG196">
        <v>-274.2000000000001</v>
      </c>
      <c r="BH196">
        <v>-300</v>
      </c>
      <c r="BI196">
        <v>-170</v>
      </c>
      <c r="BJ196">
        <v>-861.75</v>
      </c>
      <c r="BK196">
        <v>-78.641250000000028</v>
      </c>
      <c r="BL196">
        <v>-174.74166666666679</v>
      </c>
      <c r="BM196">
        <v>-1256.3791666666659</v>
      </c>
      <c r="BN196">
        <v>-657.375</v>
      </c>
      <c r="BO196">
        <v>-4436.3184523809559</v>
      </c>
      <c r="BP196">
        <v>0</v>
      </c>
      <c r="BQ196">
        <v>-175.65625</v>
      </c>
      <c r="BR196">
        <v>-350</v>
      </c>
      <c r="BS196">
        <v>-170</v>
      </c>
      <c r="BT196">
        <v>-475.90000000000009</v>
      </c>
      <c r="BU196">
        <v>-500</v>
      </c>
      <c r="BV196">
        <v>-1000</v>
      </c>
      <c r="BW196">
        <v>-2455.693749999999</v>
      </c>
      <c r="BX196">
        <v>-234.07499999999999</v>
      </c>
      <c r="BY196">
        <v>0</v>
      </c>
      <c r="BZ196">
        <v>-357.34178571428589</v>
      </c>
      <c r="CA196">
        <v>-102.795000000001</v>
      </c>
      <c r="CB196">
        <v>-478.76607142857119</v>
      </c>
      <c r="CC196">
        <v>0</v>
      </c>
      <c r="CD196">
        <v>-13413.8125</v>
      </c>
      <c r="CE196">
        <v>-7988.2982142857136</v>
      </c>
      <c r="CF196">
        <v>-258</v>
      </c>
      <c r="CG196">
        <v>-2426.355</v>
      </c>
      <c r="CH196">
        <v>-912.75</v>
      </c>
      <c r="CI196">
        <v>-249.99999999999989</v>
      </c>
      <c r="CJ196">
        <v>-200</v>
      </c>
      <c r="CK196">
        <v>-255</v>
      </c>
      <c r="CL196">
        <v>-760.3642857142861</v>
      </c>
      <c r="CM196">
        <v>-621.80499999999995</v>
      </c>
      <c r="CN196">
        <v>-892.50500000000011</v>
      </c>
      <c r="CO196">
        <v>-57.600000000000023</v>
      </c>
      <c r="CP196">
        <v>-466.6875</v>
      </c>
      <c r="CQ196">
        <v>-150</v>
      </c>
      <c r="CR196">
        <v>-480.4375</v>
      </c>
      <c r="CS196">
        <v>-150.00000000000011</v>
      </c>
      <c r="CT196">
        <v>-536.94999999999891</v>
      </c>
      <c r="CU196">
        <v>-2089.395</v>
      </c>
      <c r="CV196">
        <v>-113.85</v>
      </c>
      <c r="CW196">
        <v>-1228.989142857143</v>
      </c>
      <c r="CX196">
        <v>-99.224999999999909</v>
      </c>
      <c r="CY196">
        <v>-915.28625000000079</v>
      </c>
      <c r="CZ196">
        <v>-298.10249999999962</v>
      </c>
      <c r="DA196">
        <v>-1485.696875000001</v>
      </c>
      <c r="DB196">
        <v>-2579.671130952383</v>
      </c>
      <c r="DC196">
        <v>-4732.2124999999996</v>
      </c>
      <c r="DD196">
        <v>-1100</v>
      </c>
      <c r="DE196">
        <v>-230.00000000000011</v>
      </c>
      <c r="DF196">
        <v>-1518.0000000000009</v>
      </c>
      <c r="DG196">
        <v>-47.1</v>
      </c>
      <c r="DH196">
        <v>-499.76249999999982</v>
      </c>
      <c r="DI196">
        <v>-447.9375</v>
      </c>
      <c r="DJ196">
        <v>-1058.25</v>
      </c>
      <c r="DK196">
        <v>-1321.75</v>
      </c>
      <c r="DO196">
        <v>-277.25000000000011</v>
      </c>
      <c r="DP196">
        <v>-909.75</v>
      </c>
      <c r="DQ196">
        <v>0</v>
      </c>
      <c r="DR196">
        <v>0</v>
      </c>
      <c r="DS196">
        <v>0</v>
      </c>
      <c r="DU196">
        <v>0</v>
      </c>
      <c r="DV196">
        <v>0</v>
      </c>
      <c r="DW196">
        <v>-133385.74770238099</v>
      </c>
      <c r="DX196" t="s">
        <v>488</v>
      </c>
    </row>
    <row r="197" spans="1:128" x14ac:dyDescent="0.35">
      <c r="A197" s="12" t="s">
        <v>489</v>
      </c>
      <c r="B197">
        <v>-2746.3449999999998</v>
      </c>
      <c r="C197">
        <v>-203.67500000000001</v>
      </c>
      <c r="D197">
        <v>-2165.6574999999998</v>
      </c>
      <c r="E197">
        <v>-270</v>
      </c>
      <c r="F197">
        <v>-2120.62857142857</v>
      </c>
      <c r="G197">
        <v>-114</v>
      </c>
      <c r="H197">
        <v>-500</v>
      </c>
      <c r="I197">
        <v>-660.05250000000012</v>
      </c>
      <c r="J197">
        <v>-1287.610666666666</v>
      </c>
      <c r="K197">
        <v>-254.35</v>
      </c>
      <c r="L197">
        <v>-68.703124999999957</v>
      </c>
      <c r="M197">
        <v>0</v>
      </c>
      <c r="N197">
        <v>-770.06250000000034</v>
      </c>
      <c r="O197">
        <v>-331.75124999999991</v>
      </c>
      <c r="P197">
        <v>-566.83999999999992</v>
      </c>
      <c r="Q197">
        <v>-767.76000000000067</v>
      </c>
      <c r="R197">
        <v>-1022.28</v>
      </c>
      <c r="S197">
        <v>-19355.291666666672</v>
      </c>
      <c r="T197">
        <v>-477.84910714285701</v>
      </c>
      <c r="U197">
        <v>-1780.765000000001</v>
      </c>
      <c r="V197">
        <v>-1161.33</v>
      </c>
      <c r="W197">
        <v>-70</v>
      </c>
      <c r="X197">
        <v>-298.95</v>
      </c>
      <c r="Y197">
        <v>-1942.453750000001</v>
      </c>
      <c r="Z197">
        <v>-203.12999999999991</v>
      </c>
      <c r="AA197">
        <v>-3546.4506666666671</v>
      </c>
      <c r="AB197">
        <v>-589.59999999999968</v>
      </c>
      <c r="AC197">
        <v>-167.04</v>
      </c>
      <c r="AD197">
        <v>-1707.15</v>
      </c>
      <c r="AE197">
        <v>-150</v>
      </c>
      <c r="AF197">
        <v>-500</v>
      </c>
      <c r="AG197">
        <v>-924.96266666666725</v>
      </c>
      <c r="AH197">
        <v>-687.02600000000007</v>
      </c>
      <c r="AI197">
        <v>-4525.05</v>
      </c>
      <c r="AJ197">
        <v>0</v>
      </c>
      <c r="AK197">
        <v>-1915.2</v>
      </c>
      <c r="AL197">
        <v>-638.59500000000037</v>
      </c>
      <c r="AM197">
        <v>-3781.4957142857129</v>
      </c>
      <c r="AN197">
        <v>-178.2</v>
      </c>
      <c r="AO197">
        <v>-2353.5</v>
      </c>
      <c r="AP197">
        <v>-55.95</v>
      </c>
      <c r="AQ197">
        <v>-1177.1750000000011</v>
      </c>
      <c r="AR197">
        <v>-216.00828571428571</v>
      </c>
      <c r="AS197">
        <v>-94.813750000000013</v>
      </c>
      <c r="AT197">
        <v>-104.265</v>
      </c>
      <c r="AU197">
        <v>-36.721249999999998</v>
      </c>
      <c r="AV197">
        <v>0</v>
      </c>
      <c r="AW197">
        <v>0</v>
      </c>
      <c r="AX197">
        <v>0</v>
      </c>
      <c r="AY197">
        <v>-2032.368285714286</v>
      </c>
      <c r="AZ197">
        <v>-356.87</v>
      </c>
      <c r="BA197">
        <v>-670.78125</v>
      </c>
      <c r="BB197">
        <v>-1419.9386904761909</v>
      </c>
      <c r="BC197">
        <v>-420</v>
      </c>
      <c r="BD197">
        <v>-800</v>
      </c>
      <c r="BE197">
        <v>-211.3125</v>
      </c>
      <c r="BF197">
        <v>-252.9</v>
      </c>
      <c r="BG197">
        <v>-274.2</v>
      </c>
      <c r="BH197">
        <v>-300</v>
      </c>
      <c r="BI197">
        <v>-170</v>
      </c>
      <c r="BJ197">
        <v>-861.75</v>
      </c>
      <c r="BK197">
        <v>-78.641249999999999</v>
      </c>
      <c r="BL197">
        <v>-114.7416666666667</v>
      </c>
      <c r="BM197">
        <v>-5256.3791666666666</v>
      </c>
      <c r="BN197">
        <v>-857.375</v>
      </c>
      <c r="BO197">
        <v>-3878.5184523809512</v>
      </c>
      <c r="BP197">
        <v>0</v>
      </c>
      <c r="BQ197">
        <v>-175.65625</v>
      </c>
      <c r="BR197">
        <v>-350</v>
      </c>
      <c r="BS197">
        <v>-170</v>
      </c>
      <c r="BT197">
        <v>-475.90000000000009</v>
      </c>
      <c r="BU197">
        <v>-500</v>
      </c>
      <c r="BV197">
        <v>-1000</v>
      </c>
      <c r="BW197">
        <v>-2457.6937499999999</v>
      </c>
      <c r="BX197">
        <v>-234.0749999999999</v>
      </c>
      <c r="BY197">
        <v>0</v>
      </c>
      <c r="BZ197">
        <v>-357.34178571428561</v>
      </c>
      <c r="CA197">
        <v>-102.7950000000001</v>
      </c>
      <c r="CB197">
        <v>-378.76607142857142</v>
      </c>
      <c r="CC197">
        <v>0</v>
      </c>
      <c r="CD197">
        <v>-13313.8125</v>
      </c>
      <c r="CE197">
        <v>-7827.0982142857119</v>
      </c>
      <c r="CF197">
        <v>0</v>
      </c>
      <c r="CG197">
        <v>-2426.355</v>
      </c>
      <c r="CH197">
        <v>-912.75000000000011</v>
      </c>
      <c r="CI197">
        <v>-250</v>
      </c>
      <c r="CJ197">
        <v>-200</v>
      </c>
      <c r="CK197">
        <v>0</v>
      </c>
      <c r="CL197">
        <v>-610.36428571428587</v>
      </c>
      <c r="CM197">
        <v>-621.80500000000006</v>
      </c>
      <c r="CN197">
        <v>-442.50499999999982</v>
      </c>
      <c r="CO197">
        <v>-57.599999999999987</v>
      </c>
      <c r="CP197">
        <v>-426.6875</v>
      </c>
      <c r="CQ197">
        <v>-150</v>
      </c>
      <c r="CR197">
        <v>-480.4375</v>
      </c>
      <c r="CS197">
        <v>-150</v>
      </c>
      <c r="CT197">
        <v>-436.9500000000001</v>
      </c>
      <c r="CU197">
        <v>-2089.395</v>
      </c>
      <c r="CV197">
        <v>-113.85</v>
      </c>
      <c r="CW197">
        <v>-1068.989142857142</v>
      </c>
      <c r="CX197">
        <v>-99.225000000000023</v>
      </c>
      <c r="CY197">
        <v>-1015.28625</v>
      </c>
      <c r="CZ197">
        <v>-298.10249999999979</v>
      </c>
      <c r="DA197">
        <v>-1485.6968750000001</v>
      </c>
      <c r="DB197">
        <v>-2579.6711309523812</v>
      </c>
      <c r="DC197">
        <v>-4699.4624999999996</v>
      </c>
      <c r="DD197">
        <v>-1100</v>
      </c>
      <c r="DE197">
        <v>-230</v>
      </c>
      <c r="DF197">
        <v>-1518</v>
      </c>
      <c r="DG197">
        <v>-47.1</v>
      </c>
      <c r="DH197">
        <v>-499.76249999999999</v>
      </c>
      <c r="DI197">
        <v>-447.93750000000011</v>
      </c>
      <c r="DJ197">
        <v>0</v>
      </c>
      <c r="DK197">
        <v>-1207.5</v>
      </c>
      <c r="DO197">
        <v>-277.25</v>
      </c>
      <c r="DP197">
        <v>-909.74999999999989</v>
      </c>
      <c r="DQ197">
        <v>0</v>
      </c>
      <c r="DR197">
        <v>0</v>
      </c>
      <c r="DS197">
        <v>0</v>
      </c>
      <c r="DU197">
        <v>0</v>
      </c>
      <c r="DV197">
        <v>0</v>
      </c>
      <c r="DW197">
        <v>-134640.0364880953</v>
      </c>
      <c r="DX197" t="s">
        <v>489</v>
      </c>
    </row>
    <row r="198" spans="1:128" x14ac:dyDescent="0.35">
      <c r="A198" s="12" t="s">
        <v>490</v>
      </c>
      <c r="B198">
        <v>-2746.3450000000012</v>
      </c>
      <c r="C198">
        <v>-203.6749999999999</v>
      </c>
      <c r="D198">
        <v>-2165.6574999999998</v>
      </c>
      <c r="E198">
        <v>-304.41000000000003</v>
      </c>
      <c r="F198">
        <v>-2620.62857142857</v>
      </c>
      <c r="G198">
        <v>-114</v>
      </c>
      <c r="H198">
        <v>-500</v>
      </c>
      <c r="I198">
        <v>-660.0524999999999</v>
      </c>
      <c r="J198">
        <v>-1287.610666666666</v>
      </c>
      <c r="K198">
        <v>-254.35</v>
      </c>
      <c r="L198">
        <v>-68.703124999999957</v>
      </c>
      <c r="M198">
        <v>0</v>
      </c>
      <c r="N198">
        <v>-770.06250000000045</v>
      </c>
      <c r="O198">
        <v>-331.75125000000003</v>
      </c>
      <c r="P198">
        <v>-566.84000000000015</v>
      </c>
      <c r="Q198">
        <v>-767.75999999999954</v>
      </c>
      <c r="R198">
        <v>-1022.28</v>
      </c>
      <c r="S198">
        <v>-13487.311666666659</v>
      </c>
      <c r="T198">
        <v>-477.84910714285718</v>
      </c>
      <c r="U198">
        <v>-1780.765000000001</v>
      </c>
      <c r="V198">
        <v>-1161.33</v>
      </c>
      <c r="W198">
        <v>-69.999999999999986</v>
      </c>
      <c r="X198">
        <v>-298.95</v>
      </c>
      <c r="Y198">
        <v>-1942.453750000001</v>
      </c>
      <c r="Z198">
        <v>-203.12999999999991</v>
      </c>
      <c r="AA198">
        <v>-3546.450666666668</v>
      </c>
      <c r="AB198">
        <v>-589.6</v>
      </c>
      <c r="AC198">
        <v>-167.04</v>
      </c>
      <c r="AD198">
        <v>-1707.15</v>
      </c>
      <c r="AE198">
        <v>-150</v>
      </c>
      <c r="AF198">
        <v>-499.99999999999989</v>
      </c>
      <c r="AG198">
        <v>-924.96266666666702</v>
      </c>
      <c r="AH198">
        <v>-687.02600000000018</v>
      </c>
      <c r="AI198">
        <v>-4525.05</v>
      </c>
      <c r="AJ198">
        <v>0</v>
      </c>
      <c r="AK198">
        <v>-1915.2</v>
      </c>
      <c r="AL198">
        <v>-638.59500000000025</v>
      </c>
      <c r="AM198">
        <v>-4881.4957142857129</v>
      </c>
      <c r="AN198">
        <v>-178.2</v>
      </c>
      <c r="AO198">
        <v>-2353.5</v>
      </c>
      <c r="AP198">
        <v>-55.95</v>
      </c>
      <c r="AQ198">
        <v>-1177.1750000000011</v>
      </c>
      <c r="AR198">
        <v>-292.09699999999992</v>
      </c>
      <c r="AS198">
        <v>-94.813750000000013</v>
      </c>
      <c r="AT198">
        <v>-104.265</v>
      </c>
      <c r="AU198">
        <v>-36.721249999999998</v>
      </c>
      <c r="AV198">
        <v>0</v>
      </c>
      <c r="AW198">
        <v>0</v>
      </c>
      <c r="AX198">
        <v>0</v>
      </c>
      <c r="AY198">
        <v>-7532.3682857142849</v>
      </c>
      <c r="AZ198">
        <v>-356.87</v>
      </c>
      <c r="BA198">
        <v>-670.78125</v>
      </c>
      <c r="BB198">
        <v>-1246.13869047619</v>
      </c>
      <c r="BC198">
        <v>-420</v>
      </c>
      <c r="BD198">
        <v>-800</v>
      </c>
      <c r="BE198">
        <v>-211.3125</v>
      </c>
      <c r="BF198">
        <v>-252.9</v>
      </c>
      <c r="BG198">
        <v>-274.2</v>
      </c>
      <c r="BH198">
        <v>-300</v>
      </c>
      <c r="BI198">
        <v>-170</v>
      </c>
      <c r="BJ198">
        <v>-861.75</v>
      </c>
      <c r="BK198">
        <v>-78.641249999999999</v>
      </c>
      <c r="BL198">
        <v>-114.7416666666667</v>
      </c>
      <c r="BM198">
        <v>-1756.379166666668</v>
      </c>
      <c r="BN198">
        <v>-857.375</v>
      </c>
      <c r="BO198">
        <v>-4993.4934523809516</v>
      </c>
      <c r="BP198">
        <v>0</v>
      </c>
      <c r="BQ198">
        <v>-175.65625</v>
      </c>
      <c r="BR198">
        <v>-350</v>
      </c>
      <c r="BS198">
        <v>-170</v>
      </c>
      <c r="BT198">
        <v>-475.90000000000009</v>
      </c>
      <c r="BU198">
        <v>-500</v>
      </c>
      <c r="BV198">
        <v>-1000</v>
      </c>
      <c r="BW198">
        <v>-2457.6937499999999</v>
      </c>
      <c r="BX198">
        <v>-234.0749999999999</v>
      </c>
      <c r="BY198">
        <v>0</v>
      </c>
      <c r="BZ198">
        <v>-357.34178571428572</v>
      </c>
      <c r="CA198">
        <v>-102.7950000000001</v>
      </c>
      <c r="CB198">
        <v>-378.76607142857142</v>
      </c>
      <c r="CC198">
        <v>0</v>
      </c>
      <c r="CD198">
        <v>-13313.8125</v>
      </c>
      <c r="CE198">
        <v>-15672.78571428571</v>
      </c>
      <c r="CF198">
        <v>-76.971428571428675</v>
      </c>
      <c r="CG198">
        <v>-2426.355</v>
      </c>
      <c r="CH198">
        <v>-912.75000000000011</v>
      </c>
      <c r="CI198">
        <v>-250</v>
      </c>
      <c r="CJ198">
        <v>-200</v>
      </c>
      <c r="CK198">
        <v>-151.97142857142859</v>
      </c>
      <c r="CL198">
        <v>-610.36428571428587</v>
      </c>
      <c r="CM198">
        <v>-621.80500000000006</v>
      </c>
      <c r="CN198">
        <v>-442.505</v>
      </c>
      <c r="CO198">
        <v>-57.599999999999987</v>
      </c>
      <c r="CP198">
        <v>-426.6875</v>
      </c>
      <c r="CQ198">
        <v>-150</v>
      </c>
      <c r="CR198">
        <v>-480.4375</v>
      </c>
      <c r="CS198">
        <v>-150</v>
      </c>
      <c r="CT198">
        <v>-436.95000000000022</v>
      </c>
      <c r="CU198">
        <v>-2089.395</v>
      </c>
      <c r="CV198">
        <v>-113.85</v>
      </c>
      <c r="CW198">
        <v>-1768.989142857142</v>
      </c>
      <c r="CX198">
        <v>-99.225000000000023</v>
      </c>
      <c r="CY198">
        <v>-1015.286249999999</v>
      </c>
      <c r="CZ198">
        <v>-298.10250000000002</v>
      </c>
      <c r="DA198">
        <v>-1352.8218750000001</v>
      </c>
      <c r="DB198">
        <v>-2183.4461309523808</v>
      </c>
      <c r="DC198">
        <v>-4699.4624999999996</v>
      </c>
      <c r="DD198">
        <v>-1100</v>
      </c>
      <c r="DE198">
        <v>-230</v>
      </c>
      <c r="DF198">
        <v>-1518</v>
      </c>
      <c r="DG198">
        <v>-47.1</v>
      </c>
      <c r="DH198">
        <v>-499.76249999999999</v>
      </c>
      <c r="DI198">
        <v>-447.93749999999989</v>
      </c>
      <c r="DJ198">
        <v>-478.15476190476193</v>
      </c>
      <c r="DK198">
        <v>-1321.75</v>
      </c>
      <c r="DO198">
        <v>-277.25</v>
      </c>
      <c r="DP198">
        <v>-909.74999999999989</v>
      </c>
      <c r="DQ198">
        <v>0</v>
      </c>
      <c r="DR198">
        <v>0</v>
      </c>
      <c r="DS198">
        <v>0</v>
      </c>
      <c r="DU198">
        <v>0</v>
      </c>
      <c r="DV198">
        <v>0</v>
      </c>
      <c r="DW198">
        <v>-142261.66532142859</v>
      </c>
      <c r="DX198" t="s">
        <v>490</v>
      </c>
    </row>
    <row r="199" spans="1:128" x14ac:dyDescent="0.35">
      <c r="A199" s="12" t="s">
        <v>491</v>
      </c>
      <c r="B199">
        <v>-2746.3449999999998</v>
      </c>
      <c r="C199">
        <v>-203.67500000000001</v>
      </c>
      <c r="D199">
        <v>-2165.657499999998</v>
      </c>
      <c r="E199">
        <v>-304.41000000000003</v>
      </c>
      <c r="F199">
        <v>-2620.6285714285718</v>
      </c>
      <c r="G199">
        <v>-114</v>
      </c>
      <c r="H199">
        <v>-500</v>
      </c>
      <c r="I199">
        <v>-660.05250000000012</v>
      </c>
      <c r="J199">
        <v>-1287.610666666666</v>
      </c>
      <c r="K199">
        <v>-254.35</v>
      </c>
      <c r="L199">
        <v>-68.703124999999957</v>
      </c>
      <c r="M199">
        <v>0</v>
      </c>
      <c r="N199">
        <v>-770.06249999999989</v>
      </c>
      <c r="O199">
        <v>-331.75125000000008</v>
      </c>
      <c r="P199">
        <v>-566.84</v>
      </c>
      <c r="Q199">
        <v>-767.76000000000113</v>
      </c>
      <c r="R199">
        <v>-1022.28</v>
      </c>
      <c r="S199">
        <v>-16855.291666666679</v>
      </c>
      <c r="T199">
        <v>-477.84910714285712</v>
      </c>
      <c r="U199">
        <v>-1780.7650000000001</v>
      </c>
      <c r="V199">
        <v>-1161.33</v>
      </c>
      <c r="W199">
        <v>-70.000000000000014</v>
      </c>
      <c r="X199">
        <v>-298.9500000000001</v>
      </c>
      <c r="Y199">
        <v>-1942.453750000001</v>
      </c>
      <c r="Z199">
        <v>-203.12999999999991</v>
      </c>
      <c r="AA199">
        <v>-2496.4506666666662</v>
      </c>
      <c r="AB199">
        <v>-589.59999999999934</v>
      </c>
      <c r="AC199">
        <v>-167.04000000000011</v>
      </c>
      <c r="AD199">
        <v>-1707.15</v>
      </c>
      <c r="AE199">
        <v>-150</v>
      </c>
      <c r="AF199">
        <v>-500.00000000000023</v>
      </c>
      <c r="AG199">
        <v>-1224.962666666667</v>
      </c>
      <c r="AH199">
        <v>-187.02599999999981</v>
      </c>
      <c r="AI199">
        <v>-4525.05</v>
      </c>
      <c r="AJ199">
        <v>0</v>
      </c>
      <c r="AK199">
        <v>-1915.2</v>
      </c>
      <c r="AL199">
        <v>-638.59500000000003</v>
      </c>
      <c r="AM199">
        <v>-10481.495714285709</v>
      </c>
      <c r="AN199">
        <v>-178.1999999999999</v>
      </c>
      <c r="AO199">
        <v>-2353.5</v>
      </c>
      <c r="AP199">
        <v>-55.95</v>
      </c>
      <c r="AQ199">
        <v>-1177.1750000000011</v>
      </c>
      <c r="AR199">
        <v>-292.09700000000009</v>
      </c>
      <c r="AS199">
        <v>-94.813750000000013</v>
      </c>
      <c r="AT199">
        <v>-104.265</v>
      </c>
      <c r="AU199">
        <v>-36.721249999999998</v>
      </c>
      <c r="AV199">
        <v>0</v>
      </c>
      <c r="AW199">
        <v>0</v>
      </c>
      <c r="AX199">
        <v>0</v>
      </c>
      <c r="AY199">
        <v>-1232.368285714286</v>
      </c>
      <c r="AZ199">
        <v>-356.86999999999989</v>
      </c>
      <c r="BA199">
        <v>-670.78125</v>
      </c>
      <c r="BB199">
        <v>-1246.138690476191</v>
      </c>
      <c r="BC199">
        <v>-420</v>
      </c>
      <c r="BD199">
        <v>-800</v>
      </c>
      <c r="BE199">
        <v>-211.3125</v>
      </c>
      <c r="BF199">
        <v>-252.90000000000009</v>
      </c>
      <c r="BG199">
        <v>-274.2000000000001</v>
      </c>
      <c r="BH199">
        <v>-300</v>
      </c>
      <c r="BI199">
        <v>-170</v>
      </c>
      <c r="BJ199">
        <v>-861.75</v>
      </c>
      <c r="BK199">
        <v>-78.641250000000028</v>
      </c>
      <c r="BL199">
        <v>-414.74166666666662</v>
      </c>
      <c r="BM199">
        <v>-1426.379166666665</v>
      </c>
      <c r="BN199">
        <v>-157.375</v>
      </c>
      <c r="BO199">
        <v>-5493.4934523809516</v>
      </c>
      <c r="BP199">
        <v>0</v>
      </c>
      <c r="BQ199">
        <v>-175.65625</v>
      </c>
      <c r="BR199">
        <v>-350</v>
      </c>
      <c r="BS199">
        <v>-170</v>
      </c>
      <c r="BT199">
        <v>-475.90000000000009</v>
      </c>
      <c r="BU199">
        <v>-500</v>
      </c>
      <c r="BV199">
        <v>-1000</v>
      </c>
      <c r="BW199">
        <v>-1907.6937499999999</v>
      </c>
      <c r="BX199">
        <v>-234.07500000000019</v>
      </c>
      <c r="BY199">
        <v>0</v>
      </c>
      <c r="BZ199">
        <v>-357.34178571428561</v>
      </c>
      <c r="CA199">
        <v>-102.7950000000001</v>
      </c>
      <c r="CB199">
        <v>-138.76607142857131</v>
      </c>
      <c r="CC199">
        <v>0</v>
      </c>
      <c r="CD199">
        <v>-13313.8125</v>
      </c>
      <c r="CE199">
        <v>-3922.785714285706</v>
      </c>
      <c r="CF199">
        <v>-258</v>
      </c>
      <c r="CG199">
        <v>-2426.355</v>
      </c>
      <c r="CH199">
        <v>-912.75000000000011</v>
      </c>
      <c r="CI199">
        <v>-250</v>
      </c>
      <c r="CJ199">
        <v>-200</v>
      </c>
      <c r="CK199">
        <v>-255</v>
      </c>
      <c r="CL199">
        <v>-370.36428571428581</v>
      </c>
      <c r="CM199">
        <v>-381.80500000000001</v>
      </c>
      <c r="CN199">
        <v>-442.50499999999982</v>
      </c>
      <c r="CO199">
        <v>-57.599999999999987</v>
      </c>
      <c r="CP199">
        <v>-426.6875</v>
      </c>
      <c r="CQ199">
        <v>-150</v>
      </c>
      <c r="CR199">
        <v>-480.4375</v>
      </c>
      <c r="CS199">
        <v>-150</v>
      </c>
      <c r="CT199">
        <v>-436.95000000000022</v>
      </c>
      <c r="CU199">
        <v>-2089.3949999999991</v>
      </c>
      <c r="CV199">
        <v>-113.85</v>
      </c>
      <c r="CW199">
        <v>-1768.989142857142</v>
      </c>
      <c r="CX199">
        <v>-99.225000000000023</v>
      </c>
      <c r="CY199">
        <v>-715.28624999999988</v>
      </c>
      <c r="CZ199">
        <v>-298.10250000000002</v>
      </c>
      <c r="DA199">
        <v>-1352.8218750000001</v>
      </c>
      <c r="DB199">
        <v>-2183.4461309523808</v>
      </c>
      <c r="DC199">
        <v>-4449.4624999999996</v>
      </c>
      <c r="DD199">
        <v>-1100</v>
      </c>
      <c r="DE199">
        <v>-230</v>
      </c>
      <c r="DF199">
        <v>-1518</v>
      </c>
      <c r="DG199">
        <v>-47.1</v>
      </c>
      <c r="DH199">
        <v>-499.76250000000022</v>
      </c>
      <c r="DI199">
        <v>-447.93749999999989</v>
      </c>
      <c r="DJ199">
        <v>-1150.625</v>
      </c>
      <c r="DK199">
        <v>-1321.75</v>
      </c>
      <c r="DO199">
        <v>-277.25000000000011</v>
      </c>
      <c r="DP199">
        <v>-909.74999999999989</v>
      </c>
      <c r="DQ199">
        <v>0</v>
      </c>
      <c r="DR199">
        <v>0</v>
      </c>
      <c r="DS199">
        <v>0</v>
      </c>
      <c r="DU199">
        <v>0</v>
      </c>
      <c r="DV199">
        <v>0</v>
      </c>
      <c r="DW199">
        <v>-130836.17270238091</v>
      </c>
      <c r="DX199" t="s">
        <v>491</v>
      </c>
    </row>
    <row r="200" spans="1:128" x14ac:dyDescent="0.35">
      <c r="A200" s="12"/>
    </row>
    <row r="201" spans="1:128" x14ac:dyDescent="0.35">
      <c r="A201" s="12" t="s">
        <v>492</v>
      </c>
      <c r="B201">
        <v>0.47499999999999998</v>
      </c>
      <c r="C201">
        <v>0.47499999999999998</v>
      </c>
      <c r="D201">
        <v>0.47499999999999998</v>
      </c>
      <c r="E201">
        <v>0.47499999999999998</v>
      </c>
      <c r="F201">
        <v>0.47499999999999998</v>
      </c>
      <c r="G201">
        <v>0.47499999999999998</v>
      </c>
      <c r="I201">
        <v>0.47499999999999998</v>
      </c>
      <c r="J201">
        <v>0.47499999999999998</v>
      </c>
      <c r="K201">
        <v>0.47499999999999998</v>
      </c>
      <c r="L201">
        <v>0.47499999999999998</v>
      </c>
      <c r="M201">
        <v>0.47499999999999998</v>
      </c>
      <c r="N201">
        <v>0.47499999999999998</v>
      </c>
      <c r="O201">
        <v>0.47499999999999998</v>
      </c>
      <c r="P201">
        <v>0.26500000000000001</v>
      </c>
      <c r="Q201">
        <v>0.47499999999999998</v>
      </c>
      <c r="R201">
        <v>0.47499999999999998</v>
      </c>
      <c r="S201">
        <v>0.47499999999999998</v>
      </c>
      <c r="T201">
        <v>0.47499999999999998</v>
      </c>
      <c r="U201">
        <v>0.75</v>
      </c>
      <c r="V201">
        <v>0.47499999999999998</v>
      </c>
      <c r="Y201">
        <v>0.51400000000000001</v>
      </c>
      <c r="Z201">
        <v>0.51400000000000001</v>
      </c>
      <c r="AA201">
        <v>0.51400000000000001</v>
      </c>
      <c r="AB201">
        <v>0.51400000000000001</v>
      </c>
      <c r="AC201">
        <v>0.51400000000000001</v>
      </c>
      <c r="AD201">
        <v>0.51400000000000001</v>
      </c>
      <c r="AG201">
        <v>0.51400000000000001</v>
      </c>
      <c r="AH201">
        <v>0.51400000000000001</v>
      </c>
      <c r="AI201">
        <v>0.51400000000000001</v>
      </c>
      <c r="AL201">
        <v>0.51400000000000001</v>
      </c>
      <c r="AM201">
        <v>0.51400000000000001</v>
      </c>
      <c r="AN201">
        <v>0.51400000000000001</v>
      </c>
      <c r="AO201">
        <v>0.51400000000000001</v>
      </c>
      <c r="AP201">
        <v>0.51400000000000001</v>
      </c>
      <c r="AQ201">
        <v>0.51400000000000001</v>
      </c>
      <c r="AR201">
        <v>0.63300000000000001</v>
      </c>
      <c r="AS201">
        <v>0.64600000000000002</v>
      </c>
      <c r="AT201">
        <v>0.64600000000000002</v>
      </c>
      <c r="AU201">
        <v>0.64600000000000002</v>
      </c>
      <c r="AV201">
        <v>0.64600000000000002</v>
      </c>
      <c r="AW201">
        <v>0.51400000000000001</v>
      </c>
      <c r="AX201">
        <v>0.51400000000000001</v>
      </c>
      <c r="AY201">
        <v>0.46300000000000002</v>
      </c>
      <c r="AZ201">
        <v>0.46300000000000002</v>
      </c>
      <c r="BA201">
        <v>0.46300000000000002</v>
      </c>
      <c r="BB201">
        <v>0.46300000000000002</v>
      </c>
      <c r="BC201">
        <v>0.46300000000000002</v>
      </c>
      <c r="BD201">
        <v>0.46300000000000002</v>
      </c>
      <c r="BE201">
        <v>0.46300000000000002</v>
      </c>
      <c r="BF201">
        <v>0.46300000000000002</v>
      </c>
      <c r="BG201">
        <v>0.46300000000000002</v>
      </c>
      <c r="BH201">
        <v>0.46300000000000002</v>
      </c>
      <c r="BI201">
        <v>0.46300000000000002</v>
      </c>
      <c r="BJ201">
        <v>0.46300000000000002</v>
      </c>
      <c r="BK201">
        <v>0.46300000000000002</v>
      </c>
      <c r="BL201">
        <v>0.45900000000000002</v>
      </c>
      <c r="BM201">
        <v>0.45900000000000002</v>
      </c>
      <c r="BN201">
        <v>0.45900000000000002</v>
      </c>
      <c r="BO201">
        <v>0.46300000000000002</v>
      </c>
      <c r="BP201">
        <v>0.46300000000000002</v>
      </c>
      <c r="BQ201">
        <v>0.45900000000000002</v>
      </c>
      <c r="BR201">
        <v>0.46300000000000002</v>
      </c>
      <c r="BS201">
        <v>0.46300000000000002</v>
      </c>
      <c r="BT201">
        <v>0.45900000000000002</v>
      </c>
      <c r="BU201">
        <v>0.45900000000000002</v>
      </c>
      <c r="BV201">
        <v>0.45900000000000002</v>
      </c>
      <c r="BW201">
        <v>0.3</v>
      </c>
      <c r="BX201">
        <v>0.3</v>
      </c>
      <c r="BY201">
        <v>0.3</v>
      </c>
      <c r="BZ201">
        <v>0.24199999999999999</v>
      </c>
      <c r="CA201">
        <v>0.24199999999999999</v>
      </c>
      <c r="CB201">
        <v>0.24199999999999999</v>
      </c>
      <c r="CC201">
        <v>0.24199999999999999</v>
      </c>
      <c r="CD201">
        <v>0.26500000000000001</v>
      </c>
      <c r="CE201">
        <v>0.26500000000000001</v>
      </c>
      <c r="CF201">
        <v>0.26500000000000001</v>
      </c>
      <c r="CG201">
        <v>0.26500000000000001</v>
      </c>
      <c r="CH201">
        <v>0.26500000000000001</v>
      </c>
      <c r="CK201">
        <v>0.26500000000000001</v>
      </c>
      <c r="CL201">
        <v>0.24199999999999999</v>
      </c>
      <c r="CM201">
        <v>0.24199999999999999</v>
      </c>
      <c r="CN201">
        <v>0.24199999999999999</v>
      </c>
      <c r="CO201">
        <v>0.26500000000000001</v>
      </c>
      <c r="CR201">
        <v>0.36499999999999999</v>
      </c>
      <c r="CT201">
        <v>0.36499999999999999</v>
      </c>
      <c r="CU201">
        <v>0.36499999999999999</v>
      </c>
      <c r="CV201">
        <v>0.36499999999999999</v>
      </c>
      <c r="CW201">
        <v>0.36499999999999999</v>
      </c>
      <c r="CX201">
        <v>0.36</v>
      </c>
      <c r="CY201">
        <v>0.36</v>
      </c>
      <c r="CZ201">
        <v>0.35699999999999998</v>
      </c>
      <c r="DA201">
        <v>0.49</v>
      </c>
      <c r="DB201">
        <v>0.49</v>
      </c>
      <c r="DC201">
        <v>0.49</v>
      </c>
      <c r="DD201">
        <v>0.49</v>
      </c>
      <c r="DF201">
        <v>0.49</v>
      </c>
      <c r="DG201">
        <v>0.49</v>
      </c>
      <c r="DH201">
        <v>0.49</v>
      </c>
      <c r="DI201">
        <v>0.49</v>
      </c>
      <c r="DJ201">
        <v>0.76400000000000001</v>
      </c>
      <c r="DK201">
        <v>0.76400000000000001</v>
      </c>
      <c r="DL201">
        <v>0.76400000000000001</v>
      </c>
      <c r="DM201">
        <v>0.76400000000000001</v>
      </c>
      <c r="DN201">
        <v>0.76400000000000001</v>
      </c>
      <c r="DO201">
        <v>0.85570000000000002</v>
      </c>
      <c r="DP201">
        <v>0.85199999999999998</v>
      </c>
      <c r="DX201" t="s">
        <v>492</v>
      </c>
    </row>
    <row r="202" spans="1:128" x14ac:dyDescent="0.35">
      <c r="A202" s="12" t="s">
        <v>493</v>
      </c>
      <c r="B202">
        <v>68.5</v>
      </c>
      <c r="DX202" t="s">
        <v>493</v>
      </c>
    </row>
    <row r="203" spans="1:128" x14ac:dyDescent="0.35">
      <c r="A203" s="12" t="s">
        <v>494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U203">
        <v>0</v>
      </c>
      <c r="DV203">
        <v>0</v>
      </c>
      <c r="DW203">
        <v>0</v>
      </c>
      <c r="DX203" t="s">
        <v>494</v>
      </c>
    </row>
    <row r="204" spans="1:128" x14ac:dyDescent="0.35">
      <c r="A204" s="12" t="s">
        <v>495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U204">
        <v>0</v>
      </c>
      <c r="DV204">
        <v>0</v>
      </c>
      <c r="DW204">
        <v>0</v>
      </c>
      <c r="DX204" t="s">
        <v>495</v>
      </c>
    </row>
    <row r="205" spans="1:128" x14ac:dyDescent="0.35">
      <c r="A205" s="12" t="s">
        <v>496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U205">
        <v>0</v>
      </c>
      <c r="DV205">
        <v>0</v>
      </c>
      <c r="DW205">
        <v>0</v>
      </c>
      <c r="DX205" t="s">
        <v>496</v>
      </c>
    </row>
    <row r="206" spans="1:128" x14ac:dyDescent="0.35">
      <c r="A206" s="12" t="s">
        <v>497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U206">
        <v>0</v>
      </c>
      <c r="DV206">
        <v>0</v>
      </c>
      <c r="DW206">
        <v>0</v>
      </c>
      <c r="DX206" t="s">
        <v>497</v>
      </c>
    </row>
    <row r="207" spans="1:128" x14ac:dyDescent="0.35">
      <c r="A207" s="12" t="s">
        <v>498</v>
      </c>
      <c r="DX207" t="s">
        <v>498</v>
      </c>
    </row>
    <row r="208" spans="1:128" x14ac:dyDescent="0.35">
      <c r="A208" s="12" t="s">
        <v>499</v>
      </c>
      <c r="B208">
        <v>50</v>
      </c>
      <c r="C208">
        <v>50</v>
      </c>
      <c r="D208">
        <v>50</v>
      </c>
      <c r="E208">
        <v>50</v>
      </c>
      <c r="F208">
        <v>50</v>
      </c>
      <c r="G208">
        <v>50</v>
      </c>
      <c r="H208">
        <v>50</v>
      </c>
      <c r="I208">
        <v>50</v>
      </c>
      <c r="J208">
        <v>50</v>
      </c>
      <c r="K208">
        <v>50</v>
      </c>
      <c r="L208">
        <v>50</v>
      </c>
      <c r="M208">
        <v>50</v>
      </c>
      <c r="N208">
        <v>50</v>
      </c>
      <c r="O208">
        <v>50</v>
      </c>
      <c r="P208">
        <v>35</v>
      </c>
      <c r="Q208">
        <v>65</v>
      </c>
      <c r="R208">
        <v>45</v>
      </c>
      <c r="S208">
        <v>50</v>
      </c>
      <c r="T208">
        <v>50</v>
      </c>
      <c r="U208">
        <v>50</v>
      </c>
      <c r="V208">
        <v>45</v>
      </c>
      <c r="W208">
        <v>50</v>
      </c>
      <c r="X208">
        <v>30</v>
      </c>
      <c r="Y208">
        <v>50</v>
      </c>
      <c r="Z208">
        <v>65</v>
      </c>
      <c r="AA208">
        <v>65</v>
      </c>
      <c r="AB208">
        <v>65</v>
      </c>
      <c r="AC208">
        <v>65</v>
      </c>
      <c r="AD208">
        <v>35</v>
      </c>
      <c r="AE208">
        <v>65</v>
      </c>
      <c r="AF208">
        <v>65</v>
      </c>
      <c r="AG208">
        <v>65</v>
      </c>
      <c r="AH208">
        <v>65</v>
      </c>
      <c r="AI208">
        <v>75</v>
      </c>
      <c r="AJ208">
        <v>65</v>
      </c>
      <c r="AK208">
        <v>75</v>
      </c>
      <c r="AL208">
        <v>65</v>
      </c>
      <c r="AM208">
        <v>65</v>
      </c>
      <c r="AN208">
        <v>65</v>
      </c>
      <c r="AO208">
        <v>45</v>
      </c>
      <c r="AP208">
        <v>45</v>
      </c>
      <c r="AQ208">
        <v>65</v>
      </c>
      <c r="AR208">
        <v>120</v>
      </c>
      <c r="AS208">
        <v>120</v>
      </c>
      <c r="AT208">
        <v>120</v>
      </c>
      <c r="AU208">
        <v>120</v>
      </c>
      <c r="AV208">
        <v>120</v>
      </c>
      <c r="AW208">
        <v>20</v>
      </c>
      <c r="AX208">
        <v>35</v>
      </c>
      <c r="AY208">
        <v>31</v>
      </c>
      <c r="AZ208">
        <v>31</v>
      </c>
      <c r="BA208">
        <v>31</v>
      </c>
      <c r="BB208">
        <v>31</v>
      </c>
      <c r="BC208">
        <v>25</v>
      </c>
      <c r="BD208">
        <v>25</v>
      </c>
      <c r="BE208">
        <v>25</v>
      </c>
      <c r="BF208">
        <v>31</v>
      </c>
      <c r="BG208">
        <v>31</v>
      </c>
      <c r="BH208">
        <v>31</v>
      </c>
      <c r="BI208">
        <v>31</v>
      </c>
      <c r="BJ208">
        <v>25</v>
      </c>
      <c r="BK208">
        <v>31</v>
      </c>
      <c r="BL208">
        <v>31</v>
      </c>
      <c r="BM208">
        <v>31</v>
      </c>
      <c r="BN208">
        <v>31</v>
      </c>
      <c r="BO208">
        <v>31</v>
      </c>
      <c r="BP208">
        <v>31</v>
      </c>
      <c r="BQ208">
        <v>25</v>
      </c>
      <c r="BR208">
        <v>31</v>
      </c>
      <c r="BS208">
        <v>31</v>
      </c>
      <c r="BT208">
        <v>31</v>
      </c>
      <c r="BU208">
        <v>25</v>
      </c>
      <c r="BV208">
        <v>25</v>
      </c>
      <c r="BW208">
        <v>90</v>
      </c>
      <c r="BX208">
        <v>90</v>
      </c>
      <c r="BY208">
        <v>90</v>
      </c>
      <c r="BZ208">
        <v>120</v>
      </c>
      <c r="CA208">
        <v>120</v>
      </c>
      <c r="CB208">
        <v>25</v>
      </c>
      <c r="CC208">
        <v>25</v>
      </c>
      <c r="CD208">
        <v>120</v>
      </c>
      <c r="CE208">
        <v>120</v>
      </c>
      <c r="CF208">
        <v>120</v>
      </c>
      <c r="CG208">
        <v>90</v>
      </c>
      <c r="CH208">
        <v>90</v>
      </c>
      <c r="CI208">
        <v>90</v>
      </c>
      <c r="CJ208">
        <v>90</v>
      </c>
      <c r="CK208">
        <v>120</v>
      </c>
      <c r="CL208">
        <v>90</v>
      </c>
      <c r="CM208">
        <v>90</v>
      </c>
      <c r="CN208">
        <v>90</v>
      </c>
      <c r="CO208">
        <v>90</v>
      </c>
      <c r="CP208">
        <v>45</v>
      </c>
      <c r="CQ208">
        <v>45</v>
      </c>
      <c r="CR208">
        <v>120</v>
      </c>
      <c r="CS208">
        <v>120</v>
      </c>
      <c r="CT208">
        <v>120</v>
      </c>
      <c r="CU208">
        <v>60</v>
      </c>
      <c r="CV208">
        <v>120</v>
      </c>
      <c r="CW208">
        <v>120</v>
      </c>
      <c r="CX208">
        <v>90</v>
      </c>
      <c r="CY208">
        <v>90</v>
      </c>
      <c r="CZ208">
        <v>120</v>
      </c>
      <c r="DA208">
        <v>120</v>
      </c>
      <c r="DB208">
        <v>120</v>
      </c>
      <c r="DC208">
        <v>120</v>
      </c>
      <c r="DD208">
        <v>90</v>
      </c>
      <c r="DE208">
        <v>120</v>
      </c>
      <c r="DF208">
        <v>90</v>
      </c>
      <c r="DG208">
        <v>90</v>
      </c>
      <c r="DH208">
        <v>120</v>
      </c>
      <c r="DI208">
        <v>90</v>
      </c>
      <c r="DJ208">
        <v>60</v>
      </c>
      <c r="DK208">
        <v>60</v>
      </c>
      <c r="DL208">
        <v>60</v>
      </c>
      <c r="DM208">
        <v>60</v>
      </c>
      <c r="DN208">
        <v>60</v>
      </c>
      <c r="DO208">
        <v>60</v>
      </c>
      <c r="DP208">
        <v>60</v>
      </c>
      <c r="DX208" t="s">
        <v>499</v>
      </c>
    </row>
    <row r="209" spans="1:128" x14ac:dyDescent="0.35">
      <c r="A209" s="12" t="s">
        <v>500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7</v>
      </c>
      <c r="Q209">
        <v>13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3</v>
      </c>
      <c r="Y209">
        <v>10</v>
      </c>
      <c r="Z209">
        <v>13</v>
      </c>
      <c r="AA209">
        <v>13</v>
      </c>
      <c r="AB209">
        <v>13</v>
      </c>
      <c r="AC209">
        <v>13</v>
      </c>
      <c r="AD209">
        <v>7</v>
      </c>
      <c r="AE209">
        <v>13</v>
      </c>
      <c r="AF209">
        <v>13</v>
      </c>
      <c r="AG209">
        <v>13</v>
      </c>
      <c r="AH209">
        <v>13</v>
      </c>
      <c r="AI209">
        <v>15</v>
      </c>
      <c r="AJ209">
        <v>13</v>
      </c>
      <c r="AK209">
        <v>15</v>
      </c>
      <c r="AL209">
        <v>13</v>
      </c>
      <c r="AM209">
        <v>13</v>
      </c>
      <c r="AN209">
        <v>13</v>
      </c>
      <c r="AO209">
        <v>10</v>
      </c>
      <c r="AP209">
        <v>10</v>
      </c>
      <c r="AQ209">
        <v>13</v>
      </c>
      <c r="AR209">
        <v>24</v>
      </c>
      <c r="AS209">
        <v>24</v>
      </c>
      <c r="AT209">
        <v>24</v>
      </c>
      <c r="AU209">
        <v>24</v>
      </c>
      <c r="AV209">
        <v>24</v>
      </c>
      <c r="AW209">
        <v>4</v>
      </c>
      <c r="AX209">
        <v>7</v>
      </c>
      <c r="AY209">
        <v>6</v>
      </c>
      <c r="AZ209">
        <v>6</v>
      </c>
      <c r="BA209">
        <v>6</v>
      </c>
      <c r="BB209">
        <v>6</v>
      </c>
      <c r="BC209">
        <v>5</v>
      </c>
      <c r="BD209">
        <v>5</v>
      </c>
      <c r="BE209">
        <v>5</v>
      </c>
      <c r="BF209">
        <v>6</v>
      </c>
      <c r="BG209">
        <v>6</v>
      </c>
      <c r="BH209">
        <v>6</v>
      </c>
      <c r="BI209">
        <v>6</v>
      </c>
      <c r="BJ209">
        <v>3</v>
      </c>
      <c r="BK209">
        <v>6</v>
      </c>
      <c r="BL209">
        <v>6</v>
      </c>
      <c r="BM209">
        <v>6</v>
      </c>
      <c r="BN209">
        <v>6</v>
      </c>
      <c r="BO209">
        <v>6</v>
      </c>
      <c r="BP209">
        <v>6</v>
      </c>
      <c r="BQ209">
        <v>5</v>
      </c>
      <c r="BR209">
        <v>6</v>
      </c>
      <c r="BS209">
        <v>6</v>
      </c>
      <c r="BT209">
        <v>6</v>
      </c>
      <c r="BU209">
        <v>5</v>
      </c>
      <c r="BV209">
        <v>5</v>
      </c>
      <c r="BW209">
        <v>18</v>
      </c>
      <c r="BX209">
        <v>18</v>
      </c>
      <c r="BY209">
        <v>18</v>
      </c>
      <c r="BZ209">
        <v>24</v>
      </c>
      <c r="CA209">
        <v>24</v>
      </c>
      <c r="CB209">
        <v>3</v>
      </c>
      <c r="CC209">
        <v>3</v>
      </c>
      <c r="CD209">
        <v>24</v>
      </c>
      <c r="CE209">
        <v>24</v>
      </c>
      <c r="CF209">
        <v>24</v>
      </c>
      <c r="CG209">
        <v>18</v>
      </c>
      <c r="CH209">
        <v>18</v>
      </c>
      <c r="CI209">
        <v>18</v>
      </c>
      <c r="CJ209">
        <v>18</v>
      </c>
      <c r="CK209">
        <v>24</v>
      </c>
      <c r="CL209">
        <v>18</v>
      </c>
      <c r="CM209">
        <v>18</v>
      </c>
      <c r="CN209">
        <v>18</v>
      </c>
      <c r="CO209">
        <v>18</v>
      </c>
      <c r="CP209">
        <v>10</v>
      </c>
      <c r="CQ209">
        <v>10</v>
      </c>
      <c r="CR209">
        <v>24</v>
      </c>
      <c r="CS209">
        <v>24</v>
      </c>
      <c r="CT209">
        <v>24</v>
      </c>
      <c r="CU209">
        <v>12</v>
      </c>
      <c r="CV209">
        <v>24</v>
      </c>
      <c r="CW209">
        <v>24</v>
      </c>
      <c r="CX209">
        <v>18</v>
      </c>
      <c r="CY209">
        <v>18</v>
      </c>
      <c r="CZ209">
        <v>24</v>
      </c>
      <c r="DA209">
        <v>24</v>
      </c>
      <c r="DB209">
        <v>24</v>
      </c>
      <c r="DC209">
        <v>24</v>
      </c>
      <c r="DD209">
        <v>18</v>
      </c>
      <c r="DE209">
        <v>24</v>
      </c>
      <c r="DF209">
        <v>18</v>
      </c>
      <c r="DG209">
        <v>18</v>
      </c>
      <c r="DH209">
        <v>24</v>
      </c>
      <c r="DI209">
        <v>18</v>
      </c>
      <c r="DJ209">
        <v>12</v>
      </c>
      <c r="DK209">
        <v>12</v>
      </c>
      <c r="DL209">
        <v>12</v>
      </c>
      <c r="DM209">
        <v>12</v>
      </c>
      <c r="DN209">
        <v>12</v>
      </c>
      <c r="DO209">
        <v>12</v>
      </c>
      <c r="DP209">
        <v>12</v>
      </c>
      <c r="DQ209">
        <v>0</v>
      </c>
      <c r="DR209">
        <v>0</v>
      </c>
      <c r="DS209">
        <v>0</v>
      </c>
      <c r="DU209">
        <v>0</v>
      </c>
      <c r="DV209">
        <v>0</v>
      </c>
      <c r="DX209" t="s">
        <v>500</v>
      </c>
    </row>
    <row r="210" spans="1:128" x14ac:dyDescent="0.35">
      <c r="A210" s="12" t="s">
        <v>501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4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0</v>
      </c>
      <c r="Y210">
        <v>2</v>
      </c>
      <c r="Z210">
        <v>4</v>
      </c>
      <c r="AA210">
        <v>4</v>
      </c>
      <c r="AB210">
        <v>4</v>
      </c>
      <c r="AC210">
        <v>4</v>
      </c>
      <c r="AD210">
        <v>2</v>
      </c>
      <c r="AE210">
        <v>4</v>
      </c>
      <c r="AF210">
        <v>4</v>
      </c>
      <c r="AG210">
        <v>4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4</v>
      </c>
      <c r="AN210">
        <v>4</v>
      </c>
      <c r="AO210">
        <v>2</v>
      </c>
      <c r="AP210">
        <v>2</v>
      </c>
      <c r="AQ210">
        <v>4</v>
      </c>
      <c r="AR210">
        <v>6</v>
      </c>
      <c r="AS210">
        <v>6</v>
      </c>
      <c r="AT210">
        <v>6</v>
      </c>
      <c r="AU210">
        <v>6</v>
      </c>
      <c r="AV210">
        <v>6</v>
      </c>
      <c r="AW210">
        <v>2</v>
      </c>
      <c r="AX210">
        <v>2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6</v>
      </c>
      <c r="BX210">
        <v>6</v>
      </c>
      <c r="BY210">
        <v>6</v>
      </c>
      <c r="BZ210">
        <v>9</v>
      </c>
      <c r="CA210">
        <v>9</v>
      </c>
      <c r="CB210">
        <v>0</v>
      </c>
      <c r="CC210">
        <v>0</v>
      </c>
      <c r="CD210">
        <v>6</v>
      </c>
      <c r="CE210">
        <v>6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2</v>
      </c>
      <c r="CQ210">
        <v>2</v>
      </c>
      <c r="CR210">
        <v>6</v>
      </c>
      <c r="CS210">
        <v>6</v>
      </c>
      <c r="CT210">
        <v>6</v>
      </c>
      <c r="CU210">
        <v>4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4</v>
      </c>
      <c r="DK210">
        <v>4</v>
      </c>
      <c r="DL210">
        <v>4</v>
      </c>
      <c r="DM210">
        <v>4</v>
      </c>
      <c r="DN210">
        <v>4</v>
      </c>
      <c r="DO210">
        <v>4</v>
      </c>
      <c r="DP210">
        <v>4</v>
      </c>
      <c r="DQ210">
        <v>0</v>
      </c>
      <c r="DR210">
        <v>0</v>
      </c>
      <c r="DS210">
        <v>0</v>
      </c>
      <c r="DU210">
        <v>0</v>
      </c>
      <c r="DV210">
        <v>0</v>
      </c>
      <c r="DX210" t="s">
        <v>501</v>
      </c>
    </row>
    <row r="211" spans="1:128" x14ac:dyDescent="0.35">
      <c r="A211" s="12" t="s">
        <v>502</v>
      </c>
      <c r="DX211" t="s">
        <v>502</v>
      </c>
    </row>
    <row r="212" spans="1:128" x14ac:dyDescent="0.35">
      <c r="A212" s="12" t="s">
        <v>503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U212">
        <v>0</v>
      </c>
      <c r="DV212">
        <v>0</v>
      </c>
      <c r="DX212" t="s">
        <v>503</v>
      </c>
    </row>
    <row r="213" spans="1:128" x14ac:dyDescent="0.35">
      <c r="A213" s="12" t="s">
        <v>504</v>
      </c>
      <c r="B213" t="s">
        <v>303</v>
      </c>
      <c r="C213" t="s">
        <v>304</v>
      </c>
      <c r="D213" t="s">
        <v>305</v>
      </c>
      <c r="E213" t="s">
        <v>306</v>
      </c>
      <c r="F213" t="s">
        <v>307</v>
      </c>
      <c r="G213" t="s">
        <v>308</v>
      </c>
      <c r="H213" t="s">
        <v>309</v>
      </c>
      <c r="I213" t="s">
        <v>310</v>
      </c>
      <c r="J213" t="s">
        <v>311</v>
      </c>
      <c r="K213" t="s">
        <v>312</v>
      </c>
      <c r="L213" t="s">
        <v>313</v>
      </c>
      <c r="M213" t="s">
        <v>314</v>
      </c>
      <c r="N213" t="s">
        <v>315</v>
      </c>
      <c r="O213" t="s">
        <v>316</v>
      </c>
      <c r="P213" t="s">
        <v>317</v>
      </c>
      <c r="Q213">
        <v>3503984</v>
      </c>
      <c r="R213" t="s">
        <v>318</v>
      </c>
      <c r="S213" t="s">
        <v>319</v>
      </c>
      <c r="T213" t="s">
        <v>320</v>
      </c>
      <c r="U213" t="s">
        <v>321</v>
      </c>
      <c r="V213" t="s">
        <v>322</v>
      </c>
      <c r="W213" t="s">
        <v>323</v>
      </c>
      <c r="X213" t="s">
        <v>324</v>
      </c>
      <c r="Y213" t="s">
        <v>325</v>
      </c>
      <c r="Z213" t="s">
        <v>326</v>
      </c>
      <c r="AA213" t="s">
        <v>327</v>
      </c>
      <c r="AB213" t="s">
        <v>328</v>
      </c>
      <c r="AC213" t="s">
        <v>329</v>
      </c>
      <c r="AD213" t="s">
        <v>330</v>
      </c>
      <c r="AE213" t="s">
        <v>331</v>
      </c>
      <c r="AF213" t="s">
        <v>332</v>
      </c>
      <c r="AG213" t="s">
        <v>333</v>
      </c>
      <c r="AH213" t="s">
        <v>334</v>
      </c>
      <c r="AI213" t="s">
        <v>335</v>
      </c>
      <c r="AJ213" t="s">
        <v>505</v>
      </c>
      <c r="AK213" t="s">
        <v>337</v>
      </c>
      <c r="AL213" t="s">
        <v>338</v>
      </c>
      <c r="AM213" t="s">
        <v>339</v>
      </c>
      <c r="AN213" t="s">
        <v>340</v>
      </c>
      <c r="AO213" t="s">
        <v>341</v>
      </c>
      <c r="AP213" t="s">
        <v>342</v>
      </c>
      <c r="AQ213" t="s">
        <v>343</v>
      </c>
      <c r="AR213" t="s">
        <v>344</v>
      </c>
      <c r="AS213" t="s">
        <v>345</v>
      </c>
      <c r="AT213" t="s">
        <v>346</v>
      </c>
      <c r="AU213" t="s">
        <v>347</v>
      </c>
      <c r="AV213" t="s">
        <v>348</v>
      </c>
      <c r="AW213" t="s">
        <v>349</v>
      </c>
      <c r="AX213" t="s">
        <v>350</v>
      </c>
      <c r="AY213" t="s">
        <v>351</v>
      </c>
      <c r="AZ213" t="s">
        <v>352</v>
      </c>
      <c r="BA213" t="s">
        <v>353</v>
      </c>
      <c r="BB213" t="s">
        <v>354</v>
      </c>
      <c r="BC213">
        <v>327193010</v>
      </c>
      <c r="BD213" t="s">
        <v>355</v>
      </c>
      <c r="BE213" t="s">
        <v>356</v>
      </c>
      <c r="BF213" t="s">
        <v>357</v>
      </c>
      <c r="BG213" t="s">
        <v>358</v>
      </c>
      <c r="BH213" t="s">
        <v>359</v>
      </c>
      <c r="BI213" t="s">
        <v>360</v>
      </c>
      <c r="BJ213" t="s">
        <v>361</v>
      </c>
      <c r="BK213" t="s">
        <v>362</v>
      </c>
      <c r="BL213" t="s">
        <v>363</v>
      </c>
      <c r="BM213" t="s">
        <v>364</v>
      </c>
      <c r="BN213" t="s">
        <v>365</v>
      </c>
      <c r="BO213" t="s">
        <v>366</v>
      </c>
      <c r="BP213" t="s">
        <v>367</v>
      </c>
      <c r="BQ213" t="s">
        <v>368</v>
      </c>
      <c r="BR213" t="s">
        <v>369</v>
      </c>
      <c r="BS213" t="s">
        <v>370</v>
      </c>
      <c r="BT213" t="s">
        <v>371</v>
      </c>
      <c r="BU213">
        <v>327192013</v>
      </c>
      <c r="BV213" t="s">
        <v>372</v>
      </c>
      <c r="BW213" t="s">
        <v>373</v>
      </c>
      <c r="BX213" t="s">
        <v>374</v>
      </c>
      <c r="BY213" t="s">
        <v>375</v>
      </c>
      <c r="BZ213" t="s">
        <v>376</v>
      </c>
      <c r="CA213" t="s">
        <v>377</v>
      </c>
      <c r="CB213" t="s">
        <v>378</v>
      </c>
      <c r="CC213" t="s">
        <v>379</v>
      </c>
      <c r="CD213" t="s">
        <v>380</v>
      </c>
      <c r="CE213" t="s">
        <v>381</v>
      </c>
      <c r="CF213" t="s">
        <v>382</v>
      </c>
      <c r="CG213" t="s">
        <v>383</v>
      </c>
      <c r="CH213" t="s">
        <v>384</v>
      </c>
      <c r="CI213" t="s">
        <v>506</v>
      </c>
      <c r="CJ213" t="s">
        <v>507</v>
      </c>
      <c r="CK213" t="s">
        <v>387</v>
      </c>
      <c r="CL213" t="s">
        <v>388</v>
      </c>
      <c r="CM213" t="s">
        <v>389</v>
      </c>
      <c r="CN213" t="s">
        <v>390</v>
      </c>
      <c r="CO213">
        <v>326635016</v>
      </c>
      <c r="CP213" t="s">
        <v>391</v>
      </c>
      <c r="CQ213" t="s">
        <v>392</v>
      </c>
      <c r="CR213" t="s">
        <v>393</v>
      </c>
      <c r="CS213" t="s">
        <v>394</v>
      </c>
      <c r="CT213" t="s">
        <v>395</v>
      </c>
      <c r="CU213" t="s">
        <v>396</v>
      </c>
      <c r="CV213" t="s">
        <v>397</v>
      </c>
      <c r="CW213" t="s">
        <v>398</v>
      </c>
      <c r="CX213" t="s">
        <v>399</v>
      </c>
      <c r="CY213" t="s">
        <v>400</v>
      </c>
      <c r="CZ213" t="s">
        <v>401</v>
      </c>
      <c r="DA213" t="s">
        <v>402</v>
      </c>
      <c r="DB213" t="s">
        <v>403</v>
      </c>
      <c r="DC213" t="s">
        <v>404</v>
      </c>
      <c r="DD213" t="s">
        <v>405</v>
      </c>
      <c r="DE213" t="s">
        <v>384</v>
      </c>
      <c r="DF213" t="s">
        <v>407</v>
      </c>
      <c r="DG213">
        <v>326636013</v>
      </c>
      <c r="DH213" t="s">
        <v>408</v>
      </c>
      <c r="DI213" t="s">
        <v>409</v>
      </c>
      <c r="DJ213" t="s">
        <v>410</v>
      </c>
      <c r="DK213" t="s">
        <v>411</v>
      </c>
      <c r="DL213" t="s">
        <v>412</v>
      </c>
      <c r="DM213" t="s">
        <v>413</v>
      </c>
      <c r="DN213" t="s">
        <v>414</v>
      </c>
      <c r="DO213" t="s">
        <v>415</v>
      </c>
      <c r="DP213" t="s">
        <v>416</v>
      </c>
      <c r="DQ213">
        <v>0</v>
      </c>
      <c r="DR213" t="s">
        <v>417</v>
      </c>
      <c r="DS213" t="s">
        <v>418</v>
      </c>
      <c r="DU213" t="s">
        <v>419</v>
      </c>
      <c r="DV213" t="s">
        <v>419</v>
      </c>
      <c r="DX213" t="s">
        <v>504</v>
      </c>
    </row>
    <row r="214" spans="1:128" x14ac:dyDescent="0.35">
      <c r="A214" s="12"/>
    </row>
    <row r="215" spans="1:128" x14ac:dyDescent="0.35">
      <c r="A215" s="12" t="s">
        <v>508</v>
      </c>
      <c r="B215">
        <v>173.00700000000001</v>
      </c>
      <c r="C215">
        <v>31.721</v>
      </c>
      <c r="D215">
        <v>102.258</v>
      </c>
      <c r="E215">
        <v>31.192</v>
      </c>
      <c r="F215">
        <v>290.56</v>
      </c>
      <c r="G215">
        <v>0</v>
      </c>
      <c r="H215">
        <v>74</v>
      </c>
      <c r="I215">
        <v>-0.41000000000000009</v>
      </c>
      <c r="J215">
        <v>135.52000000000001</v>
      </c>
      <c r="K215">
        <v>74.548000000000002</v>
      </c>
      <c r="L215">
        <v>19.899999999999999</v>
      </c>
      <c r="M215">
        <v>0</v>
      </c>
      <c r="N215">
        <v>199.8</v>
      </c>
      <c r="O215">
        <v>27</v>
      </c>
      <c r="P215">
        <v>98.05</v>
      </c>
      <c r="Q215">
        <v>201.6</v>
      </c>
      <c r="R215">
        <v>6.72</v>
      </c>
      <c r="S215">
        <v>3518.76</v>
      </c>
      <c r="T215">
        <v>533</v>
      </c>
      <c r="U215">
        <v>975.96</v>
      </c>
      <c r="V215">
        <v>144</v>
      </c>
      <c r="W215">
        <v>18</v>
      </c>
      <c r="X215">
        <v>73.2</v>
      </c>
      <c r="Y215">
        <v>1726.05</v>
      </c>
      <c r="Z215">
        <v>0</v>
      </c>
      <c r="AA215">
        <v>1648.18</v>
      </c>
      <c r="AB215">
        <v>266</v>
      </c>
      <c r="AC215">
        <v>131.16</v>
      </c>
      <c r="AD215">
        <v>84.24</v>
      </c>
      <c r="AE215">
        <v>36</v>
      </c>
      <c r="AF215">
        <v>69.44</v>
      </c>
      <c r="AG215">
        <v>144.19999999999999</v>
      </c>
      <c r="AH215">
        <v>265.72000000000003</v>
      </c>
      <c r="AI215">
        <v>740.4</v>
      </c>
      <c r="AJ215">
        <v>300.60000000000002</v>
      </c>
      <c r="AK215">
        <v>762</v>
      </c>
      <c r="AL215">
        <v>510.14</v>
      </c>
      <c r="AM215">
        <v>287.8</v>
      </c>
      <c r="AN215">
        <v>7.2</v>
      </c>
      <c r="AO215">
        <v>489</v>
      </c>
      <c r="AP215">
        <v>31.2</v>
      </c>
      <c r="AQ215">
        <v>800.40000000000009</v>
      </c>
      <c r="AR215">
        <v>927.93999999999994</v>
      </c>
      <c r="AS215">
        <v>16.649000000000001</v>
      </c>
      <c r="AT215">
        <v>2.61</v>
      </c>
      <c r="AU215">
        <v>3.1970000000000001</v>
      </c>
      <c r="AV215">
        <v>0</v>
      </c>
      <c r="AW215">
        <v>0</v>
      </c>
      <c r="AX215">
        <v>15.228</v>
      </c>
      <c r="AY215">
        <v>1531.75</v>
      </c>
      <c r="AZ215">
        <v>213.25049999999999</v>
      </c>
      <c r="BA215">
        <v>114.375</v>
      </c>
      <c r="BB215">
        <v>1019</v>
      </c>
      <c r="BC215">
        <v>132</v>
      </c>
      <c r="BD215">
        <v>300</v>
      </c>
      <c r="BE215">
        <v>82.5</v>
      </c>
      <c r="BF215">
        <v>41.6</v>
      </c>
      <c r="BG215">
        <v>2.4</v>
      </c>
      <c r="BH215">
        <v>134</v>
      </c>
      <c r="BI215">
        <v>67</v>
      </c>
      <c r="BJ215">
        <v>113</v>
      </c>
      <c r="BK215">
        <v>35</v>
      </c>
      <c r="BL215">
        <v>41.2</v>
      </c>
      <c r="BM215">
        <v>629.5</v>
      </c>
      <c r="BN215">
        <v>134</v>
      </c>
      <c r="BO215">
        <v>1724.6</v>
      </c>
      <c r="BP215">
        <v>74.400000000000006</v>
      </c>
      <c r="BQ215">
        <v>76.5</v>
      </c>
      <c r="BR215">
        <v>169.6</v>
      </c>
      <c r="BS215">
        <v>99</v>
      </c>
      <c r="BT215">
        <v>1.6</v>
      </c>
      <c r="BU215">
        <v>283.2</v>
      </c>
      <c r="BV215">
        <v>208.5</v>
      </c>
      <c r="BW215">
        <v>1855.5</v>
      </c>
      <c r="BX215">
        <v>543.5</v>
      </c>
      <c r="BY215">
        <v>1177.5999999999999</v>
      </c>
      <c r="BZ215">
        <v>104.22</v>
      </c>
      <c r="CA215">
        <v>122.91</v>
      </c>
      <c r="CB215">
        <v>26.7</v>
      </c>
      <c r="CC215">
        <v>0</v>
      </c>
      <c r="CD215">
        <v>7451.5</v>
      </c>
      <c r="CE215">
        <v>2740.6</v>
      </c>
      <c r="CF215">
        <v>919.2</v>
      </c>
      <c r="CG215">
        <v>92.88000000000001</v>
      </c>
      <c r="CH215">
        <v>1422</v>
      </c>
      <c r="CI215">
        <v>112.8</v>
      </c>
      <c r="CJ215">
        <v>38.4</v>
      </c>
      <c r="CK215">
        <v>801.6</v>
      </c>
      <c r="CL215">
        <v>659.4</v>
      </c>
      <c r="CM215">
        <v>331.2</v>
      </c>
      <c r="CN215">
        <v>301.8</v>
      </c>
      <c r="CO215">
        <v>124.5</v>
      </c>
      <c r="CP215">
        <v>277.5</v>
      </c>
      <c r="CQ215">
        <v>43.5</v>
      </c>
      <c r="CR215">
        <v>93.5</v>
      </c>
      <c r="CS215">
        <v>40.799999999999997</v>
      </c>
      <c r="CT215">
        <v>586.4</v>
      </c>
      <c r="CU215">
        <v>192.24</v>
      </c>
      <c r="CV215">
        <v>0</v>
      </c>
      <c r="CW215">
        <v>472.86</v>
      </c>
      <c r="CX215">
        <v>4.32</v>
      </c>
      <c r="CY215">
        <v>306.54000000000002</v>
      </c>
      <c r="CZ215">
        <v>306.54000000000002</v>
      </c>
      <c r="DA215">
        <v>476</v>
      </c>
      <c r="DB215">
        <v>2286.5</v>
      </c>
      <c r="DC215">
        <v>1756</v>
      </c>
      <c r="DD215">
        <v>85.5</v>
      </c>
      <c r="DE215">
        <v>162</v>
      </c>
      <c r="DF215">
        <v>217.5</v>
      </c>
      <c r="DG215">
        <v>39</v>
      </c>
      <c r="DH215">
        <v>955</v>
      </c>
      <c r="DI215">
        <v>203.4</v>
      </c>
      <c r="DJ215">
        <v>3582.5</v>
      </c>
      <c r="DK215">
        <v>2656</v>
      </c>
      <c r="DL215">
        <v>372</v>
      </c>
      <c r="DM215">
        <v>545</v>
      </c>
      <c r="DN215">
        <v>583</v>
      </c>
      <c r="DO215">
        <v>832</v>
      </c>
      <c r="DP215">
        <v>1134</v>
      </c>
      <c r="DQ215">
        <v>0</v>
      </c>
      <c r="DR215">
        <v>0</v>
      </c>
      <c r="DS215">
        <v>0</v>
      </c>
      <c r="DU215">
        <v>0</v>
      </c>
      <c r="DV215">
        <v>0</v>
      </c>
      <c r="DW215">
        <v>60257.625500000002</v>
      </c>
      <c r="DX215" t="s">
        <v>508</v>
      </c>
    </row>
    <row r="216" spans="1:128" x14ac:dyDescent="0.35">
      <c r="A216" s="12" t="s">
        <v>428</v>
      </c>
      <c r="B216">
        <v>137.726</v>
      </c>
      <c r="C216">
        <v>15.808999999999999</v>
      </c>
      <c r="D216">
        <v>45.86</v>
      </c>
      <c r="F216">
        <v>6.66</v>
      </c>
      <c r="I216">
        <v>-3.5960000000000001</v>
      </c>
      <c r="J216">
        <v>1.1200000000000001</v>
      </c>
      <c r="K216">
        <v>25.341999999999999</v>
      </c>
      <c r="L216">
        <v>19.899999999999999</v>
      </c>
      <c r="N216">
        <v>146.52000000000001</v>
      </c>
      <c r="O216">
        <v>-3</v>
      </c>
      <c r="P216">
        <v>9.25</v>
      </c>
      <c r="Q216">
        <v>42.56</v>
      </c>
      <c r="R216">
        <v>6.72</v>
      </c>
      <c r="S216">
        <v>2174.7600000000002</v>
      </c>
      <c r="T216">
        <v>245</v>
      </c>
      <c r="U216">
        <v>734.76</v>
      </c>
      <c r="V216">
        <v>91.2</v>
      </c>
      <c r="W216">
        <v>18</v>
      </c>
      <c r="X216">
        <v>1.2</v>
      </c>
      <c r="Y216">
        <v>773.67</v>
      </c>
      <c r="AA216">
        <v>1004.18</v>
      </c>
      <c r="AB216">
        <v>165</v>
      </c>
      <c r="AC216">
        <v>80.760000000000005</v>
      </c>
      <c r="AD216">
        <v>0.24</v>
      </c>
      <c r="AE216">
        <v>10.8</v>
      </c>
      <c r="AF216">
        <v>8.9600000000000009</v>
      </c>
      <c r="AG216">
        <v>25.48</v>
      </c>
      <c r="AH216">
        <v>241.08</v>
      </c>
      <c r="AI216">
        <v>730.8</v>
      </c>
      <c r="AJ216">
        <v>300.60000000000002</v>
      </c>
      <c r="AK216">
        <v>762</v>
      </c>
      <c r="AL216">
        <v>414.46</v>
      </c>
      <c r="AM216">
        <v>35.799999999999997</v>
      </c>
      <c r="AN216">
        <v>7.2</v>
      </c>
      <c r="AO216">
        <v>489</v>
      </c>
      <c r="AP216">
        <v>27.6</v>
      </c>
      <c r="AQ216">
        <v>607.20000000000005</v>
      </c>
      <c r="AR216">
        <v>900.9</v>
      </c>
      <c r="AS216">
        <v>0.33400000000000002</v>
      </c>
      <c r="AT216">
        <v>2.61</v>
      </c>
      <c r="AU216">
        <v>5.0000000000000001E-3</v>
      </c>
      <c r="AX216">
        <v>15.228</v>
      </c>
      <c r="AY216">
        <v>1167.75</v>
      </c>
      <c r="AZ216">
        <v>135.25049999999999</v>
      </c>
      <c r="BA216">
        <v>99.375</v>
      </c>
      <c r="BB216">
        <v>715.8</v>
      </c>
      <c r="BC216">
        <v>132</v>
      </c>
      <c r="BD216">
        <v>228</v>
      </c>
      <c r="BE216">
        <v>49.5</v>
      </c>
      <c r="BF216">
        <v>41.6</v>
      </c>
      <c r="BG216">
        <v>2.4</v>
      </c>
      <c r="BH216">
        <v>75.2</v>
      </c>
      <c r="BI216">
        <v>27</v>
      </c>
      <c r="BJ216">
        <v>13</v>
      </c>
      <c r="BK216">
        <v>32</v>
      </c>
      <c r="BL216">
        <v>34.799999999999997</v>
      </c>
      <c r="BM216">
        <v>536.5</v>
      </c>
      <c r="BN216">
        <v>104</v>
      </c>
      <c r="BO216">
        <v>1522.2</v>
      </c>
      <c r="BP216">
        <v>74.400000000000006</v>
      </c>
      <c r="BQ216">
        <v>43.5</v>
      </c>
      <c r="BR216">
        <v>58</v>
      </c>
      <c r="BS216">
        <v>59</v>
      </c>
      <c r="BT216">
        <v>1.6</v>
      </c>
      <c r="BU216">
        <v>283.2</v>
      </c>
      <c r="BV216">
        <v>81</v>
      </c>
      <c r="BW216">
        <v>1422</v>
      </c>
      <c r="BX216">
        <v>525.5</v>
      </c>
      <c r="BY216">
        <v>1135.2</v>
      </c>
      <c r="BZ216">
        <v>79.38</v>
      </c>
      <c r="CA216">
        <v>119.55</v>
      </c>
      <c r="CB216">
        <v>24.9</v>
      </c>
      <c r="CD216">
        <v>7094.5</v>
      </c>
      <c r="CE216">
        <v>2636.2</v>
      </c>
      <c r="CF216">
        <v>919.2</v>
      </c>
      <c r="CG216">
        <v>6.48</v>
      </c>
      <c r="CH216">
        <v>1261.5</v>
      </c>
      <c r="CI216">
        <v>98.4</v>
      </c>
      <c r="CJ216">
        <v>12</v>
      </c>
      <c r="CK216">
        <v>801.6</v>
      </c>
      <c r="CL216">
        <v>123</v>
      </c>
      <c r="CM216">
        <v>252</v>
      </c>
      <c r="CN216">
        <v>253.8</v>
      </c>
      <c r="CO216">
        <v>124.5</v>
      </c>
      <c r="CP216">
        <v>238.5</v>
      </c>
      <c r="CQ216">
        <v>43.5</v>
      </c>
      <c r="CR216">
        <v>18.5</v>
      </c>
      <c r="CS216">
        <v>40.799999999999997</v>
      </c>
      <c r="CT216">
        <v>5.6</v>
      </c>
      <c r="CU216">
        <v>138.24</v>
      </c>
      <c r="CW216">
        <v>222.3</v>
      </c>
      <c r="CX216">
        <v>4.32</v>
      </c>
      <c r="CY216">
        <v>176.94</v>
      </c>
      <c r="CZ216">
        <v>219.06</v>
      </c>
      <c r="DA216">
        <v>201.5</v>
      </c>
      <c r="DB216">
        <v>1875.5</v>
      </c>
      <c r="DC216">
        <v>1408</v>
      </c>
      <c r="DD216">
        <v>18</v>
      </c>
      <c r="DE216">
        <v>136.80000000000001</v>
      </c>
      <c r="DF216">
        <v>-124.5</v>
      </c>
      <c r="DG216">
        <v>39</v>
      </c>
      <c r="DH216">
        <v>244</v>
      </c>
      <c r="DI216">
        <v>106.2</v>
      </c>
      <c r="DJ216">
        <v>3522.5</v>
      </c>
      <c r="DK216">
        <v>2650</v>
      </c>
      <c r="DL216">
        <v>336</v>
      </c>
      <c r="DM216">
        <v>488</v>
      </c>
      <c r="DN216">
        <v>562</v>
      </c>
      <c r="DO216">
        <v>832</v>
      </c>
      <c r="DP216">
        <v>1128</v>
      </c>
      <c r="DW216">
        <v>47257.243499999997</v>
      </c>
      <c r="DX216" t="s">
        <v>433</v>
      </c>
    </row>
    <row r="217" spans="1:128" x14ac:dyDescent="0.35">
      <c r="A217" s="12" t="s">
        <v>429</v>
      </c>
      <c r="B217">
        <v>35.280999999999999</v>
      </c>
      <c r="C217">
        <v>15.912000000000001</v>
      </c>
      <c r="D217">
        <v>56.398000000000003</v>
      </c>
      <c r="E217">
        <v>31.192</v>
      </c>
      <c r="F217">
        <v>283.89999999999998</v>
      </c>
      <c r="H217">
        <v>74</v>
      </c>
      <c r="I217">
        <v>3.1859999999999999</v>
      </c>
      <c r="J217">
        <v>134.4</v>
      </c>
      <c r="K217">
        <v>49.206000000000003</v>
      </c>
      <c r="N217">
        <v>53.28</v>
      </c>
      <c r="O217">
        <v>30</v>
      </c>
      <c r="P217">
        <v>88.8</v>
      </c>
      <c r="Q217">
        <v>159.04</v>
      </c>
      <c r="S217">
        <v>1344</v>
      </c>
      <c r="T217">
        <v>288</v>
      </c>
      <c r="U217">
        <v>241.2</v>
      </c>
      <c r="V217">
        <v>52.8</v>
      </c>
      <c r="X217">
        <v>72</v>
      </c>
      <c r="Y217">
        <v>952.38</v>
      </c>
      <c r="AA217">
        <v>644</v>
      </c>
      <c r="AB217">
        <v>101</v>
      </c>
      <c r="AC217">
        <v>50.4</v>
      </c>
      <c r="AD217">
        <v>84</v>
      </c>
      <c r="AE217">
        <v>25.2</v>
      </c>
      <c r="AF217">
        <v>60.48</v>
      </c>
      <c r="AG217">
        <v>118.72</v>
      </c>
      <c r="AH217">
        <v>24.64</v>
      </c>
      <c r="AI217">
        <v>9.6</v>
      </c>
      <c r="AL217">
        <v>95.68</v>
      </c>
      <c r="AM217">
        <v>252</v>
      </c>
      <c r="AP217">
        <v>3.6</v>
      </c>
      <c r="AQ217">
        <v>193.2</v>
      </c>
      <c r="AR217">
        <v>27.04</v>
      </c>
      <c r="AS217">
        <v>16.315000000000001</v>
      </c>
      <c r="AU217">
        <v>3.1920000000000002</v>
      </c>
      <c r="AY217">
        <v>364</v>
      </c>
      <c r="AZ217">
        <v>78</v>
      </c>
      <c r="BA217">
        <v>15</v>
      </c>
      <c r="BB217">
        <v>303.2</v>
      </c>
      <c r="BD217">
        <v>72</v>
      </c>
      <c r="BE217">
        <v>33</v>
      </c>
      <c r="BH217">
        <v>58.8</v>
      </c>
      <c r="BI217">
        <v>40</v>
      </c>
      <c r="BJ217">
        <v>100</v>
      </c>
      <c r="BK217">
        <v>3</v>
      </c>
      <c r="BL217">
        <v>6.4</v>
      </c>
      <c r="BM217">
        <v>93</v>
      </c>
      <c r="BN217">
        <v>30</v>
      </c>
      <c r="BO217">
        <v>202.4</v>
      </c>
      <c r="BQ217">
        <v>33</v>
      </c>
      <c r="BR217">
        <v>111.6</v>
      </c>
      <c r="BS217">
        <v>40</v>
      </c>
      <c r="BV217">
        <v>127.5</v>
      </c>
      <c r="BW217">
        <v>433.5</v>
      </c>
      <c r="BX217">
        <v>18</v>
      </c>
      <c r="BY217">
        <v>42.4</v>
      </c>
      <c r="BZ217">
        <v>24.84</v>
      </c>
      <c r="CA217">
        <v>3.36</v>
      </c>
      <c r="CB217">
        <v>1.8</v>
      </c>
      <c r="CD217">
        <v>357</v>
      </c>
      <c r="CE217">
        <v>104.4</v>
      </c>
      <c r="CG217">
        <v>86.4</v>
      </c>
      <c r="CH217">
        <v>160.5</v>
      </c>
      <c r="CI217">
        <v>14.4</v>
      </c>
      <c r="CJ217">
        <v>26.4</v>
      </c>
      <c r="CL217">
        <v>536.4</v>
      </c>
      <c r="CM217">
        <v>79.2</v>
      </c>
      <c r="CN217">
        <v>48</v>
      </c>
      <c r="CP217">
        <v>39</v>
      </c>
      <c r="CR217">
        <v>75</v>
      </c>
      <c r="CT217">
        <v>580.79999999999995</v>
      </c>
      <c r="CU217">
        <v>54</v>
      </c>
      <c r="CW217">
        <v>250.56</v>
      </c>
      <c r="CY217">
        <v>129.6</v>
      </c>
      <c r="CZ217">
        <v>87.48</v>
      </c>
      <c r="DA217">
        <v>274.5</v>
      </c>
      <c r="DB217">
        <v>411</v>
      </c>
      <c r="DC217">
        <v>348</v>
      </c>
      <c r="DD217">
        <v>67.5</v>
      </c>
      <c r="DE217">
        <v>25.2</v>
      </c>
      <c r="DF217">
        <v>342</v>
      </c>
      <c r="DH217">
        <v>711</v>
      </c>
      <c r="DI217">
        <v>97.2</v>
      </c>
      <c r="DJ217">
        <v>60</v>
      </c>
      <c r="DK217">
        <v>6</v>
      </c>
      <c r="DL217">
        <v>36</v>
      </c>
      <c r="DM217">
        <v>57</v>
      </c>
      <c r="DN217">
        <v>21</v>
      </c>
      <c r="DP217">
        <v>6</v>
      </c>
      <c r="DW217">
        <v>13000.382</v>
      </c>
      <c r="DX217" t="s">
        <v>434</v>
      </c>
    </row>
    <row r="218" spans="1:128" x14ac:dyDescent="0.35">
      <c r="A218" s="12">
        <v>0</v>
      </c>
      <c r="Q218">
        <v>0</v>
      </c>
      <c r="Y218">
        <v>0</v>
      </c>
      <c r="DW218">
        <v>0</v>
      </c>
    </row>
    <row r="219" spans="1:128" x14ac:dyDescent="0.35">
      <c r="A219" s="12">
        <v>0</v>
      </c>
      <c r="Q219">
        <v>0</v>
      </c>
      <c r="Y219">
        <v>0</v>
      </c>
      <c r="DW219">
        <v>0</v>
      </c>
    </row>
    <row r="220" spans="1:128" x14ac:dyDescent="0.35">
      <c r="A220" s="12" t="s">
        <v>430</v>
      </c>
      <c r="Q220">
        <v>0</v>
      </c>
      <c r="Y220">
        <v>0</v>
      </c>
      <c r="DW220">
        <v>0</v>
      </c>
      <c r="DX220" t="s">
        <v>435</v>
      </c>
    </row>
    <row r="221" spans="1:128" x14ac:dyDescent="0.35">
      <c r="A221" s="12" t="s">
        <v>431</v>
      </c>
      <c r="DW221">
        <v>0</v>
      </c>
      <c r="DX221" t="s">
        <v>436</v>
      </c>
    </row>
    <row r="222" spans="1:128" x14ac:dyDescent="0.35">
      <c r="A222" s="12"/>
    </row>
    <row r="223" spans="1:128" x14ac:dyDescent="0.35">
      <c r="A223" s="12" t="s">
        <v>509</v>
      </c>
      <c r="B223">
        <v>-167.00700000000001</v>
      </c>
      <c r="C223">
        <v>-31.721</v>
      </c>
      <c r="D223">
        <v>47.741999999999997</v>
      </c>
      <c r="E223">
        <v>-31.192</v>
      </c>
      <c r="F223">
        <v>-139.6</v>
      </c>
      <c r="G223">
        <v>0</v>
      </c>
      <c r="H223">
        <v>-71.040000000000006</v>
      </c>
      <c r="I223">
        <v>3.41</v>
      </c>
      <c r="J223">
        <v>-72.800000000000011</v>
      </c>
      <c r="K223">
        <v>-74.548000000000002</v>
      </c>
      <c r="L223">
        <v>-3.7999999999999972</v>
      </c>
      <c r="M223">
        <v>0</v>
      </c>
      <c r="N223">
        <v>-146.52000000000001</v>
      </c>
      <c r="O223">
        <v>-24.04</v>
      </c>
      <c r="P223">
        <v>-62.529999999999987</v>
      </c>
      <c r="Q223">
        <v>154.56</v>
      </c>
      <c r="R223">
        <v>-6.72</v>
      </c>
      <c r="S223">
        <v>-2468.7600000000002</v>
      </c>
      <c r="T223">
        <v>-500.6</v>
      </c>
      <c r="U223">
        <v>-906.3599999999999</v>
      </c>
      <c r="V223">
        <v>-139.19999999999999</v>
      </c>
      <c r="W223">
        <v>-13.2</v>
      </c>
      <c r="X223">
        <v>-72</v>
      </c>
      <c r="Y223">
        <v>-1683.87</v>
      </c>
      <c r="Z223">
        <v>0</v>
      </c>
      <c r="AA223">
        <v>-1545.14</v>
      </c>
      <c r="AB223">
        <v>-260</v>
      </c>
      <c r="AC223">
        <v>-124.2</v>
      </c>
      <c r="AD223">
        <v>-74.64</v>
      </c>
      <c r="AE223">
        <v>-36</v>
      </c>
      <c r="AF223">
        <v>-56</v>
      </c>
      <c r="AG223">
        <v>-123.2</v>
      </c>
      <c r="AH223">
        <v>-92.120000000000019</v>
      </c>
      <c r="AI223">
        <v>-500.4</v>
      </c>
      <c r="AJ223">
        <v>-268.2</v>
      </c>
      <c r="AK223">
        <v>-512.4</v>
      </c>
      <c r="AL223">
        <v>-241.5</v>
      </c>
      <c r="AM223">
        <v>56.800000000000011</v>
      </c>
      <c r="AN223">
        <v>-3.6</v>
      </c>
      <c r="AO223">
        <v>-489</v>
      </c>
      <c r="AP223">
        <v>-13.2</v>
      </c>
      <c r="AQ223">
        <v>-680.8</v>
      </c>
      <c r="AR223">
        <v>-131.30000000000001</v>
      </c>
      <c r="AS223">
        <v>-16.649000000000001</v>
      </c>
      <c r="AT223">
        <v>0.18999999999999989</v>
      </c>
      <c r="AU223">
        <v>-3.1970000000000001</v>
      </c>
      <c r="AV223">
        <v>0</v>
      </c>
      <c r="AW223">
        <v>0</v>
      </c>
      <c r="AX223">
        <v>-15.228</v>
      </c>
      <c r="AY223">
        <v>-1429.75</v>
      </c>
      <c r="AZ223">
        <v>-213.25049999999999</v>
      </c>
      <c r="BA223">
        <v>-114.375</v>
      </c>
      <c r="BB223">
        <v>-907.8</v>
      </c>
      <c r="BC223">
        <v>-132</v>
      </c>
      <c r="BD223">
        <v>-244.5</v>
      </c>
      <c r="BE223">
        <v>-82.5</v>
      </c>
      <c r="BF223">
        <v>-38.4</v>
      </c>
      <c r="BG223">
        <v>0</v>
      </c>
      <c r="BH223">
        <v>-134</v>
      </c>
      <c r="BI223">
        <v>-67</v>
      </c>
      <c r="BJ223">
        <v>-102</v>
      </c>
      <c r="BK223">
        <v>-24</v>
      </c>
      <c r="BL223">
        <v>-41.2</v>
      </c>
      <c r="BM223">
        <v>-574.5</v>
      </c>
      <c r="BN223">
        <v>-103</v>
      </c>
      <c r="BO223">
        <v>-1277.4000000000001</v>
      </c>
      <c r="BP223">
        <v>-74.400000000000006</v>
      </c>
      <c r="BQ223">
        <v>-76.5</v>
      </c>
      <c r="BR223">
        <v>-169.6</v>
      </c>
      <c r="BS223">
        <v>-69</v>
      </c>
      <c r="BT223">
        <v>0</v>
      </c>
      <c r="BU223">
        <v>-283.2</v>
      </c>
      <c r="BV223">
        <v>-188.5</v>
      </c>
      <c r="BW223">
        <v>1454</v>
      </c>
      <c r="BX223">
        <v>-54.5</v>
      </c>
      <c r="BY223">
        <v>-342.4</v>
      </c>
      <c r="BZ223">
        <v>-69.66</v>
      </c>
      <c r="CA223">
        <v>-85.95</v>
      </c>
      <c r="CB223">
        <v>18.3</v>
      </c>
      <c r="CC223">
        <v>0</v>
      </c>
      <c r="CD223">
        <v>-2423.5</v>
      </c>
      <c r="CE223">
        <v>-2740.6</v>
      </c>
      <c r="CF223">
        <v>-9.6000000000001364</v>
      </c>
      <c r="CG223">
        <v>-92.88000000000001</v>
      </c>
      <c r="CH223">
        <v>195</v>
      </c>
      <c r="CI223">
        <v>-26.4</v>
      </c>
      <c r="CJ223">
        <v>-32.4</v>
      </c>
      <c r="CK223">
        <v>0</v>
      </c>
      <c r="CL223">
        <v>-640.19999999999993</v>
      </c>
      <c r="CM223">
        <v>-232.6</v>
      </c>
      <c r="CN223">
        <v>-172.2</v>
      </c>
      <c r="CO223">
        <v>-12</v>
      </c>
      <c r="CP223">
        <v>-65.5</v>
      </c>
      <c r="CQ223">
        <v>-43.5</v>
      </c>
      <c r="CR223">
        <v>-93.5</v>
      </c>
      <c r="CS223">
        <v>-15.6</v>
      </c>
      <c r="CT223">
        <v>-586.4</v>
      </c>
      <c r="CU223">
        <v>-41.039999999999992</v>
      </c>
      <c r="CW223">
        <v>-472.86</v>
      </c>
      <c r="CX223">
        <v>0</v>
      </c>
      <c r="CY223">
        <v>-306.54000000000002</v>
      </c>
      <c r="CZ223">
        <v>-212.76</v>
      </c>
      <c r="DA223">
        <v>-458</v>
      </c>
      <c r="DB223">
        <v>-2259.5</v>
      </c>
      <c r="DC223">
        <v>-1285</v>
      </c>
      <c r="DD223">
        <v>-85.5</v>
      </c>
      <c r="DE223">
        <v>-44.40000000000002</v>
      </c>
      <c r="DF223">
        <v>-193.5</v>
      </c>
      <c r="DG223">
        <v>3</v>
      </c>
      <c r="DH223">
        <v>-421</v>
      </c>
      <c r="DI223">
        <v>-16.200000000000021</v>
      </c>
      <c r="DJ223">
        <v>185.5</v>
      </c>
      <c r="DK223">
        <v>-162</v>
      </c>
      <c r="DL223">
        <v>-138</v>
      </c>
      <c r="DM223">
        <v>-203</v>
      </c>
      <c r="DN223">
        <v>-61</v>
      </c>
      <c r="DO223">
        <v>-169</v>
      </c>
      <c r="DP223">
        <v>-246</v>
      </c>
      <c r="DQ223">
        <v>0</v>
      </c>
      <c r="DR223">
        <v>0</v>
      </c>
      <c r="DV223">
        <v>0</v>
      </c>
      <c r="DW223">
        <v>-30545.345499999999</v>
      </c>
      <c r="DX223" t="s">
        <v>509</v>
      </c>
    </row>
    <row r="224" spans="1:128" x14ac:dyDescent="0.35">
      <c r="A224" s="12" t="s">
        <v>510</v>
      </c>
      <c r="B224">
        <v>-131.726</v>
      </c>
      <c r="C224">
        <v>-15.808999999999999</v>
      </c>
      <c r="D224">
        <v>104.14</v>
      </c>
      <c r="E224">
        <v>0</v>
      </c>
      <c r="F224">
        <v>144.30000000000001</v>
      </c>
      <c r="G224">
        <v>0</v>
      </c>
      <c r="H224">
        <v>2.96</v>
      </c>
      <c r="I224">
        <v>6.5960000000000001</v>
      </c>
      <c r="J224">
        <v>61.6</v>
      </c>
      <c r="K224">
        <v>-25.341999999999999</v>
      </c>
      <c r="L224">
        <v>-3.7999999999999972</v>
      </c>
      <c r="M224">
        <v>0</v>
      </c>
      <c r="N224">
        <v>-93.240000000000009</v>
      </c>
      <c r="O224">
        <v>5.96</v>
      </c>
      <c r="P224">
        <v>26.27</v>
      </c>
      <c r="Q224">
        <v>313.60000000000002</v>
      </c>
      <c r="R224">
        <v>-6.72</v>
      </c>
      <c r="S224">
        <v>-1124.76</v>
      </c>
      <c r="T224">
        <v>-212.6</v>
      </c>
      <c r="U224">
        <v>-665.16</v>
      </c>
      <c r="V224">
        <v>-86.4</v>
      </c>
      <c r="W224">
        <v>-13.2</v>
      </c>
      <c r="X224">
        <v>0</v>
      </c>
      <c r="Y224">
        <v>-731.49</v>
      </c>
      <c r="Z224">
        <v>0</v>
      </c>
      <c r="AA224">
        <v>-901.14</v>
      </c>
      <c r="AB224">
        <v>-159</v>
      </c>
      <c r="AC224">
        <v>-73.800000000000011</v>
      </c>
      <c r="AD224">
        <v>9.36</v>
      </c>
      <c r="AE224">
        <v>-10.8</v>
      </c>
      <c r="AF224">
        <v>4.4799999999999986</v>
      </c>
      <c r="AG224">
        <v>-4.4800000000000004</v>
      </c>
      <c r="AH224">
        <v>-67.480000000000018</v>
      </c>
      <c r="AI224">
        <v>-490.8</v>
      </c>
      <c r="AJ224">
        <v>-268.2</v>
      </c>
      <c r="AK224">
        <v>-512.4</v>
      </c>
      <c r="AL224">
        <v>-145.82</v>
      </c>
      <c r="AM224">
        <v>308.8</v>
      </c>
      <c r="AN224">
        <v>-3.6</v>
      </c>
      <c r="AO224">
        <v>-489</v>
      </c>
      <c r="AP224">
        <v>-9.6000000000000014</v>
      </c>
      <c r="AQ224">
        <v>-487.6</v>
      </c>
      <c r="AR224">
        <v>-104.26</v>
      </c>
      <c r="AS224">
        <v>-0.33400000000000002</v>
      </c>
      <c r="AT224">
        <v>0.18999999999999989</v>
      </c>
      <c r="AU224">
        <v>-5.0000000000000001E-3</v>
      </c>
      <c r="AV224">
        <v>0</v>
      </c>
      <c r="AW224">
        <v>0</v>
      </c>
      <c r="AX224">
        <v>-15.228</v>
      </c>
      <c r="AY224">
        <v>-1065.75</v>
      </c>
      <c r="AZ224">
        <v>-135.25049999999999</v>
      </c>
      <c r="BA224">
        <v>-99.375</v>
      </c>
      <c r="BB224">
        <v>-604.59999999999991</v>
      </c>
      <c r="BC224">
        <v>-132</v>
      </c>
      <c r="BD224">
        <v>-172.5</v>
      </c>
      <c r="BE224">
        <v>-49.5</v>
      </c>
      <c r="BF224">
        <v>-38.4</v>
      </c>
      <c r="BG224">
        <v>0</v>
      </c>
      <c r="BH224">
        <v>-75.2</v>
      </c>
      <c r="BI224">
        <v>-27</v>
      </c>
      <c r="BJ224">
        <v>-2</v>
      </c>
      <c r="BK224">
        <v>-21</v>
      </c>
      <c r="BL224">
        <v>-34.799999999999997</v>
      </c>
      <c r="BM224">
        <v>-481.5</v>
      </c>
      <c r="BN224">
        <v>-73</v>
      </c>
      <c r="BO224">
        <v>-1075</v>
      </c>
      <c r="BP224">
        <v>-74.400000000000006</v>
      </c>
      <c r="BQ224">
        <v>-43.5</v>
      </c>
      <c r="BR224">
        <v>-58</v>
      </c>
      <c r="BS224">
        <v>-29</v>
      </c>
      <c r="BT224">
        <v>0</v>
      </c>
      <c r="BU224">
        <v>-283.2</v>
      </c>
      <c r="BV224">
        <v>-61</v>
      </c>
      <c r="BW224">
        <v>1887.5</v>
      </c>
      <c r="BX224">
        <v>-36.5</v>
      </c>
      <c r="BY224">
        <v>-300</v>
      </c>
      <c r="BZ224">
        <v>-44.819999999999993</v>
      </c>
      <c r="CA224">
        <v>-82.59</v>
      </c>
      <c r="CB224">
        <v>20.100000000000001</v>
      </c>
      <c r="CC224">
        <v>0</v>
      </c>
      <c r="CD224">
        <v>-2066.5</v>
      </c>
      <c r="CE224">
        <v>-2636.2</v>
      </c>
      <c r="CF224">
        <v>-9.6000000000001364</v>
      </c>
      <c r="CG224">
        <v>-6.48</v>
      </c>
      <c r="CH224">
        <v>355.5</v>
      </c>
      <c r="CI224">
        <v>-12</v>
      </c>
      <c r="CJ224">
        <v>-6</v>
      </c>
      <c r="CK224">
        <v>0</v>
      </c>
      <c r="CL224">
        <v>-103.8</v>
      </c>
      <c r="CM224">
        <v>-153.4</v>
      </c>
      <c r="CN224">
        <v>-124.2</v>
      </c>
      <c r="CO224">
        <v>-12</v>
      </c>
      <c r="CP224">
        <v>-26.5</v>
      </c>
      <c r="CQ224">
        <v>-43.5</v>
      </c>
      <c r="CR224">
        <v>-18.5</v>
      </c>
      <c r="CS224">
        <v>-15.6</v>
      </c>
      <c r="CT224">
        <v>-5.6</v>
      </c>
      <c r="CU224">
        <v>12.96000000000001</v>
      </c>
      <c r="CW224">
        <v>-222.3</v>
      </c>
      <c r="CX224">
        <v>0</v>
      </c>
      <c r="CY224">
        <v>-176.94</v>
      </c>
      <c r="CZ224">
        <v>-125.28</v>
      </c>
      <c r="DA224">
        <v>-183.5</v>
      </c>
      <c r="DB224">
        <v>-1848.5</v>
      </c>
      <c r="DC224">
        <v>-937</v>
      </c>
      <c r="DD224">
        <v>-18</v>
      </c>
      <c r="DE224">
        <v>-19.200000000000021</v>
      </c>
      <c r="DF224">
        <v>148.5</v>
      </c>
      <c r="DG224">
        <v>3</v>
      </c>
      <c r="DH224">
        <v>290</v>
      </c>
      <c r="DI224">
        <v>80.999999999999986</v>
      </c>
      <c r="DJ224">
        <v>-999.5</v>
      </c>
      <c r="DK224">
        <v>-1140</v>
      </c>
      <c r="DL224">
        <v>-102</v>
      </c>
      <c r="DM224">
        <v>-146</v>
      </c>
      <c r="DN224">
        <v>-40</v>
      </c>
      <c r="DO224">
        <v>-169</v>
      </c>
      <c r="DP224">
        <v>-1074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-20607.963500000009</v>
      </c>
      <c r="DX224" t="s">
        <v>510</v>
      </c>
    </row>
    <row r="225" spans="1:128" x14ac:dyDescent="0.35">
      <c r="A225" s="12" t="s">
        <v>511</v>
      </c>
      <c r="B225">
        <v>-35.280999999999999</v>
      </c>
      <c r="C225">
        <v>-15.912000000000001</v>
      </c>
      <c r="D225">
        <v>-56.398000000000003</v>
      </c>
      <c r="E225">
        <v>-31.192</v>
      </c>
      <c r="F225">
        <v>-283.89999999999998</v>
      </c>
      <c r="G225">
        <v>0</v>
      </c>
      <c r="H225">
        <v>-74</v>
      </c>
      <c r="I225">
        <v>-3.1859999999999999</v>
      </c>
      <c r="J225">
        <v>-134.4</v>
      </c>
      <c r="K225">
        <v>-49.206000000000003</v>
      </c>
      <c r="L225">
        <v>0</v>
      </c>
      <c r="M225">
        <v>0</v>
      </c>
      <c r="N225">
        <v>-53.28</v>
      </c>
      <c r="O225">
        <v>-30</v>
      </c>
      <c r="P225">
        <v>-88.8</v>
      </c>
      <c r="Q225">
        <v>-159.04</v>
      </c>
      <c r="R225">
        <v>0</v>
      </c>
      <c r="S225">
        <v>-1344</v>
      </c>
      <c r="T225">
        <v>-288</v>
      </c>
      <c r="U225">
        <v>-241.2</v>
      </c>
      <c r="V225">
        <v>-52.8</v>
      </c>
      <c r="W225">
        <v>0</v>
      </c>
      <c r="X225">
        <v>-72</v>
      </c>
      <c r="Y225">
        <v>-952.38</v>
      </c>
      <c r="Z225">
        <v>0</v>
      </c>
      <c r="AA225">
        <v>-644</v>
      </c>
      <c r="AB225">
        <v>-101</v>
      </c>
      <c r="AC225">
        <v>-50.4</v>
      </c>
      <c r="AD225">
        <v>-84</v>
      </c>
      <c r="AE225">
        <v>-25.2</v>
      </c>
      <c r="AF225">
        <v>-60.48</v>
      </c>
      <c r="AG225">
        <v>-118.72</v>
      </c>
      <c r="AH225">
        <v>-24.64</v>
      </c>
      <c r="AI225">
        <v>-9.6</v>
      </c>
      <c r="AJ225">
        <v>0</v>
      </c>
      <c r="AK225">
        <v>0</v>
      </c>
      <c r="AL225">
        <v>-95.68</v>
      </c>
      <c r="AM225">
        <v>-252</v>
      </c>
      <c r="AN225">
        <v>0</v>
      </c>
      <c r="AO225">
        <v>0</v>
      </c>
      <c r="AP225">
        <v>-3.6</v>
      </c>
      <c r="AQ225">
        <v>-193.2</v>
      </c>
      <c r="AR225">
        <v>-27.04</v>
      </c>
      <c r="AS225">
        <v>-16.315000000000001</v>
      </c>
      <c r="AT225">
        <v>0</v>
      </c>
      <c r="AU225">
        <v>-3.1920000000000002</v>
      </c>
      <c r="AV225">
        <v>0</v>
      </c>
      <c r="AW225">
        <v>0</v>
      </c>
      <c r="AX225">
        <v>0</v>
      </c>
      <c r="AY225">
        <v>-364</v>
      </c>
      <c r="AZ225">
        <v>-78</v>
      </c>
      <c r="BA225">
        <v>-15</v>
      </c>
      <c r="BB225">
        <v>-303.2</v>
      </c>
      <c r="BC225">
        <v>0</v>
      </c>
      <c r="BD225">
        <v>-72</v>
      </c>
      <c r="BE225">
        <v>-33</v>
      </c>
      <c r="BF225">
        <v>0</v>
      </c>
      <c r="BG225">
        <v>0</v>
      </c>
      <c r="BH225">
        <v>-58.8</v>
      </c>
      <c r="BI225">
        <v>-40</v>
      </c>
      <c r="BJ225">
        <v>-100</v>
      </c>
      <c r="BK225">
        <v>-3</v>
      </c>
      <c r="BL225">
        <v>-6.4</v>
      </c>
      <c r="BM225">
        <v>-93</v>
      </c>
      <c r="BN225">
        <v>-30</v>
      </c>
      <c r="BO225">
        <v>-202.4</v>
      </c>
      <c r="BP225">
        <v>0</v>
      </c>
      <c r="BQ225">
        <v>-33</v>
      </c>
      <c r="BR225">
        <v>-111.6</v>
      </c>
      <c r="BS225">
        <v>-40</v>
      </c>
      <c r="BT225">
        <v>0</v>
      </c>
      <c r="BU225">
        <v>0</v>
      </c>
      <c r="BV225">
        <v>-127.5</v>
      </c>
      <c r="BW225">
        <v>-433.5</v>
      </c>
      <c r="BX225">
        <v>-18</v>
      </c>
      <c r="BY225">
        <v>-42.4</v>
      </c>
      <c r="BZ225">
        <v>-24.84</v>
      </c>
      <c r="CA225">
        <v>-3.36</v>
      </c>
      <c r="CB225">
        <v>-1.8</v>
      </c>
      <c r="CC225">
        <v>0</v>
      </c>
      <c r="CD225">
        <v>-357</v>
      </c>
      <c r="CE225">
        <v>-104.4</v>
      </c>
      <c r="CF225">
        <v>0</v>
      </c>
      <c r="CG225">
        <v>-86.4</v>
      </c>
      <c r="CH225">
        <v>-160.5</v>
      </c>
      <c r="CI225">
        <v>-14.4</v>
      </c>
      <c r="CJ225">
        <v>-26.4</v>
      </c>
      <c r="CK225">
        <v>0</v>
      </c>
      <c r="CL225">
        <v>-536.4</v>
      </c>
      <c r="CM225">
        <v>-79.2</v>
      </c>
      <c r="CN225">
        <v>-48</v>
      </c>
      <c r="CO225">
        <v>0</v>
      </c>
      <c r="CP225">
        <v>-39</v>
      </c>
      <c r="CQ225">
        <v>0</v>
      </c>
      <c r="CR225">
        <v>-75</v>
      </c>
      <c r="CS225">
        <v>0</v>
      </c>
      <c r="CT225">
        <v>-580.79999999999995</v>
      </c>
      <c r="CU225">
        <v>-54</v>
      </c>
      <c r="CW225">
        <v>-250.56</v>
      </c>
      <c r="CX225">
        <v>0</v>
      </c>
      <c r="CY225">
        <v>-129.6</v>
      </c>
      <c r="CZ225">
        <v>-87.48</v>
      </c>
      <c r="DA225">
        <v>-274.5</v>
      </c>
      <c r="DB225">
        <v>-411</v>
      </c>
      <c r="DC225">
        <v>-348</v>
      </c>
      <c r="DD225">
        <v>-67.5</v>
      </c>
      <c r="DE225">
        <v>-25.2</v>
      </c>
      <c r="DF225">
        <v>-342</v>
      </c>
      <c r="DG225">
        <v>0</v>
      </c>
      <c r="DH225">
        <v>-711</v>
      </c>
      <c r="DI225">
        <v>-97.2</v>
      </c>
      <c r="DJ225">
        <v>1185</v>
      </c>
      <c r="DK225">
        <v>978</v>
      </c>
      <c r="DL225">
        <v>-36</v>
      </c>
      <c r="DM225">
        <v>-57</v>
      </c>
      <c r="DN225">
        <v>-21</v>
      </c>
      <c r="DO225">
        <v>0</v>
      </c>
      <c r="DP225">
        <v>828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-9937.3819999999996</v>
      </c>
      <c r="DX225" t="s">
        <v>511</v>
      </c>
    </row>
    <row r="226" spans="1:128" x14ac:dyDescent="0.35">
      <c r="A226" s="12" t="s">
        <v>512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V226">
        <v>0</v>
      </c>
      <c r="DW226">
        <v>0</v>
      </c>
      <c r="DX226" t="s">
        <v>512</v>
      </c>
    </row>
    <row r="227" spans="1:128" x14ac:dyDescent="0.35">
      <c r="A227" s="12" t="s">
        <v>513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V227">
        <v>0</v>
      </c>
      <c r="DW227">
        <v>0</v>
      </c>
      <c r="DX227" t="s">
        <v>513</v>
      </c>
    </row>
    <row r="228" spans="1:128" x14ac:dyDescent="0.35">
      <c r="A228" s="12" t="s">
        <v>514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V228">
        <v>0</v>
      </c>
      <c r="DW228">
        <v>0</v>
      </c>
      <c r="DX228" t="s">
        <v>514</v>
      </c>
    </row>
    <row r="229" spans="1:128" x14ac:dyDescent="0.35">
      <c r="A229" s="12" t="s">
        <v>515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V229">
        <v>0</v>
      </c>
      <c r="DW229">
        <v>0</v>
      </c>
      <c r="DX229" t="s">
        <v>515</v>
      </c>
    </row>
    <row r="230" spans="1:128" x14ac:dyDescent="0.35">
      <c r="A230" s="12"/>
    </row>
    <row r="231" spans="1:128" x14ac:dyDescent="0.35">
      <c r="A231" s="12" t="s">
        <v>516</v>
      </c>
    </row>
    <row r="232" spans="1:128" x14ac:dyDescent="0.35">
      <c r="A232" s="12" t="s">
        <v>517</v>
      </c>
      <c r="B232">
        <v>3419.9859999999999</v>
      </c>
      <c r="C232">
        <v>184.364</v>
      </c>
      <c r="D232">
        <v>1352.3320000000001</v>
      </c>
      <c r="E232">
        <v>444.37</v>
      </c>
      <c r="F232">
        <v>1891.44</v>
      </c>
      <c r="G232">
        <v>174</v>
      </c>
      <c r="H232">
        <v>0</v>
      </c>
      <c r="I232">
        <v>668.99800000000005</v>
      </c>
      <c r="J232">
        <v>1537.76</v>
      </c>
      <c r="K232">
        <v>703.12</v>
      </c>
      <c r="L232">
        <v>880.11</v>
      </c>
      <c r="M232">
        <v>0</v>
      </c>
      <c r="N232">
        <v>679.32</v>
      </c>
      <c r="O232">
        <v>251.6</v>
      </c>
      <c r="P232">
        <v>624.55999999999995</v>
      </c>
      <c r="Q232">
        <v>362.88</v>
      </c>
      <c r="R232">
        <v>408</v>
      </c>
      <c r="S232">
        <v>19175.52</v>
      </c>
      <c r="T232">
        <v>521</v>
      </c>
      <c r="U232">
        <v>1659.6</v>
      </c>
      <c r="V232">
        <v>847.2</v>
      </c>
      <c r="W232">
        <v>0</v>
      </c>
      <c r="X232">
        <v>0</v>
      </c>
      <c r="Y232">
        <v>3093.57</v>
      </c>
      <c r="Z232">
        <v>195.36</v>
      </c>
      <c r="AA232">
        <v>2693.76</v>
      </c>
      <c r="AB232">
        <v>910.8</v>
      </c>
      <c r="AC232">
        <v>51.6</v>
      </c>
      <c r="AD232">
        <v>1560</v>
      </c>
      <c r="AE232">
        <v>0</v>
      </c>
      <c r="AF232">
        <v>0</v>
      </c>
      <c r="AG232">
        <v>1579.2</v>
      </c>
      <c r="AH232">
        <v>104.16</v>
      </c>
      <c r="AI232">
        <v>4809.6000000000004</v>
      </c>
      <c r="AJ232">
        <v>0</v>
      </c>
      <c r="AK232">
        <v>6624</v>
      </c>
      <c r="AL232">
        <v>805.46</v>
      </c>
      <c r="AM232">
        <v>17223</v>
      </c>
      <c r="AN232">
        <v>108</v>
      </c>
      <c r="AO232">
        <v>1470</v>
      </c>
      <c r="AP232">
        <v>45.6</v>
      </c>
      <c r="AQ232">
        <v>920</v>
      </c>
      <c r="AR232">
        <v>239.2</v>
      </c>
      <c r="AS232">
        <v>102.675</v>
      </c>
      <c r="AT232">
        <v>75.16</v>
      </c>
      <c r="AU232">
        <v>34.545000000000002</v>
      </c>
      <c r="AV232">
        <v>0</v>
      </c>
      <c r="AW232">
        <v>0</v>
      </c>
      <c r="AX232">
        <v>0</v>
      </c>
      <c r="AY232">
        <v>2005.5</v>
      </c>
      <c r="AZ232">
        <v>317.625</v>
      </c>
      <c r="BA232">
        <v>542</v>
      </c>
      <c r="BB232">
        <v>2219.1999999999998</v>
      </c>
      <c r="BC232">
        <v>238.8</v>
      </c>
      <c r="BD232">
        <v>657</v>
      </c>
      <c r="BE232">
        <v>162</v>
      </c>
      <c r="BF232">
        <v>0</v>
      </c>
      <c r="BG232">
        <v>0</v>
      </c>
      <c r="BH232">
        <v>0</v>
      </c>
      <c r="BI232">
        <v>0</v>
      </c>
      <c r="BJ232">
        <v>822</v>
      </c>
      <c r="BK232">
        <v>72.5</v>
      </c>
      <c r="BL232">
        <v>199.2</v>
      </c>
      <c r="BM232">
        <v>9141.3799999999992</v>
      </c>
      <c r="BN232">
        <v>59.625</v>
      </c>
      <c r="BO232">
        <v>5755.8</v>
      </c>
      <c r="BP232">
        <v>0</v>
      </c>
      <c r="BQ232">
        <v>162</v>
      </c>
      <c r="BR232">
        <v>0</v>
      </c>
      <c r="BS232">
        <v>0</v>
      </c>
      <c r="BT232">
        <v>480</v>
      </c>
      <c r="BU232">
        <v>518.4</v>
      </c>
      <c r="BV232">
        <v>858</v>
      </c>
      <c r="BW232">
        <v>2158.5</v>
      </c>
      <c r="BX232">
        <v>246</v>
      </c>
      <c r="BY232">
        <v>0</v>
      </c>
      <c r="BZ232">
        <v>363.42</v>
      </c>
      <c r="CA232">
        <v>18047.400000000001</v>
      </c>
      <c r="CB232">
        <v>167.4</v>
      </c>
      <c r="CC232">
        <v>0</v>
      </c>
      <c r="CD232">
        <v>33957</v>
      </c>
      <c r="CE232">
        <v>10283.4</v>
      </c>
      <c r="CF232">
        <v>192</v>
      </c>
      <c r="CG232">
        <v>2334.96</v>
      </c>
      <c r="CH232">
        <v>633</v>
      </c>
      <c r="CI232">
        <v>0</v>
      </c>
      <c r="CJ232">
        <v>0</v>
      </c>
      <c r="CK232">
        <v>288</v>
      </c>
      <c r="CL232">
        <v>225</v>
      </c>
      <c r="CM232">
        <v>160.19999999999999</v>
      </c>
      <c r="CN232">
        <v>382.2</v>
      </c>
      <c r="CO232">
        <v>190.5</v>
      </c>
      <c r="CP232">
        <v>585</v>
      </c>
      <c r="CQ232">
        <v>0</v>
      </c>
      <c r="CR232">
        <v>441</v>
      </c>
      <c r="CS232">
        <v>0</v>
      </c>
      <c r="CT232">
        <v>418.2</v>
      </c>
      <c r="CU232">
        <v>1746.36</v>
      </c>
      <c r="CV232">
        <v>0</v>
      </c>
      <c r="CW232">
        <v>983.34</v>
      </c>
      <c r="CX232">
        <v>86.4</v>
      </c>
      <c r="CY232">
        <v>477</v>
      </c>
      <c r="CZ232">
        <v>271.08</v>
      </c>
      <c r="DA232">
        <v>1332.75</v>
      </c>
      <c r="DB232">
        <v>11889.75</v>
      </c>
      <c r="DC232">
        <v>5166</v>
      </c>
      <c r="DD232">
        <v>810</v>
      </c>
      <c r="DE232">
        <v>0</v>
      </c>
      <c r="DF232">
        <v>1177.5</v>
      </c>
      <c r="DG232">
        <v>66</v>
      </c>
      <c r="DH232">
        <v>345</v>
      </c>
      <c r="DI232">
        <v>205.2</v>
      </c>
      <c r="DJ232">
        <v>580.5</v>
      </c>
      <c r="DK232">
        <v>1098</v>
      </c>
      <c r="DL232">
        <v>42</v>
      </c>
      <c r="DM232">
        <v>57</v>
      </c>
      <c r="DN232">
        <v>51</v>
      </c>
      <c r="DO232">
        <v>360</v>
      </c>
      <c r="DP232">
        <v>1464</v>
      </c>
      <c r="DW232">
        <v>134164.329</v>
      </c>
      <c r="DX232" t="s">
        <v>517</v>
      </c>
    </row>
    <row r="233" spans="1:128" x14ac:dyDescent="0.35">
      <c r="A233" s="12" t="s">
        <v>518</v>
      </c>
      <c r="B233">
        <v>2432.6680000000001</v>
      </c>
      <c r="C233">
        <v>112.09399999999999</v>
      </c>
      <c r="D233">
        <v>2749.2840000000001</v>
      </c>
      <c r="E233">
        <v>391.39400000000001</v>
      </c>
      <c r="F233">
        <v>1820.4</v>
      </c>
      <c r="G233">
        <v>144</v>
      </c>
      <c r="H233">
        <v>0</v>
      </c>
      <c r="I233">
        <v>2111.076</v>
      </c>
      <c r="J233">
        <v>1492.96</v>
      </c>
      <c r="K233">
        <v>540.654</v>
      </c>
      <c r="L233">
        <v>806.4</v>
      </c>
      <c r="M233">
        <v>0</v>
      </c>
      <c r="N233">
        <v>686.72</v>
      </c>
      <c r="O233">
        <v>372.96</v>
      </c>
      <c r="P233">
        <v>512.08000000000004</v>
      </c>
      <c r="Q233">
        <v>719.04</v>
      </c>
      <c r="R233">
        <v>1004</v>
      </c>
      <c r="S233">
        <v>30254.560000000001</v>
      </c>
      <c r="T233">
        <v>742.4</v>
      </c>
      <c r="U233">
        <v>2458.8000000000002</v>
      </c>
      <c r="V233">
        <v>902.4</v>
      </c>
      <c r="W233">
        <v>0</v>
      </c>
      <c r="X233">
        <v>0</v>
      </c>
      <c r="Y233">
        <v>3523.14</v>
      </c>
      <c r="Z233">
        <v>144.30000000000001</v>
      </c>
      <c r="AA233">
        <v>2697.44</v>
      </c>
      <c r="AB233">
        <v>3006.12</v>
      </c>
      <c r="AC233">
        <v>116.4</v>
      </c>
      <c r="AD233">
        <v>2628</v>
      </c>
      <c r="AE233">
        <v>0</v>
      </c>
      <c r="AF233">
        <v>0</v>
      </c>
      <c r="AG233">
        <v>2986.2</v>
      </c>
      <c r="AH233">
        <v>152.32</v>
      </c>
      <c r="AI233">
        <v>6732</v>
      </c>
      <c r="AJ233">
        <v>0</v>
      </c>
      <c r="AK233">
        <v>364.8</v>
      </c>
      <c r="AL233">
        <v>2360.7199999999998</v>
      </c>
      <c r="AM233">
        <v>9738</v>
      </c>
      <c r="AN233">
        <v>108</v>
      </c>
      <c r="AO233">
        <v>1710</v>
      </c>
      <c r="AP233">
        <v>38.4</v>
      </c>
      <c r="AQ233">
        <v>975.2</v>
      </c>
      <c r="AR233">
        <v>277.16000000000003</v>
      </c>
      <c r="AS233">
        <v>88.655000000000001</v>
      </c>
      <c r="AT233">
        <v>124.595</v>
      </c>
      <c r="AU233">
        <v>33.11</v>
      </c>
      <c r="AV233">
        <v>0</v>
      </c>
      <c r="AW233">
        <v>0</v>
      </c>
      <c r="AX233">
        <v>0</v>
      </c>
      <c r="AY233">
        <v>1863.25</v>
      </c>
      <c r="AZ233">
        <v>324</v>
      </c>
      <c r="BA233">
        <v>952</v>
      </c>
      <c r="BB233">
        <v>2166.8000000000002</v>
      </c>
      <c r="BC233">
        <v>244.8</v>
      </c>
      <c r="BD233">
        <v>772.5</v>
      </c>
      <c r="BE233">
        <v>135</v>
      </c>
      <c r="BF233">
        <v>0</v>
      </c>
      <c r="BG233">
        <v>0</v>
      </c>
      <c r="BH233">
        <v>0</v>
      </c>
      <c r="BI233">
        <v>0</v>
      </c>
      <c r="BJ233">
        <v>890</v>
      </c>
      <c r="BK233">
        <v>77.5</v>
      </c>
      <c r="BL233">
        <v>114.4</v>
      </c>
      <c r="BM233">
        <v>3001</v>
      </c>
      <c r="BN233">
        <v>104</v>
      </c>
      <c r="BO233">
        <v>6212.6</v>
      </c>
      <c r="BP233">
        <v>0</v>
      </c>
      <c r="BQ233">
        <v>123</v>
      </c>
      <c r="BR233">
        <v>0</v>
      </c>
      <c r="BS233">
        <v>0</v>
      </c>
      <c r="BT233">
        <v>613.6</v>
      </c>
      <c r="BU233">
        <v>423.6</v>
      </c>
      <c r="BV233">
        <v>910.5</v>
      </c>
      <c r="BW233">
        <v>2044.75</v>
      </c>
      <c r="BX233">
        <v>534</v>
      </c>
      <c r="BY233">
        <v>0</v>
      </c>
      <c r="BZ233">
        <v>462.42</v>
      </c>
      <c r="CA233">
        <v>3995.04</v>
      </c>
      <c r="CB233">
        <v>151.19999999999999</v>
      </c>
      <c r="CC233">
        <v>0</v>
      </c>
      <c r="CD233">
        <v>16488</v>
      </c>
      <c r="CE233">
        <v>22080</v>
      </c>
      <c r="CF233">
        <v>228</v>
      </c>
      <c r="CG233">
        <v>2337.12</v>
      </c>
      <c r="CH233">
        <v>720</v>
      </c>
      <c r="CI233">
        <v>0</v>
      </c>
      <c r="CJ233">
        <v>0</v>
      </c>
      <c r="CK233">
        <v>480</v>
      </c>
      <c r="CL233">
        <v>308.8</v>
      </c>
      <c r="CM233">
        <v>351.6</v>
      </c>
      <c r="CN233">
        <v>254.4</v>
      </c>
      <c r="CO233">
        <v>76.5</v>
      </c>
      <c r="CP233">
        <v>339</v>
      </c>
      <c r="CQ233">
        <v>0</v>
      </c>
      <c r="CR233">
        <v>978</v>
      </c>
      <c r="CS233">
        <v>0</v>
      </c>
      <c r="CT233">
        <v>489</v>
      </c>
      <c r="CU233">
        <v>1937.52</v>
      </c>
      <c r="CV233">
        <v>72</v>
      </c>
      <c r="CW233">
        <v>1773.9</v>
      </c>
      <c r="CX233">
        <v>86.4</v>
      </c>
      <c r="CY233">
        <v>594</v>
      </c>
      <c r="CZ233">
        <v>304.74</v>
      </c>
      <c r="DA233">
        <v>1714</v>
      </c>
      <c r="DB233">
        <v>4833</v>
      </c>
      <c r="DC233">
        <v>5826</v>
      </c>
      <c r="DD233">
        <v>942</v>
      </c>
      <c r="DE233">
        <v>0</v>
      </c>
      <c r="DF233">
        <v>1387.5</v>
      </c>
      <c r="DG233">
        <v>76.5</v>
      </c>
      <c r="DH233">
        <v>405</v>
      </c>
      <c r="DI233">
        <v>340.8</v>
      </c>
      <c r="DJ233">
        <v>1051</v>
      </c>
      <c r="DK233">
        <v>1984</v>
      </c>
      <c r="DL233">
        <v>90</v>
      </c>
      <c r="DM233">
        <v>110</v>
      </c>
      <c r="DN233">
        <v>16.5</v>
      </c>
      <c r="DO233">
        <v>456</v>
      </c>
      <c r="DP233">
        <v>1788</v>
      </c>
      <c r="DW233">
        <v>157553.57800000001</v>
      </c>
      <c r="DX233" t="s">
        <v>519</v>
      </c>
    </row>
    <row r="234" spans="1:128" x14ac:dyDescent="0.35">
      <c r="A234" s="12" t="s">
        <v>520</v>
      </c>
      <c r="B234">
        <v>3785.23</v>
      </c>
      <c r="C234">
        <v>175.744</v>
      </c>
      <c r="D234">
        <v>1843.6579999999999</v>
      </c>
      <c r="E234">
        <v>196.916</v>
      </c>
      <c r="F234">
        <v>2020.2</v>
      </c>
      <c r="G234">
        <v>18</v>
      </c>
      <c r="H234">
        <v>0</v>
      </c>
      <c r="I234">
        <v>427.80200000000002</v>
      </c>
      <c r="J234">
        <v>1435.84</v>
      </c>
      <c r="K234">
        <v>29.882000000000001</v>
      </c>
      <c r="L234">
        <v>0</v>
      </c>
      <c r="M234">
        <v>0</v>
      </c>
      <c r="N234">
        <v>845.08</v>
      </c>
      <c r="O234">
        <v>328.56</v>
      </c>
      <c r="P234">
        <v>651.20000000000005</v>
      </c>
      <c r="Q234">
        <v>752.64</v>
      </c>
      <c r="R234">
        <v>1208</v>
      </c>
      <c r="S234">
        <v>16403.52</v>
      </c>
      <c r="T234">
        <v>322.2</v>
      </c>
      <c r="U234">
        <v>2420.4</v>
      </c>
      <c r="V234">
        <v>1155</v>
      </c>
      <c r="W234">
        <v>0</v>
      </c>
      <c r="X234">
        <v>0</v>
      </c>
      <c r="Y234">
        <v>2793.5</v>
      </c>
      <c r="Z234">
        <v>177.6</v>
      </c>
      <c r="AA234">
        <v>4254.08</v>
      </c>
      <c r="AB234">
        <v>1319.04</v>
      </c>
      <c r="AC234">
        <v>97.57</v>
      </c>
      <c r="AD234">
        <v>1596</v>
      </c>
      <c r="AE234">
        <v>0</v>
      </c>
      <c r="AF234">
        <v>0</v>
      </c>
      <c r="AG234">
        <v>2247.84</v>
      </c>
      <c r="AH234">
        <v>64.400000000000006</v>
      </c>
      <c r="AI234">
        <v>4676.3999999999996</v>
      </c>
      <c r="AJ234">
        <v>0</v>
      </c>
      <c r="AK234">
        <v>2448</v>
      </c>
      <c r="AL234">
        <v>1021.2</v>
      </c>
      <c r="AM234">
        <v>6756</v>
      </c>
      <c r="AN234">
        <v>194.4</v>
      </c>
      <c r="AO234">
        <v>2082</v>
      </c>
      <c r="AP234">
        <v>52.8</v>
      </c>
      <c r="AQ234">
        <v>1066.8</v>
      </c>
      <c r="AR234">
        <v>263.12</v>
      </c>
      <c r="AS234">
        <v>125.13</v>
      </c>
      <c r="AT234">
        <v>17</v>
      </c>
      <c r="AU234">
        <v>1.74</v>
      </c>
      <c r="AV234">
        <v>0</v>
      </c>
      <c r="AW234">
        <v>0</v>
      </c>
      <c r="AX234">
        <v>0</v>
      </c>
      <c r="AY234">
        <v>2259</v>
      </c>
      <c r="AZ234">
        <v>567.5</v>
      </c>
      <c r="BA234">
        <v>307</v>
      </c>
      <c r="BB234">
        <v>1399.2</v>
      </c>
      <c r="BC234">
        <v>267.60000000000002</v>
      </c>
      <c r="BD234">
        <v>1110</v>
      </c>
      <c r="BE234">
        <v>111</v>
      </c>
      <c r="BF234">
        <v>0.8</v>
      </c>
      <c r="BG234">
        <v>619.20000000000005</v>
      </c>
      <c r="BH234">
        <v>0</v>
      </c>
      <c r="BI234">
        <v>0</v>
      </c>
      <c r="BJ234">
        <v>818</v>
      </c>
      <c r="BK234">
        <v>65.5</v>
      </c>
      <c r="BL234">
        <v>99.2</v>
      </c>
      <c r="BM234">
        <v>2208</v>
      </c>
      <c r="BN234">
        <v>154</v>
      </c>
      <c r="BO234">
        <v>4170.5</v>
      </c>
      <c r="BP234">
        <v>0.8</v>
      </c>
      <c r="BQ234">
        <v>93</v>
      </c>
      <c r="BR234">
        <v>0</v>
      </c>
      <c r="BS234">
        <v>0</v>
      </c>
      <c r="BT234">
        <v>308.8</v>
      </c>
      <c r="BU234">
        <v>378</v>
      </c>
      <c r="BV234">
        <v>942</v>
      </c>
      <c r="BW234">
        <v>2526.5</v>
      </c>
      <c r="BX234">
        <v>226</v>
      </c>
      <c r="BY234">
        <v>0</v>
      </c>
      <c r="BZ234">
        <v>387</v>
      </c>
      <c r="CA234">
        <v>4908.96</v>
      </c>
      <c r="CB234">
        <v>118.2</v>
      </c>
      <c r="CC234">
        <v>0</v>
      </c>
      <c r="CD234">
        <v>49350</v>
      </c>
      <c r="CE234">
        <v>12304.2</v>
      </c>
      <c r="CF234">
        <v>420</v>
      </c>
      <c r="CG234">
        <v>2373.84</v>
      </c>
      <c r="CH234">
        <v>825</v>
      </c>
      <c r="CI234">
        <v>0</v>
      </c>
      <c r="CJ234">
        <v>0</v>
      </c>
      <c r="CK234">
        <v>276</v>
      </c>
      <c r="CL234">
        <v>630.4</v>
      </c>
      <c r="CM234">
        <v>598.6</v>
      </c>
      <c r="CN234">
        <v>1260</v>
      </c>
      <c r="CO234">
        <v>4.5</v>
      </c>
      <c r="CP234">
        <v>377</v>
      </c>
      <c r="CQ234">
        <v>0</v>
      </c>
      <c r="CR234">
        <v>867</v>
      </c>
      <c r="CS234">
        <v>0</v>
      </c>
      <c r="CT234">
        <v>487.2</v>
      </c>
      <c r="CU234">
        <v>1871.64</v>
      </c>
      <c r="CV234">
        <v>192</v>
      </c>
      <c r="CW234">
        <v>1897.56</v>
      </c>
      <c r="CX234">
        <v>97.2</v>
      </c>
      <c r="CY234">
        <v>563.76</v>
      </c>
      <c r="CZ234">
        <v>489.24</v>
      </c>
      <c r="DA234">
        <v>1750.5</v>
      </c>
      <c r="DB234">
        <v>5259</v>
      </c>
      <c r="DC234">
        <v>5619</v>
      </c>
      <c r="DD234">
        <v>933</v>
      </c>
      <c r="DE234">
        <v>0</v>
      </c>
      <c r="DF234">
        <v>1410</v>
      </c>
      <c r="DG234">
        <v>13.5</v>
      </c>
      <c r="DH234">
        <v>495</v>
      </c>
      <c r="DI234">
        <v>642.79999999999995</v>
      </c>
      <c r="DJ234">
        <v>1311</v>
      </c>
      <c r="DK234">
        <v>1386</v>
      </c>
      <c r="DL234">
        <v>244.5</v>
      </c>
      <c r="DM234">
        <v>231.5</v>
      </c>
      <c r="DN234">
        <v>33.5</v>
      </c>
      <c r="DO234">
        <v>280</v>
      </c>
      <c r="DP234">
        <v>870</v>
      </c>
      <c r="DW234">
        <v>185876.26300000001</v>
      </c>
      <c r="DX234" t="s">
        <v>521</v>
      </c>
    </row>
    <row r="235" spans="1:128" x14ac:dyDescent="0.35">
      <c r="A235" s="12" t="s">
        <v>522</v>
      </c>
      <c r="B235">
        <v>2435.86</v>
      </c>
      <c r="C235">
        <v>227.75</v>
      </c>
      <c r="D235">
        <v>2372.0639999999999</v>
      </c>
      <c r="E235">
        <v>230.298</v>
      </c>
      <c r="F235">
        <v>2113.44</v>
      </c>
      <c r="G235">
        <v>36</v>
      </c>
      <c r="H235">
        <v>0</v>
      </c>
      <c r="I235">
        <v>571.18399999999997</v>
      </c>
      <c r="J235">
        <v>1877.12</v>
      </c>
      <c r="K235">
        <v>621.202</v>
      </c>
      <c r="L235">
        <v>0</v>
      </c>
      <c r="M235">
        <v>0</v>
      </c>
      <c r="N235">
        <v>781.44</v>
      </c>
      <c r="O235">
        <v>301.92</v>
      </c>
      <c r="P235">
        <v>479.52</v>
      </c>
      <c r="Q235">
        <v>1079.68</v>
      </c>
      <c r="R235">
        <v>1812.6271999999999</v>
      </c>
      <c r="S235">
        <v>17008.88</v>
      </c>
      <c r="T235">
        <v>498.6</v>
      </c>
      <c r="U235">
        <v>1954.8</v>
      </c>
      <c r="V235">
        <v>1060.92</v>
      </c>
      <c r="W235">
        <v>0</v>
      </c>
      <c r="X235">
        <v>0</v>
      </c>
      <c r="Y235">
        <v>2091.2399999999998</v>
      </c>
      <c r="Z235">
        <v>222</v>
      </c>
      <c r="AA235">
        <v>4003.84</v>
      </c>
      <c r="AB235">
        <v>475.32</v>
      </c>
      <c r="AC235">
        <v>241.8</v>
      </c>
      <c r="AD235">
        <v>1638</v>
      </c>
      <c r="AE235">
        <v>0</v>
      </c>
      <c r="AF235">
        <v>0</v>
      </c>
      <c r="AG235">
        <v>1713.88</v>
      </c>
      <c r="AH235">
        <v>280</v>
      </c>
      <c r="AI235">
        <v>7257.6</v>
      </c>
      <c r="AJ235">
        <v>0</v>
      </c>
      <c r="AK235">
        <v>2524.8000000000002</v>
      </c>
      <c r="AL235">
        <v>460</v>
      </c>
      <c r="AM235">
        <v>9417.6</v>
      </c>
      <c r="AN235">
        <v>151.19999999999999</v>
      </c>
      <c r="AO235">
        <v>3582</v>
      </c>
      <c r="AP235">
        <v>60</v>
      </c>
      <c r="AQ235">
        <v>1306.57</v>
      </c>
      <c r="AR235">
        <v>426.4</v>
      </c>
      <c r="AS235">
        <v>305.33499999999998</v>
      </c>
      <c r="AT235">
        <v>223.80500000000001</v>
      </c>
      <c r="AU235">
        <v>30.79</v>
      </c>
      <c r="AV235">
        <v>0</v>
      </c>
      <c r="AW235">
        <v>0</v>
      </c>
      <c r="AX235">
        <v>0</v>
      </c>
      <c r="AY235">
        <v>3429.75</v>
      </c>
      <c r="AZ235">
        <v>602</v>
      </c>
      <c r="BA235">
        <v>453</v>
      </c>
      <c r="BB235">
        <v>1192.8</v>
      </c>
      <c r="BC235">
        <v>248.4</v>
      </c>
      <c r="BD235">
        <v>844.5</v>
      </c>
      <c r="BE235">
        <v>189</v>
      </c>
      <c r="BF235">
        <v>153.6</v>
      </c>
      <c r="BG235">
        <v>124.8</v>
      </c>
      <c r="BH235">
        <v>0</v>
      </c>
      <c r="BI235">
        <v>0</v>
      </c>
      <c r="BJ235">
        <v>735</v>
      </c>
      <c r="BK235">
        <v>47</v>
      </c>
      <c r="BL235">
        <v>108.8</v>
      </c>
      <c r="BM235">
        <v>10750</v>
      </c>
      <c r="BN235">
        <v>210</v>
      </c>
      <c r="BO235">
        <v>3371.3</v>
      </c>
      <c r="BP235">
        <v>153.6</v>
      </c>
      <c r="BQ235">
        <v>132</v>
      </c>
      <c r="BR235">
        <v>0</v>
      </c>
      <c r="BS235">
        <v>0</v>
      </c>
      <c r="BT235">
        <v>345.6</v>
      </c>
      <c r="BU235">
        <v>481.2</v>
      </c>
      <c r="BV235">
        <v>1513.5</v>
      </c>
      <c r="BW235">
        <v>3664.25</v>
      </c>
      <c r="BX235">
        <v>378</v>
      </c>
      <c r="BY235">
        <v>0</v>
      </c>
      <c r="BZ235">
        <v>263.7</v>
      </c>
      <c r="CA235">
        <v>208.32</v>
      </c>
      <c r="CB235">
        <v>93.6</v>
      </c>
      <c r="CC235">
        <v>0</v>
      </c>
      <c r="CD235">
        <v>31899</v>
      </c>
      <c r="CE235">
        <v>20288.400000000001</v>
      </c>
      <c r="CF235">
        <v>72</v>
      </c>
      <c r="CG235">
        <v>2370.6</v>
      </c>
      <c r="CH235">
        <v>765</v>
      </c>
      <c r="CI235">
        <v>0</v>
      </c>
      <c r="CJ235">
        <v>0</v>
      </c>
      <c r="CK235">
        <v>0</v>
      </c>
      <c r="CL235">
        <v>450.8</v>
      </c>
      <c r="CM235">
        <v>974.2</v>
      </c>
      <c r="CN235">
        <v>1199.4000000000001</v>
      </c>
      <c r="CO235">
        <v>25.5</v>
      </c>
      <c r="CP235">
        <v>471</v>
      </c>
      <c r="CQ235">
        <v>0</v>
      </c>
      <c r="CR235">
        <v>342</v>
      </c>
      <c r="CS235">
        <v>0</v>
      </c>
      <c r="CT235">
        <v>678</v>
      </c>
      <c r="CU235">
        <v>1755</v>
      </c>
      <c r="CV235">
        <v>168</v>
      </c>
      <c r="CW235">
        <v>1480.68</v>
      </c>
      <c r="CX235">
        <v>151.19999999999999</v>
      </c>
      <c r="CY235">
        <v>798.12</v>
      </c>
      <c r="CZ235">
        <v>687.78</v>
      </c>
      <c r="DA235">
        <v>24506.75</v>
      </c>
      <c r="DB235">
        <v>4145.5</v>
      </c>
      <c r="DC235">
        <v>3900.5</v>
      </c>
      <c r="DD235">
        <v>808.5</v>
      </c>
      <c r="DE235">
        <v>0</v>
      </c>
      <c r="DF235">
        <v>1267.5</v>
      </c>
      <c r="DG235">
        <v>1.5</v>
      </c>
      <c r="DH235">
        <v>1050</v>
      </c>
      <c r="DI235">
        <v>709.6</v>
      </c>
      <c r="DJ235">
        <v>1113.5</v>
      </c>
      <c r="DK235">
        <v>1356</v>
      </c>
      <c r="DL235">
        <v>241</v>
      </c>
      <c r="DM235">
        <v>198.5</v>
      </c>
      <c r="DN235">
        <v>35</v>
      </c>
      <c r="DO235">
        <v>312</v>
      </c>
      <c r="DP235">
        <v>576</v>
      </c>
      <c r="DW235">
        <v>206367.7352</v>
      </c>
      <c r="DX235" t="s">
        <v>523</v>
      </c>
    </row>
    <row r="236" spans="1:128" x14ac:dyDescent="0.35">
      <c r="A236" s="12" t="s">
        <v>524</v>
      </c>
      <c r="B236">
        <v>2971.8960000000002</v>
      </c>
      <c r="C236">
        <v>212.654</v>
      </c>
      <c r="D236">
        <v>1722.26</v>
      </c>
      <c r="E236">
        <v>344.04399999999998</v>
      </c>
      <c r="F236">
        <v>2145.63</v>
      </c>
      <c r="G236">
        <v>102</v>
      </c>
      <c r="H236">
        <v>0</v>
      </c>
      <c r="I236">
        <v>413.64400000000001</v>
      </c>
      <c r="J236">
        <v>1149.68</v>
      </c>
      <c r="K236">
        <v>81.915999999999997</v>
      </c>
      <c r="L236">
        <v>0</v>
      </c>
      <c r="M236">
        <v>0</v>
      </c>
      <c r="N236">
        <v>852.48</v>
      </c>
      <c r="O236">
        <v>817.7</v>
      </c>
      <c r="P236">
        <v>701.52</v>
      </c>
      <c r="Q236">
        <v>922.88</v>
      </c>
      <c r="R236">
        <v>1114.24</v>
      </c>
      <c r="S236">
        <v>26354.720000000001</v>
      </c>
      <c r="T236">
        <v>435.6</v>
      </c>
      <c r="U236">
        <v>1346.4</v>
      </c>
      <c r="V236">
        <v>1208.4000000000001</v>
      </c>
      <c r="W236">
        <v>0</v>
      </c>
      <c r="X236">
        <v>0</v>
      </c>
      <c r="Y236">
        <v>1882.56</v>
      </c>
      <c r="Z236">
        <v>213.12</v>
      </c>
      <c r="AA236">
        <v>4861.28</v>
      </c>
      <c r="AB236">
        <v>536.4</v>
      </c>
      <c r="AC236">
        <v>345.6</v>
      </c>
      <c r="AD236">
        <v>1134</v>
      </c>
      <c r="AE236">
        <v>0</v>
      </c>
      <c r="AF236">
        <v>0</v>
      </c>
      <c r="AG236">
        <v>2442.16</v>
      </c>
      <c r="AH236">
        <v>333.76</v>
      </c>
      <c r="AI236">
        <v>4598.3999999999996</v>
      </c>
      <c r="AJ236">
        <v>0</v>
      </c>
      <c r="AK236">
        <v>1075.2</v>
      </c>
      <c r="AL236">
        <v>689.08</v>
      </c>
      <c r="AM236">
        <v>3081.6</v>
      </c>
      <c r="AN236">
        <v>172.8</v>
      </c>
      <c r="AO236">
        <v>1254</v>
      </c>
      <c r="AP236">
        <v>52.8</v>
      </c>
      <c r="AQ236">
        <v>1316.11</v>
      </c>
      <c r="AR236">
        <v>386.88</v>
      </c>
      <c r="AS236">
        <v>81.92</v>
      </c>
      <c r="AT236">
        <v>173.435</v>
      </c>
      <c r="AU236">
        <v>30.524999999999999</v>
      </c>
      <c r="AV236">
        <v>0</v>
      </c>
      <c r="AW236">
        <v>0</v>
      </c>
      <c r="AX236">
        <v>0</v>
      </c>
      <c r="AY236">
        <v>5220.25</v>
      </c>
      <c r="AZ236">
        <v>1376</v>
      </c>
      <c r="BA236">
        <v>508</v>
      </c>
      <c r="BB236">
        <v>1164.8</v>
      </c>
      <c r="BC236">
        <v>319.2</v>
      </c>
      <c r="BD236">
        <v>838.5</v>
      </c>
      <c r="BE236">
        <v>268.5</v>
      </c>
      <c r="BF236">
        <v>339.2</v>
      </c>
      <c r="BG236">
        <v>386.4</v>
      </c>
      <c r="BH236">
        <v>0</v>
      </c>
      <c r="BI236">
        <v>0</v>
      </c>
      <c r="BJ236">
        <v>660</v>
      </c>
      <c r="BK236">
        <v>94</v>
      </c>
      <c r="BL236">
        <v>153.6</v>
      </c>
      <c r="BM236">
        <v>16033.75</v>
      </c>
      <c r="BN236">
        <v>172</v>
      </c>
      <c r="BO236">
        <v>4573</v>
      </c>
      <c r="BP236">
        <v>319.2</v>
      </c>
      <c r="BQ236">
        <v>201</v>
      </c>
      <c r="BR236">
        <v>0</v>
      </c>
      <c r="BS236">
        <v>0</v>
      </c>
      <c r="BT236">
        <v>470.4</v>
      </c>
      <c r="BU236">
        <v>688.8</v>
      </c>
      <c r="BV236">
        <v>667.5</v>
      </c>
      <c r="BW236">
        <v>2512</v>
      </c>
      <c r="BX236">
        <v>591</v>
      </c>
      <c r="BY236">
        <v>579.6</v>
      </c>
      <c r="BZ236">
        <v>259.56</v>
      </c>
      <c r="CA236">
        <v>101.64</v>
      </c>
      <c r="CB236">
        <v>198</v>
      </c>
      <c r="CC236">
        <v>0</v>
      </c>
      <c r="CD236">
        <v>43620</v>
      </c>
      <c r="CE236">
        <v>8974.7999999999993</v>
      </c>
      <c r="CF236">
        <v>576</v>
      </c>
      <c r="CG236">
        <v>2073.6</v>
      </c>
      <c r="CH236">
        <v>931.5</v>
      </c>
      <c r="CI236">
        <v>0</v>
      </c>
      <c r="CJ236">
        <v>0</v>
      </c>
      <c r="CK236">
        <v>36</v>
      </c>
      <c r="CL236">
        <v>762.8</v>
      </c>
      <c r="CM236">
        <v>947.8</v>
      </c>
      <c r="CN236">
        <v>638.6</v>
      </c>
      <c r="CO236">
        <v>36</v>
      </c>
      <c r="CP236">
        <v>389</v>
      </c>
      <c r="CQ236">
        <v>0</v>
      </c>
      <c r="CR236">
        <v>342.5</v>
      </c>
      <c r="CS236">
        <v>0</v>
      </c>
      <c r="CT236">
        <v>458.4</v>
      </c>
      <c r="CU236">
        <v>2041.2</v>
      </c>
      <c r="CV236">
        <v>0</v>
      </c>
      <c r="CW236">
        <v>2181.6</v>
      </c>
      <c r="CX236">
        <v>0</v>
      </c>
      <c r="CY236">
        <v>748.26</v>
      </c>
      <c r="CZ236">
        <v>364.68</v>
      </c>
      <c r="DA236">
        <v>26738.5</v>
      </c>
      <c r="DB236">
        <v>2697</v>
      </c>
      <c r="DC236">
        <v>4536.5</v>
      </c>
      <c r="DD236">
        <v>1084.5</v>
      </c>
      <c r="DE236">
        <v>0</v>
      </c>
      <c r="DF236">
        <v>945</v>
      </c>
      <c r="DG236">
        <v>18</v>
      </c>
      <c r="DH236">
        <v>1140</v>
      </c>
      <c r="DI236">
        <v>1095.2</v>
      </c>
      <c r="DJ236">
        <v>1272</v>
      </c>
      <c r="DK236">
        <v>1326</v>
      </c>
      <c r="DL236">
        <v>273</v>
      </c>
      <c r="DM236">
        <v>143.5</v>
      </c>
      <c r="DN236">
        <v>48</v>
      </c>
      <c r="DO236">
        <v>486</v>
      </c>
      <c r="DP236">
        <v>1056</v>
      </c>
      <c r="DW236">
        <v>214237.13399999999</v>
      </c>
      <c r="DX236" t="s">
        <v>523</v>
      </c>
    </row>
    <row r="237" spans="1:128" x14ac:dyDescent="0.35">
      <c r="A237" s="12" t="s">
        <v>525</v>
      </c>
      <c r="B237">
        <v>1277.886</v>
      </c>
      <c r="C237">
        <v>244.24</v>
      </c>
      <c r="D237">
        <v>2404.0279999999998</v>
      </c>
      <c r="E237">
        <v>332.536</v>
      </c>
      <c r="F237">
        <v>2910.79</v>
      </c>
      <c r="G237">
        <v>270</v>
      </c>
      <c r="H237">
        <v>0</v>
      </c>
      <c r="I237">
        <v>667.55</v>
      </c>
      <c r="J237">
        <v>2202.48</v>
      </c>
      <c r="K237">
        <v>63.49</v>
      </c>
      <c r="L237">
        <v>93.914000000000001</v>
      </c>
      <c r="M237">
        <v>0</v>
      </c>
      <c r="N237">
        <v>1092.24</v>
      </c>
      <c r="O237">
        <v>1408.96</v>
      </c>
      <c r="P237">
        <v>704.48</v>
      </c>
      <c r="Q237">
        <v>990.08</v>
      </c>
      <c r="R237">
        <v>1620</v>
      </c>
      <c r="S237">
        <v>15571.08</v>
      </c>
      <c r="T237">
        <v>453.6</v>
      </c>
      <c r="U237">
        <v>1297.92</v>
      </c>
      <c r="V237">
        <v>1417.2</v>
      </c>
      <c r="W237">
        <v>1.2</v>
      </c>
      <c r="X237">
        <v>1707.6</v>
      </c>
      <c r="Y237">
        <v>3454.32</v>
      </c>
      <c r="Z237">
        <v>215.34</v>
      </c>
      <c r="AA237">
        <v>6557.76</v>
      </c>
      <c r="AB237">
        <v>536.28</v>
      </c>
      <c r="AC237">
        <v>189.84</v>
      </c>
      <c r="AD237">
        <v>2163.6</v>
      </c>
      <c r="AE237">
        <v>1.2</v>
      </c>
      <c r="AF237">
        <v>2.2400000000000002</v>
      </c>
      <c r="AG237">
        <v>2165.2399999999998</v>
      </c>
      <c r="AH237">
        <v>225.12</v>
      </c>
      <c r="AI237">
        <v>4060.8</v>
      </c>
      <c r="AJ237">
        <v>0</v>
      </c>
      <c r="AK237">
        <v>1921</v>
      </c>
      <c r="AL237">
        <v>931.04</v>
      </c>
      <c r="AM237">
        <v>4195.8</v>
      </c>
      <c r="AN237">
        <v>172.8</v>
      </c>
      <c r="AO237">
        <v>2694</v>
      </c>
      <c r="AP237">
        <v>54</v>
      </c>
      <c r="AQ237">
        <v>1545.6</v>
      </c>
      <c r="AR237">
        <v>473.46</v>
      </c>
      <c r="AS237">
        <v>173.73625000000001</v>
      </c>
      <c r="AT237">
        <v>135.96</v>
      </c>
      <c r="AU237">
        <v>64.91</v>
      </c>
      <c r="AV237">
        <v>0</v>
      </c>
      <c r="AW237">
        <v>0</v>
      </c>
      <c r="AX237">
        <v>0</v>
      </c>
      <c r="AY237">
        <v>4541.875</v>
      </c>
      <c r="AZ237">
        <v>1123.625</v>
      </c>
      <c r="BA237">
        <v>849.25</v>
      </c>
      <c r="BB237">
        <v>1445.6</v>
      </c>
      <c r="BC237">
        <v>878.4</v>
      </c>
      <c r="BD237">
        <v>1591.5</v>
      </c>
      <c r="BE237">
        <v>337.5</v>
      </c>
      <c r="BF237">
        <v>1444</v>
      </c>
      <c r="BG237">
        <v>620.79999999999995</v>
      </c>
      <c r="BH237">
        <v>250.8</v>
      </c>
      <c r="BI237">
        <v>261</v>
      </c>
      <c r="BJ237">
        <v>1075</v>
      </c>
      <c r="BK237">
        <v>125</v>
      </c>
      <c r="BL237">
        <v>180</v>
      </c>
      <c r="BM237">
        <v>16095</v>
      </c>
      <c r="BN237">
        <v>259.375</v>
      </c>
      <c r="BO237">
        <v>4845.1000000000004</v>
      </c>
      <c r="BP237">
        <v>31.2</v>
      </c>
      <c r="BQ237">
        <v>261</v>
      </c>
      <c r="BR237">
        <v>250.8</v>
      </c>
      <c r="BS237">
        <v>261</v>
      </c>
      <c r="BT237">
        <v>1028</v>
      </c>
      <c r="BU237">
        <v>1575.6</v>
      </c>
      <c r="BV237">
        <v>1803</v>
      </c>
      <c r="BW237">
        <v>2758.75</v>
      </c>
      <c r="BX237">
        <v>747</v>
      </c>
      <c r="BY237">
        <v>0</v>
      </c>
      <c r="BZ237">
        <v>295.92</v>
      </c>
      <c r="CA237">
        <v>130.19999999999999</v>
      </c>
      <c r="CB237">
        <v>222</v>
      </c>
      <c r="CC237">
        <v>0</v>
      </c>
      <c r="CD237">
        <v>20187</v>
      </c>
      <c r="CE237">
        <v>18706.8</v>
      </c>
      <c r="CF237">
        <v>0</v>
      </c>
      <c r="CG237">
        <v>3094.2</v>
      </c>
      <c r="CH237">
        <v>1636.5</v>
      </c>
      <c r="CI237">
        <v>1.2</v>
      </c>
      <c r="CJ237">
        <v>1.2</v>
      </c>
      <c r="CK237">
        <v>240</v>
      </c>
      <c r="CL237">
        <v>764.8</v>
      </c>
      <c r="CM237">
        <v>910.4</v>
      </c>
      <c r="CN237">
        <v>477.6</v>
      </c>
      <c r="CO237">
        <v>105</v>
      </c>
      <c r="CP237">
        <v>619.5</v>
      </c>
      <c r="CQ237">
        <v>1.5</v>
      </c>
      <c r="CR237">
        <v>582</v>
      </c>
      <c r="CS237">
        <v>1.2</v>
      </c>
      <c r="CT237">
        <v>421.6</v>
      </c>
      <c r="CU237">
        <v>2343.6</v>
      </c>
      <c r="CV237">
        <v>96</v>
      </c>
      <c r="CW237">
        <v>1879.56</v>
      </c>
      <c r="CX237">
        <v>118.8</v>
      </c>
      <c r="CY237">
        <v>1016.46</v>
      </c>
      <c r="CZ237">
        <v>370.26</v>
      </c>
      <c r="DA237">
        <v>17758</v>
      </c>
      <c r="DB237">
        <v>2133</v>
      </c>
      <c r="DC237">
        <v>7011</v>
      </c>
      <c r="DD237">
        <v>2307</v>
      </c>
      <c r="DE237">
        <v>1.2</v>
      </c>
      <c r="DF237">
        <v>1743</v>
      </c>
      <c r="DG237">
        <v>120</v>
      </c>
      <c r="DH237">
        <v>1467</v>
      </c>
      <c r="DI237">
        <v>849.6</v>
      </c>
      <c r="DJ237">
        <v>1380.5</v>
      </c>
      <c r="DK237">
        <v>1460</v>
      </c>
      <c r="DL237">
        <v>234</v>
      </c>
      <c r="DM237">
        <v>175</v>
      </c>
      <c r="DN237">
        <v>29</v>
      </c>
      <c r="DO237">
        <v>420</v>
      </c>
      <c r="DP237">
        <v>1488</v>
      </c>
      <c r="DW237">
        <v>206105.0952500001</v>
      </c>
      <c r="DX237" t="s">
        <v>523</v>
      </c>
    </row>
    <row r="238" spans="1:128" x14ac:dyDescent="0.35">
      <c r="A238" s="12"/>
    </row>
    <row r="239" spans="1:128" x14ac:dyDescent="0.35">
      <c r="A239" s="12"/>
    </row>
    <row r="240" spans="1:128" x14ac:dyDescent="0.35">
      <c r="A240" s="12"/>
    </row>
    <row r="241" spans="1:130" x14ac:dyDescent="0.35">
      <c r="A241" s="12" t="s">
        <v>526</v>
      </c>
      <c r="B241">
        <v>1606.3440000000001</v>
      </c>
      <c r="C241">
        <v>255.01</v>
      </c>
      <c r="D241">
        <v>2933.152</v>
      </c>
      <c r="E241">
        <v>331.30799999999999</v>
      </c>
      <c r="F241">
        <v>2772.78</v>
      </c>
      <c r="G241">
        <v>162</v>
      </c>
      <c r="I241">
        <v>1028.3230000000001</v>
      </c>
      <c r="J241">
        <v>3386.88</v>
      </c>
      <c r="K241">
        <v>310.18599999999998</v>
      </c>
      <c r="L241">
        <v>0</v>
      </c>
      <c r="M241">
        <v>3947.68</v>
      </c>
      <c r="N241">
        <v>1989.12</v>
      </c>
      <c r="O241">
        <v>6674.8</v>
      </c>
      <c r="P241">
        <v>631.59</v>
      </c>
      <c r="Q241">
        <v>3727.36</v>
      </c>
      <c r="S241">
        <v>11181.52</v>
      </c>
      <c r="T241">
        <v>208.8</v>
      </c>
      <c r="U241">
        <v>3318</v>
      </c>
      <c r="V241">
        <v>416.4</v>
      </c>
      <c r="Y241">
        <v>2999.96</v>
      </c>
      <c r="Z241">
        <v>0</v>
      </c>
      <c r="AA241">
        <v>3334.08</v>
      </c>
      <c r="AB241">
        <v>439.08</v>
      </c>
      <c r="AD241">
        <v>1317.6</v>
      </c>
      <c r="AG241">
        <v>1955.24</v>
      </c>
      <c r="AL241">
        <v>1151.8399999999999</v>
      </c>
      <c r="AM241">
        <v>11571</v>
      </c>
      <c r="AO241">
        <v>534</v>
      </c>
      <c r="AP241">
        <v>135.6</v>
      </c>
      <c r="AQ241">
        <v>809.6</v>
      </c>
      <c r="AR241">
        <v>173.94</v>
      </c>
      <c r="AS241">
        <v>34.450000000000003</v>
      </c>
      <c r="AU241">
        <v>24.707999999999998</v>
      </c>
      <c r="AV241">
        <v>11.382</v>
      </c>
      <c r="AW241">
        <v>0</v>
      </c>
      <c r="AX241">
        <v>0</v>
      </c>
      <c r="AY241">
        <v>1740</v>
      </c>
      <c r="AZ241">
        <v>334</v>
      </c>
      <c r="BA241">
        <v>297</v>
      </c>
      <c r="BB241">
        <v>1488.2</v>
      </c>
      <c r="BC241">
        <v>423.6</v>
      </c>
      <c r="BD241">
        <v>930</v>
      </c>
      <c r="BE241">
        <v>190.5</v>
      </c>
      <c r="BK241">
        <v>139</v>
      </c>
      <c r="BL241">
        <v>4.2</v>
      </c>
      <c r="BM241">
        <v>1419</v>
      </c>
      <c r="BO241">
        <v>1857.2</v>
      </c>
      <c r="BQ241">
        <v>157.5</v>
      </c>
      <c r="BU241">
        <v>618</v>
      </c>
      <c r="BV241">
        <v>864</v>
      </c>
      <c r="BW241">
        <v>3481.75</v>
      </c>
      <c r="BX241">
        <v>42</v>
      </c>
      <c r="BZ241">
        <v>1553.22</v>
      </c>
      <c r="CA241">
        <v>0</v>
      </c>
      <c r="CD241">
        <v>26034</v>
      </c>
      <c r="CE241">
        <v>16494</v>
      </c>
      <c r="CG241">
        <v>3153.6</v>
      </c>
      <c r="CK241">
        <v>240</v>
      </c>
      <c r="CO241">
        <v>61.5</v>
      </c>
      <c r="CP241">
        <v>425</v>
      </c>
      <c r="CR241">
        <v>204</v>
      </c>
      <c r="CT241">
        <v>385.2</v>
      </c>
      <c r="CU241">
        <v>2035.8</v>
      </c>
      <c r="CW241">
        <v>1184.76</v>
      </c>
      <c r="CY241">
        <v>636.66</v>
      </c>
      <c r="CZ241">
        <v>421.56</v>
      </c>
      <c r="DA241">
        <v>2380.75</v>
      </c>
      <c r="DB241">
        <v>7995</v>
      </c>
      <c r="DC241">
        <v>3060</v>
      </c>
      <c r="DF241">
        <v>1852.5</v>
      </c>
      <c r="DG241">
        <v>25.5</v>
      </c>
      <c r="DH241">
        <v>924</v>
      </c>
      <c r="DJ241">
        <v>1225</v>
      </c>
      <c r="DK241">
        <v>604</v>
      </c>
      <c r="DO241">
        <v>144</v>
      </c>
      <c r="DP241">
        <v>438</v>
      </c>
      <c r="DW241">
        <v>185876.26300000001</v>
      </c>
      <c r="DX241" t="s">
        <v>526</v>
      </c>
    </row>
    <row r="242" spans="1:130" x14ac:dyDescent="0.35">
      <c r="A242" s="12" t="s">
        <v>527</v>
      </c>
    </row>
    <row r="243" spans="1:130" x14ac:dyDescent="0.35">
      <c r="A243" s="12"/>
      <c r="B243" t="s">
        <v>148</v>
      </c>
      <c r="E243" t="s">
        <v>528</v>
      </c>
      <c r="F243" t="s">
        <v>185</v>
      </c>
      <c r="G243" t="s">
        <v>183</v>
      </c>
      <c r="J243" t="s">
        <v>181</v>
      </c>
      <c r="L243" t="s">
        <v>180</v>
      </c>
      <c r="M243" t="s">
        <v>529</v>
      </c>
      <c r="N243" t="s">
        <v>187</v>
      </c>
      <c r="O243" t="s">
        <v>226</v>
      </c>
      <c r="P243" t="s">
        <v>222</v>
      </c>
      <c r="Q243" t="s">
        <v>223</v>
      </c>
      <c r="S243" t="s">
        <v>530</v>
      </c>
      <c r="T243" t="s">
        <v>193</v>
      </c>
      <c r="U243" t="s">
        <v>276</v>
      </c>
      <c r="V243" t="s">
        <v>279</v>
      </c>
      <c r="Y243" t="s">
        <v>531</v>
      </c>
      <c r="Z243" t="s">
        <v>285</v>
      </c>
      <c r="AA243" t="s">
        <v>283</v>
      </c>
      <c r="AB243" t="s">
        <v>532</v>
      </c>
      <c r="AD243" t="s">
        <v>288</v>
      </c>
      <c r="AG243" t="s">
        <v>289</v>
      </c>
      <c r="AL243" t="s">
        <v>533</v>
      </c>
      <c r="AM243" t="s">
        <v>297</v>
      </c>
      <c r="AO243" t="s">
        <v>534</v>
      </c>
      <c r="AP243" t="s">
        <v>298</v>
      </c>
      <c r="AQ243" t="s">
        <v>293</v>
      </c>
      <c r="AR243" t="s">
        <v>535</v>
      </c>
      <c r="AS243" t="s">
        <v>217</v>
      </c>
      <c r="AT243" t="s">
        <v>536</v>
      </c>
      <c r="AU243" t="s">
        <v>536</v>
      </c>
      <c r="AV243" t="s">
        <v>537</v>
      </c>
      <c r="AW243" t="s">
        <v>538</v>
      </c>
      <c r="AX243" t="s">
        <v>220</v>
      </c>
      <c r="AY243" t="s">
        <v>219</v>
      </c>
      <c r="AZ243" t="s">
        <v>539</v>
      </c>
      <c r="BA243" t="s">
        <v>540</v>
      </c>
      <c r="BB243" t="s">
        <v>242</v>
      </c>
      <c r="BC243" t="s">
        <v>541</v>
      </c>
      <c r="BD243" t="s">
        <v>542</v>
      </c>
      <c r="BE243" t="s">
        <v>543</v>
      </c>
      <c r="BK243" t="s">
        <v>544</v>
      </c>
      <c r="BL243" t="s">
        <v>211</v>
      </c>
      <c r="BM243" t="s">
        <v>206</v>
      </c>
      <c r="BO243" t="s">
        <v>208</v>
      </c>
      <c r="BQ243" t="s">
        <v>241</v>
      </c>
      <c r="BU243" t="s">
        <v>235</v>
      </c>
      <c r="BV243" t="s">
        <v>232</v>
      </c>
      <c r="BW243" t="s">
        <v>545</v>
      </c>
      <c r="BX243" t="s">
        <v>546</v>
      </c>
      <c r="BZ243" t="s">
        <v>229</v>
      </c>
      <c r="CA243" t="s">
        <v>547</v>
      </c>
      <c r="CD243" t="s">
        <v>234</v>
      </c>
      <c r="CE243" t="s">
        <v>247</v>
      </c>
      <c r="CG243" t="s">
        <v>245</v>
      </c>
      <c r="CH243" t="s">
        <v>548</v>
      </c>
      <c r="CK243" t="s">
        <v>549</v>
      </c>
      <c r="CO243" t="s">
        <v>251</v>
      </c>
      <c r="CP243" t="s">
        <v>221</v>
      </c>
      <c r="CR243" t="s">
        <v>550</v>
      </c>
      <c r="CT243" t="s">
        <v>194</v>
      </c>
      <c r="CU243" t="s">
        <v>551</v>
      </c>
      <c r="CW243" t="s">
        <v>261</v>
      </c>
      <c r="CY243" t="s">
        <v>260</v>
      </c>
      <c r="CZ243" t="s">
        <v>552</v>
      </c>
      <c r="DA243" t="s">
        <v>253</v>
      </c>
      <c r="DB243" t="s">
        <v>254</v>
      </c>
      <c r="DC243" t="s">
        <v>271</v>
      </c>
      <c r="DD243" t="s">
        <v>553</v>
      </c>
      <c r="DF243" t="s">
        <v>554</v>
      </c>
      <c r="DG243" t="s">
        <v>257</v>
      </c>
      <c r="DH243" t="s">
        <v>256</v>
      </c>
      <c r="DJ243" t="s">
        <v>282</v>
      </c>
      <c r="DK243" t="s">
        <v>555</v>
      </c>
      <c r="DO243" t="s">
        <v>272</v>
      </c>
      <c r="DP243" t="s">
        <v>200</v>
      </c>
      <c r="DQ243" t="s">
        <v>198</v>
      </c>
      <c r="DR243" t="s">
        <v>556</v>
      </c>
      <c r="DS243" t="s">
        <v>197</v>
      </c>
      <c r="DT243" t="s">
        <v>557</v>
      </c>
      <c r="DU243" t="s">
        <v>558</v>
      </c>
      <c r="DV243" t="s">
        <v>199</v>
      </c>
      <c r="DW243" t="s">
        <v>190</v>
      </c>
      <c r="DX243" t="s">
        <v>188</v>
      </c>
      <c r="DY243" t="s">
        <v>189</v>
      </c>
      <c r="DZ243" t="s">
        <v>281</v>
      </c>
    </row>
    <row r="244" spans="1:130" x14ac:dyDescent="0.35">
      <c r="A244" s="12"/>
      <c r="E244">
        <v>1594</v>
      </c>
      <c r="F244" t="s">
        <v>308</v>
      </c>
      <c r="G244" t="s">
        <v>306</v>
      </c>
      <c r="J244" t="s">
        <v>304</v>
      </c>
      <c r="L244" t="s">
        <v>303</v>
      </c>
      <c r="M244" t="s">
        <v>305</v>
      </c>
      <c r="N244" t="s">
        <v>310</v>
      </c>
      <c r="O244" t="s">
        <v>348</v>
      </c>
      <c r="P244" t="s">
        <v>344</v>
      </c>
      <c r="Q244" t="s">
        <v>345</v>
      </c>
      <c r="S244" t="s">
        <v>559</v>
      </c>
      <c r="T244" t="s">
        <v>316</v>
      </c>
      <c r="U244" t="s">
        <v>395</v>
      </c>
      <c r="V244" t="s">
        <v>398</v>
      </c>
      <c r="Y244" t="s">
        <v>393</v>
      </c>
      <c r="Z244" t="s">
        <v>404</v>
      </c>
      <c r="AA244" t="s">
        <v>402</v>
      </c>
      <c r="AB244" t="s">
        <v>408</v>
      </c>
      <c r="AD244" t="s">
        <v>407</v>
      </c>
      <c r="AG244">
        <v>326636013</v>
      </c>
      <c r="AL244" t="s">
        <v>560</v>
      </c>
      <c r="AM244" t="s">
        <v>415</v>
      </c>
      <c r="AO244" t="s">
        <v>561</v>
      </c>
      <c r="AP244" t="s">
        <v>416</v>
      </c>
      <c r="AQ244" t="s">
        <v>411</v>
      </c>
      <c r="AR244" t="s">
        <v>562</v>
      </c>
      <c r="AS244" t="s">
        <v>339</v>
      </c>
      <c r="AT244" t="s">
        <v>563</v>
      </c>
      <c r="AU244" t="s">
        <v>563</v>
      </c>
      <c r="AV244" t="s">
        <v>564</v>
      </c>
      <c r="AW244" t="s">
        <v>565</v>
      </c>
      <c r="AX244" t="s">
        <v>342</v>
      </c>
      <c r="AY244" t="s">
        <v>341</v>
      </c>
      <c r="AZ244" t="s">
        <v>566</v>
      </c>
      <c r="BA244" t="s">
        <v>352</v>
      </c>
      <c r="BB244" t="s">
        <v>363</v>
      </c>
      <c r="BC244" t="s">
        <v>567</v>
      </c>
      <c r="BD244" t="s">
        <v>338</v>
      </c>
      <c r="BE244" t="s">
        <v>568</v>
      </c>
      <c r="BK244" t="s">
        <v>569</v>
      </c>
      <c r="BL244" t="s">
        <v>333</v>
      </c>
      <c r="BM244" t="s">
        <v>328</v>
      </c>
      <c r="BO244" t="s">
        <v>330</v>
      </c>
      <c r="BQ244" t="s">
        <v>362</v>
      </c>
      <c r="BU244" t="s">
        <v>356</v>
      </c>
      <c r="BV244" t="s">
        <v>354</v>
      </c>
      <c r="BW244" t="s">
        <v>570</v>
      </c>
      <c r="BX244" t="s">
        <v>571</v>
      </c>
      <c r="BZ244" t="s">
        <v>351</v>
      </c>
      <c r="CA244" t="s">
        <v>572</v>
      </c>
      <c r="CD244" t="s">
        <v>355</v>
      </c>
      <c r="CE244" t="s">
        <v>368</v>
      </c>
      <c r="CG244" t="s">
        <v>366</v>
      </c>
      <c r="CH244" t="s">
        <v>573</v>
      </c>
      <c r="CK244" t="s">
        <v>574</v>
      </c>
      <c r="CO244">
        <v>327192013</v>
      </c>
      <c r="CP244" t="s">
        <v>343</v>
      </c>
      <c r="CR244" t="s">
        <v>575</v>
      </c>
      <c r="CT244" t="s">
        <v>317</v>
      </c>
      <c r="CU244" t="s">
        <v>576</v>
      </c>
      <c r="CW244" t="s">
        <v>381</v>
      </c>
      <c r="CY244" t="s">
        <v>380</v>
      </c>
      <c r="CZ244" t="s">
        <v>577</v>
      </c>
      <c r="DA244" t="s">
        <v>373</v>
      </c>
      <c r="DB244" t="s">
        <v>374</v>
      </c>
      <c r="DC244">
        <v>326635016</v>
      </c>
      <c r="DD244" t="s">
        <v>383</v>
      </c>
      <c r="DF244" t="s">
        <v>578</v>
      </c>
      <c r="DG244" t="s">
        <v>377</v>
      </c>
      <c r="DH244" t="s">
        <v>376</v>
      </c>
      <c r="DJ244" t="s">
        <v>401</v>
      </c>
      <c r="DK244" t="s">
        <v>579</v>
      </c>
      <c r="DO244" t="s">
        <v>391</v>
      </c>
      <c r="DP244" t="s">
        <v>322</v>
      </c>
      <c r="DQ244" t="s">
        <v>320</v>
      </c>
      <c r="DR244" t="s">
        <v>580</v>
      </c>
      <c r="DS244" t="s">
        <v>319</v>
      </c>
      <c r="DT244" t="s">
        <v>581</v>
      </c>
      <c r="DU244" t="s">
        <v>582</v>
      </c>
      <c r="DV244" t="s">
        <v>321</v>
      </c>
      <c r="DW244" t="s">
        <v>313</v>
      </c>
      <c r="DX244" t="s">
        <v>311</v>
      </c>
      <c r="DY244" t="s">
        <v>312</v>
      </c>
      <c r="DZ244" t="s">
        <v>400</v>
      </c>
    </row>
    <row r="245" spans="1:130" x14ac:dyDescent="0.35">
      <c r="A245" s="12" t="s">
        <v>148</v>
      </c>
      <c r="B245">
        <v>157659.82810000001</v>
      </c>
      <c r="F245">
        <v>222</v>
      </c>
      <c r="G245">
        <v>260.35599999999999</v>
      </c>
      <c r="J245">
        <v>817.36599999999999</v>
      </c>
      <c r="L245">
        <v>2805.27</v>
      </c>
      <c r="M245">
        <v>2481.8580000000002</v>
      </c>
      <c r="N245">
        <v>193.202</v>
      </c>
      <c r="O245">
        <v>12.757999999999999</v>
      </c>
      <c r="P245">
        <v>276.64</v>
      </c>
      <c r="Q245">
        <v>28.113099999999999</v>
      </c>
      <c r="S245">
        <v>18.2</v>
      </c>
      <c r="T245">
        <v>5526.32</v>
      </c>
      <c r="U245">
        <v>421.2</v>
      </c>
      <c r="V245">
        <v>1280.8800000000001</v>
      </c>
      <c r="Y245">
        <v>243</v>
      </c>
      <c r="Z245">
        <v>4023</v>
      </c>
      <c r="AA245">
        <v>2164.75</v>
      </c>
      <c r="AB245">
        <v>240</v>
      </c>
      <c r="AD245">
        <v>1381.5</v>
      </c>
      <c r="AG245">
        <v>49.5</v>
      </c>
      <c r="AL245">
        <v>543</v>
      </c>
      <c r="AM245">
        <v>50</v>
      </c>
      <c r="AO245">
        <v>219</v>
      </c>
      <c r="AP245">
        <v>564</v>
      </c>
      <c r="AQ245">
        <v>600</v>
      </c>
      <c r="AR245">
        <v>162</v>
      </c>
      <c r="AS245">
        <v>5559.8</v>
      </c>
      <c r="AT245">
        <v>184</v>
      </c>
      <c r="AU245">
        <v>184</v>
      </c>
      <c r="AV245">
        <v>4140</v>
      </c>
      <c r="AX245">
        <v>110.4</v>
      </c>
      <c r="AY245">
        <v>942</v>
      </c>
      <c r="BA245">
        <v>631.125</v>
      </c>
      <c r="BB245">
        <v>1.6</v>
      </c>
      <c r="BC245">
        <v>173.9</v>
      </c>
      <c r="BD245">
        <v>1078.24</v>
      </c>
      <c r="BE245">
        <v>8.2799999999999994</v>
      </c>
      <c r="BL245">
        <v>1536.92</v>
      </c>
      <c r="BM245">
        <v>462.24</v>
      </c>
      <c r="BO245">
        <v>1198.8</v>
      </c>
      <c r="BQ245">
        <v>209</v>
      </c>
      <c r="BU245">
        <v>169.5</v>
      </c>
      <c r="BV245">
        <v>1839.3</v>
      </c>
      <c r="BW245">
        <v>12.6</v>
      </c>
      <c r="BZ245">
        <v>3175.5</v>
      </c>
      <c r="CA245">
        <v>9</v>
      </c>
      <c r="CD245">
        <v>963</v>
      </c>
      <c r="CE245">
        <v>120</v>
      </c>
      <c r="CG245">
        <v>4170.2</v>
      </c>
      <c r="CH245">
        <v>259</v>
      </c>
      <c r="CK245">
        <v>33.75</v>
      </c>
      <c r="CO245">
        <v>842.4</v>
      </c>
      <c r="CP245">
        <v>1352.4</v>
      </c>
      <c r="CR245">
        <v>48</v>
      </c>
      <c r="CT245">
        <v>713.36</v>
      </c>
      <c r="CU245">
        <v>60</v>
      </c>
      <c r="CW245">
        <v>8436.4</v>
      </c>
      <c r="CY245">
        <v>27823</v>
      </c>
      <c r="CZ245">
        <v>309</v>
      </c>
      <c r="DA245">
        <v>2090.75</v>
      </c>
      <c r="DB245">
        <v>84</v>
      </c>
      <c r="DC245">
        <v>91.5</v>
      </c>
      <c r="DD245">
        <v>2949.48</v>
      </c>
      <c r="DF245">
        <v>381</v>
      </c>
      <c r="DG245">
        <v>9.24</v>
      </c>
      <c r="DH245">
        <v>1200.78</v>
      </c>
      <c r="DJ245">
        <v>451.62</v>
      </c>
      <c r="DK245">
        <v>444</v>
      </c>
      <c r="DO245">
        <v>484</v>
      </c>
      <c r="DP245">
        <v>348</v>
      </c>
      <c r="DQ245">
        <v>313.2</v>
      </c>
      <c r="DR245">
        <v>470.96</v>
      </c>
      <c r="DS245">
        <v>19722.64</v>
      </c>
      <c r="DT245">
        <v>3.7</v>
      </c>
      <c r="DU245">
        <v>606.96</v>
      </c>
      <c r="DV245">
        <v>2421.7199999999998</v>
      </c>
      <c r="DW245">
        <v>41.83</v>
      </c>
      <c r="DX245">
        <v>1639.68</v>
      </c>
      <c r="DY245">
        <v>207.88399999999999</v>
      </c>
      <c r="DZ245">
        <v>814.5</v>
      </c>
    </row>
    <row r="246" spans="1:130" x14ac:dyDescent="0.35">
      <c r="A246" s="12"/>
    </row>
    <row r="247" spans="1:130" x14ac:dyDescent="0.35">
      <c r="A247" s="12"/>
      <c r="F247" t="s">
        <v>308</v>
      </c>
      <c r="G247" t="s">
        <v>306</v>
      </c>
      <c r="J247" t="s">
        <v>304</v>
      </c>
      <c r="L247" t="s">
        <v>303</v>
      </c>
      <c r="M247" t="s">
        <v>305</v>
      </c>
      <c r="N247" t="s">
        <v>310</v>
      </c>
      <c r="O247" t="s">
        <v>348</v>
      </c>
      <c r="P247" t="s">
        <v>344</v>
      </c>
      <c r="Q247" t="s">
        <v>345</v>
      </c>
      <c r="T247" t="s">
        <v>316</v>
      </c>
      <c r="U247" t="s">
        <v>395</v>
      </c>
      <c r="V247" t="s">
        <v>398</v>
      </c>
      <c r="Y247" t="s">
        <v>393</v>
      </c>
      <c r="Z247" t="s">
        <v>404</v>
      </c>
      <c r="AA247" t="s">
        <v>402</v>
      </c>
      <c r="AB247" t="s">
        <v>408</v>
      </c>
      <c r="AD247" t="s">
        <v>407</v>
      </c>
      <c r="AG247">
        <v>326636013</v>
      </c>
      <c r="AM247" t="s">
        <v>415</v>
      </c>
      <c r="AP247" t="s">
        <v>416</v>
      </c>
      <c r="AQ247" t="s">
        <v>411</v>
      </c>
      <c r="AS247" t="s">
        <v>339</v>
      </c>
      <c r="AX247" t="s">
        <v>342</v>
      </c>
      <c r="AY247" t="s">
        <v>341</v>
      </c>
      <c r="BA247" t="s">
        <v>352</v>
      </c>
      <c r="BB247" t="s">
        <v>363</v>
      </c>
      <c r="BD247" t="s">
        <v>338</v>
      </c>
      <c r="BL247" t="s">
        <v>333</v>
      </c>
      <c r="BM247" t="s">
        <v>328</v>
      </c>
      <c r="BO247" t="s">
        <v>330</v>
      </c>
      <c r="BQ247" t="s">
        <v>362</v>
      </c>
      <c r="BU247" t="s">
        <v>356</v>
      </c>
      <c r="BV247" t="s">
        <v>354</v>
      </c>
      <c r="BZ247" t="s">
        <v>351</v>
      </c>
      <c r="CD247" t="s">
        <v>355</v>
      </c>
      <c r="CE247" t="s">
        <v>368</v>
      </c>
      <c r="CG247" t="s">
        <v>366</v>
      </c>
      <c r="CO247">
        <v>327192013</v>
      </c>
      <c r="CP247" t="s">
        <v>343</v>
      </c>
      <c r="CT247" t="s">
        <v>317</v>
      </c>
      <c r="CW247" t="s">
        <v>381</v>
      </c>
      <c r="CY247" t="s">
        <v>380</v>
      </c>
      <c r="DA247" t="s">
        <v>373</v>
      </c>
      <c r="DB247" t="s">
        <v>374</v>
      </c>
      <c r="DC247">
        <v>326635016</v>
      </c>
      <c r="DD247" t="s">
        <v>383</v>
      </c>
      <c r="DG247" t="s">
        <v>377</v>
      </c>
      <c r="DH247" t="s">
        <v>376</v>
      </c>
      <c r="DJ247" t="s">
        <v>401</v>
      </c>
      <c r="DO247" t="s">
        <v>391</v>
      </c>
      <c r="DP247" t="s">
        <v>322</v>
      </c>
      <c r="DQ247" t="s">
        <v>320</v>
      </c>
      <c r="DS247" t="s">
        <v>319</v>
      </c>
      <c r="DV247" t="s">
        <v>321</v>
      </c>
      <c r="DW247" t="s">
        <v>313</v>
      </c>
      <c r="DX247" t="s">
        <v>311</v>
      </c>
    </row>
    <row r="248" spans="1:130" x14ac:dyDescent="0.35">
      <c r="A248" s="12"/>
    </row>
    <row r="249" spans="1:130" x14ac:dyDescent="0.35">
      <c r="A249" s="12"/>
    </row>
    <row r="250" spans="1:130" x14ac:dyDescent="0.35">
      <c r="A250" s="12"/>
    </row>
    <row r="251" spans="1:130" x14ac:dyDescent="0.35">
      <c r="A251" s="12"/>
    </row>
    <row r="252" spans="1:130" x14ac:dyDescent="0.35">
      <c r="A252" s="12"/>
    </row>
    <row r="253" spans="1:130" x14ac:dyDescent="0.35">
      <c r="A253" s="12"/>
    </row>
    <row r="254" spans="1:130" x14ac:dyDescent="0.35">
      <c r="A254" s="12"/>
    </row>
    <row r="255" spans="1:130" x14ac:dyDescent="0.35">
      <c r="A255" s="12"/>
    </row>
    <row r="256" spans="1:130" x14ac:dyDescent="0.35">
      <c r="A256" s="12"/>
    </row>
    <row r="257" spans="1:1" x14ac:dyDescent="0.35">
      <c r="A257" s="12"/>
    </row>
    <row r="258" spans="1:1" x14ac:dyDescent="0.35">
      <c r="A258" s="12"/>
    </row>
    <row r="259" spans="1:1" x14ac:dyDescent="0.35">
      <c r="A259" s="12"/>
    </row>
    <row r="260" spans="1:1" x14ac:dyDescent="0.35">
      <c r="A260" s="12"/>
    </row>
    <row r="261" spans="1:1" x14ac:dyDescent="0.35">
      <c r="A261" s="12"/>
    </row>
    <row r="262" spans="1:1" x14ac:dyDescent="0.35">
      <c r="A262" s="12"/>
    </row>
    <row r="263" spans="1:1" x14ac:dyDescent="0.35">
      <c r="A263" s="12"/>
    </row>
    <row r="264" spans="1:1" x14ac:dyDescent="0.35">
      <c r="A264" s="12"/>
    </row>
    <row r="265" spans="1:1" x14ac:dyDescent="0.35">
      <c r="A265" s="12"/>
    </row>
    <row r="266" spans="1:1" x14ac:dyDescent="0.35">
      <c r="A266" s="12"/>
    </row>
    <row r="267" spans="1:1" x14ac:dyDescent="0.35">
      <c r="A267" s="12"/>
    </row>
    <row r="268" spans="1:1" x14ac:dyDescent="0.35">
      <c r="A268" s="12"/>
    </row>
    <row r="269" spans="1:1" x14ac:dyDescent="0.35">
      <c r="A269" s="12"/>
    </row>
    <row r="270" spans="1:1" x14ac:dyDescent="0.35">
      <c r="A270" s="12"/>
    </row>
    <row r="271" spans="1:1" x14ac:dyDescent="0.35">
      <c r="A271" s="12"/>
    </row>
    <row r="272" spans="1:1" x14ac:dyDescent="0.35">
      <c r="A272" s="12"/>
    </row>
    <row r="273" spans="1:128" x14ac:dyDescent="0.35">
      <c r="A273" s="12"/>
    </row>
    <row r="274" spans="1:128" x14ac:dyDescent="0.35">
      <c r="A274" s="12"/>
    </row>
    <row r="275" spans="1:128" x14ac:dyDescent="0.35">
      <c r="A275" s="12"/>
    </row>
    <row r="276" spans="1:128" x14ac:dyDescent="0.35">
      <c r="A276" s="12"/>
    </row>
    <row r="277" spans="1:128" x14ac:dyDescent="0.35">
      <c r="A277" s="12"/>
    </row>
    <row r="278" spans="1:128" x14ac:dyDescent="0.35">
      <c r="A278" s="12"/>
    </row>
    <row r="279" spans="1:128" x14ac:dyDescent="0.35">
      <c r="A279" s="12"/>
    </row>
    <row r="280" spans="1:128" x14ac:dyDescent="0.35">
      <c r="A280" s="12"/>
      <c r="B280" t="s">
        <v>181</v>
      </c>
      <c r="C280" t="s">
        <v>180</v>
      </c>
      <c r="D280" t="s">
        <v>583</v>
      </c>
      <c r="E280" t="s">
        <v>584</v>
      </c>
      <c r="F280" t="s">
        <v>184</v>
      </c>
      <c r="I280" t="s">
        <v>530</v>
      </c>
      <c r="N280" t="s">
        <v>276</v>
      </c>
      <c r="P280" t="s">
        <v>585</v>
      </c>
      <c r="Q280" t="s">
        <v>532</v>
      </c>
      <c r="Y280" t="s">
        <v>289</v>
      </c>
      <c r="Z280" t="s">
        <v>586</v>
      </c>
      <c r="AA280" t="s">
        <v>587</v>
      </c>
      <c r="AL280" t="s">
        <v>298</v>
      </c>
      <c r="AQ280" t="s">
        <v>588</v>
      </c>
      <c r="AR280" t="s">
        <v>589</v>
      </c>
      <c r="AX280" t="s">
        <v>590</v>
      </c>
      <c r="AY280" t="s">
        <v>541</v>
      </c>
      <c r="BA280" t="s">
        <v>591</v>
      </c>
      <c r="BB280" t="s">
        <v>592</v>
      </c>
      <c r="BC280" t="s">
        <v>593</v>
      </c>
      <c r="BE280" t="s">
        <v>235</v>
      </c>
      <c r="BL280" t="s">
        <v>594</v>
      </c>
      <c r="BM280" t="s">
        <v>594</v>
      </c>
      <c r="BO280" t="s">
        <v>247</v>
      </c>
      <c r="BQ280" t="s">
        <v>595</v>
      </c>
      <c r="BU280" t="s">
        <v>596</v>
      </c>
      <c r="BZ280" t="s">
        <v>597</v>
      </c>
      <c r="CA280" t="s">
        <v>597</v>
      </c>
      <c r="CD280" t="s">
        <v>598</v>
      </c>
      <c r="CE280" t="s">
        <v>599</v>
      </c>
      <c r="CO280" t="s">
        <v>194</v>
      </c>
      <c r="CR280" t="s">
        <v>600</v>
      </c>
      <c r="CT280" t="s">
        <v>601</v>
      </c>
      <c r="CW280" t="s">
        <v>602</v>
      </c>
      <c r="CY280" t="s">
        <v>552</v>
      </c>
      <c r="CZ280" t="s">
        <v>603</v>
      </c>
      <c r="DA280" t="s">
        <v>271</v>
      </c>
      <c r="DB280" t="s">
        <v>604</v>
      </c>
      <c r="DC280" t="s">
        <v>605</v>
      </c>
      <c r="DG280" t="s">
        <v>282</v>
      </c>
      <c r="DH280" t="s">
        <v>606</v>
      </c>
      <c r="DJ280" t="s">
        <v>607</v>
      </c>
      <c r="DK280" t="s">
        <v>195</v>
      </c>
      <c r="DP280" t="s">
        <v>608</v>
      </c>
      <c r="DQ280" t="s">
        <v>192</v>
      </c>
      <c r="DR280" t="s">
        <v>609</v>
      </c>
      <c r="DV280" t="s">
        <v>610</v>
      </c>
      <c r="DW280" t="s">
        <v>611</v>
      </c>
    </row>
    <row r="281" spans="1:128" x14ac:dyDescent="0.35">
      <c r="A281" s="12" t="s">
        <v>612</v>
      </c>
      <c r="B281">
        <v>6</v>
      </c>
      <c r="C281">
        <v>70.7</v>
      </c>
      <c r="D281">
        <v>7.7679999999999998</v>
      </c>
      <c r="E281">
        <v>82.016999999999996</v>
      </c>
      <c r="F281">
        <v>344.1</v>
      </c>
      <c r="I281">
        <v>849.68</v>
      </c>
      <c r="N281">
        <v>130.4</v>
      </c>
      <c r="P281">
        <v>571.85</v>
      </c>
      <c r="Q281">
        <v>551</v>
      </c>
      <c r="Y281">
        <v>12</v>
      </c>
      <c r="Z281">
        <v>1013.66</v>
      </c>
      <c r="AA281">
        <v>319.5</v>
      </c>
      <c r="AL281">
        <v>392</v>
      </c>
      <c r="AQ281">
        <v>12</v>
      </c>
      <c r="AR281">
        <v>40</v>
      </c>
      <c r="AX281">
        <v>2</v>
      </c>
      <c r="AY281">
        <v>25.9</v>
      </c>
      <c r="BA281">
        <v>83.72</v>
      </c>
      <c r="BB281">
        <v>929.2</v>
      </c>
      <c r="BC281">
        <v>432.4</v>
      </c>
      <c r="BL281">
        <v>42</v>
      </c>
      <c r="BM281">
        <v>42</v>
      </c>
      <c r="BO281">
        <v>-1.5</v>
      </c>
      <c r="BQ281">
        <v>2.1</v>
      </c>
      <c r="BU281">
        <v>3</v>
      </c>
      <c r="BZ281">
        <v>241.5</v>
      </c>
      <c r="CA281">
        <v>241.5</v>
      </c>
      <c r="CD281">
        <v>-45</v>
      </c>
      <c r="CE281">
        <v>168</v>
      </c>
      <c r="CO281">
        <v>-4.07</v>
      </c>
      <c r="CR281">
        <v>2776</v>
      </c>
      <c r="CT281">
        <v>157.25</v>
      </c>
      <c r="CW281">
        <v>660.298</v>
      </c>
      <c r="CY281">
        <v>429</v>
      </c>
      <c r="CZ281">
        <v>5152</v>
      </c>
      <c r="DA281">
        <v>7.5</v>
      </c>
      <c r="DB281">
        <v>954.5</v>
      </c>
      <c r="DC281">
        <v>16.84</v>
      </c>
      <c r="DG281">
        <v>439.02</v>
      </c>
      <c r="DH281">
        <v>-4.25</v>
      </c>
      <c r="DJ281">
        <v>409.28</v>
      </c>
      <c r="DK281">
        <v>120.96</v>
      </c>
      <c r="DP281">
        <v>70.400000000000006</v>
      </c>
      <c r="DQ281">
        <v>136.6</v>
      </c>
      <c r="DR281">
        <v>121.41</v>
      </c>
      <c r="DV281">
        <v>429.40499999999997</v>
      </c>
      <c r="DW281">
        <v>46756.084999999999</v>
      </c>
      <c r="DX281">
        <v>501.15850000000501</v>
      </c>
    </row>
    <row r="282" spans="1:128" x14ac:dyDescent="0.35">
      <c r="A282" s="12" t="s">
        <v>613</v>
      </c>
      <c r="B282">
        <v>6</v>
      </c>
      <c r="D282">
        <v>1.946</v>
      </c>
      <c r="E282">
        <v>2E-3</v>
      </c>
      <c r="F282">
        <v>11.84</v>
      </c>
      <c r="I282">
        <v>5.2</v>
      </c>
      <c r="P282">
        <v>1.08</v>
      </c>
      <c r="Z282">
        <v>4.32</v>
      </c>
      <c r="AA282">
        <v>3</v>
      </c>
      <c r="AQ282">
        <v>4</v>
      </c>
      <c r="AX282">
        <v>0.75</v>
      </c>
      <c r="AY282">
        <v>3.7</v>
      </c>
      <c r="BA282">
        <v>5.52</v>
      </c>
      <c r="BE282">
        <v>1.5</v>
      </c>
      <c r="BO282">
        <v>3</v>
      </c>
      <c r="BU282">
        <v>1.5</v>
      </c>
      <c r="BZ282">
        <v>111</v>
      </c>
      <c r="CA282">
        <v>111</v>
      </c>
      <c r="CO282">
        <v>2.96</v>
      </c>
      <c r="CR282">
        <v>1.2</v>
      </c>
      <c r="CW282">
        <v>3</v>
      </c>
      <c r="CY282">
        <v>6</v>
      </c>
      <c r="CZ282">
        <v>3</v>
      </c>
      <c r="DB282">
        <v>132</v>
      </c>
      <c r="DG282">
        <v>3.06</v>
      </c>
      <c r="DJ282">
        <v>110.88</v>
      </c>
      <c r="DR282">
        <v>2.2799999999999998</v>
      </c>
      <c r="DV282">
        <v>2.2200000000000002</v>
      </c>
      <c r="DW282">
        <v>1521.7840000000001</v>
      </c>
      <c r="DX282">
        <v>11478.598</v>
      </c>
    </row>
    <row r="283" spans="1:128" x14ac:dyDescent="0.35">
      <c r="A283" s="12"/>
      <c r="B283" t="s">
        <v>181</v>
      </c>
      <c r="C283" t="s">
        <v>180</v>
      </c>
      <c r="F283" t="s">
        <v>184</v>
      </c>
      <c r="N283" t="s">
        <v>276</v>
      </c>
      <c r="Y283" t="s">
        <v>289</v>
      </c>
      <c r="AL283" t="s">
        <v>298</v>
      </c>
      <c r="BE283" t="s">
        <v>235</v>
      </c>
      <c r="BO283" t="s">
        <v>247</v>
      </c>
      <c r="CO283" t="s">
        <v>194</v>
      </c>
      <c r="DA283" t="s">
        <v>271</v>
      </c>
      <c r="DG283" t="s">
        <v>282</v>
      </c>
      <c r="DK283" t="s">
        <v>195</v>
      </c>
      <c r="DQ283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10" sqref="A10"/>
    </sheetView>
  </sheetViews>
  <sheetFormatPr defaultRowHeight="14.5" x14ac:dyDescent="0.35"/>
  <cols>
    <col min="1" max="1" width="69.81640625" style="22" customWidth="1"/>
    <col min="2" max="1025" width="8.54296875" style="22" customWidth="1"/>
  </cols>
  <sheetData>
    <row r="1" spans="1:1" x14ac:dyDescent="0.35">
      <c r="A1" s="23" t="s">
        <v>669</v>
      </c>
    </row>
    <row r="2" spans="1:1" x14ac:dyDescent="0.35">
      <c r="A2" s="23" t="s">
        <v>663</v>
      </c>
    </row>
    <row r="3" spans="1:1" x14ac:dyDescent="0.35">
      <c r="A3" s="23" t="s">
        <v>666</v>
      </c>
    </row>
    <row r="4" spans="1:1" x14ac:dyDescent="0.35">
      <c r="A4" s="23" t="s">
        <v>670</v>
      </c>
    </row>
    <row r="5" spans="1:1" x14ac:dyDescent="0.35">
      <c r="A5" s="23" t="s">
        <v>674</v>
      </c>
    </row>
    <row r="6" spans="1:1" x14ac:dyDescent="0.35">
      <c r="A6" s="23" t="s">
        <v>691</v>
      </c>
    </row>
    <row r="7" spans="1:1" x14ac:dyDescent="0.35">
      <c r="A7" s="23" t="s">
        <v>672</v>
      </c>
    </row>
    <row r="8" spans="1:1" x14ac:dyDescent="0.35">
      <c r="A8" s="23" t="s">
        <v>679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5" x14ac:dyDescent="0.35"/>
  <cols>
    <col min="1" max="1" width="13.08984375" style="22" customWidth="1"/>
    <col min="2" max="2" width="11.26953125" style="22" customWidth="1"/>
    <col min="3" max="3" width="9.08984375" style="22" customWidth="1"/>
    <col min="4" max="4" width="62.1796875" style="22" customWidth="1"/>
    <col min="5" max="8" width="10.26953125" style="22" customWidth="1"/>
    <col min="9" max="9" width="18.1796875" style="22" customWidth="1"/>
    <col min="10" max="1025" width="9.08984375" style="22" customWidth="1"/>
  </cols>
  <sheetData>
    <row r="1" spans="1:19" s="1" customFormat="1" ht="30" customHeight="1" x14ac:dyDescent="0.35">
      <c r="A1" s="2" t="s">
        <v>614</v>
      </c>
      <c r="B1" s="2" t="s">
        <v>615</v>
      </c>
      <c r="C1" s="2" t="s">
        <v>160</v>
      </c>
      <c r="D1" s="2" t="s">
        <v>616</v>
      </c>
      <c r="E1" s="2" t="s">
        <v>617</v>
      </c>
      <c r="F1" s="2" t="s">
        <v>618</v>
      </c>
      <c r="G1" s="2" t="s">
        <v>619</v>
      </c>
      <c r="H1" s="2" t="s">
        <v>620</v>
      </c>
      <c r="I1" s="2"/>
      <c r="J1" s="2" t="s">
        <v>621</v>
      </c>
      <c r="K1" s="2" t="s">
        <v>622</v>
      </c>
      <c r="L1" s="2" t="s">
        <v>623</v>
      </c>
      <c r="M1" s="2" t="s">
        <v>624</v>
      </c>
      <c r="O1" s="1" t="s">
        <v>447</v>
      </c>
    </row>
    <row r="2" spans="1:19" ht="13.75" customHeight="1" x14ac:dyDescent="0.35">
      <c r="A2" s="30" t="s">
        <v>625</v>
      </c>
      <c r="B2" s="33" t="s">
        <v>626</v>
      </c>
      <c r="C2" s="15" t="s">
        <v>164</v>
      </c>
      <c r="D2" s="15" t="s">
        <v>212</v>
      </c>
      <c r="E2" s="15">
        <f>IFERROR(INDEX('файл остатки'!$A$5:$DK$265,MATCH($O$1,'файл остатки'!$A$5:$A$228,0),MATCH(D2,'файл остатки'!$A$5:$DK$5,0)), 0)</f>
        <v>85.12</v>
      </c>
      <c r="F2" s="15">
        <f>IFERROR(INDEX('файл остатки'!$A$5:$DK$265,MATCH($O$2,'файл остатки'!$A$5:$A$228,0),MATCH(D2,'файл остатки'!$A$5:$DK$5,0)), 0)</f>
        <v>0</v>
      </c>
      <c r="G2" s="15">
        <f t="shared" ref="G2:G7" si="0">MIN(E2, 0)</f>
        <v>0</v>
      </c>
      <c r="H2" s="15">
        <v>0</v>
      </c>
      <c r="J2" s="16">
        <v>850</v>
      </c>
      <c r="K2" s="16">
        <f>-(G2) / J2</f>
        <v>0</v>
      </c>
      <c r="L2" s="16">
        <f>ROUND(K2, 0)</f>
        <v>0</v>
      </c>
      <c r="R2" s="16" t="s">
        <v>627</v>
      </c>
      <c r="S2" s="16">
        <v>3</v>
      </c>
    </row>
    <row r="3" spans="1:19" ht="13.75" customHeight="1" x14ac:dyDescent="0.35">
      <c r="A3" s="30" t="s">
        <v>628</v>
      </c>
      <c r="B3" s="32" t="s">
        <v>629</v>
      </c>
      <c r="C3" s="17" t="s">
        <v>164</v>
      </c>
      <c r="D3" s="17" t="s">
        <v>230</v>
      </c>
      <c r="E3" s="17">
        <f>IFERROR(INDEX('файл остатки'!$A$5:$DK$265,MATCH($O$1,'файл остатки'!$A$5:$A$228,0),MATCH(D3,'файл остатки'!$A$5:$DK$5,0)), 0)</f>
        <v>-136.75</v>
      </c>
      <c r="F3" s="17">
        <f>IFERROR(INDEX('файл остатки'!$A$5:$DK$265,MATCH($O$2,'файл остатки'!$A$5:$A$228,0),MATCH(D3,'файл остатки'!$A$5:$DK$5,0)), 0)</f>
        <v>0</v>
      </c>
      <c r="G3" s="17">
        <f t="shared" si="0"/>
        <v>-136.75</v>
      </c>
      <c r="H3" s="17">
        <v>0</v>
      </c>
      <c r="J3" s="16">
        <v>1000</v>
      </c>
      <c r="K3" s="16">
        <f>-(G3 + G4 + G5 + G6 + G7) / J3</f>
        <v>0.57474999999999998</v>
      </c>
      <c r="L3" s="16">
        <f>ROUND(K3, 0)</f>
        <v>1</v>
      </c>
      <c r="R3" s="16" t="s">
        <v>630</v>
      </c>
      <c r="S3" s="16">
        <v>5</v>
      </c>
    </row>
    <row r="4" spans="1:19" ht="13.75" customHeight="1" x14ac:dyDescent="0.35">
      <c r="A4" s="28"/>
      <c r="B4" s="28"/>
      <c r="C4" s="17" t="s">
        <v>163</v>
      </c>
      <c r="D4" s="17" t="s">
        <v>239</v>
      </c>
      <c r="E4" s="17">
        <f>IFERROR(INDEX('файл остатки'!$A$5:$DK$265,MATCH($O$1,'файл остатки'!$A$5:$A$228,0),MATCH(D4,'файл остатки'!$A$5:$DK$5,0)), 0)</f>
        <v>-29</v>
      </c>
      <c r="F4" s="17">
        <f>IFERROR(INDEX('файл остатки'!$A$5:$DK$265,MATCH($O$2,'файл остатки'!$A$5:$A$228,0),MATCH(D4,'файл остатки'!$A$5:$DK$5,0)), 0)</f>
        <v>0</v>
      </c>
      <c r="G4" s="17">
        <f t="shared" si="0"/>
        <v>-29</v>
      </c>
      <c r="H4" s="17">
        <v>0</v>
      </c>
    </row>
    <row r="5" spans="1:19" ht="13.75" customHeight="1" x14ac:dyDescent="0.35">
      <c r="A5" s="28"/>
      <c r="B5" s="29"/>
      <c r="C5" s="17" t="s">
        <v>166</v>
      </c>
      <c r="D5" s="17" t="s">
        <v>240</v>
      </c>
      <c r="E5" s="17">
        <f>IFERROR(INDEX('файл остатки'!$A$5:$DK$265,MATCH($O$1,'файл остатки'!$A$5:$A$228,0),MATCH(D5,'файл остатки'!$A$5:$DK$5,0)), 0)</f>
        <v>-379</v>
      </c>
      <c r="F5" s="17">
        <f>IFERROR(INDEX('файл остатки'!$A$5:$DK$265,MATCH($O$2,'файл остатки'!$A$5:$A$228,0),MATCH(D5,'файл остатки'!$A$5:$DK$5,0)), 0)</f>
        <v>0</v>
      </c>
      <c r="G5" s="17">
        <f t="shared" si="0"/>
        <v>-379</v>
      </c>
      <c r="H5" s="17">
        <v>0</v>
      </c>
    </row>
    <row r="6" spans="1:19" ht="13.75" customHeight="1" x14ac:dyDescent="0.35">
      <c r="A6" s="28"/>
      <c r="B6" s="31" t="s">
        <v>157</v>
      </c>
      <c r="C6" s="18" t="s">
        <v>164</v>
      </c>
      <c r="D6" s="18" t="s">
        <v>244</v>
      </c>
      <c r="E6" s="18">
        <f>IFERROR(INDEX('файл остатки'!$A$5:$DK$265,MATCH($O$1,'файл остатки'!$A$5:$A$228,0),MATCH(D6,'файл остатки'!$A$5:$DK$5,0)), 0)</f>
        <v>-23</v>
      </c>
      <c r="F6" s="18">
        <f>IFERROR(INDEX('файл остатки'!$A$5:$DK$265,MATCH($O$2,'файл остатки'!$A$5:$A$228,0),MATCH(D6,'файл остатки'!$A$5:$DK$5,0)), 0)</f>
        <v>0</v>
      </c>
      <c r="G6" s="18">
        <f t="shared" si="0"/>
        <v>-23</v>
      </c>
      <c r="H6" s="18">
        <v>0</v>
      </c>
    </row>
    <row r="7" spans="1:19" ht="13.75" customHeight="1" x14ac:dyDescent="0.35">
      <c r="A7" s="29"/>
      <c r="B7" s="29"/>
      <c r="C7" s="18" t="s">
        <v>163</v>
      </c>
      <c r="D7" s="18" t="s">
        <v>249</v>
      </c>
      <c r="E7" s="18">
        <f>IFERROR(INDEX('файл остатки'!$A$5:$DK$265,MATCH($O$1,'файл остатки'!$A$5:$A$228,0),MATCH(D7,'файл остатки'!$A$5:$DK$5,0)), 0)</f>
        <v>-7</v>
      </c>
      <c r="F7" s="18">
        <f>IFERROR(INDEX('файл остатки'!$A$5:$DK$265,MATCH($O$2,'файл остатки'!$A$5:$A$228,0),MATCH(D7,'файл остатки'!$A$5:$DK$5,0)), 0)</f>
        <v>0</v>
      </c>
      <c r="G7" s="18">
        <f t="shared" si="0"/>
        <v>-7</v>
      </c>
      <c r="H7" s="18">
        <v>0</v>
      </c>
    </row>
    <row r="8" spans="1:19" ht="13.75" customHeight="1" x14ac:dyDescent="0.35"/>
    <row r="9" spans="1:19" ht="13.75" customHeight="1" x14ac:dyDescent="0.35"/>
    <row r="10" spans="1:19" ht="13.75" customHeight="1" x14ac:dyDescent="0.35">
      <c r="A10" s="30" t="s">
        <v>631</v>
      </c>
      <c r="B10" s="34" t="s">
        <v>632</v>
      </c>
      <c r="C10" s="19" t="s">
        <v>164</v>
      </c>
      <c r="D10" s="19" t="s">
        <v>219</v>
      </c>
      <c r="E10" s="19">
        <f>IFERROR(INDEX('файл остатки'!$A$5:$DK$265,MATCH($O$1,'файл остатки'!$A$5:$A$228,0),MATCH(D10,'файл остатки'!$A$5:$DK$5,0)), 0)</f>
        <v>-1806</v>
      </c>
      <c r="F10" s="19">
        <f>IFERROR(INDEX('файл остатки'!$A$5:$DK$265,MATCH($O$2,'файл остатки'!$A$5:$A$228,0),MATCH(D10,'файл остатки'!$A$5:$DK$5,0)), 0)</f>
        <v>0</v>
      </c>
      <c r="G10" s="19">
        <f t="shared" ref="G10:G27" si="1">MIN(E10, 0)</f>
        <v>-1806</v>
      </c>
      <c r="H10" s="19">
        <v>0</v>
      </c>
      <c r="J10" s="16">
        <v>850</v>
      </c>
      <c r="K10" s="16">
        <f>-(G10 + G11 + G12 + G13 + G14 + G15 + G16 + G17 + G18 + G19 + G20 + G21 + G22 + G23 + G24 + G25 + G26 + G27) / J10</f>
        <v>14.205764705882357</v>
      </c>
      <c r="L10" s="16">
        <f>ROUND(K10, 0)</f>
        <v>14</v>
      </c>
      <c r="R10" s="16" t="s">
        <v>633</v>
      </c>
      <c r="S10" s="16">
        <v>2</v>
      </c>
    </row>
    <row r="11" spans="1:19" ht="13.75" customHeight="1" x14ac:dyDescent="0.35">
      <c r="A11" s="28"/>
      <c r="B11" s="28"/>
      <c r="C11" s="19" t="s">
        <v>164</v>
      </c>
      <c r="D11" s="19" t="s">
        <v>220</v>
      </c>
      <c r="E11" s="19">
        <f>IFERROR(INDEX('файл остатки'!$A$5:$DK$265,MATCH($O$1,'файл остатки'!$A$5:$A$228,0),MATCH(D11,'файл остатки'!$A$5:$DK$5,0)), 0)</f>
        <v>6</v>
      </c>
      <c r="F11" s="19">
        <f>IFERROR(INDEX('файл остатки'!$A$5:$DK$265,MATCH($O$2,'файл остатки'!$A$5:$A$228,0),MATCH(D11,'файл остатки'!$A$5:$DK$5,0)), 0)</f>
        <v>0</v>
      </c>
      <c r="G11" s="19">
        <f t="shared" si="1"/>
        <v>0</v>
      </c>
      <c r="H11" s="19">
        <v>0</v>
      </c>
    </row>
    <row r="12" spans="1:19" ht="13.75" customHeight="1" x14ac:dyDescent="0.35">
      <c r="A12" s="28"/>
      <c r="B12" s="28"/>
      <c r="C12" s="20" t="s">
        <v>172</v>
      </c>
      <c r="D12" s="20" t="s">
        <v>227</v>
      </c>
      <c r="E12" s="20">
        <f>IFERROR(INDEX('файл остатки'!$A$5:$DK$265,MATCH($O$1,'файл остатки'!$A$5:$A$228,0),MATCH(D12,'файл остатки'!$A$5:$DK$5,0)), 0)</f>
        <v>0</v>
      </c>
      <c r="F12" s="20">
        <f>IFERROR(INDEX('файл остатки'!$A$5:$DK$265,MATCH($O$2,'файл остатки'!$A$5:$A$228,0),MATCH(D12,'файл остатки'!$A$5:$DK$5,0)), 0)</f>
        <v>0</v>
      </c>
      <c r="G12" s="20">
        <f t="shared" si="1"/>
        <v>0</v>
      </c>
      <c r="H12" s="20">
        <v>0</v>
      </c>
    </row>
    <row r="13" spans="1:19" ht="13.75" customHeight="1" x14ac:dyDescent="0.35">
      <c r="A13" s="28"/>
      <c r="B13" s="29"/>
      <c r="C13" s="20" t="s">
        <v>172</v>
      </c>
      <c r="D13" s="20" t="s">
        <v>228</v>
      </c>
      <c r="E13" s="20">
        <f>IFERROR(INDEX('файл остатки'!$A$5:$DK$265,MATCH($O$1,'файл остатки'!$A$5:$A$228,0),MATCH(D13,'файл остатки'!$A$5:$DK$5,0)), 0)</f>
        <v>0</v>
      </c>
      <c r="F13" s="20">
        <f>IFERROR(INDEX('файл остатки'!$A$5:$DK$265,MATCH($O$2,'файл остатки'!$A$5:$A$228,0),MATCH(D13,'файл остатки'!$A$5:$DK$5,0)), 0)</f>
        <v>0</v>
      </c>
      <c r="G13" s="20">
        <f t="shared" si="1"/>
        <v>0</v>
      </c>
      <c r="H13" s="20">
        <v>0</v>
      </c>
    </row>
    <row r="14" spans="1:19" ht="13.75" customHeight="1" x14ac:dyDescent="0.35">
      <c r="A14" s="28"/>
      <c r="B14" s="27" t="s">
        <v>634</v>
      </c>
      <c r="C14" s="19" t="s">
        <v>161</v>
      </c>
      <c r="D14" s="19" t="s">
        <v>200</v>
      </c>
      <c r="E14" s="19">
        <f>IFERROR(INDEX('файл остатки'!$A$5:$DK$265,MATCH($O$1,'файл остатки'!$A$5:$A$228,0),MATCH(D14,'файл остатки'!$A$5:$DK$5,0)), 0)</f>
        <v>-948</v>
      </c>
      <c r="F14" s="19">
        <f>IFERROR(INDEX('файл остатки'!$A$5:$DK$265,MATCH($O$2,'файл остатки'!$A$5:$A$228,0),MATCH(D14,'файл остатки'!$A$5:$DK$5,0)), 0)</f>
        <v>0</v>
      </c>
      <c r="G14" s="19">
        <f t="shared" si="1"/>
        <v>-948</v>
      </c>
      <c r="H14" s="19">
        <v>0</v>
      </c>
    </row>
    <row r="15" spans="1:19" ht="13.75" customHeight="1" x14ac:dyDescent="0.35">
      <c r="A15" s="28"/>
      <c r="B15" s="28"/>
      <c r="C15" s="21" t="s">
        <v>161</v>
      </c>
      <c r="D15" s="21" t="s">
        <v>199</v>
      </c>
      <c r="E15" s="21">
        <f>IFERROR(INDEX('файл остатки'!$A$5:$DK$265,MATCH($O$1,'файл остатки'!$A$5:$A$228,0),MATCH(D15,'файл остатки'!$A$5:$DK$5,0)), 0)</f>
        <v>-932.4</v>
      </c>
      <c r="F15" s="21">
        <f>IFERROR(INDEX('файл остатки'!$A$5:$DK$265,MATCH($O$2,'файл остатки'!$A$5:$A$228,0),MATCH(D15,'файл остатки'!$A$5:$DK$5,0)), 0)</f>
        <v>0</v>
      </c>
      <c r="G15" s="21">
        <f t="shared" si="1"/>
        <v>-932.4</v>
      </c>
      <c r="H15" s="21">
        <v>0</v>
      </c>
    </row>
    <row r="16" spans="1:19" ht="13.75" customHeight="1" x14ac:dyDescent="0.35">
      <c r="A16" s="28"/>
      <c r="B16" s="28"/>
      <c r="C16" s="21" t="s">
        <v>163</v>
      </c>
      <c r="D16" s="21" t="s">
        <v>201</v>
      </c>
      <c r="E16" s="21">
        <f>IFERROR(INDEX('файл остатки'!$A$5:$DK$265,MATCH($O$1,'файл остатки'!$A$5:$A$228,0),MATCH(D16,'файл остатки'!$A$5:$DK$5,0)), 0)</f>
        <v>-19.2</v>
      </c>
      <c r="F16" s="21">
        <f>IFERROR(INDEX('файл остатки'!$A$5:$DK$265,MATCH($O$2,'файл остатки'!$A$5:$A$228,0),MATCH(D16,'файл остатки'!$A$5:$DK$5,0)), 0)</f>
        <v>0</v>
      </c>
      <c r="G16" s="21">
        <f t="shared" si="1"/>
        <v>-19.2</v>
      </c>
      <c r="H16" s="21">
        <v>0</v>
      </c>
    </row>
    <row r="17" spans="1:19" ht="13.75" customHeight="1" x14ac:dyDescent="0.35">
      <c r="A17" s="28"/>
      <c r="B17" s="28"/>
      <c r="C17" s="21" t="s">
        <v>161</v>
      </c>
      <c r="D17" s="21" t="s">
        <v>198</v>
      </c>
      <c r="E17" s="21">
        <f>IFERROR(INDEX('файл остатки'!$A$5:$DK$265,MATCH($O$1,'файл остатки'!$A$5:$A$228,0),MATCH(D17,'файл остатки'!$A$5:$DK$5,0)), 0)</f>
        <v>-66.599999999999994</v>
      </c>
      <c r="F17" s="21">
        <f>IFERROR(INDEX('файл остатки'!$A$5:$DK$265,MATCH($O$2,'файл остатки'!$A$5:$A$228,0),MATCH(D17,'файл остатки'!$A$5:$DK$5,0)), 0)</f>
        <v>0</v>
      </c>
      <c r="G17" s="21">
        <f t="shared" si="1"/>
        <v>-66.599999999999994</v>
      </c>
      <c r="H17" s="21">
        <v>0</v>
      </c>
    </row>
    <row r="18" spans="1:19" ht="13.75" customHeight="1" x14ac:dyDescent="0.35">
      <c r="A18" s="28"/>
      <c r="B18" s="28"/>
      <c r="C18" s="21" t="s">
        <v>161</v>
      </c>
      <c r="D18" s="21" t="s">
        <v>202</v>
      </c>
      <c r="E18" s="21">
        <f>IFERROR(INDEX('файл остатки'!$A$5:$DK$265,MATCH($O$1,'файл остатки'!$A$5:$A$228,0),MATCH(D18,'файл остатки'!$A$5:$DK$5,0)), 0)</f>
        <v>-496.8</v>
      </c>
      <c r="F18" s="21">
        <f>IFERROR(INDEX('файл остатки'!$A$5:$DK$265,MATCH($O$2,'файл остатки'!$A$5:$A$228,0),MATCH(D18,'файл остатки'!$A$5:$DK$5,0)), 0)</f>
        <v>0</v>
      </c>
      <c r="G18" s="21">
        <f t="shared" si="1"/>
        <v>-496.8</v>
      </c>
      <c r="H18" s="21">
        <v>0</v>
      </c>
    </row>
    <row r="19" spans="1:19" ht="13.75" customHeight="1" x14ac:dyDescent="0.35">
      <c r="A19" s="28"/>
      <c r="B19" s="28"/>
      <c r="C19" s="21" t="s">
        <v>166</v>
      </c>
      <c r="D19" s="21" t="s">
        <v>196</v>
      </c>
      <c r="E19" s="21">
        <f>IFERROR(INDEX('файл остатки'!$A$5:$DK$265,MATCH($O$1,'файл остатки'!$A$5:$A$228,0),MATCH(D19,'файл остатки'!$A$5:$DK$5,0)), 0)</f>
        <v>-204</v>
      </c>
      <c r="F19" s="21">
        <f>IFERROR(INDEX('файл остатки'!$A$5:$DK$265,MATCH($O$2,'файл остатки'!$A$5:$A$228,0),MATCH(D19,'файл остатки'!$A$5:$DK$5,0)), 0)</f>
        <v>0</v>
      </c>
      <c r="G19" s="21">
        <f t="shared" si="1"/>
        <v>-204</v>
      </c>
      <c r="H19" s="21">
        <v>0</v>
      </c>
    </row>
    <row r="20" spans="1:19" ht="13.75" customHeight="1" x14ac:dyDescent="0.35">
      <c r="A20" s="28"/>
      <c r="B20" s="28"/>
      <c r="C20" s="21" t="s">
        <v>161</v>
      </c>
      <c r="D20" s="21" t="s">
        <v>197</v>
      </c>
      <c r="E20" s="21">
        <f>IFERROR(INDEX('файл остатки'!$A$5:$DK$265,MATCH($O$1,'файл остатки'!$A$5:$A$228,0),MATCH(D20,'файл остатки'!$A$5:$DK$5,0)), 0)</f>
        <v>-4493.4400000000014</v>
      </c>
      <c r="F20" s="21">
        <f>IFERROR(INDEX('файл остатки'!$A$5:$DK$265,MATCH($O$2,'файл остатки'!$A$5:$A$228,0),MATCH(D20,'файл остатки'!$A$5:$DK$5,0)), 0)</f>
        <v>0</v>
      </c>
      <c r="G20" s="21">
        <f t="shared" si="1"/>
        <v>-4493.4400000000014</v>
      </c>
      <c r="H20" s="21">
        <v>0</v>
      </c>
    </row>
    <row r="21" spans="1:19" ht="13.75" customHeight="1" x14ac:dyDescent="0.35">
      <c r="A21" s="28"/>
      <c r="B21" s="29"/>
      <c r="C21" s="21" t="s">
        <v>161</v>
      </c>
      <c r="D21" s="21" t="s">
        <v>203</v>
      </c>
      <c r="E21" s="21">
        <f>IFERROR(INDEX('файл остатки'!$A$5:$DK$265,MATCH($O$1,'файл остатки'!$A$5:$A$228,0),MATCH(D21,'файл остатки'!$A$5:$DK$5,0)), 0)</f>
        <v>-628.2600000000001</v>
      </c>
      <c r="F21" s="21">
        <f>IFERROR(INDEX('файл остатки'!$A$5:$DK$265,MATCH($O$2,'файл остатки'!$A$5:$A$228,0),MATCH(D21,'файл остатки'!$A$5:$DK$5,0)), 0)</f>
        <v>0</v>
      </c>
      <c r="G21" s="21">
        <f t="shared" si="1"/>
        <v>-628.2600000000001</v>
      </c>
      <c r="H21" s="21">
        <v>0</v>
      </c>
    </row>
    <row r="22" spans="1:19" ht="13.75" customHeight="1" x14ac:dyDescent="0.35">
      <c r="A22" s="28"/>
      <c r="B22" s="33" t="s">
        <v>626</v>
      </c>
      <c r="C22" s="15" t="s">
        <v>164</v>
      </c>
      <c r="D22" s="15" t="s">
        <v>206</v>
      </c>
      <c r="E22" s="15">
        <f>IFERROR(INDEX('файл остатки'!$A$5:$DK$265,MATCH($O$1,'файл остатки'!$A$5:$A$228,0),MATCH(D22,'файл остатки'!$A$5:$DK$5,0)), 0)</f>
        <v>-247.32</v>
      </c>
      <c r="F22" s="15">
        <f>IFERROR(INDEX('файл остатки'!$A$5:$DK$265,MATCH($O$2,'файл остатки'!$A$5:$A$228,0),MATCH(D22,'файл остатки'!$A$5:$DK$5,0)), 0)</f>
        <v>0</v>
      </c>
      <c r="G22" s="15">
        <f t="shared" si="1"/>
        <v>-247.32</v>
      </c>
      <c r="H22" s="15">
        <v>0</v>
      </c>
    </row>
    <row r="23" spans="1:19" ht="13.75" customHeight="1" x14ac:dyDescent="0.35">
      <c r="A23" s="28"/>
      <c r="B23" s="28"/>
      <c r="C23" s="15" t="s">
        <v>168</v>
      </c>
      <c r="D23" s="15" t="s">
        <v>207</v>
      </c>
      <c r="E23" s="15">
        <f>IFERROR(INDEX('файл остатки'!$A$5:$DK$265,MATCH($O$1,'файл остатки'!$A$5:$A$228,0),MATCH(D23,'файл остатки'!$A$5:$DK$5,0)), 0)</f>
        <v>-79.92</v>
      </c>
      <c r="F23" s="15">
        <f>IFERROR(INDEX('файл остатки'!$A$5:$DK$265,MATCH($O$2,'файл остатки'!$A$5:$A$228,0),MATCH(D23,'файл остатки'!$A$5:$DK$5,0)), 0)</f>
        <v>0</v>
      </c>
      <c r="G23" s="15">
        <f t="shared" si="1"/>
        <v>-79.92</v>
      </c>
      <c r="H23" s="15">
        <v>0</v>
      </c>
    </row>
    <row r="24" spans="1:19" ht="13.75" customHeight="1" x14ac:dyDescent="0.35">
      <c r="A24" s="28"/>
      <c r="B24" s="28"/>
      <c r="C24" s="15" t="s">
        <v>166</v>
      </c>
      <c r="D24" s="15" t="s">
        <v>208</v>
      </c>
      <c r="E24" s="15">
        <f>IFERROR(INDEX('файл остатки'!$A$5:$DK$265,MATCH($O$1,'файл остатки'!$A$5:$A$228,0),MATCH(D24,'файл остатки'!$A$5:$DK$5,0)), 0)</f>
        <v>-847.19999999999993</v>
      </c>
      <c r="F24" s="15">
        <f>IFERROR(INDEX('файл остатки'!$A$5:$DK$265,MATCH($O$2,'файл остатки'!$A$5:$A$228,0),MATCH(D24,'файл остатки'!$A$5:$DK$5,0)), 0)</f>
        <v>0</v>
      </c>
      <c r="G24" s="15">
        <f t="shared" si="1"/>
        <v>-847.19999999999993</v>
      </c>
      <c r="H24" s="15">
        <v>0</v>
      </c>
    </row>
    <row r="25" spans="1:19" ht="13.75" customHeight="1" x14ac:dyDescent="0.35">
      <c r="A25" s="28"/>
      <c r="B25" s="28"/>
      <c r="C25" s="15" t="s">
        <v>163</v>
      </c>
      <c r="D25" s="15" t="s">
        <v>209</v>
      </c>
      <c r="E25" s="15">
        <f>IFERROR(INDEX('файл остатки'!$A$5:$DK$265,MATCH($O$1,'файл остатки'!$A$5:$A$228,0),MATCH(D25,'файл остатки'!$A$5:$DK$5,0)), 0)</f>
        <v>-30</v>
      </c>
      <c r="F25" s="15">
        <f>IFERROR(INDEX('файл остатки'!$A$5:$DK$265,MATCH($O$2,'файл остатки'!$A$5:$A$228,0),MATCH(D25,'файл остатки'!$A$5:$DK$5,0)), 0)</f>
        <v>0</v>
      </c>
      <c r="G25" s="15">
        <f t="shared" si="1"/>
        <v>-30</v>
      </c>
      <c r="H25" s="15">
        <v>0</v>
      </c>
    </row>
    <row r="26" spans="1:19" ht="13.75" customHeight="1" x14ac:dyDescent="0.35">
      <c r="A26" s="28"/>
      <c r="B26" s="28"/>
      <c r="C26" s="15" t="s">
        <v>164</v>
      </c>
      <c r="D26" s="15" t="s">
        <v>211</v>
      </c>
      <c r="E26" s="15">
        <f>IFERROR(INDEX('файл остатки'!$A$5:$DK$265,MATCH($O$1,'файл остатки'!$A$5:$A$228,0),MATCH(D26,'файл остатки'!$A$5:$DK$5,0)), 0)</f>
        <v>-727.44</v>
      </c>
      <c r="F26" s="15">
        <f>IFERROR(INDEX('файл остатки'!$A$5:$DK$265,MATCH($O$2,'файл остатки'!$A$5:$A$228,0),MATCH(D26,'файл остатки'!$A$5:$DK$5,0)), 0)</f>
        <v>0</v>
      </c>
      <c r="G26" s="15">
        <f t="shared" si="1"/>
        <v>-727.44</v>
      </c>
      <c r="H26" s="15">
        <v>0</v>
      </c>
    </row>
    <row r="27" spans="1:19" ht="13.75" customHeight="1" x14ac:dyDescent="0.35">
      <c r="A27" s="29"/>
      <c r="B27" s="29"/>
      <c r="C27" s="15" t="s">
        <v>164</v>
      </c>
      <c r="D27" s="15" t="s">
        <v>205</v>
      </c>
      <c r="E27" s="15">
        <f>IFERROR(INDEX('файл остатки'!$A$5:$DK$265,MATCH($O$1,'файл остатки'!$A$5:$A$228,0),MATCH(D27,'файл остатки'!$A$5:$DK$5,0)), 0)</f>
        <v>-548.32000000000005</v>
      </c>
      <c r="F27" s="15">
        <f>IFERROR(INDEX('файл остатки'!$A$5:$DK$265,MATCH($O$2,'файл остатки'!$A$5:$A$228,0),MATCH(D27,'файл остатки'!$A$5:$DK$5,0)), 0)</f>
        <v>0</v>
      </c>
      <c r="G27" s="15">
        <f t="shared" si="1"/>
        <v>-548.32000000000005</v>
      </c>
      <c r="H27" s="15">
        <v>0</v>
      </c>
    </row>
    <row r="28" spans="1:19" ht="13.75" customHeight="1" x14ac:dyDescent="0.35"/>
    <row r="29" spans="1:19" ht="13.75" customHeight="1" x14ac:dyDescent="0.35"/>
    <row r="30" spans="1:19" ht="13.75" customHeight="1" x14ac:dyDescent="0.35">
      <c r="A30" s="30" t="s">
        <v>635</v>
      </c>
      <c r="B30" s="27" t="s">
        <v>634</v>
      </c>
      <c r="C30" s="21" t="s">
        <v>636</v>
      </c>
      <c r="D30" s="21" t="s">
        <v>195</v>
      </c>
      <c r="E30" s="21">
        <f>IFERROR(INDEX('файл остатки'!$A$5:$DK$265,MATCH($O$1,'файл остатки'!$A$5:$A$228,0),MATCH(D30,'файл остатки'!$A$5:$DK$5,0)), 0)</f>
        <v>-105.2799999999999</v>
      </c>
      <c r="F30" s="21">
        <f>IFERROR(INDEX('файл остатки'!$A$5:$DK$265,MATCH($O$2,'файл остатки'!$A$5:$A$228,0),MATCH(D30,'файл остатки'!$A$5:$DK$5,0)), 0)</f>
        <v>0</v>
      </c>
      <c r="G30" s="21">
        <f t="shared" ref="G30:G39" si="2">MIN(E30, 0)</f>
        <v>-105.2799999999999</v>
      </c>
      <c r="H30" s="21">
        <v>0</v>
      </c>
      <c r="J30" s="16">
        <v>850</v>
      </c>
      <c r="K30" s="16">
        <f>-(G30 + G31 + G32 + G33 + G34 + G35 + G36 + G37 + G38 + G39) / J30</f>
        <v>4.1901176470588242</v>
      </c>
      <c r="L30" s="16">
        <f>ROUND(K30, 0)</f>
        <v>4</v>
      </c>
      <c r="R30" s="16" t="s">
        <v>637</v>
      </c>
      <c r="S30" s="16">
        <v>1</v>
      </c>
    </row>
    <row r="31" spans="1:19" ht="13.75" customHeight="1" x14ac:dyDescent="0.35">
      <c r="A31" s="28"/>
      <c r="B31" s="33" t="s">
        <v>626</v>
      </c>
      <c r="C31" s="15" t="s">
        <v>164</v>
      </c>
      <c r="D31" s="15" t="s">
        <v>214</v>
      </c>
      <c r="E31" s="15">
        <f>IFERROR(INDEX('файл остатки'!$A$5:$DK$265,MATCH($O$1,'файл остатки'!$A$5:$A$228,0),MATCH(D31,'файл остатки'!$A$5:$DK$5,0)), 0)</f>
        <v>32.4</v>
      </c>
      <c r="F31" s="15">
        <f>IFERROR(INDEX('файл остатки'!$A$5:$DK$265,MATCH($O$2,'файл остатки'!$A$5:$A$228,0),MATCH(D31,'файл остатки'!$A$5:$DK$5,0)), 0)</f>
        <v>0</v>
      </c>
      <c r="G31" s="15">
        <f t="shared" si="2"/>
        <v>0</v>
      </c>
      <c r="H31" s="15">
        <v>0</v>
      </c>
    </row>
    <row r="32" spans="1:19" ht="13.75" customHeight="1" x14ac:dyDescent="0.35">
      <c r="A32" s="28"/>
      <c r="B32" s="28"/>
      <c r="C32" s="15" t="s">
        <v>165</v>
      </c>
      <c r="D32" s="15" t="s">
        <v>217</v>
      </c>
      <c r="E32" s="15">
        <f>IFERROR(INDEX('файл остатки'!$A$5:$DK$265,MATCH($O$1,'файл остатки'!$A$5:$A$228,0),MATCH(D32,'файл остатки'!$A$5:$DK$5,0)), 0)</f>
        <v>-1220</v>
      </c>
      <c r="F32" s="15">
        <f>IFERROR(INDEX('файл остатки'!$A$5:$DK$265,MATCH($O$2,'файл остатки'!$A$5:$A$228,0),MATCH(D32,'файл остатки'!$A$5:$DK$5,0)), 0)</f>
        <v>0</v>
      </c>
      <c r="G32" s="15">
        <f t="shared" si="2"/>
        <v>-1220</v>
      </c>
      <c r="H32" s="15">
        <v>0</v>
      </c>
    </row>
    <row r="33" spans="1:19" ht="13.75" customHeight="1" x14ac:dyDescent="0.35">
      <c r="A33" s="28"/>
      <c r="B33" s="28"/>
      <c r="C33" s="15" t="s">
        <v>170</v>
      </c>
      <c r="D33" s="15" t="s">
        <v>218</v>
      </c>
      <c r="E33" s="15">
        <f>IFERROR(INDEX('файл остатки'!$A$5:$DK$265,MATCH($O$1,'файл остатки'!$A$5:$A$228,0),MATCH(D33,'файл остатки'!$A$5:$DK$5,0)), 0)</f>
        <v>3.6</v>
      </c>
      <c r="F33" s="15">
        <f>IFERROR(INDEX('файл остатки'!$A$5:$DK$265,MATCH($O$2,'файл остатки'!$A$5:$A$228,0),MATCH(D33,'файл остатки'!$A$5:$DK$5,0)), 0)</f>
        <v>0</v>
      </c>
      <c r="G33" s="15">
        <f t="shared" si="2"/>
        <v>0</v>
      </c>
      <c r="H33" s="15">
        <v>0</v>
      </c>
    </row>
    <row r="34" spans="1:19" ht="13.75" customHeight="1" x14ac:dyDescent="0.35">
      <c r="A34" s="28"/>
      <c r="B34" s="28"/>
      <c r="C34" s="15" t="s">
        <v>163</v>
      </c>
      <c r="D34" s="15" t="s">
        <v>210</v>
      </c>
      <c r="E34" s="15">
        <f>IFERROR(INDEX('файл остатки'!$A$5:$DK$265,MATCH($O$1,'файл остатки'!$A$5:$A$228,0),MATCH(D34,'файл остатки'!$A$5:$DK$5,0)), 0)</f>
        <v>-85.12</v>
      </c>
      <c r="F34" s="15">
        <f>IFERROR(INDEX('файл остатки'!$A$5:$DK$265,MATCH($O$2,'файл остатки'!$A$5:$A$228,0),MATCH(D34,'файл остатки'!$A$5:$DK$5,0)), 0)</f>
        <v>0</v>
      </c>
      <c r="G34" s="15">
        <f t="shared" si="2"/>
        <v>-85.12</v>
      </c>
      <c r="H34" s="15">
        <v>0</v>
      </c>
    </row>
    <row r="35" spans="1:19" ht="13.75" customHeight="1" x14ac:dyDescent="0.35">
      <c r="A35" s="28"/>
      <c r="B35" s="28"/>
      <c r="C35" s="15" t="s">
        <v>167</v>
      </c>
      <c r="D35" s="15" t="s">
        <v>204</v>
      </c>
      <c r="E35" s="15">
        <f>IFERROR(INDEX('файл остатки'!$A$5:$DK$265,MATCH($O$1,'файл остатки'!$A$5:$A$228,0),MATCH(D35,'файл остатки'!$A$5:$DK$5,0)), 0)</f>
        <v>0</v>
      </c>
      <c r="F35" s="15">
        <f>IFERROR(INDEX('файл остатки'!$A$5:$DK$265,MATCH($O$2,'файл остатки'!$A$5:$A$228,0),MATCH(D35,'файл остатки'!$A$5:$DK$5,0)), 0)</f>
        <v>0</v>
      </c>
      <c r="G35" s="15">
        <f t="shared" si="2"/>
        <v>0</v>
      </c>
      <c r="H35" s="15">
        <v>0</v>
      </c>
    </row>
    <row r="36" spans="1:19" ht="13.75" customHeight="1" x14ac:dyDescent="0.35">
      <c r="A36" s="28"/>
      <c r="B36" s="28"/>
      <c r="C36" s="15" t="s">
        <v>165</v>
      </c>
      <c r="D36" s="15" t="s">
        <v>216</v>
      </c>
      <c r="E36" s="15">
        <f>IFERROR(INDEX('файл остатки'!$A$5:$DK$265,MATCH($O$1,'файл остатки'!$A$5:$A$228,0),MATCH(D36,'файл остатки'!$A$5:$DK$5,0)), 0)</f>
        <v>69.919999999999987</v>
      </c>
      <c r="F36" s="15">
        <f>IFERROR(INDEX('файл остатки'!$A$5:$DK$265,MATCH($O$2,'файл остатки'!$A$5:$A$228,0),MATCH(D36,'файл остатки'!$A$5:$DK$5,0)), 0)</f>
        <v>0</v>
      </c>
      <c r="G36" s="15">
        <f t="shared" si="2"/>
        <v>0</v>
      </c>
      <c r="H36" s="15">
        <v>0</v>
      </c>
    </row>
    <row r="37" spans="1:19" ht="13.75" customHeight="1" x14ac:dyDescent="0.35">
      <c r="A37" s="28"/>
      <c r="B37" s="28"/>
      <c r="C37" s="15" t="s">
        <v>171</v>
      </c>
      <c r="D37" s="15" t="s">
        <v>221</v>
      </c>
      <c r="E37" s="15">
        <f>IFERROR(INDEX('файл остатки'!$A$5:$DK$265,MATCH($O$1,'файл остатки'!$A$5:$A$228,0),MATCH(D37,'файл остатки'!$A$5:$DK$5,0)), 0)</f>
        <v>-202.4</v>
      </c>
      <c r="F37" s="15">
        <f>IFERROR(INDEX('файл остатки'!$A$5:$DK$265,MATCH($O$2,'файл остатки'!$A$5:$A$228,0),MATCH(D37,'файл остатки'!$A$5:$DK$5,0)), 0)</f>
        <v>0</v>
      </c>
      <c r="G37" s="15">
        <f t="shared" si="2"/>
        <v>-202.4</v>
      </c>
      <c r="H37" s="15">
        <v>0</v>
      </c>
    </row>
    <row r="38" spans="1:19" ht="13.75" customHeight="1" x14ac:dyDescent="0.35">
      <c r="A38" s="28"/>
      <c r="B38" s="28"/>
      <c r="C38" s="15" t="s">
        <v>165</v>
      </c>
      <c r="D38" s="15" t="s">
        <v>213</v>
      </c>
      <c r="E38" s="15">
        <f>IFERROR(INDEX('файл остатки'!$A$5:$DK$265,MATCH($O$1,'файл остатки'!$A$5:$A$228,0),MATCH(D38,'файл остатки'!$A$5:$DK$5,0)), 0)</f>
        <v>-921.59999999999991</v>
      </c>
      <c r="F38" s="15">
        <f>IFERROR(INDEX('файл остатки'!$A$5:$DK$265,MATCH($O$2,'файл остатки'!$A$5:$A$228,0),MATCH(D38,'файл остатки'!$A$5:$DK$5,0)), 0)</f>
        <v>0</v>
      </c>
      <c r="G38" s="15">
        <f t="shared" si="2"/>
        <v>-921.59999999999991</v>
      </c>
      <c r="H38" s="15">
        <v>0</v>
      </c>
    </row>
    <row r="39" spans="1:19" ht="13.75" customHeight="1" x14ac:dyDescent="0.35">
      <c r="A39" s="29"/>
      <c r="B39" s="29"/>
      <c r="C39" s="15" t="s">
        <v>164</v>
      </c>
      <c r="D39" s="15" t="s">
        <v>215</v>
      </c>
      <c r="E39" s="15">
        <f>IFERROR(INDEX('файл остатки'!$A$5:$DK$265,MATCH($O$1,'файл остатки'!$A$5:$A$228,0),MATCH(D39,'файл остатки'!$A$5:$DK$5,0)), 0)</f>
        <v>-1027.2</v>
      </c>
      <c r="F39" s="15">
        <f>IFERROR(INDEX('файл остатки'!$A$5:$DK$265,MATCH($O$2,'файл остатки'!$A$5:$A$228,0),MATCH(D39,'файл остатки'!$A$5:$DK$5,0)), 0)</f>
        <v>0</v>
      </c>
      <c r="G39" s="15">
        <f t="shared" si="2"/>
        <v>-1027.2</v>
      </c>
      <c r="H39" s="15">
        <v>0</v>
      </c>
    </row>
    <row r="40" spans="1:19" ht="13.75" customHeight="1" x14ac:dyDescent="0.35"/>
    <row r="41" spans="1:19" ht="13.75" customHeight="1" x14ac:dyDescent="0.35"/>
    <row r="42" spans="1:19" ht="13.75" customHeight="1" x14ac:dyDescent="0.35">
      <c r="A42" s="30" t="s">
        <v>638</v>
      </c>
      <c r="B42" s="32" t="s">
        <v>629</v>
      </c>
      <c r="C42" s="17" t="s">
        <v>164</v>
      </c>
      <c r="D42" s="17" t="s">
        <v>241</v>
      </c>
      <c r="E42" s="17">
        <f>IFERROR(INDEX('файл остатки'!$A$5:$DK$265,MATCH($O$1,'файл остатки'!$A$5:$A$228,0),MATCH(D42,'файл остатки'!$A$5:$DK$5,0)), 0)</f>
        <v>-13</v>
      </c>
      <c r="F42" s="17">
        <f>IFERROR(INDEX('файл остатки'!$A$5:$DK$265,MATCH($O$2,'файл остатки'!$A$5:$A$228,0),MATCH(D42,'файл остатки'!$A$5:$DK$5,0)), 0)</f>
        <v>0</v>
      </c>
      <c r="G42" s="17">
        <f>MIN(E42, 0)</f>
        <v>-13</v>
      </c>
      <c r="H42" s="17">
        <v>0</v>
      </c>
      <c r="J42" s="16">
        <v>1000</v>
      </c>
      <c r="K42" s="16">
        <f>-(G42) / J42</f>
        <v>1.2999999999999999E-2</v>
      </c>
      <c r="L42" s="16">
        <f>ROUND(K42, 0)</f>
        <v>0</v>
      </c>
      <c r="R42" s="16" t="s">
        <v>639</v>
      </c>
      <c r="S42" s="16">
        <v>7</v>
      </c>
    </row>
    <row r="43" spans="1:19" ht="13.75" customHeight="1" x14ac:dyDescent="0.35"/>
    <row r="44" spans="1:19" ht="13.75" customHeight="1" x14ac:dyDescent="0.35"/>
    <row r="45" spans="1:19" ht="13.75" customHeight="1" x14ac:dyDescent="0.35">
      <c r="A45" s="30" t="s">
        <v>640</v>
      </c>
      <c r="B45" s="32" t="s">
        <v>629</v>
      </c>
      <c r="C45" s="17" t="s">
        <v>165</v>
      </c>
      <c r="D45" s="17" t="s">
        <v>232</v>
      </c>
      <c r="E45" s="17">
        <f>IFERROR(INDEX('файл остатки'!$A$5:$DK$265,MATCH($O$1,'файл остатки'!$A$5:$A$228,0),MATCH(D45,'файл остатки'!$A$5:$DK$5,0)), 0)</f>
        <v>-222.4</v>
      </c>
      <c r="F45" s="17">
        <f>IFERROR(INDEX('файл остатки'!$A$5:$DK$265,MATCH($O$2,'файл остатки'!$A$5:$A$228,0),MATCH(D45,'файл остатки'!$A$5:$DK$5,0)), 0)</f>
        <v>0</v>
      </c>
      <c r="G45" s="17">
        <f t="shared" ref="G45:G59" si="3">MIN(E45, 0)</f>
        <v>-222.4</v>
      </c>
      <c r="H45" s="17">
        <v>0</v>
      </c>
      <c r="J45" s="16">
        <v>1000</v>
      </c>
      <c r="K45" s="16">
        <f>-(G45 + G46 + G47 + G48 + G49 + G50 + G51 + G52 + G53 + G54 + G55 + G56 + G57 + G58 + G59) / J45</f>
        <v>3.1352999999999995</v>
      </c>
      <c r="L45" s="16">
        <f>ROUND(K45, 0)</f>
        <v>3</v>
      </c>
      <c r="R45" s="16" t="s">
        <v>641</v>
      </c>
      <c r="S45" s="16">
        <v>4</v>
      </c>
    </row>
    <row r="46" spans="1:19" ht="13.75" customHeight="1" x14ac:dyDescent="0.35">
      <c r="A46" s="28"/>
      <c r="B46" s="28"/>
      <c r="C46" s="17" t="s">
        <v>173</v>
      </c>
      <c r="D46" s="17" t="s">
        <v>233</v>
      </c>
      <c r="E46" s="17">
        <f>IFERROR(INDEX('файл остатки'!$A$5:$DK$265,MATCH($O$1,'файл остатки'!$A$5:$A$228,0),MATCH(D46,'файл остатки'!$A$5:$DK$5,0)), 0)</f>
        <v>-132</v>
      </c>
      <c r="F46" s="17">
        <f>IFERROR(INDEX('файл остатки'!$A$5:$DK$265,MATCH($O$2,'файл остатки'!$A$5:$A$228,0),MATCH(D46,'файл остатки'!$A$5:$DK$5,0)), 0)</f>
        <v>0</v>
      </c>
      <c r="G46" s="17">
        <f t="shared" si="3"/>
        <v>-132</v>
      </c>
      <c r="H46" s="17">
        <v>0</v>
      </c>
    </row>
    <row r="47" spans="1:19" ht="13.75" customHeight="1" x14ac:dyDescent="0.35">
      <c r="A47" s="28"/>
      <c r="B47" s="28"/>
      <c r="C47" s="17" t="s">
        <v>169</v>
      </c>
      <c r="D47" s="17" t="s">
        <v>236</v>
      </c>
      <c r="E47" s="17">
        <f>IFERROR(INDEX('файл остатки'!$A$5:$DK$265,MATCH($O$1,'файл остатки'!$A$5:$A$228,0),MATCH(D47,'файл остатки'!$A$5:$DK$5,0)), 0)</f>
        <v>-95.2</v>
      </c>
      <c r="F47" s="17">
        <f>IFERROR(INDEX('файл остатки'!$A$5:$DK$265,MATCH($O$2,'файл остатки'!$A$5:$A$228,0),MATCH(D47,'файл остатки'!$A$5:$DK$5,0)), 0)</f>
        <v>0</v>
      </c>
      <c r="G47" s="17">
        <f t="shared" si="3"/>
        <v>-95.2</v>
      </c>
      <c r="H47" s="17">
        <v>0</v>
      </c>
    </row>
    <row r="48" spans="1:19" ht="13.75" customHeight="1" x14ac:dyDescent="0.35">
      <c r="A48" s="28"/>
      <c r="B48" s="28"/>
      <c r="C48" s="17" t="s">
        <v>174</v>
      </c>
      <c r="D48" s="17" t="s">
        <v>237</v>
      </c>
      <c r="E48" s="17">
        <f>IFERROR(INDEX('файл остатки'!$A$5:$DK$265,MATCH($O$1,'файл остатки'!$A$5:$A$228,0),MATCH(D48,'файл остатки'!$A$5:$DK$5,0)), 0)</f>
        <v>2.4</v>
      </c>
      <c r="F48" s="17">
        <f>IFERROR(INDEX('файл остатки'!$A$5:$DK$265,MATCH($O$2,'файл остатки'!$A$5:$A$228,0),MATCH(D48,'файл остатки'!$A$5:$DK$5,0)), 0)</f>
        <v>0</v>
      </c>
      <c r="G48" s="17">
        <f t="shared" si="3"/>
        <v>0</v>
      </c>
      <c r="H48" s="17">
        <v>0</v>
      </c>
    </row>
    <row r="49" spans="1:19" ht="13.75" customHeight="1" x14ac:dyDescent="0.35">
      <c r="A49" s="28"/>
      <c r="B49" s="28"/>
      <c r="C49" s="17" t="s">
        <v>175</v>
      </c>
      <c r="D49" s="17" t="s">
        <v>238</v>
      </c>
      <c r="E49" s="17">
        <f>IFERROR(INDEX('файл остатки'!$A$5:$DK$265,MATCH($O$1,'файл остатки'!$A$5:$A$228,0),MATCH(D49,'файл остатки'!$A$5:$DK$5,0)), 0)</f>
        <v>-144</v>
      </c>
      <c r="F49" s="17">
        <f>IFERROR(INDEX('файл остатки'!$A$5:$DK$265,MATCH($O$2,'файл остатки'!$A$5:$A$228,0),MATCH(D49,'файл остатки'!$A$5:$DK$5,0)), 0)</f>
        <v>0</v>
      </c>
      <c r="G49" s="17">
        <f t="shared" si="3"/>
        <v>-144</v>
      </c>
      <c r="H49" s="17">
        <v>0</v>
      </c>
    </row>
    <row r="50" spans="1:19" ht="13.75" customHeight="1" x14ac:dyDescent="0.35">
      <c r="A50" s="28"/>
      <c r="B50" s="28"/>
      <c r="C50" s="17" t="s">
        <v>165</v>
      </c>
      <c r="D50" s="17" t="s">
        <v>231</v>
      </c>
      <c r="E50" s="17">
        <f>IFERROR(INDEX('файл остатки'!$A$5:$DK$265,MATCH($O$1,'файл остатки'!$A$5:$A$228,0),MATCH(D50,'файл остатки'!$A$5:$DK$5,0)), 0)</f>
        <v>-491</v>
      </c>
      <c r="F50" s="17">
        <f>IFERROR(INDEX('файл остатки'!$A$5:$DK$265,MATCH($O$2,'файл остатки'!$A$5:$A$228,0),MATCH(D50,'файл остатки'!$A$5:$DK$5,0)), 0)</f>
        <v>0</v>
      </c>
      <c r="G50" s="17">
        <f t="shared" si="3"/>
        <v>-491</v>
      </c>
      <c r="H50" s="17">
        <v>0</v>
      </c>
    </row>
    <row r="51" spans="1:19" ht="13.75" customHeight="1" x14ac:dyDescent="0.35">
      <c r="A51" s="28"/>
      <c r="B51" s="28"/>
      <c r="C51" s="17" t="s">
        <v>163</v>
      </c>
      <c r="D51" s="17" t="s">
        <v>234</v>
      </c>
      <c r="E51" s="17">
        <f>IFERROR(INDEX('файл остатки'!$A$5:$DK$265,MATCH($O$1,'файл остатки'!$A$5:$A$228,0),MATCH(D51,'файл остатки'!$A$5:$DK$5,0)), 0)</f>
        <v>-255</v>
      </c>
      <c r="F51" s="17">
        <f>IFERROR(INDEX('файл остатки'!$A$5:$DK$265,MATCH($O$2,'файл остатки'!$A$5:$A$228,0),MATCH(D51,'файл остатки'!$A$5:$DK$5,0)), 0)</f>
        <v>0</v>
      </c>
      <c r="G51" s="17">
        <f t="shared" si="3"/>
        <v>-255</v>
      </c>
      <c r="H51" s="17">
        <v>0</v>
      </c>
    </row>
    <row r="52" spans="1:19" ht="13.75" customHeight="1" x14ac:dyDescent="0.35">
      <c r="A52" s="28"/>
      <c r="B52" s="29"/>
      <c r="C52" s="17" t="s">
        <v>167</v>
      </c>
      <c r="D52" s="17" t="s">
        <v>235</v>
      </c>
      <c r="E52" s="17">
        <f>IFERROR(INDEX('файл остатки'!$A$5:$DK$265,MATCH($O$1,'файл остатки'!$A$5:$A$228,0),MATCH(D52,'файл остатки'!$A$5:$DK$5,0)), 0)</f>
        <v>-49.5</v>
      </c>
      <c r="F52" s="17">
        <f>IFERROR(INDEX('файл остатки'!$A$5:$DK$265,MATCH($O$2,'файл остатки'!$A$5:$A$228,0),MATCH(D52,'файл остатки'!$A$5:$DK$5,0)), 0)</f>
        <v>0</v>
      </c>
      <c r="G52" s="17">
        <f t="shared" si="3"/>
        <v>-49.5</v>
      </c>
      <c r="H52" s="17">
        <v>0</v>
      </c>
    </row>
    <row r="53" spans="1:19" ht="13.75" customHeight="1" x14ac:dyDescent="0.35">
      <c r="A53" s="28"/>
      <c r="B53" s="31" t="s">
        <v>157</v>
      </c>
      <c r="C53" s="18" t="s">
        <v>165</v>
      </c>
      <c r="D53" s="18" t="s">
        <v>245</v>
      </c>
      <c r="E53" s="18">
        <f>IFERROR(INDEX('файл остатки'!$A$5:$DK$265,MATCH($O$1,'файл остатки'!$A$5:$A$228,0),MATCH(D53,'файл остатки'!$A$5:$DK$5,0)), 0)</f>
        <v>-1012</v>
      </c>
      <c r="F53" s="18">
        <f>IFERROR(INDEX('файл остатки'!$A$5:$DK$265,MATCH($O$2,'файл остатки'!$A$5:$A$228,0),MATCH(D53,'файл остатки'!$A$5:$DK$5,0)), 0)</f>
        <v>0</v>
      </c>
      <c r="G53" s="18">
        <f t="shared" si="3"/>
        <v>-1012</v>
      </c>
      <c r="H53" s="18">
        <v>0</v>
      </c>
    </row>
    <row r="54" spans="1:19" ht="13.75" customHeight="1" x14ac:dyDescent="0.35">
      <c r="A54" s="28"/>
      <c r="B54" s="28"/>
      <c r="C54" s="18" t="s">
        <v>169</v>
      </c>
      <c r="D54" s="18" t="s">
        <v>246</v>
      </c>
      <c r="E54" s="18">
        <f>IFERROR(INDEX('файл остатки'!$A$5:$DK$265,MATCH($O$1,'файл остатки'!$A$5:$A$228,0),MATCH(D54,'файл остатки'!$A$5:$DK$5,0)), 0)</f>
        <v>0</v>
      </c>
      <c r="F54" s="18">
        <f>IFERROR(INDEX('файл остатки'!$A$5:$DK$265,MATCH($O$2,'файл остатки'!$A$5:$A$228,0),MATCH(D54,'файл остатки'!$A$5:$DK$5,0)), 0)</f>
        <v>0</v>
      </c>
      <c r="G54" s="18">
        <f t="shared" si="3"/>
        <v>0</v>
      </c>
      <c r="H54" s="18">
        <v>0</v>
      </c>
    </row>
    <row r="55" spans="1:19" ht="13.75" customHeight="1" x14ac:dyDescent="0.35">
      <c r="A55" s="28"/>
      <c r="B55" s="28"/>
      <c r="C55" s="18" t="s">
        <v>167</v>
      </c>
      <c r="D55" s="18" t="s">
        <v>247</v>
      </c>
      <c r="E55" s="18">
        <f>IFERROR(INDEX('файл остатки'!$A$5:$DK$265,MATCH($O$1,'файл остатки'!$A$5:$A$228,0),MATCH(D55,'файл остатки'!$A$5:$DK$5,0)), 0)</f>
        <v>-30</v>
      </c>
      <c r="F55" s="18">
        <f>IFERROR(INDEX('файл остатки'!$A$5:$DK$265,MATCH($O$2,'файл остатки'!$A$5:$A$228,0),MATCH(D55,'файл остатки'!$A$5:$DK$5,0)), 0)</f>
        <v>0</v>
      </c>
      <c r="G55" s="18">
        <f t="shared" si="3"/>
        <v>-30</v>
      </c>
      <c r="H55" s="18">
        <v>0</v>
      </c>
    </row>
    <row r="56" spans="1:19" ht="13.75" customHeight="1" x14ac:dyDescent="0.35">
      <c r="A56" s="28"/>
      <c r="B56" s="28"/>
      <c r="C56" s="18" t="s">
        <v>175</v>
      </c>
      <c r="D56" s="18" t="s">
        <v>248</v>
      </c>
      <c r="E56" s="18">
        <f>IFERROR(INDEX('файл остатки'!$A$5:$DK$265,MATCH($O$1,'файл остатки'!$A$5:$A$228,0),MATCH(D56,'файл остатки'!$A$5:$DK$5,0)), 0)</f>
        <v>-195.6</v>
      </c>
      <c r="F56" s="18">
        <f>IFERROR(INDEX('файл остатки'!$A$5:$DK$265,MATCH($O$2,'файл остатки'!$A$5:$A$228,0),MATCH(D56,'файл остатки'!$A$5:$DK$5,0)), 0)</f>
        <v>0</v>
      </c>
      <c r="G56" s="18">
        <f t="shared" si="3"/>
        <v>-195.6</v>
      </c>
      <c r="H56" s="18">
        <v>0</v>
      </c>
    </row>
    <row r="57" spans="1:19" ht="13.75" customHeight="1" x14ac:dyDescent="0.35">
      <c r="A57" s="28"/>
      <c r="B57" s="28"/>
      <c r="C57" s="18" t="s">
        <v>174</v>
      </c>
      <c r="D57" s="18" t="s">
        <v>250</v>
      </c>
      <c r="E57" s="18">
        <f>IFERROR(INDEX('файл остатки'!$A$5:$DK$265,MATCH($O$1,'файл остатки'!$A$5:$A$228,0),MATCH(D57,'файл остатки'!$A$5:$DK$5,0)), 0)</f>
        <v>1.6</v>
      </c>
      <c r="F57" s="18">
        <f>IFERROR(INDEX('файл остатки'!$A$5:$DK$265,MATCH($O$2,'файл остатки'!$A$5:$A$228,0),MATCH(D57,'файл остатки'!$A$5:$DK$5,0)), 0)</f>
        <v>0</v>
      </c>
      <c r="G57" s="18">
        <f t="shared" si="3"/>
        <v>0</v>
      </c>
      <c r="H57" s="18">
        <v>0</v>
      </c>
    </row>
    <row r="58" spans="1:19" ht="13.75" customHeight="1" x14ac:dyDescent="0.35">
      <c r="A58" s="28"/>
      <c r="B58" s="28"/>
      <c r="C58" s="18" t="s">
        <v>173</v>
      </c>
      <c r="D58" s="18" t="s">
        <v>251</v>
      </c>
      <c r="E58" s="18">
        <f>IFERROR(INDEX('файл остатки'!$A$5:$DK$265,MATCH($O$1,'файл остатки'!$A$5:$A$228,0),MATCH(D58,'файл остатки'!$A$5:$DK$5,0)), 0)</f>
        <v>-237.6</v>
      </c>
      <c r="F58" s="18">
        <f>IFERROR(INDEX('файл остатки'!$A$5:$DK$265,MATCH($O$2,'файл остатки'!$A$5:$A$228,0),MATCH(D58,'файл остатки'!$A$5:$DK$5,0)), 0)</f>
        <v>0</v>
      </c>
      <c r="G58" s="18">
        <f t="shared" si="3"/>
        <v>-237.6</v>
      </c>
      <c r="H58" s="18">
        <v>0</v>
      </c>
    </row>
    <row r="59" spans="1:19" ht="13.75" customHeight="1" x14ac:dyDescent="0.35">
      <c r="A59" s="29"/>
      <c r="B59" s="29"/>
      <c r="C59" s="18" t="s">
        <v>163</v>
      </c>
      <c r="D59" s="18" t="s">
        <v>252</v>
      </c>
      <c r="E59" s="18">
        <f>IFERROR(INDEX('файл остатки'!$A$5:$DK$265,MATCH($O$1,'файл остатки'!$A$5:$A$228,0),MATCH(D59,'файл остатки'!$A$5:$DK$5,0)), 0)</f>
        <v>-271</v>
      </c>
      <c r="F59" s="18">
        <f>IFERROR(INDEX('файл остатки'!$A$5:$DK$265,MATCH($O$2,'файл остатки'!$A$5:$A$228,0),MATCH(D59,'файл остатки'!$A$5:$DK$5,0)), 0)</f>
        <v>0</v>
      </c>
      <c r="G59" s="18">
        <f t="shared" si="3"/>
        <v>-271</v>
      </c>
      <c r="H59" s="18">
        <v>0</v>
      </c>
    </row>
    <row r="60" spans="1:19" ht="13.75" customHeight="1" x14ac:dyDescent="0.35"/>
    <row r="61" spans="1:19" ht="13.75" customHeight="1" x14ac:dyDescent="0.35"/>
    <row r="62" spans="1:19" ht="13.75" customHeight="1" x14ac:dyDescent="0.35">
      <c r="A62" s="30" t="s">
        <v>642</v>
      </c>
      <c r="B62" s="32" t="s">
        <v>629</v>
      </c>
      <c r="C62" s="17" t="s">
        <v>164</v>
      </c>
      <c r="D62" s="17" t="s">
        <v>229</v>
      </c>
      <c r="E62" s="17">
        <f>IFERROR(INDEX('файл остатки'!$A$5:$DK$265,MATCH($O$1,'файл остатки'!$A$5:$A$228,0),MATCH(D62,'файл остатки'!$A$5:$DK$5,0)), 0)</f>
        <v>-758.25</v>
      </c>
      <c r="F62" s="17">
        <f>IFERROR(INDEX('файл остатки'!$A$5:$DK$265,MATCH($O$2,'файл остатки'!$A$5:$A$228,0),MATCH(D62,'файл остатки'!$A$5:$DK$5,0)), 0)</f>
        <v>0</v>
      </c>
      <c r="G62" s="17">
        <f>MIN(E62, 0)</f>
        <v>-758.25</v>
      </c>
      <c r="H62" s="17">
        <v>0</v>
      </c>
      <c r="J62" s="16">
        <v>1000</v>
      </c>
      <c r="K62" s="16">
        <f>-(G62 + G63 + G64) / J62</f>
        <v>1.59165</v>
      </c>
      <c r="L62" s="16">
        <f>ROUND(K62, 0)</f>
        <v>2</v>
      </c>
      <c r="R62" s="16" t="s">
        <v>643</v>
      </c>
      <c r="S62" s="16">
        <v>6</v>
      </c>
    </row>
    <row r="63" spans="1:19" ht="13.75" customHeight="1" x14ac:dyDescent="0.35">
      <c r="A63" s="28"/>
      <c r="B63" s="29"/>
      <c r="C63" s="17" t="s">
        <v>164</v>
      </c>
      <c r="D63" s="17" t="s">
        <v>242</v>
      </c>
      <c r="E63" s="17">
        <f>IFERROR(INDEX('файл остатки'!$A$5:$DK$265,MATCH($O$1,'файл остатки'!$A$5:$A$228,0),MATCH(D63,'файл остатки'!$A$5:$DK$5,0)), 0)</f>
        <v>-44.400000000000013</v>
      </c>
      <c r="F63" s="17">
        <f>IFERROR(INDEX('файл остатки'!$A$5:$DK$265,MATCH($O$2,'файл остатки'!$A$5:$A$228,0),MATCH(D63,'файл остатки'!$A$5:$DK$5,0)), 0)</f>
        <v>0</v>
      </c>
      <c r="G63" s="17">
        <f>MIN(E63, 0)</f>
        <v>-44.400000000000013</v>
      </c>
      <c r="H63" s="17">
        <v>0</v>
      </c>
    </row>
    <row r="64" spans="1:19" ht="13.75" customHeight="1" x14ac:dyDescent="0.35">
      <c r="A64" s="29"/>
      <c r="B64" s="31" t="s">
        <v>157</v>
      </c>
      <c r="C64" s="18" t="s">
        <v>164</v>
      </c>
      <c r="D64" s="18" t="s">
        <v>243</v>
      </c>
      <c r="E64" s="18">
        <f>IFERROR(INDEX('файл остатки'!$A$5:$DK$265,MATCH($O$1,'файл остатки'!$A$5:$A$228,0),MATCH(D64,'файл остатки'!$A$5:$DK$5,0)), 0)</f>
        <v>-789</v>
      </c>
      <c r="F64" s="18">
        <f>IFERROR(INDEX('файл остатки'!$A$5:$DK$265,MATCH($O$2,'файл остатки'!$A$5:$A$228,0),MATCH(D64,'файл остатки'!$A$5:$DK$5,0)), 0)</f>
        <v>0</v>
      </c>
      <c r="G64" s="18">
        <f>MIN(E64, 0)</f>
        <v>-789</v>
      </c>
      <c r="H64" s="18">
        <v>0</v>
      </c>
    </row>
    <row r="65" spans="1:19" ht="13.75" customHeight="1" x14ac:dyDescent="0.35"/>
    <row r="66" spans="1:19" ht="13.75" customHeight="1" x14ac:dyDescent="0.35"/>
    <row r="67" spans="1:19" ht="13.75" customHeight="1" x14ac:dyDescent="0.35">
      <c r="A67" s="30" t="s">
        <v>642</v>
      </c>
      <c r="B67" s="27" t="s">
        <v>155</v>
      </c>
      <c r="C67" s="21" t="s">
        <v>164</v>
      </c>
      <c r="D67" s="21" t="s">
        <v>222</v>
      </c>
      <c r="E67" s="21">
        <f>IFERROR(INDEX('файл остатки'!$A$5:$DK$265,MATCH($O$1,'файл остатки'!$A$5:$A$228,0),MATCH(D67,'файл остатки'!$A$5:$DK$5,0)), 0)</f>
        <v>719.68</v>
      </c>
      <c r="F67" s="21">
        <f>IFERROR(INDEX('файл остатки'!$A$5:$DK$265,MATCH($O$2,'файл остатки'!$A$5:$A$228,0),MATCH(D67,'файл остатки'!$A$5:$DK$5,0)), 0)</f>
        <v>0</v>
      </c>
      <c r="G67" s="21">
        <v>0</v>
      </c>
      <c r="H67" s="21">
        <v>0</v>
      </c>
      <c r="J67" s="16">
        <v>850</v>
      </c>
      <c r="K67" s="16">
        <f>-(G67 + G68 + G69 + G70 + G71) / J67</f>
        <v>0</v>
      </c>
      <c r="L67" s="16">
        <f>ROUND(K67, 0)</f>
        <v>0</v>
      </c>
      <c r="R67" s="16" t="s">
        <v>644</v>
      </c>
      <c r="S67" s="16">
        <v>8</v>
      </c>
    </row>
    <row r="68" spans="1:19" ht="13.75" customHeight="1" x14ac:dyDescent="0.35">
      <c r="A68" s="28"/>
      <c r="B68" s="28"/>
      <c r="C68" s="21" t="s">
        <v>164</v>
      </c>
      <c r="D68" s="21" t="s">
        <v>223</v>
      </c>
      <c r="E68" s="21">
        <f>IFERROR(INDEX('файл остатки'!$A$5:$DK$265,MATCH($O$1,'файл остатки'!$A$5:$A$228,0),MATCH(D68,'файл остатки'!$A$5:$DK$5,0)), 0)</f>
        <v>-6.8</v>
      </c>
      <c r="F68" s="21">
        <f>IFERROR(INDEX('файл остатки'!$A$5:$DK$265,MATCH($O$2,'файл остатки'!$A$5:$A$228,0),MATCH(D68,'файл остатки'!$A$5:$DK$5,0)), 0)</f>
        <v>0</v>
      </c>
      <c r="G68" s="21">
        <v>0</v>
      </c>
      <c r="H68" s="21">
        <f>MIN(E68, 0)</f>
        <v>-6.8</v>
      </c>
    </row>
    <row r="69" spans="1:19" ht="13.75" customHeight="1" x14ac:dyDescent="0.35">
      <c r="A69" s="28"/>
      <c r="B69" s="28"/>
      <c r="C69" s="21" t="s">
        <v>645</v>
      </c>
      <c r="D69" s="21" t="s">
        <v>224</v>
      </c>
      <c r="E69" s="21">
        <f>IFERROR(INDEX('файл остатки'!$A$5:$DK$265,MATCH($O$1,'файл остатки'!$A$5:$A$228,0),MATCH(D69,'файл остатки'!$A$5:$DK$5,0)), 0)</f>
        <v>2.8</v>
      </c>
      <c r="F69" s="21">
        <f>IFERROR(INDEX('файл остатки'!$A$5:$DK$265,MATCH($O$2,'файл остатки'!$A$5:$A$228,0),MATCH(D69,'файл остатки'!$A$5:$DK$5,0)), 0)</f>
        <v>0</v>
      </c>
      <c r="G69" s="21">
        <v>0</v>
      </c>
      <c r="H69" s="21">
        <f>MIN(E69, 0)</f>
        <v>0</v>
      </c>
    </row>
    <row r="70" spans="1:19" ht="13.75" customHeight="1" x14ac:dyDescent="0.35">
      <c r="A70" s="28"/>
      <c r="B70" s="28"/>
      <c r="C70" s="21" t="s">
        <v>164</v>
      </c>
      <c r="D70" s="21" t="s">
        <v>225</v>
      </c>
      <c r="E70" s="21">
        <f>IFERROR(INDEX('файл остатки'!$A$5:$DK$265,MATCH($O$1,'файл остатки'!$A$5:$A$228,0),MATCH(D70,'файл остатки'!$A$5:$DK$5,0)), 0)</f>
        <v>-3.8</v>
      </c>
      <c r="F70" s="21">
        <f>IFERROR(INDEX('файл остатки'!$A$5:$DK$265,MATCH($O$2,'файл остатки'!$A$5:$A$228,0),MATCH(D70,'файл остатки'!$A$5:$DK$5,0)), 0)</f>
        <v>0</v>
      </c>
      <c r="G70" s="21">
        <v>0</v>
      </c>
      <c r="H70" s="21">
        <f>MIN(E70, 0)</f>
        <v>-3.8</v>
      </c>
    </row>
    <row r="71" spans="1:19" ht="13.75" customHeight="1" x14ac:dyDescent="0.35">
      <c r="A71" s="29"/>
      <c r="B71" s="29"/>
      <c r="C71" s="21" t="s">
        <v>645</v>
      </c>
      <c r="D71" s="21" t="s">
        <v>226</v>
      </c>
      <c r="E71" s="21">
        <f>IFERROR(INDEX('файл остатки'!$A$5:$DK$265,MATCH($O$1,'файл остатки'!$A$5:$A$228,0),MATCH(D71,'файл остатки'!$A$5:$DK$5,0)), 0)</f>
        <v>0</v>
      </c>
      <c r="F71" s="21">
        <f>IFERROR(INDEX('файл остатки'!$A$5:$DK$265,MATCH($O$2,'файл остатки'!$A$5:$A$228,0),MATCH(D71,'файл остатки'!$A$5:$DK$5,0)), 0)</f>
        <v>0</v>
      </c>
      <c r="G71" s="21">
        <v>0</v>
      </c>
      <c r="H71" s="21">
        <f>MIN(E71, 0)</f>
        <v>0</v>
      </c>
    </row>
    <row r="72" spans="1:19" ht="13.75" customHeight="1" x14ac:dyDescent="0.35"/>
    <row r="73" spans="1:19" ht="13.75" customHeight="1" x14ac:dyDescent="0.35"/>
    <row r="74" spans="1:19" ht="13.75" customHeight="1" x14ac:dyDescent="0.35"/>
    <row r="75" spans="1:19" ht="13.75" customHeight="1" x14ac:dyDescent="0.35"/>
    <row r="76" spans="1:19" ht="13.75" customHeight="1" x14ac:dyDescent="0.35"/>
    <row r="77" spans="1:19" ht="13.75" customHeight="1" x14ac:dyDescent="0.35"/>
    <row r="78" spans="1:19" ht="13.75" customHeight="1" x14ac:dyDescent="0.35"/>
    <row r="79" spans="1:19" ht="13.75" customHeight="1" x14ac:dyDescent="0.35"/>
    <row r="80" spans="1:19" ht="13.75" customHeight="1" x14ac:dyDescent="0.35"/>
    <row r="81" ht="13.75" customHeight="1" x14ac:dyDescent="0.35"/>
    <row r="82" ht="13.75" customHeight="1" x14ac:dyDescent="0.35"/>
    <row r="83" ht="13.75" customHeight="1" x14ac:dyDescent="0.35"/>
    <row r="84" ht="13.75" customHeight="1" x14ac:dyDescent="0.35"/>
    <row r="85" ht="13.75" customHeight="1" x14ac:dyDescent="0.35"/>
    <row r="86" ht="13.75" customHeight="1" x14ac:dyDescent="0.35"/>
    <row r="87" ht="13.75" customHeight="1" x14ac:dyDescent="0.35"/>
    <row r="88" ht="13.75" customHeight="1" x14ac:dyDescent="0.35"/>
    <row r="89" ht="13.75" customHeight="1" x14ac:dyDescent="0.35"/>
    <row r="90" ht="13.75" customHeight="1" x14ac:dyDescent="0.35"/>
    <row r="91" ht="13.75" customHeight="1" x14ac:dyDescent="0.35"/>
    <row r="92" ht="13.75" customHeight="1" x14ac:dyDescent="0.35"/>
    <row r="93" ht="13.75" customHeight="1" x14ac:dyDescent="0.35"/>
    <row r="94" ht="13.75" customHeight="1" x14ac:dyDescent="0.35"/>
    <row r="95" ht="13.75" customHeight="1" x14ac:dyDescent="0.35"/>
    <row r="96" ht="13.75" customHeight="1" x14ac:dyDescent="0.35"/>
    <row r="97" ht="13.75" customHeight="1" x14ac:dyDescent="0.35"/>
    <row r="98" ht="13.75" customHeight="1" x14ac:dyDescent="0.35"/>
    <row r="99" ht="13.75" customHeight="1" x14ac:dyDescent="0.35"/>
  </sheetData>
  <mergeCells count="22">
    <mergeCell ref="B2"/>
    <mergeCell ref="A2"/>
    <mergeCell ref="B3:B5"/>
    <mergeCell ref="B6:B7"/>
    <mergeCell ref="A3:A7"/>
    <mergeCell ref="B10:B13"/>
    <mergeCell ref="B14:B21"/>
    <mergeCell ref="B22:B27"/>
    <mergeCell ref="A10:A27"/>
    <mergeCell ref="B30"/>
    <mergeCell ref="B31:B39"/>
    <mergeCell ref="A30:A39"/>
    <mergeCell ref="B42"/>
    <mergeCell ref="A42"/>
    <mergeCell ref="B45:B52"/>
    <mergeCell ref="B67:B71"/>
    <mergeCell ref="A67:A71"/>
    <mergeCell ref="B53:B59"/>
    <mergeCell ref="A45:A59"/>
    <mergeCell ref="B62:B63"/>
    <mergeCell ref="B64"/>
    <mergeCell ref="A62:A6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5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E12" sqref="E12"/>
    </sheetView>
  </sheetViews>
  <sheetFormatPr defaultRowHeight="14.5" x14ac:dyDescent="0.35"/>
  <cols>
    <col min="1" max="1" width="8.54296875" style="22" customWidth="1"/>
    <col min="2" max="2" width="15" style="22" customWidth="1"/>
    <col min="3" max="3" width="10.26953125" style="22" customWidth="1"/>
    <col min="4" max="5" width="10.36328125" style="22" customWidth="1"/>
    <col min="6" max="7" width="10.26953125" style="22" customWidth="1"/>
    <col min="8" max="8" width="43.1796875" style="22" customWidth="1"/>
    <col min="9" max="9" width="10.26953125" style="22" customWidth="1"/>
    <col min="10" max="11" width="8.7265625" style="22" customWidth="1"/>
    <col min="12" max="12" width="8.7265625" style="3" customWidth="1"/>
    <col min="13" max="13" width="12.36328125" style="4" customWidth="1"/>
    <col min="14" max="14" width="1.81640625" style="22" hidden="1" customWidth="1"/>
    <col min="15" max="15" width="5.54296875" style="22" hidden="1" customWidth="1"/>
    <col min="16" max="16" width="5.453125" style="22" hidden="1" customWidth="1"/>
    <col min="17" max="17" width="5" style="22" hidden="1" customWidth="1"/>
    <col min="18" max="18" width="7.54296875" style="22" hidden="1" customWidth="1"/>
    <col min="19" max="19" width="3.1796875" style="22" hidden="1" customWidth="1"/>
    <col min="20" max="20" width="4.54296875" style="22" hidden="1" customWidth="1"/>
    <col min="21" max="21" width="6.7265625" style="22" hidden="1" customWidth="1"/>
    <col min="22" max="22" width="8.81640625" style="22" hidden="1" customWidth="1"/>
    <col min="23" max="23" width="8.54296875" style="22" hidden="1" customWidth="1"/>
    <col min="24" max="1025" width="8.54296875" style="22" customWidth="1"/>
  </cols>
  <sheetData>
    <row r="1" spans="1:23" ht="34.5" customHeight="1" x14ac:dyDescent="0.35">
      <c r="A1" s="5" t="s">
        <v>646</v>
      </c>
      <c r="B1" s="6" t="s">
        <v>614</v>
      </c>
      <c r="C1" s="6" t="s">
        <v>621</v>
      </c>
      <c r="D1" s="6" t="s">
        <v>129</v>
      </c>
      <c r="E1" s="6" t="s">
        <v>615</v>
      </c>
      <c r="F1" s="6" t="s">
        <v>647</v>
      </c>
      <c r="G1" s="6" t="s">
        <v>648</v>
      </c>
      <c r="H1" s="6" t="s">
        <v>649</v>
      </c>
      <c r="I1" s="6" t="s">
        <v>650</v>
      </c>
      <c r="J1" s="6" t="s">
        <v>651</v>
      </c>
      <c r="K1" s="6" t="s">
        <v>652</v>
      </c>
      <c r="L1" s="7" t="s">
        <v>653</v>
      </c>
      <c r="M1" s="7" t="s">
        <v>654</v>
      </c>
      <c r="N1" s="6" t="s">
        <v>655</v>
      </c>
      <c r="P1" s="6" t="s">
        <v>656</v>
      </c>
      <c r="Q1" s="6" t="s">
        <v>657</v>
      </c>
      <c r="R1" s="6">
        <v>0</v>
      </c>
      <c r="S1" s="5" t="s">
        <v>658</v>
      </c>
      <c r="T1" s="5" t="s">
        <v>659</v>
      </c>
      <c r="U1" s="5" t="s">
        <v>660</v>
      </c>
      <c r="V1" s="5" t="s">
        <v>661</v>
      </c>
      <c r="W1" s="8" t="s">
        <v>662</v>
      </c>
    </row>
    <row r="2" spans="1:23" ht="13.75" customHeight="1" x14ac:dyDescent="0.35">
      <c r="J2" s="9" t="str">
        <f t="shared" ref="J2:J3" ca="1" si="0">IF(L2="", IF(N2="","",W2+(INDIRECT("R" &amp; ROW() - 1) - R2)),IF(N2="", "", INDIRECT("R" &amp; ROW() - 1) - R2))</f>
        <v/>
      </c>
      <c r="M2" s="10" t="str">
        <f t="shared" ref="M2:M3" ca="1" si="1">IF(L2="", IF(W2=0, "", W2), IF(U2 = "", "", IF(U2/T2 = 0, "", U2/T2)))</f>
        <v/>
      </c>
      <c r="O2">
        <f t="shared" ref="O2:O3" si="2">IF(N2 = "-", -V2,I2)</f>
        <v>0</v>
      </c>
      <c r="P2">
        <f t="shared" ref="P2:P3" ca="1" si="3">IF(N2 = "-", SUM(INDIRECT(ADDRESS(2,COLUMN(O2)) &amp; ":" &amp; ADDRESS(ROW(),COLUMN(O2)))), 0)</f>
        <v>0</v>
      </c>
      <c r="Q2">
        <f t="shared" ref="Q2:Q3" si="4">IF(N2="-",1,0)</f>
        <v>0</v>
      </c>
      <c r="R2">
        <f t="shared" ref="R2:R3" ca="1" si="5">IF(P2 = 0, INDIRECT("R" &amp; ROW() - 1), P2)</f>
        <v>0</v>
      </c>
      <c r="S2" t="str">
        <f>IF(H2="","",VLOOKUP(H2,'Вода SKU'!$A$1:$B$150,2,0))</f>
        <v/>
      </c>
      <c r="T2">
        <f t="shared" ref="T2:T3" si="6">8000/1000</f>
        <v>8</v>
      </c>
      <c r="U2">
        <f t="shared" ref="U2:U3" si="7">VALUE(IF(TRIM(MID(SUBSTITUTE($L2,",",REPT(" ",LEN($L2))), 0 *LEN($L2)+1,LEN($L2))) = "", "0", TRIM(MID(SUBSTITUTE($L2,",",REPT(" ",LEN($L2))),0 *LEN($L2)+1,LEN($L2))))) + VALUE(IF(TRIM(MID(SUBSTITUTE($L2,",",REPT(" ",LEN($L2))), 1 *LEN($L2)+1,LEN($L2))) = "", "0", TRIM(MID(SUBSTITUTE($L2,",",REPT(" ",LEN($L2))),1 *LEN($L2)+1,LEN($L2))))) + VALUE(IF(TRIM(MID(SUBSTITUTE($L2,",",REPT(" ",LEN($L2))), 2 *LEN($L2)+1,LEN($L2))) = "", "0", TRIM(MID(SUBSTITUTE($L2,",",REPT(" ",LEN($L2))),2 *LEN($L2)+1,LEN($L2))))) + VALUE(IF(TRIM(MID(SUBSTITUTE($L2,",",REPT(" ",LEN($L2))), 3 *LEN($L2)+1,LEN($L2))) = "", "0", TRIM(MID(SUBSTITUTE($L2,",",REPT(" ",LEN($L2))),3 *LEN($L2)+1,LEN($L2))))) + VALUE(IF(TRIM(MID(SUBSTITUTE($L2,",",REPT(" ",LEN($L2))), 4 *LEN($L2)+1,LEN($L2))) = "", "0", TRIM(MID(SUBSTITUTE($L2,",",REPT(" ",LEN($L2))),4 *LEN($L2)+1,LEN($L2))))) + VALUE(IF(TRIM(MID(SUBSTITUTE($L2,",",REPT(" ",LEN($L2))), 5 *LEN($L2)+1,LEN($L2))) = "", "0", TRIM(MID(SUBSTITUTE($L2,",",REPT(" ",LEN($L2))),5 *LEN($L2)+1,LEN($L2))))) + VALUE(IF(TRIM(MID(SUBSTITUTE($L2,",",REPT(" ",LEN($L2))), 6 *LEN($L2)+1,LEN($L2))) = "", "0", TRIM(MID(SUBSTITUTE($L2,",",REPT(" ",LEN($L2))),6 *LEN($L2)+1,LEN($L2))))) + VALUE(IF(TRIM(MID(SUBSTITUTE($L2,",",REPT(" ",LEN($L2))), 7 *LEN($L2)+1,LEN($L2))) = "", "0", TRIM(MID(SUBSTITUTE($L2,",",REPT(" ",LEN($L2))),7 *LEN($L2)+1,LEN($L2))))) + VALUE(IF(TRIM(MID(SUBSTITUTE($L2,",",REPT(" ",LEN($L2))), 8 *LEN($L2)+1,LEN($L2))) = "", "0", TRIM(MID(SUBSTITUTE($L2,",",REPT(" ",LEN($L2))),8 *LEN($L2)+1,LEN($L2))))) + VALUE(IF(TRIM(MID(SUBSTITUTE($L2,",",REPT(" ",LEN($L2))), 9 *LEN($L2)+1,LEN($L2))) = "", "0", TRIM(MID(SUBSTITUTE($L2,",",REPT(" ",LEN($L2))),9 *LEN($L2)+1,LEN($L2))))) + VALUE(IF(TRIM(MID(SUBSTITUTE($L2,",",REPT(" ",LEN($L2))), 10 *LEN($L2)+1,LEN($L2))) = "", "0", TRIM(MID(SUBSTITUTE($L2,",",REPT(" ",LEN($L2))),10 *LEN($L2)+1,LEN($L2)))))</f>
        <v>0</v>
      </c>
      <c r="V2">
        <f t="shared" ref="V2:V3" si="8">IF(U2 = "", "", U2/T2)</f>
        <v>0</v>
      </c>
      <c r="W2" t="str">
        <f t="shared" ref="W2:W3" ca="1" si="9">IF(N2="", "", MAX(ROUND(-(INDIRECT("R" &amp; ROW() - 1) - R2)/1000, 0), 1) * 1000)</f>
        <v/>
      </c>
    </row>
    <row r="3" spans="1:23" ht="13.75" customHeight="1" x14ac:dyDescent="0.35">
      <c r="J3" s="9" t="str">
        <f t="shared" ca="1" si="0"/>
        <v/>
      </c>
      <c r="M3" s="10" t="str">
        <f t="shared" ca="1" si="1"/>
        <v/>
      </c>
      <c r="O3">
        <f t="shared" si="2"/>
        <v>0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/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ht="13.75" customHeight="1" x14ac:dyDescent="0.35">
      <c r="J4" s="9" t="str">
        <f t="shared" ref="J4:J35" ca="1" si="10">IF(L4="", IF(N4="","",W4+(INDIRECT("R" &amp; ROW() - 1) - R4)),IF(N4="", "", INDIRECT("R" &amp; ROW() - 1) - R4))</f>
        <v/>
      </c>
      <c r="M4" s="10" t="str">
        <f t="shared" ref="M4:M35" ca="1" si="11">IF(L4="", IF(W4=0, "", W4), IF(U4 = "", "", IF(U4/T4 = 0, "", U4/T4)))</f>
        <v/>
      </c>
      <c r="O4">
        <f t="shared" ref="O4:O35" si="12">IF(N4 = "-", -V4,I4)</f>
        <v>0</v>
      </c>
      <c r="P4">
        <f t="shared" ref="P4:P35" ca="1" si="13">IF(N4 = "-", SUM(INDIRECT(ADDRESS(2,COLUMN(O4)) &amp; ":" &amp; ADDRESS(ROW(),COLUMN(O4)))), 0)</f>
        <v>0</v>
      </c>
      <c r="Q4">
        <f t="shared" ref="Q4:Q35" si="14">IF(N4="-",1,0)</f>
        <v>0</v>
      </c>
      <c r="R4">
        <f t="shared" ref="R4:R35" ca="1" si="15">IF(P4 = 0, INDIRECT("R" &amp; ROW() - 1), P4)</f>
        <v>0</v>
      </c>
      <c r="S4" t="str">
        <f>IF(H4="","",VLOOKUP(H4,'Вода SKU'!$A$1:$B$150,2,0))</f>
        <v/>
      </c>
      <c r="T4">
        <f t="shared" ref="T4:T35" si="16">8000/1000</f>
        <v>8</v>
      </c>
      <c r="U4">
        <f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>
        <f t="shared" ref="V4:V35" si="17">IF(U4 = "", "", U4/T4)</f>
        <v>0</v>
      </c>
      <c r="W4" t="str">
        <f t="shared" ref="W4:W35" ca="1" si="18">IF(N4="", "", MAX(ROUND(-(INDIRECT("R" &amp; ROW() - 1) - R4)/1000, 0), 1) * 1000)</f>
        <v/>
      </c>
    </row>
    <row r="5" spans="1:23" ht="13.75" customHeight="1" x14ac:dyDescent="0.35">
      <c r="J5" s="9" t="str">
        <f t="shared" ca="1" si="10"/>
        <v/>
      </c>
      <c r="M5" s="10" t="str">
        <f t="shared" ca="1" si="11"/>
        <v/>
      </c>
      <c r="O5">
        <f t="shared" si="12"/>
        <v>0</v>
      </c>
      <c r="P5">
        <f t="shared" ca="1" si="13"/>
        <v>0</v>
      </c>
      <c r="Q5">
        <f t="shared" si="14"/>
        <v>0</v>
      </c>
      <c r="R5">
        <f t="shared" ca="1" si="15"/>
        <v>0</v>
      </c>
      <c r="S5" t="str">
        <f>IF(H5="","",VLOOKUP(H5,'Вода SKU'!$A$1:$B$150,2,0))</f>
        <v/>
      </c>
      <c r="T5">
        <f t="shared" si="16"/>
        <v>8</v>
      </c>
      <c r="U5">
        <f t="shared" ref="U5:U35" si="19">VALUE(IF(TRIM(MID(SUBSTITUTE($L5,",",REPT(" ",LEN($L5))), 0 *LEN($L5)+1,LEN($L5))) = "", "0", TRIM(MID(SUBSTITUTE($L5,",",REPT(" ",LEN($L5))),0 *LEN($L5)+1,LEN($L5))))) + VALUE(IF(TRIM(MID(SUBSTITUTE($L5,",",REPT(" ",LEN($L5))), 1 *LEN($L5)+1,LEN($L5))) = "", "0", TRIM(MID(SUBSTITUTE($L5,",",REPT(" ",LEN($L5))),1 *LEN($L5)+1,LEN($L5))))) + VALUE(IF(TRIM(MID(SUBSTITUTE($L5,",",REPT(" ",LEN($L5))), 2 *LEN($L5)+1,LEN($L5))) = "", "0", TRIM(MID(SUBSTITUTE($L5,",",REPT(" ",LEN($L5))),2 *LEN($L5)+1,LEN($L5))))) + VALUE(IF(TRIM(MID(SUBSTITUTE($L5,",",REPT(" ",LEN($L5))), 3 *LEN($L5)+1,LEN($L5))) = "", "0", TRIM(MID(SUBSTITUTE($L5,",",REPT(" ",LEN($L5))),3 *LEN($L5)+1,LEN($L5))))) + VALUE(IF(TRIM(MID(SUBSTITUTE($L5,",",REPT(" ",LEN($L5))), 4 *LEN($L5)+1,LEN($L5))) = "", "0", TRIM(MID(SUBSTITUTE($L5,",",REPT(" ",LEN($L5))),4 *LEN($L5)+1,LEN($L5))))) + VALUE(IF(TRIM(MID(SUBSTITUTE($L5,",",REPT(" ",LEN($L5))), 5 *LEN($L5)+1,LEN($L5))) = "", "0", TRIM(MID(SUBSTITUTE($L5,",",REPT(" ",LEN($L5))),5 *LEN($L5)+1,LEN($L5))))) + VALUE(IF(TRIM(MID(SUBSTITUTE($L5,",",REPT(" ",LEN($L5))), 6 *LEN($L5)+1,LEN($L5))) = "", "0", TRIM(MID(SUBSTITUTE($L5,",",REPT(" ",LEN($L5))),6 *LEN($L5)+1,LEN($L5))))) + VALUE(IF(TRIM(MID(SUBSTITUTE($L5,",",REPT(" ",LEN($L5))), 7 *LEN($L5)+1,LEN($L5))) = "", "0", TRIM(MID(SUBSTITUTE($L5,",",REPT(" ",LEN($L5))),7 *LEN($L5)+1,LEN($L5))))) + VALUE(IF(TRIM(MID(SUBSTITUTE($L5,",",REPT(" ",LEN($L5))), 8 *LEN($L5)+1,LEN($L5))) = "", "0", TRIM(MID(SUBSTITUTE($L5,",",REPT(" ",LEN($L5))),8 *LEN($L5)+1,LEN($L5))))) + VALUE(IF(TRIM(MID(SUBSTITUTE($L5,",",REPT(" ",LEN($L5))), 9 *LEN($L5)+1,LEN($L5))) = "", "0", TRIM(MID(SUBSTITUTE($L5,",",REPT(" ",LEN($L5))),9 *LEN($L5)+1,LEN($L5))))) + VALUE(IF(TRIM(MID(SUBSTITUTE($L5,",",REPT(" ",LEN($L5))), 10 *LEN($L5)+1,LEN($L5))) = "", "0", TRIM(MID(SUBSTITUTE($L5,",",REPT(" ",LEN($L5))),10 *LEN($L5)+1,LEN($L5)))))</f>
        <v>0</v>
      </c>
      <c r="V5">
        <f t="shared" si="17"/>
        <v>0</v>
      </c>
      <c r="W5" t="str">
        <f t="shared" ca="1" si="18"/>
        <v/>
      </c>
    </row>
    <row r="6" spans="1:23" ht="13.75" customHeight="1" x14ac:dyDescent="0.35">
      <c r="J6" s="9" t="str">
        <f t="shared" ca="1" si="10"/>
        <v/>
      </c>
      <c r="M6" s="10" t="str">
        <f t="shared" ca="1" si="11"/>
        <v/>
      </c>
      <c r="O6">
        <f t="shared" si="12"/>
        <v>0</v>
      </c>
      <c r="P6">
        <f t="shared" ca="1" si="13"/>
        <v>0</v>
      </c>
      <c r="Q6">
        <f t="shared" si="14"/>
        <v>0</v>
      </c>
      <c r="R6">
        <f t="shared" ca="1" si="15"/>
        <v>0</v>
      </c>
      <c r="S6" t="str">
        <f>IF(H6="","",VLOOKUP(H6,'Вода SKU'!$A$1:$B$150,2,0))</f>
        <v/>
      </c>
      <c r="T6">
        <f t="shared" si="16"/>
        <v>8</v>
      </c>
      <c r="U6">
        <f t="shared" si="19"/>
        <v>0</v>
      </c>
      <c r="V6">
        <f t="shared" si="17"/>
        <v>0</v>
      </c>
      <c r="W6" t="str">
        <f t="shared" ca="1" si="18"/>
        <v/>
      </c>
    </row>
    <row r="7" spans="1:23" ht="13.75" customHeight="1" x14ac:dyDescent="0.35">
      <c r="J7" s="9" t="str">
        <f t="shared" ca="1" si="10"/>
        <v/>
      </c>
      <c r="M7" s="10" t="str">
        <f t="shared" ca="1" si="11"/>
        <v/>
      </c>
      <c r="O7">
        <f t="shared" si="12"/>
        <v>0</v>
      </c>
      <c r="P7">
        <f t="shared" ca="1" si="13"/>
        <v>0</v>
      </c>
      <c r="Q7">
        <f t="shared" si="14"/>
        <v>0</v>
      </c>
      <c r="R7">
        <f t="shared" ca="1" si="15"/>
        <v>0</v>
      </c>
      <c r="S7" t="str">
        <f>IF(H7="","",VLOOKUP(H7,'Вода SKU'!$A$1:$B$150,2,0))</f>
        <v/>
      </c>
      <c r="T7">
        <f t="shared" si="16"/>
        <v>8</v>
      </c>
      <c r="U7">
        <f t="shared" si="19"/>
        <v>0</v>
      </c>
      <c r="V7">
        <f t="shared" si="17"/>
        <v>0</v>
      </c>
      <c r="W7" t="str">
        <f t="shared" ca="1" si="18"/>
        <v/>
      </c>
    </row>
    <row r="8" spans="1:23" ht="13.75" customHeight="1" x14ac:dyDescent="0.35">
      <c r="J8" s="9" t="str">
        <f t="shared" ca="1" si="10"/>
        <v/>
      </c>
      <c r="M8" s="10" t="str">
        <f t="shared" ca="1" si="11"/>
        <v/>
      </c>
      <c r="O8">
        <f t="shared" si="12"/>
        <v>0</v>
      </c>
      <c r="P8">
        <f t="shared" ca="1" si="13"/>
        <v>0</v>
      </c>
      <c r="Q8">
        <f t="shared" si="14"/>
        <v>0</v>
      </c>
      <c r="R8">
        <f t="shared" ca="1" si="15"/>
        <v>0</v>
      </c>
      <c r="S8" t="str">
        <f>IF(H8="","",VLOOKUP(H8,'Вода SKU'!$A$1:$B$150,2,0))</f>
        <v/>
      </c>
      <c r="T8">
        <f t="shared" si="16"/>
        <v>8</v>
      </c>
      <c r="U8">
        <f t="shared" si="19"/>
        <v>0</v>
      </c>
      <c r="V8">
        <f t="shared" si="17"/>
        <v>0</v>
      </c>
      <c r="W8" t="str">
        <f t="shared" ca="1" si="18"/>
        <v/>
      </c>
    </row>
    <row r="9" spans="1:23" ht="13.75" customHeight="1" x14ac:dyDescent="0.35">
      <c r="J9" s="9" t="str">
        <f t="shared" ca="1" si="10"/>
        <v/>
      </c>
      <c r="M9" s="10" t="str">
        <f t="shared" ca="1" si="11"/>
        <v/>
      </c>
      <c r="O9">
        <f t="shared" si="12"/>
        <v>0</v>
      </c>
      <c r="P9">
        <f t="shared" ca="1" si="13"/>
        <v>0</v>
      </c>
      <c r="Q9">
        <f t="shared" si="14"/>
        <v>0</v>
      </c>
      <c r="R9">
        <f t="shared" ca="1" si="15"/>
        <v>0</v>
      </c>
      <c r="S9" t="str">
        <f>IF(H9="","",VLOOKUP(H9,'Вода SKU'!$A$1:$B$150,2,0))</f>
        <v/>
      </c>
      <c r="T9">
        <f t="shared" si="16"/>
        <v>8</v>
      </c>
      <c r="U9">
        <f t="shared" si="19"/>
        <v>0</v>
      </c>
      <c r="V9">
        <f t="shared" si="17"/>
        <v>0</v>
      </c>
      <c r="W9" t="str">
        <f t="shared" ca="1" si="18"/>
        <v/>
      </c>
    </row>
    <row r="10" spans="1:23" ht="13.75" customHeight="1" x14ac:dyDescent="0.35">
      <c r="J10" s="9" t="str">
        <f t="shared" ca="1" si="10"/>
        <v/>
      </c>
      <c r="M10" s="10" t="str">
        <f t="shared" ca="1" si="11"/>
        <v/>
      </c>
      <c r="O10">
        <f t="shared" si="12"/>
        <v>0</v>
      </c>
      <c r="P10">
        <f t="shared" ca="1" si="13"/>
        <v>0</v>
      </c>
      <c r="Q10">
        <f t="shared" si="14"/>
        <v>0</v>
      </c>
      <c r="R10">
        <f t="shared" ca="1" si="15"/>
        <v>0</v>
      </c>
      <c r="S10" t="str">
        <f>IF(H10="","",VLOOKUP(H10,'Вода SKU'!$A$1:$B$150,2,0))</f>
        <v/>
      </c>
      <c r="T10">
        <f t="shared" si="16"/>
        <v>8</v>
      </c>
      <c r="U10">
        <f t="shared" si="19"/>
        <v>0</v>
      </c>
      <c r="V10">
        <f t="shared" si="17"/>
        <v>0</v>
      </c>
      <c r="W10" t="str">
        <f t="shared" ca="1" si="18"/>
        <v/>
      </c>
    </row>
    <row r="11" spans="1:23" ht="13.75" customHeight="1" x14ac:dyDescent="0.35">
      <c r="J11" s="9" t="str">
        <f t="shared" ca="1" si="10"/>
        <v/>
      </c>
      <c r="M11" s="10" t="str">
        <f t="shared" ca="1" si="11"/>
        <v/>
      </c>
      <c r="O11">
        <f t="shared" si="12"/>
        <v>0</v>
      </c>
      <c r="P11">
        <f t="shared" ca="1" si="13"/>
        <v>0</v>
      </c>
      <c r="Q11">
        <f t="shared" si="14"/>
        <v>0</v>
      </c>
      <c r="R11">
        <f t="shared" ca="1" si="15"/>
        <v>0</v>
      </c>
      <c r="S11" t="str">
        <f>IF(H11="","",VLOOKUP(H11,'Вода SKU'!$A$1:$B$150,2,0))</f>
        <v/>
      </c>
      <c r="T11">
        <f t="shared" si="16"/>
        <v>8</v>
      </c>
      <c r="U11">
        <f t="shared" si="19"/>
        <v>0</v>
      </c>
      <c r="V11">
        <f t="shared" si="17"/>
        <v>0</v>
      </c>
      <c r="W11" t="str">
        <f t="shared" ca="1" si="18"/>
        <v/>
      </c>
    </row>
    <row r="12" spans="1:23" ht="13.75" customHeight="1" x14ac:dyDescent="0.35">
      <c r="J12" s="9" t="str">
        <f t="shared" ca="1" si="10"/>
        <v/>
      </c>
      <c r="M12" s="10" t="str">
        <f t="shared" ca="1" si="11"/>
        <v/>
      </c>
      <c r="O12">
        <f t="shared" si="12"/>
        <v>0</v>
      </c>
      <c r="P12">
        <f t="shared" ca="1" si="13"/>
        <v>0</v>
      </c>
      <c r="Q12">
        <f t="shared" si="14"/>
        <v>0</v>
      </c>
      <c r="R12">
        <f t="shared" ca="1" si="15"/>
        <v>0</v>
      </c>
      <c r="S12" t="str">
        <f>IF(H12="","",VLOOKUP(H12,'Вода SKU'!$A$1:$B$150,2,0))</f>
        <v/>
      </c>
      <c r="T12">
        <f t="shared" si="16"/>
        <v>8</v>
      </c>
      <c r="U12">
        <f t="shared" si="19"/>
        <v>0</v>
      </c>
      <c r="V12">
        <f t="shared" si="17"/>
        <v>0</v>
      </c>
      <c r="W12" t="str">
        <f t="shared" ca="1" si="18"/>
        <v/>
      </c>
    </row>
    <row r="13" spans="1:23" ht="13.75" customHeight="1" x14ac:dyDescent="0.35">
      <c r="J13" s="9" t="str">
        <f t="shared" ca="1" si="10"/>
        <v/>
      </c>
      <c r="M13" s="10" t="str">
        <f t="shared" ca="1" si="11"/>
        <v/>
      </c>
      <c r="O13">
        <f t="shared" si="12"/>
        <v>0</v>
      </c>
      <c r="P13">
        <f t="shared" ca="1" si="13"/>
        <v>0</v>
      </c>
      <c r="Q13">
        <f t="shared" si="14"/>
        <v>0</v>
      </c>
      <c r="R13">
        <f t="shared" ca="1" si="15"/>
        <v>0</v>
      </c>
      <c r="S13" t="str">
        <f>IF(H13="","",VLOOKUP(H13,'Вода SKU'!$A$1:$B$150,2,0))</f>
        <v/>
      </c>
      <c r="T13">
        <f t="shared" si="16"/>
        <v>8</v>
      </c>
      <c r="U13">
        <f t="shared" si="19"/>
        <v>0</v>
      </c>
      <c r="V13">
        <f t="shared" si="17"/>
        <v>0</v>
      </c>
      <c r="W13" t="str">
        <f t="shared" ca="1" si="18"/>
        <v/>
      </c>
    </row>
    <row r="14" spans="1:23" ht="13.75" customHeight="1" x14ac:dyDescent="0.35">
      <c r="J14" s="9" t="str">
        <f t="shared" ca="1" si="10"/>
        <v/>
      </c>
      <c r="M14" s="10" t="str">
        <f t="shared" ca="1" si="11"/>
        <v/>
      </c>
      <c r="O14">
        <f t="shared" si="12"/>
        <v>0</v>
      </c>
      <c r="P14">
        <f t="shared" ca="1" si="13"/>
        <v>0</v>
      </c>
      <c r="Q14">
        <f t="shared" si="14"/>
        <v>0</v>
      </c>
      <c r="R14">
        <f t="shared" ca="1" si="15"/>
        <v>0</v>
      </c>
      <c r="S14" t="str">
        <f>IF(H14="","",VLOOKUP(H14,'Вода SKU'!$A$1:$B$150,2,0))</f>
        <v/>
      </c>
      <c r="T14">
        <f t="shared" si="16"/>
        <v>8</v>
      </c>
      <c r="U14">
        <f t="shared" si="19"/>
        <v>0</v>
      </c>
      <c r="V14">
        <f t="shared" si="17"/>
        <v>0</v>
      </c>
      <c r="W14" t="str">
        <f t="shared" ca="1" si="18"/>
        <v/>
      </c>
    </row>
    <row r="15" spans="1:23" ht="13.75" customHeight="1" x14ac:dyDescent="0.35">
      <c r="J15" s="9" t="str">
        <f t="shared" ca="1" si="10"/>
        <v/>
      </c>
      <c r="M15" s="10" t="str">
        <f t="shared" ca="1" si="11"/>
        <v/>
      </c>
      <c r="O15">
        <f t="shared" si="12"/>
        <v>0</v>
      </c>
      <c r="P15">
        <f t="shared" ca="1" si="13"/>
        <v>0</v>
      </c>
      <c r="Q15">
        <f t="shared" si="14"/>
        <v>0</v>
      </c>
      <c r="R15">
        <f t="shared" ca="1" si="15"/>
        <v>0</v>
      </c>
      <c r="S15" t="str">
        <f>IF(H15="","",VLOOKUP(H15,'Вода SKU'!$A$1:$B$150,2,0))</f>
        <v/>
      </c>
      <c r="T15">
        <f t="shared" si="16"/>
        <v>8</v>
      </c>
      <c r="U15">
        <f t="shared" si="19"/>
        <v>0</v>
      </c>
      <c r="V15">
        <f t="shared" si="17"/>
        <v>0</v>
      </c>
      <c r="W15" t="str">
        <f t="shared" ca="1" si="18"/>
        <v/>
      </c>
    </row>
    <row r="16" spans="1:23" ht="13.75" customHeight="1" x14ac:dyDescent="0.35">
      <c r="J16" s="9" t="str">
        <f t="shared" ca="1" si="10"/>
        <v/>
      </c>
      <c r="M16" s="10" t="str">
        <f t="shared" ca="1" si="11"/>
        <v/>
      </c>
      <c r="O16">
        <f t="shared" si="12"/>
        <v>0</v>
      </c>
      <c r="P16">
        <f t="shared" ca="1" si="13"/>
        <v>0</v>
      </c>
      <c r="Q16">
        <f t="shared" si="14"/>
        <v>0</v>
      </c>
      <c r="R16">
        <f t="shared" ca="1" si="15"/>
        <v>0</v>
      </c>
      <c r="S16" t="str">
        <f>IF(H16="","",VLOOKUP(H16,'Вода SKU'!$A$1:$B$150,2,0))</f>
        <v/>
      </c>
      <c r="T16">
        <f t="shared" si="16"/>
        <v>8</v>
      </c>
      <c r="U16">
        <f t="shared" si="19"/>
        <v>0</v>
      </c>
      <c r="V16">
        <f t="shared" si="17"/>
        <v>0</v>
      </c>
      <c r="W16" t="str">
        <f t="shared" ca="1" si="18"/>
        <v/>
      </c>
    </row>
    <row r="17" spans="10:23" ht="13.75" customHeight="1" x14ac:dyDescent="0.35">
      <c r="J17" s="9" t="str">
        <f t="shared" ca="1" si="10"/>
        <v/>
      </c>
      <c r="M17" s="10" t="str">
        <f t="shared" ca="1" si="11"/>
        <v/>
      </c>
      <c r="O17">
        <f t="shared" si="12"/>
        <v>0</v>
      </c>
      <c r="P17">
        <f t="shared" ca="1" si="13"/>
        <v>0</v>
      </c>
      <c r="Q17">
        <f t="shared" si="14"/>
        <v>0</v>
      </c>
      <c r="R17">
        <f t="shared" ca="1" si="15"/>
        <v>0</v>
      </c>
      <c r="S17" t="str">
        <f>IF(H17="","",VLOOKUP(H17,'Вода SKU'!$A$1:$B$150,2,0))</f>
        <v/>
      </c>
      <c r="T17">
        <f t="shared" si="16"/>
        <v>8</v>
      </c>
      <c r="U17">
        <f t="shared" si="19"/>
        <v>0</v>
      </c>
      <c r="V17">
        <f t="shared" si="17"/>
        <v>0</v>
      </c>
      <c r="W17" t="str">
        <f t="shared" ca="1" si="18"/>
        <v/>
      </c>
    </row>
    <row r="18" spans="10:23" ht="13.75" customHeight="1" x14ac:dyDescent="0.35">
      <c r="J18" s="9" t="str">
        <f t="shared" ca="1" si="10"/>
        <v/>
      </c>
      <c r="M18" s="10" t="str">
        <f t="shared" ca="1" si="11"/>
        <v/>
      </c>
      <c r="O18">
        <f t="shared" si="12"/>
        <v>0</v>
      </c>
      <c r="P18">
        <f t="shared" ca="1" si="13"/>
        <v>0</v>
      </c>
      <c r="Q18">
        <f t="shared" si="14"/>
        <v>0</v>
      </c>
      <c r="R18">
        <f t="shared" ca="1" si="15"/>
        <v>0</v>
      </c>
      <c r="S18" t="str">
        <f>IF(H18="","",VLOOKUP(H18,'Вода SKU'!$A$1:$B$150,2,0))</f>
        <v/>
      </c>
      <c r="T18">
        <f t="shared" si="16"/>
        <v>8</v>
      </c>
      <c r="U18">
        <f t="shared" si="19"/>
        <v>0</v>
      </c>
      <c r="V18">
        <f t="shared" si="17"/>
        <v>0</v>
      </c>
      <c r="W18" t="str">
        <f t="shared" ca="1" si="18"/>
        <v/>
      </c>
    </row>
    <row r="19" spans="10:23" ht="13.75" customHeight="1" x14ac:dyDescent="0.35">
      <c r="J19" s="9" t="str">
        <f t="shared" ca="1" si="10"/>
        <v/>
      </c>
      <c r="M19" s="10" t="str">
        <f t="shared" ca="1" si="11"/>
        <v/>
      </c>
      <c r="O19">
        <f t="shared" si="12"/>
        <v>0</v>
      </c>
      <c r="P19">
        <f t="shared" ca="1" si="13"/>
        <v>0</v>
      </c>
      <c r="Q19">
        <f t="shared" si="14"/>
        <v>0</v>
      </c>
      <c r="R19">
        <f t="shared" ca="1" si="15"/>
        <v>0</v>
      </c>
      <c r="S19" t="str">
        <f>IF(H19="","",VLOOKUP(H19,'Вода SKU'!$A$1:$B$150,2,0))</f>
        <v/>
      </c>
      <c r="T19">
        <f t="shared" si="16"/>
        <v>8</v>
      </c>
      <c r="U19">
        <f t="shared" si="19"/>
        <v>0</v>
      </c>
      <c r="V19">
        <f t="shared" si="17"/>
        <v>0</v>
      </c>
      <c r="W19" t="str">
        <f t="shared" ca="1" si="18"/>
        <v/>
      </c>
    </row>
    <row r="20" spans="10:23" ht="13.75" customHeight="1" x14ac:dyDescent="0.35">
      <c r="J20" s="9" t="str">
        <f t="shared" ca="1" si="10"/>
        <v/>
      </c>
      <c r="M20" s="10" t="str">
        <f t="shared" ca="1" si="11"/>
        <v/>
      </c>
      <c r="O20">
        <f t="shared" si="12"/>
        <v>0</v>
      </c>
      <c r="P20">
        <f t="shared" ca="1" si="13"/>
        <v>0</v>
      </c>
      <c r="Q20">
        <f t="shared" si="14"/>
        <v>0</v>
      </c>
      <c r="R20">
        <f t="shared" ca="1" si="15"/>
        <v>0</v>
      </c>
      <c r="S20" t="str">
        <f>IF(H20="","",VLOOKUP(H20,'Вода SKU'!$A$1:$B$150,2,0))</f>
        <v/>
      </c>
      <c r="T20">
        <f t="shared" si="16"/>
        <v>8</v>
      </c>
      <c r="U20">
        <f t="shared" si="19"/>
        <v>0</v>
      </c>
      <c r="V20">
        <f t="shared" si="17"/>
        <v>0</v>
      </c>
      <c r="W20" t="str">
        <f t="shared" ca="1" si="18"/>
        <v/>
      </c>
    </row>
    <row r="21" spans="10:23" ht="13.75" customHeight="1" x14ac:dyDescent="0.35">
      <c r="J21" s="9" t="str">
        <f t="shared" ca="1" si="10"/>
        <v/>
      </c>
      <c r="M21" s="10" t="str">
        <f t="shared" ca="1" si="11"/>
        <v/>
      </c>
      <c r="O21">
        <f t="shared" si="12"/>
        <v>0</v>
      </c>
      <c r="P21">
        <f t="shared" ca="1" si="13"/>
        <v>0</v>
      </c>
      <c r="Q21">
        <f t="shared" si="14"/>
        <v>0</v>
      </c>
      <c r="R21">
        <f t="shared" ca="1" si="15"/>
        <v>0</v>
      </c>
      <c r="S21" t="str">
        <f>IF(H21="","",VLOOKUP(H21,'Вода SKU'!$A$1:$B$150,2,0))</f>
        <v/>
      </c>
      <c r="T21">
        <f t="shared" si="16"/>
        <v>8</v>
      </c>
      <c r="U21">
        <f t="shared" si="19"/>
        <v>0</v>
      </c>
      <c r="V21">
        <f t="shared" si="17"/>
        <v>0</v>
      </c>
      <c r="W21" t="str">
        <f t="shared" ca="1" si="18"/>
        <v/>
      </c>
    </row>
    <row r="22" spans="10:23" ht="13.75" customHeight="1" x14ac:dyDescent="0.35">
      <c r="J22" s="9" t="str">
        <f t="shared" ca="1" si="10"/>
        <v/>
      </c>
      <c r="M22" s="10" t="str">
        <f t="shared" ca="1" si="11"/>
        <v/>
      </c>
      <c r="O22">
        <f t="shared" si="12"/>
        <v>0</v>
      </c>
      <c r="P22">
        <f t="shared" ca="1" si="13"/>
        <v>0</v>
      </c>
      <c r="Q22">
        <f t="shared" si="14"/>
        <v>0</v>
      </c>
      <c r="R22">
        <f t="shared" ca="1" si="15"/>
        <v>0</v>
      </c>
      <c r="S22" t="str">
        <f>IF(H22="","",VLOOKUP(H22,'Вода SKU'!$A$1:$B$150,2,0))</f>
        <v/>
      </c>
      <c r="T22">
        <f t="shared" si="16"/>
        <v>8</v>
      </c>
      <c r="U22">
        <f t="shared" si="19"/>
        <v>0</v>
      </c>
      <c r="V22">
        <f t="shared" si="17"/>
        <v>0</v>
      </c>
      <c r="W22" t="str">
        <f t="shared" ca="1" si="18"/>
        <v/>
      </c>
    </row>
    <row r="23" spans="10:23" ht="13.75" customHeight="1" x14ac:dyDescent="0.35">
      <c r="J23" s="9" t="str">
        <f t="shared" ca="1" si="10"/>
        <v/>
      </c>
      <c r="M23" s="10" t="str">
        <f t="shared" ca="1" si="11"/>
        <v/>
      </c>
      <c r="O23">
        <f t="shared" si="12"/>
        <v>0</v>
      </c>
      <c r="P23">
        <f t="shared" ca="1" si="13"/>
        <v>0</v>
      </c>
      <c r="Q23">
        <f t="shared" si="14"/>
        <v>0</v>
      </c>
      <c r="R23">
        <f t="shared" ca="1" si="15"/>
        <v>0</v>
      </c>
      <c r="S23" t="str">
        <f>IF(H23="","",VLOOKUP(H23,'Вода SKU'!$A$1:$B$150,2,0))</f>
        <v/>
      </c>
      <c r="T23">
        <f t="shared" si="16"/>
        <v>8</v>
      </c>
      <c r="U23">
        <f t="shared" si="19"/>
        <v>0</v>
      </c>
      <c r="V23">
        <f t="shared" si="17"/>
        <v>0</v>
      </c>
      <c r="W23" t="str">
        <f t="shared" ca="1" si="18"/>
        <v/>
      </c>
    </row>
    <row r="24" spans="10:23" ht="13.75" customHeight="1" x14ac:dyDescent="0.35">
      <c r="J24" s="9" t="str">
        <f t="shared" ca="1" si="10"/>
        <v/>
      </c>
      <c r="M24" s="10" t="str">
        <f t="shared" ca="1" si="11"/>
        <v/>
      </c>
      <c r="O24">
        <f t="shared" si="12"/>
        <v>0</v>
      </c>
      <c r="P24">
        <f t="shared" ca="1" si="13"/>
        <v>0</v>
      </c>
      <c r="Q24">
        <f t="shared" si="14"/>
        <v>0</v>
      </c>
      <c r="R24">
        <f t="shared" ca="1" si="15"/>
        <v>0</v>
      </c>
      <c r="S24" t="str">
        <f>IF(H24="","",VLOOKUP(H24,'Вода SKU'!$A$1:$B$150,2,0))</f>
        <v/>
      </c>
      <c r="T24">
        <f t="shared" si="16"/>
        <v>8</v>
      </c>
      <c r="U24">
        <f t="shared" si="19"/>
        <v>0</v>
      </c>
      <c r="V24">
        <f t="shared" si="17"/>
        <v>0</v>
      </c>
      <c r="W24" t="str">
        <f t="shared" ca="1" si="18"/>
        <v/>
      </c>
    </row>
    <row r="25" spans="10:23" ht="13.75" customHeight="1" x14ac:dyDescent="0.35">
      <c r="J25" s="9" t="str">
        <f t="shared" ca="1" si="10"/>
        <v/>
      </c>
      <c r="M25" s="10" t="str">
        <f t="shared" ca="1" si="11"/>
        <v/>
      </c>
      <c r="O25">
        <f t="shared" si="12"/>
        <v>0</v>
      </c>
      <c r="P25">
        <f t="shared" ca="1" si="13"/>
        <v>0</v>
      </c>
      <c r="Q25">
        <f t="shared" si="14"/>
        <v>0</v>
      </c>
      <c r="R25">
        <f t="shared" ca="1" si="15"/>
        <v>0</v>
      </c>
      <c r="S25" t="str">
        <f>IF(H25="","",VLOOKUP(H25,'Вода SKU'!$A$1:$B$150,2,0))</f>
        <v/>
      </c>
      <c r="T25">
        <f t="shared" si="16"/>
        <v>8</v>
      </c>
      <c r="U25">
        <f t="shared" si="19"/>
        <v>0</v>
      </c>
      <c r="V25">
        <f t="shared" si="17"/>
        <v>0</v>
      </c>
      <c r="W25" t="str">
        <f t="shared" ca="1" si="18"/>
        <v/>
      </c>
    </row>
    <row r="26" spans="10:23" ht="13.75" customHeight="1" x14ac:dyDescent="0.35">
      <c r="J26" s="9" t="str">
        <f t="shared" ca="1" si="10"/>
        <v/>
      </c>
      <c r="M26" s="10" t="str">
        <f t="shared" ca="1" si="11"/>
        <v/>
      </c>
      <c r="O26">
        <f t="shared" si="12"/>
        <v>0</v>
      </c>
      <c r="P26">
        <f t="shared" ca="1" si="13"/>
        <v>0</v>
      </c>
      <c r="Q26">
        <f t="shared" si="14"/>
        <v>0</v>
      </c>
      <c r="R26">
        <f t="shared" ca="1" si="15"/>
        <v>0</v>
      </c>
      <c r="S26" t="str">
        <f>IF(H26="","",VLOOKUP(H26,'Вода SKU'!$A$1:$B$150,2,0))</f>
        <v/>
      </c>
      <c r="T26">
        <f t="shared" si="16"/>
        <v>8</v>
      </c>
      <c r="U26">
        <f t="shared" si="19"/>
        <v>0</v>
      </c>
      <c r="V26">
        <f t="shared" si="17"/>
        <v>0</v>
      </c>
      <c r="W26" t="str">
        <f t="shared" ca="1" si="18"/>
        <v/>
      </c>
    </row>
    <row r="27" spans="10:23" ht="13.75" customHeight="1" x14ac:dyDescent="0.35">
      <c r="J27" s="9" t="str">
        <f t="shared" ca="1" si="10"/>
        <v/>
      </c>
      <c r="M27" s="10" t="str">
        <f t="shared" ca="1" si="11"/>
        <v/>
      </c>
      <c r="O27">
        <f t="shared" si="12"/>
        <v>0</v>
      </c>
      <c r="P27">
        <f t="shared" ca="1" si="13"/>
        <v>0</v>
      </c>
      <c r="Q27">
        <f t="shared" si="14"/>
        <v>0</v>
      </c>
      <c r="R27">
        <f t="shared" ca="1" si="15"/>
        <v>0</v>
      </c>
      <c r="S27" t="str">
        <f>IF(H27="","",VLOOKUP(H27,'Вода SKU'!$A$1:$B$150,2,0))</f>
        <v/>
      </c>
      <c r="T27">
        <f t="shared" si="16"/>
        <v>8</v>
      </c>
      <c r="U27">
        <f t="shared" si="19"/>
        <v>0</v>
      </c>
      <c r="V27">
        <f t="shared" si="17"/>
        <v>0</v>
      </c>
      <c r="W27" t="str">
        <f t="shared" ca="1" si="18"/>
        <v/>
      </c>
    </row>
    <row r="28" spans="10:23" ht="13.75" customHeight="1" x14ac:dyDescent="0.35">
      <c r="J28" s="9" t="str">
        <f t="shared" ca="1" si="10"/>
        <v/>
      </c>
      <c r="M28" s="10" t="str">
        <f t="shared" ca="1" si="11"/>
        <v/>
      </c>
      <c r="O28">
        <f t="shared" si="12"/>
        <v>0</v>
      </c>
      <c r="P28">
        <f t="shared" ca="1" si="13"/>
        <v>0</v>
      </c>
      <c r="Q28">
        <f t="shared" si="14"/>
        <v>0</v>
      </c>
      <c r="R28">
        <f t="shared" ca="1" si="15"/>
        <v>0</v>
      </c>
      <c r="S28" t="str">
        <f>IF(H28="","",VLOOKUP(H28,'Вода SKU'!$A$1:$B$150,2,0))</f>
        <v/>
      </c>
      <c r="T28">
        <f t="shared" si="16"/>
        <v>8</v>
      </c>
      <c r="U28">
        <f t="shared" si="19"/>
        <v>0</v>
      </c>
      <c r="V28">
        <f t="shared" si="17"/>
        <v>0</v>
      </c>
      <c r="W28" t="str">
        <f t="shared" ca="1" si="18"/>
        <v/>
      </c>
    </row>
    <row r="29" spans="10:23" ht="13.75" customHeight="1" x14ac:dyDescent="0.35">
      <c r="J29" s="9" t="str">
        <f t="shared" ca="1" si="10"/>
        <v/>
      </c>
      <c r="L29" s="10"/>
      <c r="M29" s="10" t="str">
        <f t="shared" ca="1" si="11"/>
        <v/>
      </c>
      <c r="O29">
        <f t="shared" si="12"/>
        <v>0</v>
      </c>
      <c r="P29">
        <f t="shared" ca="1" si="13"/>
        <v>0</v>
      </c>
      <c r="Q29">
        <f t="shared" si="14"/>
        <v>0</v>
      </c>
      <c r="R29">
        <f t="shared" ca="1" si="15"/>
        <v>0</v>
      </c>
      <c r="S29" t="str">
        <f>IF(H29="","",VLOOKUP(H29,'Вода SKU'!$A$1:$B$150,2,0))</f>
        <v/>
      </c>
      <c r="T29">
        <f t="shared" si="16"/>
        <v>8</v>
      </c>
      <c r="U29">
        <f t="shared" si="19"/>
        <v>0</v>
      </c>
      <c r="V29">
        <f t="shared" si="17"/>
        <v>0</v>
      </c>
      <c r="W29" t="str">
        <f t="shared" ca="1" si="18"/>
        <v/>
      </c>
    </row>
    <row r="30" spans="10:23" ht="13.75" customHeight="1" x14ac:dyDescent="0.35">
      <c r="J30" s="9" t="str">
        <f t="shared" ca="1" si="10"/>
        <v/>
      </c>
      <c r="M30" s="10" t="str">
        <f t="shared" ca="1" si="11"/>
        <v/>
      </c>
      <c r="O30">
        <f t="shared" si="12"/>
        <v>0</v>
      </c>
      <c r="P30">
        <f t="shared" ca="1" si="13"/>
        <v>0</v>
      </c>
      <c r="Q30">
        <f t="shared" si="14"/>
        <v>0</v>
      </c>
      <c r="R30">
        <f t="shared" ca="1" si="15"/>
        <v>0</v>
      </c>
      <c r="S30" t="str">
        <f>IF(H30="","",VLOOKUP(H30,'Вода SKU'!$A$1:$B$150,2,0))</f>
        <v/>
      </c>
      <c r="T30">
        <f t="shared" si="16"/>
        <v>8</v>
      </c>
      <c r="U30">
        <f t="shared" si="19"/>
        <v>0</v>
      </c>
      <c r="V30">
        <f t="shared" si="17"/>
        <v>0</v>
      </c>
      <c r="W30" t="str">
        <f t="shared" ca="1" si="18"/>
        <v/>
      </c>
    </row>
    <row r="31" spans="10:23" ht="13.75" customHeight="1" x14ac:dyDescent="0.35">
      <c r="J31" s="9" t="str">
        <f t="shared" ca="1" si="10"/>
        <v/>
      </c>
      <c r="M31" s="10" t="str">
        <f t="shared" ca="1" si="11"/>
        <v/>
      </c>
      <c r="O31">
        <f t="shared" si="12"/>
        <v>0</v>
      </c>
      <c r="P31">
        <f t="shared" ca="1" si="13"/>
        <v>0</v>
      </c>
      <c r="Q31">
        <f t="shared" si="14"/>
        <v>0</v>
      </c>
      <c r="R31">
        <f t="shared" ca="1" si="15"/>
        <v>0</v>
      </c>
      <c r="S31" t="str">
        <f>IF(H31="","",VLOOKUP(H31,'Вода SKU'!$A$1:$B$150,2,0))</f>
        <v/>
      </c>
      <c r="T31">
        <f t="shared" si="16"/>
        <v>8</v>
      </c>
      <c r="U31">
        <f t="shared" si="19"/>
        <v>0</v>
      </c>
      <c r="V31">
        <f t="shared" si="17"/>
        <v>0</v>
      </c>
      <c r="W31" t="str">
        <f t="shared" ca="1" si="18"/>
        <v/>
      </c>
    </row>
    <row r="32" spans="10:23" ht="13.75" customHeight="1" x14ac:dyDescent="0.35">
      <c r="J32" s="9" t="str">
        <f t="shared" ca="1" si="10"/>
        <v/>
      </c>
      <c r="M32" s="10" t="str">
        <f t="shared" ca="1" si="11"/>
        <v/>
      </c>
      <c r="O32">
        <f t="shared" si="12"/>
        <v>0</v>
      </c>
      <c r="P32">
        <f t="shared" ca="1" si="13"/>
        <v>0</v>
      </c>
      <c r="Q32">
        <f t="shared" si="14"/>
        <v>0</v>
      </c>
      <c r="R32">
        <f t="shared" ca="1" si="15"/>
        <v>0</v>
      </c>
      <c r="S32" t="str">
        <f>IF(H32="","",VLOOKUP(H32,'Вода SKU'!$A$1:$B$150,2,0))</f>
        <v/>
      </c>
      <c r="T32">
        <f t="shared" si="16"/>
        <v>8</v>
      </c>
      <c r="U32">
        <f t="shared" si="19"/>
        <v>0</v>
      </c>
      <c r="V32">
        <f t="shared" si="17"/>
        <v>0</v>
      </c>
      <c r="W32" t="str">
        <f t="shared" ca="1" si="18"/>
        <v/>
      </c>
    </row>
    <row r="33" spans="10:23" ht="13.75" customHeight="1" x14ac:dyDescent="0.35">
      <c r="J33" s="9" t="str">
        <f t="shared" ca="1" si="10"/>
        <v/>
      </c>
      <c r="M33" s="10" t="str">
        <f t="shared" ca="1" si="11"/>
        <v/>
      </c>
      <c r="O33">
        <f t="shared" si="12"/>
        <v>0</v>
      </c>
      <c r="P33">
        <f t="shared" ca="1" si="13"/>
        <v>0</v>
      </c>
      <c r="Q33">
        <f t="shared" si="14"/>
        <v>0</v>
      </c>
      <c r="R33">
        <f t="shared" ca="1" si="15"/>
        <v>0</v>
      </c>
      <c r="S33" t="str">
        <f>IF(H33="","",VLOOKUP(H33,'Вода SKU'!$A$1:$B$150,2,0))</f>
        <v/>
      </c>
      <c r="T33">
        <f t="shared" si="16"/>
        <v>8</v>
      </c>
      <c r="U33">
        <f t="shared" si="19"/>
        <v>0</v>
      </c>
      <c r="V33">
        <f t="shared" si="17"/>
        <v>0</v>
      </c>
      <c r="W33" t="str">
        <f t="shared" ca="1" si="18"/>
        <v/>
      </c>
    </row>
    <row r="34" spans="10:23" ht="13.75" customHeight="1" x14ac:dyDescent="0.35">
      <c r="J34" s="9" t="str">
        <f t="shared" ca="1" si="10"/>
        <v/>
      </c>
      <c r="M34" s="10" t="str">
        <f t="shared" ca="1" si="11"/>
        <v/>
      </c>
      <c r="O34">
        <f t="shared" si="12"/>
        <v>0</v>
      </c>
      <c r="P34">
        <f t="shared" ca="1" si="13"/>
        <v>0</v>
      </c>
      <c r="Q34">
        <f t="shared" si="14"/>
        <v>0</v>
      </c>
      <c r="R34">
        <f t="shared" ca="1" si="15"/>
        <v>0</v>
      </c>
      <c r="S34" t="str">
        <f>IF(H34="","",VLOOKUP(H34,'Вода SKU'!$A$1:$B$150,2,0))</f>
        <v/>
      </c>
      <c r="T34">
        <f t="shared" si="16"/>
        <v>8</v>
      </c>
      <c r="U34">
        <f t="shared" si="19"/>
        <v>0</v>
      </c>
      <c r="V34">
        <f t="shared" si="17"/>
        <v>0</v>
      </c>
      <c r="W34" t="str">
        <f t="shared" ca="1" si="18"/>
        <v/>
      </c>
    </row>
    <row r="35" spans="10:23" ht="13.75" customHeight="1" x14ac:dyDescent="0.35">
      <c r="J35" s="9" t="str">
        <f t="shared" ca="1" si="10"/>
        <v/>
      </c>
      <c r="M35" s="10" t="str">
        <f t="shared" ca="1" si="11"/>
        <v/>
      </c>
      <c r="O35">
        <f t="shared" si="12"/>
        <v>0</v>
      </c>
      <c r="P35">
        <f t="shared" ca="1" si="13"/>
        <v>0</v>
      </c>
      <c r="Q35">
        <f t="shared" si="14"/>
        <v>0</v>
      </c>
      <c r="R35">
        <f t="shared" ca="1" si="15"/>
        <v>0</v>
      </c>
      <c r="S35" t="str">
        <f>IF(H35="","",VLOOKUP(H35,'Вода SKU'!$A$1:$B$150,2,0))</f>
        <v/>
      </c>
      <c r="T35">
        <f t="shared" si="16"/>
        <v>8</v>
      </c>
      <c r="U35">
        <f t="shared" si="19"/>
        <v>0</v>
      </c>
      <c r="V35">
        <f t="shared" si="17"/>
        <v>0</v>
      </c>
      <c r="W35" t="str">
        <f t="shared" ca="1" si="18"/>
        <v/>
      </c>
    </row>
    <row r="36" spans="10:23" ht="13.75" customHeight="1" x14ac:dyDescent="0.35">
      <c r="J36" s="9" t="str">
        <f t="shared" ref="J36:J67" ca="1" si="20">IF(L36="", IF(N36="","",W36+(INDIRECT("R" &amp; ROW() - 1) - R36)),IF(N36="", "", INDIRECT("R" &amp; ROW() - 1) - R36))</f>
        <v/>
      </c>
      <c r="M36" s="10" t="str">
        <f t="shared" ref="M36:M67" ca="1" si="21">IF(L36="", IF(W36=0, "", W36), IF(U36 = "", "", IF(U36/T36 = 0, "", U36/T36)))</f>
        <v/>
      </c>
      <c r="O36">
        <f t="shared" ref="O36:O67" si="22">IF(N36 = "-", -V36,I36)</f>
        <v>0</v>
      </c>
      <c r="P36">
        <f t="shared" ref="P36:P67" ca="1" si="23">IF(N36 = "-", SUM(INDIRECT(ADDRESS(2,COLUMN(O36)) &amp; ":" &amp; ADDRESS(ROW(),COLUMN(O36)))), 0)</f>
        <v>0</v>
      </c>
      <c r="Q36">
        <f t="shared" ref="Q36:Q67" si="24">IF(N36="-",1,0)</f>
        <v>0</v>
      </c>
      <c r="R36">
        <f t="shared" ref="R36:R67" ca="1" si="25">IF(P36 = 0, INDIRECT("R" &amp; ROW() - 1), P36)</f>
        <v>0</v>
      </c>
      <c r="S36" t="str">
        <f>IF(H36="","",VLOOKUP(H36,'Вода SKU'!$A$1:$B$150,2,0))</f>
        <v/>
      </c>
      <c r="T36">
        <f t="shared" ref="T36:T67" si="26">8000/1000</f>
        <v>8</v>
      </c>
      <c r="U36">
        <f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>
        <f t="shared" ref="V36:V67" si="27">IF(U36 = "", "", U36/T36)</f>
        <v>0</v>
      </c>
      <c r="W36" t="str">
        <f t="shared" ref="W36:W67" ca="1" si="28">IF(N36="", "", MAX(ROUND(-(INDIRECT("R" &amp; ROW() - 1) - R36)/1000, 0), 1) * 1000)</f>
        <v/>
      </c>
    </row>
    <row r="37" spans="10:23" ht="13.75" customHeight="1" x14ac:dyDescent="0.35">
      <c r="J37" s="9" t="str">
        <f t="shared" ca="1" si="20"/>
        <v/>
      </c>
      <c r="M37" s="10" t="str">
        <f t="shared" ca="1" si="21"/>
        <v/>
      </c>
      <c r="O37">
        <f t="shared" si="22"/>
        <v>0</v>
      </c>
      <c r="P37">
        <f t="shared" ca="1" si="23"/>
        <v>0</v>
      </c>
      <c r="Q37">
        <f t="shared" si="24"/>
        <v>0</v>
      </c>
      <c r="R37">
        <f t="shared" ca="1" si="25"/>
        <v>0</v>
      </c>
      <c r="S37" t="str">
        <f>IF(H37="","",VLOOKUP(H37,'Вода SKU'!$A$1:$B$150,2,0))</f>
        <v/>
      </c>
      <c r="T37">
        <f t="shared" si="26"/>
        <v>8</v>
      </c>
      <c r="U37">
        <f t="shared" ref="U37:U67" si="29">VALUE(IF(TRIM(MID(SUBSTITUTE($L37,",",REPT(" ",LEN($L37))), 0 *LEN($L37)+1,LEN($L37))) = "", "0", TRIM(MID(SUBSTITUTE($L37,",",REPT(" ",LEN($L37))),0 *LEN($L37)+1,LEN($L37))))) + VALUE(IF(TRIM(MID(SUBSTITUTE($L37,",",REPT(" ",LEN($L37))), 1 *LEN($L37)+1,LEN($L37))) = "", "0", TRIM(MID(SUBSTITUTE($L37,",",REPT(" ",LEN($L37))),1 *LEN($L37)+1,LEN($L37))))) + VALUE(IF(TRIM(MID(SUBSTITUTE($L37,",",REPT(" ",LEN($L37))), 2 *LEN($L37)+1,LEN($L37))) = "", "0", TRIM(MID(SUBSTITUTE($L37,",",REPT(" ",LEN($L37))),2 *LEN($L37)+1,LEN($L37))))) + VALUE(IF(TRIM(MID(SUBSTITUTE($L37,",",REPT(" ",LEN($L37))), 3 *LEN($L37)+1,LEN($L37))) = "", "0", TRIM(MID(SUBSTITUTE($L37,",",REPT(" ",LEN($L37))),3 *LEN($L37)+1,LEN($L37))))) + VALUE(IF(TRIM(MID(SUBSTITUTE($L37,",",REPT(" ",LEN($L37))), 4 *LEN($L37)+1,LEN($L37))) = "", "0", TRIM(MID(SUBSTITUTE($L37,",",REPT(" ",LEN($L37))),4 *LEN($L37)+1,LEN($L37))))) + VALUE(IF(TRIM(MID(SUBSTITUTE($L37,",",REPT(" ",LEN($L37))), 5 *LEN($L37)+1,LEN($L37))) = "", "0", TRIM(MID(SUBSTITUTE($L37,",",REPT(" ",LEN($L37))),5 *LEN($L37)+1,LEN($L37))))) + VALUE(IF(TRIM(MID(SUBSTITUTE($L37,",",REPT(" ",LEN($L37))), 6 *LEN($L37)+1,LEN($L37))) = "", "0", TRIM(MID(SUBSTITUTE($L37,",",REPT(" ",LEN($L37))),6 *LEN($L37)+1,LEN($L37))))) + VALUE(IF(TRIM(MID(SUBSTITUTE($L37,",",REPT(" ",LEN($L37))), 7 *LEN($L37)+1,LEN($L37))) = "", "0", TRIM(MID(SUBSTITUTE($L37,",",REPT(" ",LEN($L37))),7 *LEN($L37)+1,LEN($L37))))) + VALUE(IF(TRIM(MID(SUBSTITUTE($L37,",",REPT(" ",LEN($L37))), 8 *LEN($L37)+1,LEN($L37))) = "", "0", TRIM(MID(SUBSTITUTE($L37,",",REPT(" ",LEN($L37))),8 *LEN($L37)+1,LEN($L37))))) + VALUE(IF(TRIM(MID(SUBSTITUTE($L37,",",REPT(" ",LEN($L37))), 9 *LEN($L37)+1,LEN($L37))) = "", "0", TRIM(MID(SUBSTITUTE($L37,",",REPT(" ",LEN($L37))),9 *LEN($L37)+1,LEN($L37))))) + VALUE(IF(TRIM(MID(SUBSTITUTE($L37,",",REPT(" ",LEN($L37))), 10 *LEN($L37)+1,LEN($L37))) = "", "0", TRIM(MID(SUBSTITUTE($L37,",",REPT(" ",LEN($L37))),10 *LEN($L37)+1,LEN($L37)))))</f>
        <v>0</v>
      </c>
      <c r="V37">
        <f t="shared" si="27"/>
        <v>0</v>
      </c>
      <c r="W37" t="str">
        <f t="shared" ca="1" si="28"/>
        <v/>
      </c>
    </row>
    <row r="38" spans="10:23" ht="13.75" customHeight="1" x14ac:dyDescent="0.35">
      <c r="J38" s="9" t="str">
        <f t="shared" ca="1" si="20"/>
        <v/>
      </c>
      <c r="M38" s="10" t="str">
        <f t="shared" ca="1" si="21"/>
        <v/>
      </c>
      <c r="O38">
        <f t="shared" si="22"/>
        <v>0</v>
      </c>
      <c r="P38">
        <f t="shared" ca="1" si="23"/>
        <v>0</v>
      </c>
      <c r="Q38">
        <f t="shared" si="24"/>
        <v>0</v>
      </c>
      <c r="R38">
        <f t="shared" ca="1" si="25"/>
        <v>0</v>
      </c>
      <c r="S38" t="str">
        <f>IF(H38="","",VLOOKUP(H38,'Вода SKU'!$A$1:$B$150,2,0))</f>
        <v/>
      </c>
      <c r="T38">
        <f t="shared" si="26"/>
        <v>8</v>
      </c>
      <c r="U38">
        <f t="shared" si="29"/>
        <v>0</v>
      </c>
      <c r="V38">
        <f t="shared" si="27"/>
        <v>0</v>
      </c>
      <c r="W38" t="str">
        <f t="shared" ca="1" si="28"/>
        <v/>
      </c>
    </row>
    <row r="39" spans="10:23" ht="13.75" customHeight="1" x14ac:dyDescent="0.35">
      <c r="J39" s="9" t="str">
        <f t="shared" ca="1" si="20"/>
        <v/>
      </c>
      <c r="M39" s="10" t="str">
        <f t="shared" ca="1" si="21"/>
        <v/>
      </c>
      <c r="O39">
        <f t="shared" si="22"/>
        <v>0</v>
      </c>
      <c r="P39">
        <f t="shared" ca="1" si="23"/>
        <v>0</v>
      </c>
      <c r="Q39">
        <f t="shared" si="24"/>
        <v>0</v>
      </c>
      <c r="R39">
        <f t="shared" ca="1" si="25"/>
        <v>0</v>
      </c>
      <c r="S39" t="str">
        <f>IF(H39="","",VLOOKUP(H39,'Вода SKU'!$A$1:$B$150,2,0))</f>
        <v/>
      </c>
      <c r="T39">
        <f t="shared" si="26"/>
        <v>8</v>
      </c>
      <c r="U39">
        <f t="shared" si="29"/>
        <v>0</v>
      </c>
      <c r="V39">
        <f t="shared" si="27"/>
        <v>0</v>
      </c>
      <c r="W39" t="str">
        <f t="shared" ca="1" si="28"/>
        <v/>
      </c>
    </row>
    <row r="40" spans="10:23" ht="13.75" customHeight="1" x14ac:dyDescent="0.35">
      <c r="J40" s="9" t="str">
        <f t="shared" ca="1" si="20"/>
        <v/>
      </c>
      <c r="M40" s="10" t="str">
        <f t="shared" ca="1" si="21"/>
        <v/>
      </c>
      <c r="O40">
        <f t="shared" si="22"/>
        <v>0</v>
      </c>
      <c r="P40">
        <f t="shared" ca="1" si="23"/>
        <v>0</v>
      </c>
      <c r="Q40">
        <f t="shared" si="24"/>
        <v>0</v>
      </c>
      <c r="R40">
        <f t="shared" ca="1" si="25"/>
        <v>0</v>
      </c>
      <c r="S40" t="str">
        <f>IF(H40="","",VLOOKUP(H40,'Вода SKU'!$A$1:$B$150,2,0))</f>
        <v/>
      </c>
      <c r="T40">
        <f t="shared" si="26"/>
        <v>8</v>
      </c>
      <c r="U40">
        <f t="shared" si="29"/>
        <v>0</v>
      </c>
      <c r="V40">
        <f t="shared" si="27"/>
        <v>0</v>
      </c>
      <c r="W40" t="str">
        <f t="shared" ca="1" si="28"/>
        <v/>
      </c>
    </row>
    <row r="41" spans="10:23" ht="13.75" customHeight="1" x14ac:dyDescent="0.35">
      <c r="J41" s="9" t="str">
        <f t="shared" ca="1" si="20"/>
        <v/>
      </c>
      <c r="M41" s="10" t="str">
        <f t="shared" ca="1" si="21"/>
        <v/>
      </c>
      <c r="O41">
        <f t="shared" si="22"/>
        <v>0</v>
      </c>
      <c r="P41">
        <f t="shared" ca="1" si="23"/>
        <v>0</v>
      </c>
      <c r="Q41">
        <f t="shared" si="24"/>
        <v>0</v>
      </c>
      <c r="R41">
        <f t="shared" ca="1" si="25"/>
        <v>0</v>
      </c>
      <c r="S41" t="str">
        <f>IF(H41="","",VLOOKUP(H41,'Вода SKU'!$A$1:$B$150,2,0))</f>
        <v/>
      </c>
      <c r="T41">
        <f t="shared" si="26"/>
        <v>8</v>
      </c>
      <c r="U41">
        <f t="shared" si="29"/>
        <v>0</v>
      </c>
      <c r="V41">
        <f t="shared" si="27"/>
        <v>0</v>
      </c>
      <c r="W41" t="str">
        <f t="shared" ca="1" si="28"/>
        <v/>
      </c>
    </row>
    <row r="42" spans="10:23" ht="13.75" customHeight="1" x14ac:dyDescent="0.35">
      <c r="J42" s="9" t="str">
        <f t="shared" ca="1" si="20"/>
        <v/>
      </c>
      <c r="M42" s="10" t="str">
        <f t="shared" ca="1" si="21"/>
        <v/>
      </c>
      <c r="O42">
        <f t="shared" si="22"/>
        <v>0</v>
      </c>
      <c r="P42">
        <f t="shared" ca="1" si="23"/>
        <v>0</v>
      </c>
      <c r="Q42">
        <f t="shared" si="24"/>
        <v>0</v>
      </c>
      <c r="R42">
        <f t="shared" ca="1" si="25"/>
        <v>0</v>
      </c>
      <c r="S42" t="str">
        <f>IF(H42="","",VLOOKUP(H42,'Вода SKU'!$A$1:$B$150,2,0))</f>
        <v/>
      </c>
      <c r="T42">
        <f t="shared" si="26"/>
        <v>8</v>
      </c>
      <c r="U42">
        <f t="shared" si="29"/>
        <v>0</v>
      </c>
      <c r="V42">
        <f t="shared" si="27"/>
        <v>0</v>
      </c>
      <c r="W42" t="str">
        <f t="shared" ca="1" si="28"/>
        <v/>
      </c>
    </row>
    <row r="43" spans="10:23" ht="13.75" customHeight="1" x14ac:dyDescent="0.35">
      <c r="J43" s="9" t="str">
        <f t="shared" ca="1" si="20"/>
        <v/>
      </c>
      <c r="M43" s="10" t="str">
        <f t="shared" ca="1" si="21"/>
        <v/>
      </c>
      <c r="O43">
        <f t="shared" si="22"/>
        <v>0</v>
      </c>
      <c r="P43">
        <f t="shared" ca="1" si="23"/>
        <v>0</v>
      </c>
      <c r="Q43">
        <f t="shared" si="24"/>
        <v>0</v>
      </c>
      <c r="R43">
        <f t="shared" ca="1" si="25"/>
        <v>0</v>
      </c>
      <c r="S43" t="str">
        <f>IF(H43="","",VLOOKUP(H43,'Вода SKU'!$A$1:$B$150,2,0))</f>
        <v/>
      </c>
      <c r="T43">
        <f t="shared" si="26"/>
        <v>8</v>
      </c>
      <c r="U43">
        <f t="shared" si="29"/>
        <v>0</v>
      </c>
      <c r="V43">
        <f t="shared" si="27"/>
        <v>0</v>
      </c>
      <c r="W43" t="str">
        <f t="shared" ca="1" si="28"/>
        <v/>
      </c>
    </row>
    <row r="44" spans="10:23" ht="13.75" customHeight="1" x14ac:dyDescent="0.35">
      <c r="J44" s="9" t="str">
        <f t="shared" ca="1" si="20"/>
        <v/>
      </c>
      <c r="M44" s="10" t="str">
        <f t="shared" ca="1" si="21"/>
        <v/>
      </c>
      <c r="O44">
        <f t="shared" si="22"/>
        <v>0</v>
      </c>
      <c r="P44">
        <f t="shared" ref="P44:P69" ca="1" si="30">IF(N44="-",SUM(INDIRECT(ADDRESS(2,COLUMN(O44))&amp;":"&amp;ADDRESS(ROW(),COLUMN(O44)))),0)</f>
        <v>0</v>
      </c>
      <c r="Q44">
        <f t="shared" si="24"/>
        <v>0</v>
      </c>
      <c r="R44">
        <f t="shared" ca="1" si="25"/>
        <v>0</v>
      </c>
      <c r="S44" t="str">
        <f>IF(H44="","",VLOOKUP(H44,'Вода SKU'!$A$1:$B$150,2,0))</f>
        <v/>
      </c>
      <c r="T44">
        <f t="shared" si="26"/>
        <v>8</v>
      </c>
      <c r="U44">
        <f t="shared" si="29"/>
        <v>0</v>
      </c>
      <c r="V44">
        <f t="shared" si="27"/>
        <v>0</v>
      </c>
      <c r="W44" t="str">
        <f t="shared" ca="1" si="28"/>
        <v/>
      </c>
    </row>
    <row r="45" spans="10:23" ht="13.75" customHeight="1" x14ac:dyDescent="0.35">
      <c r="J45" s="9" t="str">
        <f t="shared" ca="1" si="20"/>
        <v/>
      </c>
      <c r="M45" s="10" t="str">
        <f t="shared" ca="1" si="21"/>
        <v/>
      </c>
      <c r="O45">
        <f t="shared" si="22"/>
        <v>0</v>
      </c>
      <c r="P45">
        <f t="shared" ca="1" si="30"/>
        <v>0</v>
      </c>
      <c r="Q45">
        <f t="shared" si="24"/>
        <v>0</v>
      </c>
      <c r="R45">
        <f t="shared" ca="1" si="25"/>
        <v>0</v>
      </c>
      <c r="S45" t="str">
        <f>IF(H45="","",VLOOKUP(H45,'Вода SKU'!$A$1:$B$150,2,0))</f>
        <v/>
      </c>
      <c r="T45">
        <f t="shared" si="26"/>
        <v>8</v>
      </c>
      <c r="U45">
        <f t="shared" si="29"/>
        <v>0</v>
      </c>
      <c r="V45">
        <f t="shared" si="27"/>
        <v>0</v>
      </c>
      <c r="W45" t="str">
        <f t="shared" ca="1" si="28"/>
        <v/>
      </c>
    </row>
    <row r="46" spans="10:23" ht="13.75" customHeight="1" x14ac:dyDescent="0.35">
      <c r="J46" s="9" t="str">
        <f t="shared" ca="1" si="20"/>
        <v/>
      </c>
      <c r="M46" s="10" t="str">
        <f t="shared" ca="1" si="21"/>
        <v/>
      </c>
      <c r="O46">
        <f t="shared" si="22"/>
        <v>0</v>
      </c>
      <c r="P46">
        <f t="shared" ca="1" si="30"/>
        <v>0</v>
      </c>
      <c r="Q46">
        <f t="shared" si="24"/>
        <v>0</v>
      </c>
      <c r="R46">
        <f t="shared" ca="1" si="25"/>
        <v>0</v>
      </c>
      <c r="S46" t="str">
        <f>IF(H46="","",VLOOKUP(H46,'Вода SKU'!$A$1:$B$150,2,0))</f>
        <v/>
      </c>
      <c r="T46">
        <f t="shared" si="26"/>
        <v>8</v>
      </c>
      <c r="U46">
        <f t="shared" si="29"/>
        <v>0</v>
      </c>
      <c r="V46">
        <f t="shared" si="27"/>
        <v>0</v>
      </c>
      <c r="W46" t="str">
        <f t="shared" ca="1" si="28"/>
        <v/>
      </c>
    </row>
    <row r="47" spans="10:23" ht="13.75" customHeight="1" x14ac:dyDescent="0.35">
      <c r="J47" s="9" t="str">
        <f t="shared" ca="1" si="20"/>
        <v/>
      </c>
      <c r="M47" s="10" t="str">
        <f t="shared" ca="1" si="21"/>
        <v/>
      </c>
      <c r="O47">
        <f t="shared" si="22"/>
        <v>0</v>
      </c>
      <c r="P47">
        <f t="shared" ca="1" si="30"/>
        <v>0</v>
      </c>
      <c r="Q47">
        <f t="shared" si="24"/>
        <v>0</v>
      </c>
      <c r="R47">
        <f t="shared" ca="1" si="25"/>
        <v>0</v>
      </c>
      <c r="S47" t="str">
        <f>IF(H47="","",VLOOKUP(H47,'Вода SKU'!$A$1:$B$150,2,0))</f>
        <v/>
      </c>
      <c r="T47">
        <f t="shared" si="26"/>
        <v>8</v>
      </c>
      <c r="U47">
        <f t="shared" si="29"/>
        <v>0</v>
      </c>
      <c r="V47">
        <f t="shared" si="27"/>
        <v>0</v>
      </c>
      <c r="W47" t="str">
        <f t="shared" ca="1" si="28"/>
        <v/>
      </c>
    </row>
    <row r="48" spans="10:23" ht="13.75" customHeight="1" x14ac:dyDescent="0.35">
      <c r="J48" s="9" t="str">
        <f t="shared" ca="1" si="20"/>
        <v/>
      </c>
      <c r="M48" s="10" t="str">
        <f t="shared" ca="1" si="21"/>
        <v/>
      </c>
      <c r="O48">
        <f t="shared" si="22"/>
        <v>0</v>
      </c>
      <c r="P48">
        <f t="shared" ca="1" si="30"/>
        <v>0</v>
      </c>
      <c r="Q48">
        <f t="shared" si="24"/>
        <v>0</v>
      </c>
      <c r="R48">
        <f t="shared" ca="1" si="25"/>
        <v>0</v>
      </c>
      <c r="S48" t="str">
        <f>IF(H48="","",VLOOKUP(H48,'Вода SKU'!$A$1:$B$150,2,0))</f>
        <v/>
      </c>
      <c r="T48">
        <f t="shared" si="26"/>
        <v>8</v>
      </c>
      <c r="U48">
        <f t="shared" si="29"/>
        <v>0</v>
      </c>
      <c r="V48">
        <f t="shared" si="27"/>
        <v>0</v>
      </c>
      <c r="W48" t="str">
        <f t="shared" ca="1" si="28"/>
        <v/>
      </c>
    </row>
    <row r="49" spans="10:23" ht="13.75" customHeight="1" x14ac:dyDescent="0.35">
      <c r="J49" s="9" t="str">
        <f t="shared" ca="1" si="20"/>
        <v/>
      </c>
      <c r="M49" s="10" t="str">
        <f t="shared" ca="1" si="21"/>
        <v/>
      </c>
      <c r="O49">
        <f t="shared" si="22"/>
        <v>0</v>
      </c>
      <c r="P49">
        <f t="shared" ca="1" si="30"/>
        <v>0</v>
      </c>
      <c r="Q49">
        <f t="shared" si="24"/>
        <v>0</v>
      </c>
      <c r="R49">
        <f t="shared" ca="1" si="25"/>
        <v>0</v>
      </c>
      <c r="S49" t="str">
        <f>IF(H49="","",VLOOKUP(H49,'Вода SKU'!$A$1:$B$150,2,0))</f>
        <v/>
      </c>
      <c r="T49">
        <f t="shared" si="26"/>
        <v>8</v>
      </c>
      <c r="U49">
        <f t="shared" si="29"/>
        <v>0</v>
      </c>
      <c r="V49">
        <f t="shared" si="27"/>
        <v>0</v>
      </c>
      <c r="W49" t="str">
        <f t="shared" ca="1" si="28"/>
        <v/>
      </c>
    </row>
    <row r="50" spans="10:23" ht="13.75" customHeight="1" x14ac:dyDescent="0.35">
      <c r="J50" s="9" t="str">
        <f t="shared" ca="1" si="20"/>
        <v/>
      </c>
      <c r="M50" s="10" t="str">
        <f t="shared" ca="1" si="21"/>
        <v/>
      </c>
      <c r="O50">
        <f t="shared" si="22"/>
        <v>0</v>
      </c>
      <c r="P50">
        <f t="shared" ca="1" si="30"/>
        <v>0</v>
      </c>
      <c r="Q50">
        <f t="shared" si="24"/>
        <v>0</v>
      </c>
      <c r="R50">
        <f t="shared" ca="1" si="25"/>
        <v>0</v>
      </c>
      <c r="S50" t="str">
        <f>IF(H50="","",VLOOKUP(H50,'Вода SKU'!$A$1:$B$150,2,0))</f>
        <v/>
      </c>
      <c r="T50">
        <f t="shared" si="26"/>
        <v>8</v>
      </c>
      <c r="U50">
        <f t="shared" si="29"/>
        <v>0</v>
      </c>
      <c r="V50">
        <f t="shared" si="27"/>
        <v>0</v>
      </c>
      <c r="W50" t="str">
        <f t="shared" ca="1" si="28"/>
        <v/>
      </c>
    </row>
    <row r="51" spans="10:23" ht="13.75" customHeight="1" x14ac:dyDescent="0.35">
      <c r="J51" s="9" t="str">
        <f t="shared" ca="1" si="20"/>
        <v/>
      </c>
      <c r="M51" s="10" t="str">
        <f t="shared" ca="1" si="21"/>
        <v/>
      </c>
      <c r="O51">
        <f t="shared" si="22"/>
        <v>0</v>
      </c>
      <c r="P51">
        <f t="shared" ca="1" si="30"/>
        <v>0</v>
      </c>
      <c r="Q51">
        <f t="shared" si="24"/>
        <v>0</v>
      </c>
      <c r="R51">
        <f t="shared" ca="1" si="25"/>
        <v>0</v>
      </c>
      <c r="S51" t="str">
        <f>IF(H51="","",VLOOKUP(H51,'Вода SKU'!$A$1:$B$150,2,0))</f>
        <v/>
      </c>
      <c r="T51">
        <f t="shared" si="26"/>
        <v>8</v>
      </c>
      <c r="U51">
        <f t="shared" si="29"/>
        <v>0</v>
      </c>
      <c r="V51">
        <f t="shared" si="27"/>
        <v>0</v>
      </c>
      <c r="W51" t="str">
        <f t="shared" ca="1" si="28"/>
        <v/>
      </c>
    </row>
    <row r="52" spans="10:23" ht="13.75" customHeight="1" x14ac:dyDescent="0.35">
      <c r="J52" s="9" t="str">
        <f t="shared" ca="1" si="20"/>
        <v/>
      </c>
      <c r="M52" s="10" t="str">
        <f t="shared" ca="1" si="21"/>
        <v/>
      </c>
      <c r="O52">
        <f t="shared" si="22"/>
        <v>0</v>
      </c>
      <c r="P52">
        <f t="shared" ca="1" si="30"/>
        <v>0</v>
      </c>
      <c r="Q52">
        <f t="shared" si="24"/>
        <v>0</v>
      </c>
      <c r="R52">
        <f t="shared" ca="1" si="25"/>
        <v>0</v>
      </c>
      <c r="S52" t="str">
        <f>IF(H52="","",VLOOKUP(H52,'Вода SKU'!$A$1:$B$150,2,0))</f>
        <v/>
      </c>
      <c r="T52">
        <f t="shared" si="26"/>
        <v>8</v>
      </c>
      <c r="U52">
        <f t="shared" si="29"/>
        <v>0</v>
      </c>
      <c r="V52">
        <f t="shared" si="27"/>
        <v>0</v>
      </c>
      <c r="W52" t="str">
        <f t="shared" ca="1" si="28"/>
        <v/>
      </c>
    </row>
    <row r="53" spans="10:23" ht="13.75" customHeight="1" x14ac:dyDescent="0.35">
      <c r="J53" s="9" t="str">
        <f t="shared" ca="1" si="20"/>
        <v/>
      </c>
      <c r="M53" s="10" t="str">
        <f t="shared" ca="1" si="21"/>
        <v/>
      </c>
      <c r="O53">
        <f t="shared" si="22"/>
        <v>0</v>
      </c>
      <c r="P53">
        <f t="shared" ca="1" si="30"/>
        <v>0</v>
      </c>
      <c r="Q53">
        <f t="shared" si="24"/>
        <v>0</v>
      </c>
      <c r="R53">
        <f t="shared" ca="1" si="25"/>
        <v>0</v>
      </c>
      <c r="S53" t="str">
        <f>IF(H53="","",VLOOKUP(H53,'Вода SKU'!$A$1:$B$150,2,0))</f>
        <v/>
      </c>
      <c r="T53">
        <f t="shared" si="26"/>
        <v>8</v>
      </c>
      <c r="U53">
        <f t="shared" si="29"/>
        <v>0</v>
      </c>
      <c r="V53">
        <f t="shared" si="27"/>
        <v>0</v>
      </c>
      <c r="W53" t="str">
        <f t="shared" ca="1" si="28"/>
        <v/>
      </c>
    </row>
    <row r="54" spans="10:23" ht="13.75" customHeight="1" x14ac:dyDescent="0.35">
      <c r="J54" s="9" t="str">
        <f t="shared" ca="1" si="20"/>
        <v/>
      </c>
      <c r="M54" s="10" t="str">
        <f t="shared" ca="1" si="21"/>
        <v/>
      </c>
      <c r="O54">
        <f t="shared" si="22"/>
        <v>0</v>
      </c>
      <c r="P54">
        <f t="shared" ca="1" si="30"/>
        <v>0</v>
      </c>
      <c r="Q54">
        <f t="shared" si="24"/>
        <v>0</v>
      </c>
      <c r="R54">
        <f t="shared" ca="1" si="25"/>
        <v>0</v>
      </c>
      <c r="S54" t="str">
        <f>IF(H54="","",VLOOKUP(H54,'Вода SKU'!$A$1:$B$150,2,0))</f>
        <v/>
      </c>
      <c r="T54">
        <f t="shared" si="26"/>
        <v>8</v>
      </c>
      <c r="U54">
        <f t="shared" si="29"/>
        <v>0</v>
      </c>
      <c r="V54">
        <f t="shared" si="27"/>
        <v>0</v>
      </c>
      <c r="W54" t="str">
        <f t="shared" ca="1" si="28"/>
        <v/>
      </c>
    </row>
    <row r="55" spans="10:23" ht="13.75" customHeight="1" x14ac:dyDescent="0.35">
      <c r="J55" s="9" t="str">
        <f t="shared" ca="1" si="20"/>
        <v/>
      </c>
      <c r="M55" s="10" t="str">
        <f t="shared" ca="1" si="21"/>
        <v/>
      </c>
      <c r="O55">
        <f t="shared" si="22"/>
        <v>0</v>
      </c>
      <c r="P55">
        <f t="shared" ca="1" si="30"/>
        <v>0</v>
      </c>
      <c r="Q55">
        <f t="shared" si="24"/>
        <v>0</v>
      </c>
      <c r="R55">
        <f t="shared" ca="1" si="25"/>
        <v>0</v>
      </c>
      <c r="S55" t="str">
        <f>IF(H55="","",VLOOKUP(H55,'Вода SKU'!$A$1:$B$150,2,0))</f>
        <v/>
      </c>
      <c r="T55">
        <f t="shared" si="26"/>
        <v>8</v>
      </c>
      <c r="U55">
        <f t="shared" si="29"/>
        <v>0</v>
      </c>
      <c r="V55">
        <f t="shared" si="27"/>
        <v>0</v>
      </c>
      <c r="W55" t="str">
        <f t="shared" ca="1" si="28"/>
        <v/>
      </c>
    </row>
    <row r="56" spans="10:23" ht="13.75" customHeight="1" x14ac:dyDescent="0.35">
      <c r="J56" s="9" t="str">
        <f t="shared" ca="1" si="20"/>
        <v/>
      </c>
      <c r="M56" s="10" t="str">
        <f t="shared" ca="1" si="21"/>
        <v/>
      </c>
      <c r="O56">
        <f t="shared" si="22"/>
        <v>0</v>
      </c>
      <c r="P56">
        <f t="shared" ca="1" si="30"/>
        <v>0</v>
      </c>
      <c r="Q56">
        <f t="shared" si="24"/>
        <v>0</v>
      </c>
      <c r="R56">
        <f t="shared" ca="1" si="25"/>
        <v>0</v>
      </c>
      <c r="S56" t="str">
        <f>IF(H56="","",VLOOKUP(H56,'Вода SKU'!$A$1:$B$150,2,0))</f>
        <v/>
      </c>
      <c r="T56">
        <f t="shared" si="26"/>
        <v>8</v>
      </c>
      <c r="U56">
        <f t="shared" si="29"/>
        <v>0</v>
      </c>
      <c r="V56">
        <f t="shared" si="27"/>
        <v>0</v>
      </c>
      <c r="W56" t="str">
        <f t="shared" ca="1" si="28"/>
        <v/>
      </c>
    </row>
    <row r="57" spans="10:23" ht="13.75" customHeight="1" x14ac:dyDescent="0.35">
      <c r="J57" s="9" t="str">
        <f t="shared" ca="1" si="20"/>
        <v/>
      </c>
      <c r="M57" s="10" t="str">
        <f t="shared" ca="1" si="21"/>
        <v/>
      </c>
      <c r="O57">
        <f t="shared" si="22"/>
        <v>0</v>
      </c>
      <c r="P57">
        <f t="shared" ca="1" si="30"/>
        <v>0</v>
      </c>
      <c r="Q57">
        <f t="shared" si="24"/>
        <v>0</v>
      </c>
      <c r="R57">
        <f t="shared" ca="1" si="25"/>
        <v>0</v>
      </c>
      <c r="S57" t="str">
        <f>IF(H57="","",VLOOKUP(H57,'Вода SKU'!$A$1:$B$150,2,0))</f>
        <v/>
      </c>
      <c r="T57">
        <f t="shared" si="26"/>
        <v>8</v>
      </c>
      <c r="U57">
        <f t="shared" si="29"/>
        <v>0</v>
      </c>
      <c r="V57">
        <f t="shared" si="27"/>
        <v>0</v>
      </c>
      <c r="W57" t="str">
        <f t="shared" ca="1" si="28"/>
        <v/>
      </c>
    </row>
    <row r="58" spans="10:23" ht="13.75" customHeight="1" x14ac:dyDescent="0.35">
      <c r="J58" s="9" t="str">
        <f t="shared" ca="1" si="20"/>
        <v/>
      </c>
      <c r="M58" s="10" t="str">
        <f t="shared" ca="1" si="21"/>
        <v/>
      </c>
      <c r="O58">
        <f t="shared" si="22"/>
        <v>0</v>
      </c>
      <c r="P58">
        <f t="shared" ca="1" si="30"/>
        <v>0</v>
      </c>
      <c r="Q58">
        <f t="shared" si="24"/>
        <v>0</v>
      </c>
      <c r="R58">
        <f t="shared" ca="1" si="25"/>
        <v>0</v>
      </c>
      <c r="S58" t="str">
        <f>IF(H58="","",VLOOKUP(H58,'Вода SKU'!$A$1:$B$150,2,0))</f>
        <v/>
      </c>
      <c r="T58">
        <f t="shared" si="26"/>
        <v>8</v>
      </c>
      <c r="U58">
        <f t="shared" si="29"/>
        <v>0</v>
      </c>
      <c r="V58">
        <f t="shared" si="27"/>
        <v>0</v>
      </c>
      <c r="W58" t="str">
        <f t="shared" ca="1" si="28"/>
        <v/>
      </c>
    </row>
    <row r="59" spans="10:23" ht="13.75" customHeight="1" x14ac:dyDescent="0.35">
      <c r="J59" s="9" t="str">
        <f t="shared" ca="1" si="20"/>
        <v/>
      </c>
      <c r="M59" s="10" t="str">
        <f t="shared" ca="1" si="21"/>
        <v/>
      </c>
      <c r="O59">
        <f t="shared" si="22"/>
        <v>0</v>
      </c>
      <c r="P59">
        <f t="shared" ca="1" si="30"/>
        <v>0</v>
      </c>
      <c r="Q59">
        <f t="shared" si="24"/>
        <v>0</v>
      </c>
      <c r="R59">
        <f t="shared" ca="1" si="25"/>
        <v>0</v>
      </c>
      <c r="S59" t="str">
        <f>IF(H59="","",VLOOKUP(H59,'Вода SKU'!$A$1:$B$150,2,0))</f>
        <v/>
      </c>
      <c r="T59">
        <f t="shared" si="26"/>
        <v>8</v>
      </c>
      <c r="U59">
        <f t="shared" si="29"/>
        <v>0</v>
      </c>
      <c r="V59">
        <f t="shared" si="27"/>
        <v>0</v>
      </c>
      <c r="W59" t="str">
        <f t="shared" ca="1" si="28"/>
        <v/>
      </c>
    </row>
    <row r="60" spans="10:23" ht="13.75" customHeight="1" x14ac:dyDescent="0.35">
      <c r="J60" s="9" t="str">
        <f t="shared" ca="1" si="20"/>
        <v/>
      </c>
      <c r="M60" s="10" t="str">
        <f t="shared" ca="1" si="21"/>
        <v/>
      </c>
      <c r="O60">
        <f t="shared" si="22"/>
        <v>0</v>
      </c>
      <c r="P60">
        <f t="shared" ca="1" si="30"/>
        <v>0</v>
      </c>
      <c r="Q60">
        <f t="shared" si="24"/>
        <v>0</v>
      </c>
      <c r="R60">
        <f t="shared" ca="1" si="25"/>
        <v>0</v>
      </c>
      <c r="S60" t="str">
        <f>IF(H60="","",VLOOKUP(H60,'Вода SKU'!$A$1:$B$150,2,0))</f>
        <v/>
      </c>
      <c r="T60">
        <f t="shared" si="26"/>
        <v>8</v>
      </c>
      <c r="U60">
        <f t="shared" si="29"/>
        <v>0</v>
      </c>
      <c r="V60">
        <f t="shared" si="27"/>
        <v>0</v>
      </c>
      <c r="W60" t="str">
        <f t="shared" ca="1" si="28"/>
        <v/>
      </c>
    </row>
    <row r="61" spans="10:23" ht="13.75" customHeight="1" x14ac:dyDescent="0.35">
      <c r="J61" s="9" t="str">
        <f t="shared" ca="1" si="20"/>
        <v/>
      </c>
      <c r="M61" s="10" t="str">
        <f t="shared" ca="1" si="21"/>
        <v/>
      </c>
      <c r="O61">
        <f t="shared" si="22"/>
        <v>0</v>
      </c>
      <c r="P61">
        <f t="shared" ca="1" si="30"/>
        <v>0</v>
      </c>
      <c r="Q61">
        <f t="shared" si="24"/>
        <v>0</v>
      </c>
      <c r="R61">
        <f t="shared" ca="1" si="25"/>
        <v>0</v>
      </c>
      <c r="S61" t="str">
        <f>IF(H61="","",VLOOKUP(H61,'Вода SKU'!$A$1:$B$150,2,0))</f>
        <v/>
      </c>
      <c r="T61">
        <f t="shared" si="26"/>
        <v>8</v>
      </c>
      <c r="U61">
        <f t="shared" si="29"/>
        <v>0</v>
      </c>
      <c r="V61">
        <f t="shared" si="27"/>
        <v>0</v>
      </c>
      <c r="W61" t="str">
        <f t="shared" ca="1" si="28"/>
        <v/>
      </c>
    </row>
    <row r="62" spans="10:23" ht="13.75" customHeight="1" x14ac:dyDescent="0.35">
      <c r="J62" s="9" t="str">
        <f t="shared" ca="1" si="20"/>
        <v/>
      </c>
      <c r="M62" s="10" t="str">
        <f t="shared" ca="1" si="21"/>
        <v/>
      </c>
      <c r="O62">
        <f t="shared" si="22"/>
        <v>0</v>
      </c>
      <c r="P62">
        <f t="shared" ca="1" si="30"/>
        <v>0</v>
      </c>
      <c r="Q62">
        <f t="shared" si="24"/>
        <v>0</v>
      </c>
      <c r="R62">
        <f t="shared" ca="1" si="25"/>
        <v>0</v>
      </c>
      <c r="S62" t="str">
        <f>IF(H62="","",VLOOKUP(H62,'Вода SKU'!$A$1:$B$150,2,0))</f>
        <v/>
      </c>
      <c r="T62">
        <f t="shared" si="26"/>
        <v>8</v>
      </c>
      <c r="U62">
        <f t="shared" si="29"/>
        <v>0</v>
      </c>
      <c r="V62">
        <f t="shared" si="27"/>
        <v>0</v>
      </c>
      <c r="W62" t="str">
        <f t="shared" ca="1" si="28"/>
        <v/>
      </c>
    </row>
    <row r="63" spans="10:23" ht="13.75" customHeight="1" x14ac:dyDescent="0.35">
      <c r="J63" s="9" t="str">
        <f t="shared" ca="1" si="20"/>
        <v/>
      </c>
      <c r="M63" s="10" t="str">
        <f t="shared" ca="1" si="21"/>
        <v/>
      </c>
      <c r="O63">
        <f t="shared" si="22"/>
        <v>0</v>
      </c>
      <c r="P63">
        <f t="shared" ca="1" si="30"/>
        <v>0</v>
      </c>
      <c r="Q63">
        <f t="shared" si="24"/>
        <v>0</v>
      </c>
      <c r="R63">
        <f t="shared" ca="1" si="25"/>
        <v>0</v>
      </c>
      <c r="S63" t="str">
        <f>IF(H63="","",VLOOKUP(H63,'Вода SKU'!$A$1:$B$150,2,0))</f>
        <v/>
      </c>
      <c r="T63">
        <f t="shared" si="26"/>
        <v>8</v>
      </c>
      <c r="U63">
        <f t="shared" si="29"/>
        <v>0</v>
      </c>
      <c r="V63">
        <f t="shared" si="27"/>
        <v>0</v>
      </c>
      <c r="W63" t="str">
        <f t="shared" ca="1" si="28"/>
        <v/>
      </c>
    </row>
    <row r="64" spans="10:23" ht="13.75" customHeight="1" x14ac:dyDescent="0.35">
      <c r="J64" s="9" t="str">
        <f t="shared" ca="1" si="20"/>
        <v/>
      </c>
      <c r="M64" s="10" t="str">
        <f t="shared" ca="1" si="21"/>
        <v/>
      </c>
      <c r="O64">
        <f t="shared" si="22"/>
        <v>0</v>
      </c>
      <c r="P64">
        <f t="shared" ca="1" si="30"/>
        <v>0</v>
      </c>
      <c r="Q64">
        <f t="shared" si="24"/>
        <v>0</v>
      </c>
      <c r="R64">
        <f t="shared" ca="1" si="25"/>
        <v>0</v>
      </c>
      <c r="S64" t="str">
        <f>IF(H64="","",VLOOKUP(H64,'Вода SKU'!$A$1:$B$150,2,0))</f>
        <v/>
      </c>
      <c r="T64">
        <f t="shared" si="26"/>
        <v>8</v>
      </c>
      <c r="U64">
        <f t="shared" si="29"/>
        <v>0</v>
      </c>
      <c r="V64">
        <f t="shared" si="27"/>
        <v>0</v>
      </c>
      <c r="W64" t="str">
        <f t="shared" ca="1" si="28"/>
        <v/>
      </c>
    </row>
    <row r="65" spans="10:23" ht="13.75" customHeight="1" x14ac:dyDescent="0.35">
      <c r="J65" s="9" t="str">
        <f t="shared" ca="1" si="20"/>
        <v/>
      </c>
      <c r="M65" s="10" t="str">
        <f t="shared" ca="1" si="21"/>
        <v/>
      </c>
      <c r="O65">
        <f t="shared" si="22"/>
        <v>0</v>
      </c>
      <c r="P65">
        <f t="shared" ca="1" si="30"/>
        <v>0</v>
      </c>
      <c r="Q65">
        <f t="shared" si="24"/>
        <v>0</v>
      </c>
      <c r="R65">
        <f t="shared" ca="1" si="25"/>
        <v>0</v>
      </c>
      <c r="S65" t="str">
        <f>IF(H65="","",VLOOKUP(H65,'Вода SKU'!$A$1:$B$150,2,0))</f>
        <v/>
      </c>
      <c r="T65">
        <f t="shared" si="26"/>
        <v>8</v>
      </c>
      <c r="U65">
        <f t="shared" si="29"/>
        <v>0</v>
      </c>
      <c r="V65">
        <f t="shared" si="27"/>
        <v>0</v>
      </c>
      <c r="W65" t="str">
        <f t="shared" ca="1" si="28"/>
        <v/>
      </c>
    </row>
    <row r="66" spans="10:23" ht="13.75" customHeight="1" x14ac:dyDescent="0.35">
      <c r="J66" s="9" t="str">
        <f t="shared" ca="1" si="20"/>
        <v/>
      </c>
      <c r="M66" s="10" t="str">
        <f t="shared" ca="1" si="21"/>
        <v/>
      </c>
      <c r="O66">
        <f t="shared" si="22"/>
        <v>0</v>
      </c>
      <c r="P66">
        <f t="shared" ca="1" si="30"/>
        <v>0</v>
      </c>
      <c r="Q66">
        <f t="shared" si="24"/>
        <v>0</v>
      </c>
      <c r="R66">
        <f t="shared" ca="1" si="25"/>
        <v>0</v>
      </c>
      <c r="S66" t="str">
        <f>IF(H66="","",VLOOKUP(H66,'Вода SKU'!$A$1:$B$150,2,0))</f>
        <v/>
      </c>
      <c r="T66">
        <f t="shared" si="26"/>
        <v>8</v>
      </c>
      <c r="U66">
        <f t="shared" si="29"/>
        <v>0</v>
      </c>
      <c r="V66">
        <f t="shared" si="27"/>
        <v>0</v>
      </c>
      <c r="W66" t="str">
        <f t="shared" ca="1" si="28"/>
        <v/>
      </c>
    </row>
    <row r="67" spans="10:23" ht="13.75" customHeight="1" x14ac:dyDescent="0.35">
      <c r="J67" s="9" t="str">
        <f t="shared" ca="1" si="20"/>
        <v/>
      </c>
      <c r="M67" s="10" t="str">
        <f t="shared" ca="1" si="21"/>
        <v/>
      </c>
      <c r="O67">
        <f t="shared" si="22"/>
        <v>0</v>
      </c>
      <c r="P67">
        <f t="shared" ca="1" si="30"/>
        <v>0</v>
      </c>
      <c r="Q67">
        <f t="shared" si="24"/>
        <v>0</v>
      </c>
      <c r="R67">
        <f t="shared" ca="1" si="25"/>
        <v>0</v>
      </c>
      <c r="S67" t="str">
        <f>IF(H67="","",VLOOKUP(H67,'Вода SKU'!$A$1:$B$150,2,0))</f>
        <v/>
      </c>
      <c r="T67">
        <f t="shared" si="26"/>
        <v>8</v>
      </c>
      <c r="U67">
        <f t="shared" si="29"/>
        <v>0</v>
      </c>
      <c r="V67">
        <f t="shared" si="27"/>
        <v>0</v>
      </c>
      <c r="W67" t="str">
        <f t="shared" ca="1" si="28"/>
        <v/>
      </c>
    </row>
    <row r="68" spans="10:23" ht="13.75" customHeight="1" x14ac:dyDescent="0.35">
      <c r="J68" s="9" t="str">
        <f t="shared" ref="J68:J92" ca="1" si="31">IF(L68="", IF(N68="","",W68+(INDIRECT("R" &amp; ROW() - 1) - R68)),IF(N68="", "", INDIRECT("R" &amp; ROW() - 1) - R68))</f>
        <v/>
      </c>
      <c r="M68" s="10" t="str">
        <f t="shared" ref="M68:M99" ca="1" si="32">IF(L68="", IF(W68=0, "", W68), IF(U68 = "", "", IF(U68/T68 = 0, "", U68/T68)))</f>
        <v/>
      </c>
      <c r="O68">
        <f t="shared" ref="O68:O99" si="33">IF(N68 = "-", -V68,I68)</f>
        <v>0</v>
      </c>
      <c r="P68">
        <f t="shared" ca="1" si="30"/>
        <v>0</v>
      </c>
      <c r="Q68">
        <f t="shared" ref="Q68:Q92" si="34">IF(N68="-",1,0)</f>
        <v>0</v>
      </c>
      <c r="R68">
        <f t="shared" ref="R68:R92" ca="1" si="35">IF(P68 = 0, INDIRECT("R" &amp; ROW() - 1), P68)</f>
        <v>0</v>
      </c>
      <c r="S68" t="str">
        <f>IF(H68="","",VLOOKUP(H68,'Вода SKU'!$A$1:$B$150,2,0))</f>
        <v/>
      </c>
      <c r="T68">
        <f t="shared" ref="T68:T92" si="36">8000/1000</f>
        <v>8</v>
      </c>
      <c r="U68">
        <f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>
        <f t="shared" ref="V68:V99" si="37">IF(U68 = "", "", U68/T68)</f>
        <v>0</v>
      </c>
      <c r="W68" t="str">
        <f t="shared" ref="W68:W92" ca="1" si="38">IF(N68="", "", MAX(ROUND(-(INDIRECT("R" &amp; ROW() - 1) - R68)/1000, 0), 1) * 1000)</f>
        <v/>
      </c>
    </row>
    <row r="69" spans="10:23" ht="13.75" customHeight="1" x14ac:dyDescent="0.35">
      <c r="J69" s="9" t="str">
        <f t="shared" ca="1" si="31"/>
        <v/>
      </c>
      <c r="M69" s="10" t="str">
        <f t="shared" ca="1" si="32"/>
        <v/>
      </c>
      <c r="O69">
        <f t="shared" si="33"/>
        <v>0</v>
      </c>
      <c r="P69">
        <f t="shared" ca="1" si="30"/>
        <v>0</v>
      </c>
      <c r="Q69">
        <f t="shared" si="34"/>
        <v>0</v>
      </c>
      <c r="R69">
        <f t="shared" ca="1" si="35"/>
        <v>0</v>
      </c>
      <c r="S69" t="str">
        <f>IF(H69="","",VLOOKUP(H69,'Вода SKU'!$A$1:$B$150,2,0))</f>
        <v/>
      </c>
      <c r="T69">
        <f t="shared" si="36"/>
        <v>8</v>
      </c>
      <c r="U69">
        <f t="shared" ref="U69:U92" si="39">VALUE(IF(TRIM(MID(SUBSTITUTE($L69,",",REPT(" ",LEN($L69))), 0 *LEN($L69)+1,LEN($L69))) = "", "0", TRIM(MID(SUBSTITUTE($L69,",",REPT(" ",LEN($L69))),0 *LEN($L69)+1,LEN($L69))))) + VALUE(IF(TRIM(MID(SUBSTITUTE($L69,",",REPT(" ",LEN($L69))), 1 *LEN($L69)+1,LEN($L69))) = "", "0", TRIM(MID(SUBSTITUTE($L69,",",REPT(" ",LEN($L69))),1 *LEN($L69)+1,LEN($L69))))) + VALUE(IF(TRIM(MID(SUBSTITUTE($L69,",",REPT(" ",LEN($L69))), 2 *LEN($L69)+1,LEN($L69))) = "", "0", TRIM(MID(SUBSTITUTE($L69,",",REPT(" ",LEN($L69))),2 *LEN($L69)+1,LEN($L69))))) + VALUE(IF(TRIM(MID(SUBSTITUTE($L69,",",REPT(" ",LEN($L69))), 3 *LEN($L69)+1,LEN($L69))) = "", "0", TRIM(MID(SUBSTITUTE($L69,",",REPT(" ",LEN($L69))),3 *LEN($L69)+1,LEN($L69))))) + VALUE(IF(TRIM(MID(SUBSTITUTE($L69,",",REPT(" ",LEN($L69))), 4 *LEN($L69)+1,LEN($L69))) = "", "0", TRIM(MID(SUBSTITUTE($L69,",",REPT(" ",LEN($L69))),4 *LEN($L69)+1,LEN($L69))))) + VALUE(IF(TRIM(MID(SUBSTITUTE($L69,",",REPT(" ",LEN($L69))), 5 *LEN($L69)+1,LEN($L69))) = "", "0", TRIM(MID(SUBSTITUTE($L69,",",REPT(" ",LEN($L69))),5 *LEN($L69)+1,LEN($L69))))) + VALUE(IF(TRIM(MID(SUBSTITUTE($L69,",",REPT(" ",LEN($L69))), 6 *LEN($L69)+1,LEN($L69))) = "", "0", TRIM(MID(SUBSTITUTE($L69,",",REPT(" ",LEN($L69))),6 *LEN($L69)+1,LEN($L69))))) + VALUE(IF(TRIM(MID(SUBSTITUTE($L69,",",REPT(" ",LEN($L69))), 7 *LEN($L69)+1,LEN($L69))) = "", "0", TRIM(MID(SUBSTITUTE($L69,",",REPT(" ",LEN($L69))),7 *LEN($L69)+1,LEN($L69))))) + VALUE(IF(TRIM(MID(SUBSTITUTE($L69,",",REPT(" ",LEN($L69))), 8 *LEN($L69)+1,LEN($L69))) = "", "0", TRIM(MID(SUBSTITUTE($L69,",",REPT(" ",LEN($L69))),8 *LEN($L69)+1,LEN($L69))))) + VALUE(IF(TRIM(MID(SUBSTITUTE($L69,",",REPT(" ",LEN($L69))), 9 *LEN($L69)+1,LEN($L69))) = "", "0", TRIM(MID(SUBSTITUTE($L69,",",REPT(" ",LEN($L69))),9 *LEN($L69)+1,LEN($L69))))) + VALUE(IF(TRIM(MID(SUBSTITUTE($L69,",",REPT(" ",LEN($L69))), 10 *LEN($L69)+1,LEN($L69))) = "", "0", TRIM(MID(SUBSTITUTE($L69,",",REPT(" ",LEN($L69))),10 *LEN($L69)+1,LEN($L69)))))</f>
        <v>0</v>
      </c>
      <c r="V69">
        <f t="shared" si="37"/>
        <v>0</v>
      </c>
      <c r="W69" t="str">
        <f t="shared" ca="1" si="38"/>
        <v/>
      </c>
    </row>
    <row r="70" spans="10:23" ht="13.75" customHeight="1" x14ac:dyDescent="0.35">
      <c r="J70" s="9" t="str">
        <f t="shared" ca="1" si="31"/>
        <v/>
      </c>
      <c r="M70" s="10" t="str">
        <f t="shared" ca="1" si="32"/>
        <v/>
      </c>
      <c r="O70">
        <f t="shared" si="33"/>
        <v>0</v>
      </c>
      <c r="P70">
        <f t="shared" ref="P70:P92" ca="1" si="40">IF(N70 = "-", SUM(INDIRECT(ADDRESS(2,COLUMN(O70)) &amp; ":" &amp; ADDRESS(ROW(),COLUMN(O70)))), 0)</f>
        <v>0</v>
      </c>
      <c r="Q70">
        <f t="shared" si="34"/>
        <v>0</v>
      </c>
      <c r="R70">
        <f t="shared" ca="1" si="35"/>
        <v>0</v>
      </c>
      <c r="S70" t="str">
        <f>IF(H70="","",VLOOKUP(H70,'Вода SKU'!$A$1:$B$150,2,0))</f>
        <v/>
      </c>
      <c r="T70">
        <f t="shared" si="36"/>
        <v>8</v>
      </c>
      <c r="U70">
        <f t="shared" si="39"/>
        <v>0</v>
      </c>
      <c r="V70">
        <f t="shared" si="37"/>
        <v>0</v>
      </c>
      <c r="W70" t="str">
        <f t="shared" ca="1" si="38"/>
        <v/>
      </c>
    </row>
    <row r="71" spans="10:23" ht="13.75" customHeight="1" x14ac:dyDescent="0.35">
      <c r="J71" s="9" t="str">
        <f t="shared" ca="1" si="31"/>
        <v/>
      </c>
      <c r="M71" s="10" t="str">
        <f t="shared" ca="1" si="32"/>
        <v/>
      </c>
      <c r="O71">
        <f t="shared" si="33"/>
        <v>0</v>
      </c>
      <c r="P71">
        <f t="shared" ca="1" si="40"/>
        <v>0</v>
      </c>
      <c r="Q71">
        <f t="shared" si="34"/>
        <v>0</v>
      </c>
      <c r="R71">
        <f t="shared" ca="1" si="35"/>
        <v>0</v>
      </c>
      <c r="S71" t="str">
        <f>IF(H71="","",VLOOKUP(H71,'Вода SKU'!$A$1:$B$150,2,0))</f>
        <v/>
      </c>
      <c r="T71">
        <f t="shared" si="36"/>
        <v>8</v>
      </c>
      <c r="U71">
        <f t="shared" si="39"/>
        <v>0</v>
      </c>
      <c r="V71">
        <f t="shared" si="37"/>
        <v>0</v>
      </c>
      <c r="W71" t="str">
        <f t="shared" ca="1" si="38"/>
        <v/>
      </c>
    </row>
    <row r="72" spans="10:23" ht="13.75" customHeight="1" x14ac:dyDescent="0.35">
      <c r="J72" s="9" t="str">
        <f t="shared" ca="1" si="31"/>
        <v/>
      </c>
      <c r="M72" s="10" t="str">
        <f t="shared" ca="1" si="32"/>
        <v/>
      </c>
      <c r="O72">
        <f t="shared" si="33"/>
        <v>0</v>
      </c>
      <c r="P72">
        <f t="shared" ca="1" si="40"/>
        <v>0</v>
      </c>
      <c r="Q72">
        <f t="shared" si="34"/>
        <v>0</v>
      </c>
      <c r="R72">
        <f t="shared" ca="1" si="35"/>
        <v>0</v>
      </c>
      <c r="S72" t="str">
        <f>IF(H72="","",VLOOKUP(H72,'Вода SKU'!$A$1:$B$150,2,0))</f>
        <v/>
      </c>
      <c r="T72">
        <f t="shared" si="36"/>
        <v>8</v>
      </c>
      <c r="U72">
        <f t="shared" si="39"/>
        <v>0</v>
      </c>
      <c r="V72">
        <f t="shared" si="37"/>
        <v>0</v>
      </c>
      <c r="W72" t="str">
        <f t="shared" ca="1" si="38"/>
        <v/>
      </c>
    </row>
    <row r="73" spans="10:23" ht="13.75" customHeight="1" x14ac:dyDescent="0.35">
      <c r="J73" s="9" t="str">
        <f t="shared" ca="1" si="31"/>
        <v/>
      </c>
      <c r="M73" s="10" t="str">
        <f t="shared" ca="1" si="32"/>
        <v/>
      </c>
      <c r="O73">
        <f t="shared" si="33"/>
        <v>0</v>
      </c>
      <c r="P73">
        <f t="shared" ca="1" si="40"/>
        <v>0</v>
      </c>
      <c r="Q73">
        <f t="shared" si="34"/>
        <v>0</v>
      </c>
      <c r="R73">
        <f t="shared" ca="1" si="35"/>
        <v>0</v>
      </c>
      <c r="S73" t="str">
        <f>IF(H73="","",VLOOKUP(H73,'Вода SKU'!$A$1:$B$150,2,0))</f>
        <v/>
      </c>
      <c r="T73">
        <f t="shared" si="36"/>
        <v>8</v>
      </c>
      <c r="U73">
        <f t="shared" si="39"/>
        <v>0</v>
      </c>
      <c r="V73">
        <f t="shared" si="37"/>
        <v>0</v>
      </c>
      <c r="W73" t="str">
        <f t="shared" ca="1" si="38"/>
        <v/>
      </c>
    </row>
    <row r="74" spans="10:23" ht="13.75" customHeight="1" x14ac:dyDescent="0.35">
      <c r="J74" s="9" t="str">
        <f t="shared" ca="1" si="31"/>
        <v/>
      </c>
      <c r="M74" s="10" t="str">
        <f t="shared" ca="1" si="32"/>
        <v/>
      </c>
      <c r="O74">
        <f t="shared" si="33"/>
        <v>0</v>
      </c>
      <c r="P74">
        <f t="shared" ca="1" si="40"/>
        <v>0</v>
      </c>
      <c r="Q74">
        <f t="shared" si="34"/>
        <v>0</v>
      </c>
      <c r="R74">
        <f t="shared" ca="1" si="35"/>
        <v>0</v>
      </c>
      <c r="S74" t="str">
        <f>IF(H74="","",VLOOKUP(H74,'Вода SKU'!$A$1:$B$150,2,0))</f>
        <v/>
      </c>
      <c r="T74">
        <f t="shared" si="36"/>
        <v>8</v>
      </c>
      <c r="U74">
        <f t="shared" si="39"/>
        <v>0</v>
      </c>
      <c r="V74">
        <f t="shared" si="37"/>
        <v>0</v>
      </c>
      <c r="W74" t="str">
        <f t="shared" ca="1" si="38"/>
        <v/>
      </c>
    </row>
    <row r="75" spans="10:23" ht="13.75" customHeight="1" x14ac:dyDescent="0.35">
      <c r="J75" s="9" t="str">
        <f t="shared" ca="1" si="31"/>
        <v/>
      </c>
      <c r="M75" s="10" t="str">
        <f t="shared" ca="1" si="32"/>
        <v/>
      </c>
      <c r="O75">
        <f t="shared" si="33"/>
        <v>0</v>
      </c>
      <c r="P75">
        <f t="shared" ca="1" si="40"/>
        <v>0</v>
      </c>
      <c r="Q75">
        <f t="shared" si="34"/>
        <v>0</v>
      </c>
      <c r="R75">
        <f t="shared" ca="1" si="35"/>
        <v>0</v>
      </c>
      <c r="S75" t="str">
        <f>IF(H75="","",VLOOKUP(H75,'Вода SKU'!$A$1:$B$150,2,0))</f>
        <v/>
      </c>
      <c r="T75">
        <f t="shared" si="36"/>
        <v>8</v>
      </c>
      <c r="U75">
        <f t="shared" si="39"/>
        <v>0</v>
      </c>
      <c r="V75">
        <f t="shared" si="37"/>
        <v>0</v>
      </c>
      <c r="W75" t="str">
        <f t="shared" ca="1" si="38"/>
        <v/>
      </c>
    </row>
    <row r="76" spans="10:23" ht="13.75" customHeight="1" x14ac:dyDescent="0.35">
      <c r="J76" s="9" t="str">
        <f t="shared" ca="1" si="31"/>
        <v/>
      </c>
      <c r="M76" s="10" t="str">
        <f t="shared" ca="1" si="32"/>
        <v/>
      </c>
      <c r="O76">
        <f t="shared" si="33"/>
        <v>0</v>
      </c>
      <c r="P76">
        <f t="shared" ca="1" si="40"/>
        <v>0</v>
      </c>
      <c r="Q76">
        <f t="shared" si="34"/>
        <v>0</v>
      </c>
      <c r="R76">
        <f t="shared" ca="1" si="35"/>
        <v>0</v>
      </c>
      <c r="S76" t="str">
        <f>IF(H76="","",VLOOKUP(H76,'Вода SKU'!$A$1:$B$150,2,0))</f>
        <v/>
      </c>
      <c r="T76">
        <f t="shared" si="36"/>
        <v>8</v>
      </c>
      <c r="U76">
        <f t="shared" si="39"/>
        <v>0</v>
      </c>
      <c r="V76">
        <f t="shared" si="37"/>
        <v>0</v>
      </c>
      <c r="W76" t="str">
        <f t="shared" ca="1" si="38"/>
        <v/>
      </c>
    </row>
    <row r="77" spans="10:23" ht="13.75" customHeight="1" x14ac:dyDescent="0.35">
      <c r="J77" s="9" t="str">
        <f t="shared" ca="1" si="31"/>
        <v/>
      </c>
      <c r="M77" s="10" t="str">
        <f t="shared" ca="1" si="32"/>
        <v/>
      </c>
      <c r="O77">
        <f t="shared" si="33"/>
        <v>0</v>
      </c>
      <c r="P77">
        <f t="shared" ca="1" si="40"/>
        <v>0</v>
      </c>
      <c r="Q77">
        <f t="shared" si="34"/>
        <v>0</v>
      </c>
      <c r="R77">
        <f t="shared" ca="1" si="35"/>
        <v>0</v>
      </c>
      <c r="S77" t="str">
        <f>IF(H77="","",VLOOKUP(H77,'Вода SKU'!$A$1:$B$150,2,0))</f>
        <v/>
      </c>
      <c r="T77">
        <f t="shared" si="36"/>
        <v>8</v>
      </c>
      <c r="U77">
        <f t="shared" si="39"/>
        <v>0</v>
      </c>
      <c r="V77">
        <f t="shared" si="37"/>
        <v>0</v>
      </c>
      <c r="W77" t="str">
        <f t="shared" ca="1" si="38"/>
        <v/>
      </c>
    </row>
    <row r="78" spans="10:23" ht="13.75" customHeight="1" x14ac:dyDescent="0.35">
      <c r="J78" s="9" t="str">
        <f t="shared" ca="1" si="31"/>
        <v/>
      </c>
      <c r="M78" s="10" t="str">
        <f t="shared" ca="1" si="32"/>
        <v/>
      </c>
      <c r="O78">
        <f t="shared" si="33"/>
        <v>0</v>
      </c>
      <c r="P78">
        <f t="shared" ca="1" si="40"/>
        <v>0</v>
      </c>
      <c r="Q78">
        <f t="shared" si="34"/>
        <v>0</v>
      </c>
      <c r="R78">
        <f t="shared" ca="1" si="35"/>
        <v>0</v>
      </c>
      <c r="S78" t="str">
        <f>IF(H78="","",VLOOKUP(H78,'Вода SKU'!$A$1:$B$150,2,0))</f>
        <v/>
      </c>
      <c r="T78">
        <f t="shared" si="36"/>
        <v>8</v>
      </c>
      <c r="U78">
        <f t="shared" si="39"/>
        <v>0</v>
      </c>
      <c r="V78">
        <f t="shared" si="37"/>
        <v>0</v>
      </c>
      <c r="W78" t="str">
        <f t="shared" ca="1" si="38"/>
        <v/>
      </c>
    </row>
    <row r="79" spans="10:23" ht="13.75" customHeight="1" x14ac:dyDescent="0.35">
      <c r="J79" s="9" t="str">
        <f t="shared" ca="1" si="31"/>
        <v/>
      </c>
      <c r="M79" s="10" t="str">
        <f t="shared" ca="1" si="32"/>
        <v/>
      </c>
      <c r="O79">
        <f t="shared" si="33"/>
        <v>0</v>
      </c>
      <c r="P79">
        <f t="shared" ca="1" si="40"/>
        <v>0</v>
      </c>
      <c r="Q79">
        <f t="shared" si="34"/>
        <v>0</v>
      </c>
      <c r="R79">
        <f t="shared" ca="1" si="35"/>
        <v>0</v>
      </c>
      <c r="S79" t="str">
        <f>IF(H79="","",VLOOKUP(H79,'Вода SKU'!$A$1:$B$150,2,0))</f>
        <v/>
      </c>
      <c r="T79">
        <f t="shared" si="36"/>
        <v>8</v>
      </c>
      <c r="U79">
        <f t="shared" si="39"/>
        <v>0</v>
      </c>
      <c r="V79">
        <f t="shared" si="37"/>
        <v>0</v>
      </c>
      <c r="W79" t="str">
        <f t="shared" ca="1" si="38"/>
        <v/>
      </c>
    </row>
    <row r="80" spans="10:23" ht="13.75" customHeight="1" x14ac:dyDescent="0.35">
      <c r="J80" s="9" t="str">
        <f t="shared" ca="1" si="31"/>
        <v/>
      </c>
      <c r="M80" s="10" t="str">
        <f t="shared" ca="1" si="32"/>
        <v/>
      </c>
      <c r="O80">
        <f t="shared" si="33"/>
        <v>0</v>
      </c>
      <c r="P80">
        <f t="shared" ca="1" si="40"/>
        <v>0</v>
      </c>
      <c r="Q80">
        <f t="shared" si="34"/>
        <v>0</v>
      </c>
      <c r="R80">
        <f t="shared" ca="1" si="35"/>
        <v>0</v>
      </c>
      <c r="S80" t="str">
        <f>IF(H80="","",VLOOKUP(H80,'Вода SKU'!$A$1:$B$150,2,0))</f>
        <v/>
      </c>
      <c r="T80">
        <f t="shared" si="36"/>
        <v>8</v>
      </c>
      <c r="U80">
        <f t="shared" si="39"/>
        <v>0</v>
      </c>
      <c r="V80">
        <f t="shared" si="37"/>
        <v>0</v>
      </c>
      <c r="W80" t="str">
        <f t="shared" ca="1" si="38"/>
        <v/>
      </c>
    </row>
    <row r="81" spans="10:23" ht="13.75" customHeight="1" x14ac:dyDescent="0.35">
      <c r="J81" s="9" t="str">
        <f t="shared" ca="1" si="31"/>
        <v/>
      </c>
      <c r="M81" s="10" t="str">
        <f t="shared" ca="1" si="32"/>
        <v/>
      </c>
      <c r="O81">
        <f t="shared" si="33"/>
        <v>0</v>
      </c>
      <c r="P81">
        <f t="shared" ca="1" si="40"/>
        <v>0</v>
      </c>
      <c r="Q81">
        <f t="shared" si="34"/>
        <v>0</v>
      </c>
      <c r="R81">
        <f t="shared" ca="1" si="35"/>
        <v>0</v>
      </c>
      <c r="S81" t="str">
        <f>IF(H81="","",VLOOKUP(H81,'Вода SKU'!$A$1:$B$150,2,0))</f>
        <v/>
      </c>
      <c r="T81">
        <f t="shared" si="36"/>
        <v>8</v>
      </c>
      <c r="U81">
        <f t="shared" si="39"/>
        <v>0</v>
      </c>
      <c r="V81">
        <f t="shared" si="37"/>
        <v>0</v>
      </c>
      <c r="W81" t="str">
        <f t="shared" ca="1" si="38"/>
        <v/>
      </c>
    </row>
    <row r="82" spans="10:23" ht="13.75" customHeight="1" x14ac:dyDescent="0.35">
      <c r="J82" s="9" t="str">
        <f t="shared" ca="1" si="31"/>
        <v/>
      </c>
      <c r="M82" s="10" t="str">
        <f t="shared" ca="1" si="32"/>
        <v/>
      </c>
      <c r="O82">
        <f t="shared" si="33"/>
        <v>0</v>
      </c>
      <c r="P82">
        <f t="shared" ca="1" si="40"/>
        <v>0</v>
      </c>
      <c r="Q82">
        <f t="shared" si="34"/>
        <v>0</v>
      </c>
      <c r="R82">
        <f t="shared" ca="1" si="35"/>
        <v>0</v>
      </c>
      <c r="S82" t="str">
        <f>IF(H82="","",VLOOKUP(H82,'Вода SKU'!$A$1:$B$150,2,0))</f>
        <v/>
      </c>
      <c r="T82">
        <f t="shared" si="36"/>
        <v>8</v>
      </c>
      <c r="U82">
        <f t="shared" si="39"/>
        <v>0</v>
      </c>
      <c r="V82">
        <f t="shared" si="37"/>
        <v>0</v>
      </c>
      <c r="W82" t="str">
        <f t="shared" ca="1" si="38"/>
        <v/>
      </c>
    </row>
    <row r="83" spans="10:23" ht="13.75" customHeight="1" x14ac:dyDescent="0.35">
      <c r="J83" s="9" t="str">
        <f t="shared" ca="1" si="31"/>
        <v/>
      </c>
      <c r="M83" s="10" t="str">
        <f t="shared" ca="1" si="32"/>
        <v/>
      </c>
      <c r="O83">
        <f t="shared" si="33"/>
        <v>0</v>
      </c>
      <c r="P83">
        <f t="shared" ca="1" si="40"/>
        <v>0</v>
      </c>
      <c r="Q83">
        <f t="shared" si="34"/>
        <v>0</v>
      </c>
      <c r="R83">
        <f t="shared" ca="1" si="35"/>
        <v>0</v>
      </c>
      <c r="S83" t="str">
        <f>IF(H83="","",VLOOKUP(H83,'Вода SKU'!$A$1:$B$150,2,0))</f>
        <v/>
      </c>
      <c r="T83">
        <f t="shared" si="36"/>
        <v>8</v>
      </c>
      <c r="U83">
        <f t="shared" si="39"/>
        <v>0</v>
      </c>
      <c r="V83">
        <f t="shared" si="37"/>
        <v>0</v>
      </c>
      <c r="W83" t="str">
        <f t="shared" ca="1" si="38"/>
        <v/>
      </c>
    </row>
    <row r="84" spans="10:23" ht="13.75" customHeight="1" x14ac:dyDescent="0.35">
      <c r="J84" s="9" t="str">
        <f t="shared" ca="1" si="31"/>
        <v/>
      </c>
      <c r="M84" s="10" t="str">
        <f t="shared" ca="1" si="32"/>
        <v/>
      </c>
      <c r="O84">
        <f t="shared" si="33"/>
        <v>0</v>
      </c>
      <c r="P84">
        <f t="shared" ca="1" si="40"/>
        <v>0</v>
      </c>
      <c r="Q84">
        <f t="shared" si="34"/>
        <v>0</v>
      </c>
      <c r="R84">
        <f t="shared" ca="1" si="35"/>
        <v>0</v>
      </c>
      <c r="S84" t="str">
        <f>IF(H84="","",VLOOKUP(H84,'Вода SKU'!$A$1:$B$150,2,0))</f>
        <v/>
      </c>
      <c r="T84">
        <f t="shared" si="36"/>
        <v>8</v>
      </c>
      <c r="U84">
        <f t="shared" si="39"/>
        <v>0</v>
      </c>
      <c r="V84">
        <f t="shared" si="37"/>
        <v>0</v>
      </c>
      <c r="W84" t="str">
        <f t="shared" ca="1" si="38"/>
        <v/>
      </c>
    </row>
    <row r="85" spans="10:23" ht="13.75" customHeight="1" x14ac:dyDescent="0.35">
      <c r="J85" s="9" t="str">
        <f t="shared" ca="1" si="31"/>
        <v/>
      </c>
      <c r="M85" s="10" t="str">
        <f t="shared" ca="1" si="32"/>
        <v/>
      </c>
      <c r="O85">
        <f t="shared" si="33"/>
        <v>0</v>
      </c>
      <c r="P85">
        <f t="shared" ca="1" si="40"/>
        <v>0</v>
      </c>
      <c r="Q85">
        <f t="shared" si="34"/>
        <v>0</v>
      </c>
      <c r="R85">
        <f t="shared" ca="1" si="35"/>
        <v>0</v>
      </c>
      <c r="S85" t="str">
        <f>IF(H85="","",VLOOKUP(H85,'Вода SKU'!$A$1:$B$150,2,0))</f>
        <v/>
      </c>
      <c r="T85">
        <f t="shared" si="36"/>
        <v>8</v>
      </c>
      <c r="U85">
        <f t="shared" si="39"/>
        <v>0</v>
      </c>
      <c r="V85">
        <f t="shared" si="37"/>
        <v>0</v>
      </c>
      <c r="W85" t="str">
        <f t="shared" ca="1" si="38"/>
        <v/>
      </c>
    </row>
    <row r="86" spans="10:23" ht="13.75" customHeight="1" x14ac:dyDescent="0.35">
      <c r="J86" s="9" t="str">
        <f t="shared" ca="1" si="31"/>
        <v/>
      </c>
      <c r="M86" s="10" t="str">
        <f t="shared" ca="1" si="32"/>
        <v/>
      </c>
      <c r="O86">
        <f t="shared" si="33"/>
        <v>0</v>
      </c>
      <c r="P86">
        <f t="shared" ca="1" si="40"/>
        <v>0</v>
      </c>
      <c r="Q86">
        <f t="shared" si="34"/>
        <v>0</v>
      </c>
      <c r="R86">
        <f t="shared" ca="1" si="35"/>
        <v>0</v>
      </c>
      <c r="S86" t="str">
        <f>IF(H86="","",VLOOKUP(H86,'Вода SKU'!$A$1:$B$150,2,0))</f>
        <v/>
      </c>
      <c r="T86">
        <f t="shared" si="36"/>
        <v>8</v>
      </c>
      <c r="U86">
        <f t="shared" si="39"/>
        <v>0</v>
      </c>
      <c r="V86">
        <f t="shared" si="37"/>
        <v>0</v>
      </c>
      <c r="W86" t="str">
        <f t="shared" ca="1" si="38"/>
        <v/>
      </c>
    </row>
    <row r="87" spans="10:23" ht="13.75" customHeight="1" x14ac:dyDescent="0.35">
      <c r="J87" s="9" t="str">
        <f t="shared" ca="1" si="31"/>
        <v/>
      </c>
      <c r="M87" s="10" t="str">
        <f t="shared" ca="1" si="32"/>
        <v/>
      </c>
      <c r="O87">
        <f t="shared" si="33"/>
        <v>0</v>
      </c>
      <c r="P87">
        <f t="shared" ca="1" si="40"/>
        <v>0</v>
      </c>
      <c r="Q87">
        <f t="shared" si="34"/>
        <v>0</v>
      </c>
      <c r="R87">
        <f t="shared" ca="1" si="35"/>
        <v>0</v>
      </c>
      <c r="S87" t="str">
        <f>IF(H87="","",VLOOKUP(H87,'Вода SKU'!$A$1:$B$150,2,0))</f>
        <v/>
      </c>
      <c r="T87">
        <f t="shared" si="36"/>
        <v>8</v>
      </c>
      <c r="U87">
        <f t="shared" si="39"/>
        <v>0</v>
      </c>
      <c r="V87">
        <f t="shared" si="37"/>
        <v>0</v>
      </c>
      <c r="W87" t="str">
        <f t="shared" ca="1" si="38"/>
        <v/>
      </c>
    </row>
    <row r="88" spans="10:23" ht="13.75" customHeight="1" x14ac:dyDescent="0.35">
      <c r="J88" s="9" t="str">
        <f t="shared" ca="1" si="31"/>
        <v/>
      </c>
      <c r="M88" s="10" t="str">
        <f t="shared" ca="1" si="32"/>
        <v/>
      </c>
      <c r="O88">
        <f t="shared" si="33"/>
        <v>0</v>
      </c>
      <c r="P88">
        <f t="shared" ca="1" si="40"/>
        <v>0</v>
      </c>
      <c r="Q88">
        <f t="shared" si="34"/>
        <v>0</v>
      </c>
      <c r="R88">
        <f t="shared" ca="1" si="35"/>
        <v>0</v>
      </c>
      <c r="S88" t="str">
        <f>IF(H88="","",VLOOKUP(H88,'Вода SKU'!$A$1:$B$150,2,0))</f>
        <v/>
      </c>
      <c r="T88">
        <f t="shared" si="36"/>
        <v>8</v>
      </c>
      <c r="U88">
        <f t="shared" si="39"/>
        <v>0</v>
      </c>
      <c r="V88">
        <f t="shared" si="37"/>
        <v>0</v>
      </c>
      <c r="W88" t="str">
        <f t="shared" ca="1" si="38"/>
        <v/>
      </c>
    </row>
    <row r="89" spans="10:23" ht="13.75" customHeight="1" x14ac:dyDescent="0.35">
      <c r="J89" s="9" t="str">
        <f t="shared" ca="1" si="31"/>
        <v/>
      </c>
      <c r="M89" s="10" t="str">
        <f t="shared" ca="1" si="32"/>
        <v/>
      </c>
      <c r="O89">
        <f t="shared" si="33"/>
        <v>0</v>
      </c>
      <c r="P89">
        <f t="shared" ca="1" si="40"/>
        <v>0</v>
      </c>
      <c r="Q89">
        <f t="shared" si="34"/>
        <v>0</v>
      </c>
      <c r="R89">
        <f t="shared" ca="1" si="35"/>
        <v>0</v>
      </c>
      <c r="S89" t="str">
        <f>IF(H89="","",VLOOKUP(H89,'Вода SKU'!$A$1:$B$150,2,0))</f>
        <v/>
      </c>
      <c r="T89">
        <f t="shared" si="36"/>
        <v>8</v>
      </c>
      <c r="U89">
        <f t="shared" si="39"/>
        <v>0</v>
      </c>
      <c r="V89">
        <f t="shared" si="37"/>
        <v>0</v>
      </c>
      <c r="W89" t="str">
        <f t="shared" ca="1" si="38"/>
        <v/>
      </c>
    </row>
    <row r="90" spans="10:23" ht="13.75" customHeight="1" x14ac:dyDescent="0.35">
      <c r="J90" s="9" t="str">
        <f t="shared" ca="1" si="31"/>
        <v/>
      </c>
      <c r="M90" s="10" t="str">
        <f t="shared" ca="1" si="32"/>
        <v/>
      </c>
      <c r="O90">
        <f t="shared" si="33"/>
        <v>0</v>
      </c>
      <c r="P90">
        <f t="shared" ca="1" si="40"/>
        <v>0</v>
      </c>
      <c r="Q90">
        <f t="shared" si="34"/>
        <v>0</v>
      </c>
      <c r="R90">
        <f t="shared" ca="1" si="35"/>
        <v>0</v>
      </c>
      <c r="S90" t="str">
        <f>IF(H90="","",VLOOKUP(H90,'Вода SKU'!$A$1:$B$150,2,0))</f>
        <v/>
      </c>
      <c r="T90">
        <f t="shared" si="36"/>
        <v>8</v>
      </c>
      <c r="U90">
        <f t="shared" si="39"/>
        <v>0</v>
      </c>
      <c r="V90">
        <f t="shared" si="37"/>
        <v>0</v>
      </c>
      <c r="W90" t="str">
        <f t="shared" ca="1" si="38"/>
        <v/>
      </c>
    </row>
    <row r="91" spans="10:23" ht="13.75" customHeight="1" x14ac:dyDescent="0.35">
      <c r="J91" s="9" t="str">
        <f t="shared" ca="1" si="31"/>
        <v/>
      </c>
      <c r="M91" s="10" t="str">
        <f t="shared" ca="1" si="32"/>
        <v/>
      </c>
      <c r="O91">
        <f t="shared" si="33"/>
        <v>0</v>
      </c>
      <c r="P91">
        <f t="shared" ca="1" si="40"/>
        <v>0</v>
      </c>
      <c r="Q91">
        <f t="shared" si="34"/>
        <v>0</v>
      </c>
      <c r="R91">
        <f t="shared" ca="1" si="35"/>
        <v>0</v>
      </c>
      <c r="S91" t="str">
        <f>IF(H91="","",VLOOKUP(H91,'Вода SKU'!$A$1:$B$150,2,0))</f>
        <v/>
      </c>
      <c r="T91">
        <f t="shared" si="36"/>
        <v>8</v>
      </c>
      <c r="U91">
        <f t="shared" si="39"/>
        <v>0</v>
      </c>
      <c r="V91">
        <f t="shared" si="37"/>
        <v>0</v>
      </c>
      <c r="W91" t="str">
        <f t="shared" ca="1" si="38"/>
        <v/>
      </c>
    </row>
    <row r="92" spans="10:23" ht="13.75" customHeight="1" x14ac:dyDescent="0.35">
      <c r="J92" s="9" t="str">
        <f t="shared" ca="1" si="31"/>
        <v/>
      </c>
      <c r="M92" s="10" t="str">
        <f t="shared" ca="1" si="32"/>
        <v/>
      </c>
      <c r="O92">
        <f t="shared" si="33"/>
        <v>0</v>
      </c>
      <c r="P92">
        <f t="shared" ca="1" si="40"/>
        <v>0</v>
      </c>
      <c r="Q92">
        <f t="shared" si="34"/>
        <v>0</v>
      </c>
      <c r="R92">
        <f t="shared" ca="1" si="35"/>
        <v>0</v>
      </c>
      <c r="S92" t="str">
        <f>IF(H92="","",VLOOKUP(H92,'Вода SKU'!$A$1:$B$150,2,0))</f>
        <v/>
      </c>
      <c r="T92">
        <f t="shared" si="36"/>
        <v>8</v>
      </c>
      <c r="U92">
        <f t="shared" si="39"/>
        <v>0</v>
      </c>
      <c r="V92">
        <f t="shared" si="37"/>
        <v>0</v>
      </c>
      <c r="W92" t="str">
        <f t="shared" ca="1" si="38"/>
        <v/>
      </c>
    </row>
    <row r="109" ht="13.75" customHeight="1" x14ac:dyDescent="0.35"/>
    <row r="114" ht="13.75" customHeight="1" x14ac:dyDescent="0.35"/>
    <row r="115" ht="13.75" customHeight="1" x14ac:dyDescent="0.35"/>
  </sheetData>
  <conditionalFormatting sqref="B2:B92">
    <cfRule type="expression" dxfId="8" priority="2">
      <formula>$B2&lt;&gt;$S2</formula>
    </cfRule>
    <cfRule type="expression" dxfId="7" priority="3">
      <formula>$B2&lt;&gt;$S2</formula>
    </cfRule>
  </conditionalFormatting>
  <conditionalFormatting sqref="J1:J1048576">
    <cfRule type="cellIs" dxfId="6" priority="4" operator="between">
      <formula>1</formula>
      <formula>1000000</formula>
    </cfRule>
    <cfRule type="cellIs" dxfId="5" priority="5" operator="between">
      <formula>-100000</formula>
      <formula>-1</formula>
    </cfRule>
  </conditionalFormatting>
  <conditionalFormatting sqref="J1">
    <cfRule type="expression" dxfId="4" priority="15">
      <formula>SUMIF(J2:J92,"&gt;0")-SUMIF(J2:J92,"&lt;0")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tabSelected="1" zoomScaleNormal="100" workbookViewId="0">
      <pane ySplit="1" topLeftCell="A17" activePane="bottomLeft" state="frozen"/>
      <selection pane="bottomLeft" activeCell="K29" sqref="K29"/>
    </sheetView>
  </sheetViews>
  <sheetFormatPr defaultRowHeight="14.5" x14ac:dyDescent="0.35"/>
  <cols>
    <col min="1" max="1" width="8.54296875" style="22" customWidth="1"/>
    <col min="2" max="2" width="15" style="22" customWidth="1"/>
    <col min="3" max="3" width="10.26953125" style="22" customWidth="1"/>
    <col min="4" max="5" width="10.36328125" style="22" customWidth="1"/>
    <col min="6" max="7" width="10.26953125" style="22" customWidth="1"/>
    <col min="8" max="8" width="43.1796875" style="22" customWidth="1"/>
    <col min="9" max="9" width="10.26953125" style="22" customWidth="1"/>
    <col min="10" max="11" width="8.7265625" style="22" customWidth="1"/>
    <col min="12" max="12" width="8.7265625" style="3" customWidth="1"/>
    <col min="13" max="13" width="12.36328125" style="4" customWidth="1"/>
    <col min="14" max="14" width="1.81640625" style="22" hidden="1" customWidth="1"/>
    <col min="15" max="15" width="5.54296875" style="22" hidden="1" customWidth="1"/>
    <col min="16" max="16" width="5.453125" style="22" hidden="1" customWidth="1"/>
    <col min="17" max="17" width="5" style="22" hidden="1" customWidth="1"/>
    <col min="18" max="18" width="7.54296875" style="22" hidden="1" customWidth="1"/>
    <col min="19" max="19" width="3.1796875" style="22" hidden="1" customWidth="1"/>
    <col min="20" max="20" width="6.6328125" style="22" hidden="1" customWidth="1"/>
    <col min="21" max="21" width="14.54296875" style="22" hidden="1" customWidth="1"/>
    <col min="22" max="22" width="12" style="22" hidden="1" customWidth="1"/>
    <col min="23" max="23" width="8.54296875" style="22" hidden="1" customWidth="1"/>
    <col min="24" max="1025" width="8.54296875" style="22" customWidth="1"/>
  </cols>
  <sheetData>
    <row r="1" spans="1:23" ht="34.5" customHeight="1" x14ac:dyDescent="0.35">
      <c r="A1" s="5" t="s">
        <v>646</v>
      </c>
      <c r="B1" s="6" t="s">
        <v>614</v>
      </c>
      <c r="C1" s="6" t="s">
        <v>621</v>
      </c>
      <c r="D1" s="6" t="s">
        <v>129</v>
      </c>
      <c r="E1" s="6" t="s">
        <v>615</v>
      </c>
      <c r="F1" s="6" t="s">
        <v>647</v>
      </c>
      <c r="G1" s="6" t="s">
        <v>648</v>
      </c>
      <c r="H1" s="6" t="s">
        <v>649</v>
      </c>
      <c r="I1" s="6" t="s">
        <v>650</v>
      </c>
      <c r="J1" s="6" t="s">
        <v>651</v>
      </c>
      <c r="K1" s="6" t="s">
        <v>652</v>
      </c>
      <c r="L1" s="11" t="s">
        <v>653</v>
      </c>
      <c r="M1" s="11" t="s">
        <v>654</v>
      </c>
      <c r="N1" s="6" t="s">
        <v>655</v>
      </c>
      <c r="P1" s="6" t="s">
        <v>656</v>
      </c>
      <c r="Q1" s="6" t="s">
        <v>657</v>
      </c>
      <c r="R1" s="6">
        <v>0</v>
      </c>
      <c r="S1" s="5" t="s">
        <v>658</v>
      </c>
      <c r="T1" s="5" t="s">
        <v>659</v>
      </c>
      <c r="U1" s="5" t="s">
        <v>660</v>
      </c>
      <c r="V1" s="5" t="s">
        <v>661</v>
      </c>
      <c r="W1" s="8" t="s">
        <v>662</v>
      </c>
    </row>
    <row r="2" spans="1:23" ht="13.75" customHeight="1" x14ac:dyDescent="0.35">
      <c r="A2" s="24">
        <f ca="1">IF(N2="-", "-", 1 + MAX(Вода!$A$2:$A$70) + SUM(INDIRECT(ADDRESS(2,COLUMN(Q2)) &amp; ":" &amp; ADDRESS(ROW(),COLUMN(Q2)))))</f>
        <v>1</v>
      </c>
      <c r="B2" s="24" t="s">
        <v>674</v>
      </c>
      <c r="C2" s="24">
        <v>850</v>
      </c>
      <c r="D2" s="24" t="s">
        <v>626</v>
      </c>
      <c r="E2" s="24" t="s">
        <v>675</v>
      </c>
      <c r="F2" s="24" t="s">
        <v>675</v>
      </c>
      <c r="G2" s="24" t="s">
        <v>676</v>
      </c>
      <c r="H2" s="24" t="s">
        <v>206</v>
      </c>
      <c r="I2" s="24">
        <v>247</v>
      </c>
      <c r="J2" s="9" t="str">
        <f t="shared" ref="J2:J33" ca="1" si="0">IF(L2="", IF(N2="","",W2+(INDIRECT("R" &amp; ROW() - 1) - R2)),IF(N2="", "", INDIRECT("R" &amp; ROW() - 1) - R2))</f>
        <v/>
      </c>
      <c r="K2" s="23">
        <v>1</v>
      </c>
      <c r="L2" s="10"/>
      <c r="M2" s="10" t="str">
        <f t="shared" ref="M2:M33" ca="1" si="1">IF(L2="", IF(W2=0, "", W2), IF(U2 = "", "", IF(U2/T2 = 0, "", U2/T2)))</f>
        <v/>
      </c>
      <c r="O2">
        <f t="shared" ref="O2:O33" si="2">IF(N2 = "-", -V2,I2)</f>
        <v>247</v>
      </c>
      <c r="P2">
        <f t="shared" ref="P2:P33" ca="1" si="3">IF(N2 = "-", SUM(INDIRECT(ADDRESS(2,COLUMN(O2)) &amp; ":" &amp; ADDRESS(ROW(),COLUMN(O2)))), 0)</f>
        <v>0</v>
      </c>
      <c r="Q2">
        <f t="shared" ref="Q2:Q33" si="4">IF(N2="-",1,0)</f>
        <v>0</v>
      </c>
      <c r="R2">
        <f t="shared" ref="R2:R33" ca="1" si="5">IF(P2 = 0, INDIRECT("R" &amp; ROW() - 1), P2)</f>
        <v>0</v>
      </c>
      <c r="S2" t="str">
        <f>IF(H2="","",VLOOKUP(H2,'Соль SKU'!$A$1:$B$150,2,0))</f>
        <v>2.7, Альче</v>
      </c>
      <c r="T2">
        <f t="shared" ref="T2:T33" si="6">8000/850</f>
        <v>9.4117647058823533</v>
      </c>
      <c r="U2">
        <f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7">IF(U2 = "", "", U2/T2)</f>
        <v>0</v>
      </c>
      <c r="W2" t="str">
        <f t="shared" ref="W2:W33" ca="1" si="8">IF(N2="", "", MAX(ROUND(-(INDIRECT("R" &amp; ROW() - 1) - R2)/850, 0), 1) * 850)</f>
        <v/>
      </c>
    </row>
    <row r="3" spans="1:23" ht="13.75" customHeight="1" x14ac:dyDescent="0.35">
      <c r="A3" s="24">
        <f ca="1">IF(N3="-", "-", 1 + MAX(Вода!$A$2:$A$70) + SUM(INDIRECT(ADDRESS(2,COLUMN(Q3)) &amp; ":" &amp; ADDRESS(ROW(),COLUMN(Q3)))))</f>
        <v>1</v>
      </c>
      <c r="B3" s="24" t="s">
        <v>674</v>
      </c>
      <c r="C3" s="24">
        <v>850</v>
      </c>
      <c r="D3" s="24" t="s">
        <v>626</v>
      </c>
      <c r="E3" s="24" t="s">
        <v>675</v>
      </c>
      <c r="F3" s="24" t="s">
        <v>675</v>
      </c>
      <c r="G3" s="24" t="s">
        <v>676</v>
      </c>
      <c r="H3" s="24" t="s">
        <v>207</v>
      </c>
      <c r="I3" s="24">
        <v>80</v>
      </c>
      <c r="J3" s="9" t="str">
        <f t="shared" ca="1" si="0"/>
        <v/>
      </c>
      <c r="K3" s="23">
        <v>1</v>
      </c>
      <c r="M3" s="10" t="str">
        <f t="shared" ca="1" si="1"/>
        <v/>
      </c>
      <c r="O3">
        <f t="shared" si="2"/>
        <v>80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IF(H3="","",VLOOKUP(H3,'Соль SKU'!$A$1:$B$150,2,0))</f>
        <v>2.7, Альче</v>
      </c>
      <c r="T3">
        <f t="shared" si="6"/>
        <v>9.4117647058823533</v>
      </c>
      <c r="U3">
        <f t="shared" ref="U3:U33" si="9">VALUE(IF(TRIM(MID(SUBSTITUTE($L3,",",REPT(" ",LEN($L3))), 0 *LEN($L3)+1,LEN($L3))) = "", "0", TRIM(MID(SUBSTITUTE($L3,",",REPT(" ",LEN($L3))),0 *LEN($L3)+1,LEN($L3))))) + VALUE(IF(TRIM(MID(SUBSTITUTE($L3,",",REPT(" ",LEN($L3))), 1 *LEN($L3)+1,LEN($L3))) = "", "0", TRIM(MID(SUBSTITUTE($L3,",",REPT(" ",LEN($L3))),1 *LEN($L3)+1,LEN($L3))))) + VALUE(IF(TRIM(MID(SUBSTITUTE($L3,",",REPT(" ",LEN($L3))), 2 *LEN($L3)+1,LEN($L3))) = "", "0", TRIM(MID(SUBSTITUTE($L3,",",REPT(" ",LEN($L3))),2 *LEN($L3)+1,LEN($L3))))) + VALUE(IF(TRIM(MID(SUBSTITUTE($L3,",",REPT(" ",LEN($L3))), 3 *LEN($L3)+1,LEN($L3))) = "", "0", TRIM(MID(SUBSTITUTE($L3,",",REPT(" ",LEN($L3))),3 *LEN($L3)+1,LEN($L3))))) + VALUE(IF(TRIM(MID(SUBSTITUTE($L3,",",REPT(" ",LEN($L3))), 4 *LEN($L3)+1,LEN($L3))) = "", "0", TRIM(MID(SUBSTITUTE($L3,",",REPT(" ",LEN($L3))),4 *LEN($L3)+1,LEN($L3))))) + VALUE(IF(TRIM(MID(SUBSTITUTE($L3,",",REPT(" ",LEN($L3))), 5 *LEN($L3)+1,LEN($L3))) = "", "0", TRIM(MID(SUBSTITUTE($L3,",",REPT(" ",LEN($L3))),5 *LEN($L3)+1,LEN($L3))))) + VALUE(IF(TRIM(MID(SUBSTITUTE($L3,",",REPT(" ",LEN($L3))), 6 *LEN($L3)+1,LEN($L3))) = "", "0", TRIM(MID(SUBSTITUTE($L3,",",REPT(" ",LEN($L3))),6 *LEN($L3)+1,LEN($L3))))) + VALUE(IF(TRIM(MID(SUBSTITUTE($L3,",",REPT(" ",LEN($L3))), 7 *LEN($L3)+1,LEN($L3))) = "", "0", TRIM(MID(SUBSTITUTE($L3,",",REPT(" ",LEN($L3))),7 *LEN($L3)+1,LEN($L3))))) + VALUE(IF(TRIM(MID(SUBSTITUTE($L3,",",REPT(" ",LEN($L3))), 8 *LEN($L3)+1,LEN($L3))) = "", "0", TRIM(MID(SUBSTITUTE($L3,",",REPT(" ",LEN($L3))),8 *LEN($L3)+1,LEN($L3))))) + VALUE(IF(TRIM(MID(SUBSTITUTE($L3,",",REPT(" ",LEN($L3))), 9 *LEN($L3)+1,LEN($L3))) = "", "0", TRIM(MID(SUBSTITUTE($L3,",",REPT(" ",LEN($L3))),9 *LEN($L3)+1,LEN($L3))))) + VALUE(IF(TRIM(MID(SUBSTITUTE($L3,",",REPT(" ",LEN($L3))), 10 *LEN($L3)+1,LEN($L3))) = "", "0", TRIM(MID(SUBSTITUTE($L3,",",REPT(" ",LEN($L3))),10 *LEN($L3)+1,LEN($L3)))))</f>
        <v>0</v>
      </c>
      <c r="V3">
        <f t="shared" si="7"/>
        <v>0</v>
      </c>
      <c r="W3" t="str">
        <f t="shared" ca="1" si="8"/>
        <v/>
      </c>
    </row>
    <row r="4" spans="1:23" ht="13.75" customHeight="1" x14ac:dyDescent="0.35">
      <c r="A4" s="24">
        <f ca="1">IF(N4="-", "-", 1 + MAX(Вода!$A$2:$A$70) + SUM(INDIRECT(ADDRESS(2,COLUMN(Q4)) &amp; ":" &amp; ADDRESS(ROW(),COLUMN(Q4)))))</f>
        <v>1</v>
      </c>
      <c r="B4" s="24" t="s">
        <v>674</v>
      </c>
      <c r="C4" s="24">
        <v>850</v>
      </c>
      <c r="D4" s="24" t="s">
        <v>626</v>
      </c>
      <c r="E4" s="24" t="s">
        <v>675</v>
      </c>
      <c r="F4" s="24" t="s">
        <v>675</v>
      </c>
      <c r="G4" s="24" t="s">
        <v>676</v>
      </c>
      <c r="H4" s="24" t="s">
        <v>208</v>
      </c>
      <c r="I4" s="24">
        <v>523</v>
      </c>
      <c r="J4" s="9" t="str">
        <f t="shared" ca="1" si="0"/>
        <v/>
      </c>
      <c r="K4" s="23">
        <v>1</v>
      </c>
      <c r="M4" s="10" t="str">
        <f t="shared" ca="1" si="1"/>
        <v/>
      </c>
      <c r="O4">
        <f t="shared" si="2"/>
        <v>523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IF(H4="","",VLOOKUP(H4,'Соль SKU'!$A$1:$B$150,2,0))</f>
        <v>2.7, Альче</v>
      </c>
      <c r="T4">
        <f t="shared" si="6"/>
        <v>9.4117647058823533</v>
      </c>
      <c r="U4">
        <f t="shared" si="9"/>
        <v>0</v>
      </c>
      <c r="V4">
        <f t="shared" si="7"/>
        <v>0</v>
      </c>
      <c r="W4" t="str">
        <f t="shared" ca="1" si="8"/>
        <v/>
      </c>
    </row>
    <row r="5" spans="1:23" ht="13.75" customHeight="1" x14ac:dyDescent="0.35">
      <c r="A5" s="23" t="str">
        <f ca="1">IF(N5="-", "-", 1 + MAX(Вода!$A$2:$A$70) + SUM(INDIRECT(ADDRESS(2,COLUMN(Q5)) &amp; ":" &amp; ADDRESS(ROW(),COLUMN(Q5)))))</f>
        <v>-</v>
      </c>
      <c r="B5" s="23" t="s">
        <v>669</v>
      </c>
      <c r="C5" s="23" t="s">
        <v>669</v>
      </c>
      <c r="D5" s="23" t="s">
        <v>669</v>
      </c>
      <c r="E5" s="23" t="s">
        <v>669</v>
      </c>
      <c r="F5" s="23" t="s">
        <v>669</v>
      </c>
      <c r="G5" s="23" t="s">
        <v>669</v>
      </c>
      <c r="H5" s="23" t="s">
        <v>669</v>
      </c>
      <c r="J5" s="9">
        <f t="shared" ca="1" si="0"/>
        <v>0</v>
      </c>
      <c r="M5" s="10">
        <f t="shared" ca="1" si="1"/>
        <v>850</v>
      </c>
      <c r="N5" s="23" t="s">
        <v>669</v>
      </c>
      <c r="O5">
        <f t="shared" si="2"/>
        <v>0</v>
      </c>
      <c r="P5">
        <f t="shared" ca="1" si="3"/>
        <v>850</v>
      </c>
      <c r="Q5">
        <f t="shared" si="4"/>
        <v>1</v>
      </c>
      <c r="R5">
        <f t="shared" ca="1" si="5"/>
        <v>850</v>
      </c>
      <c r="S5" t="str">
        <f>IF(H5="","",VLOOKUP(H5,'Соль SKU'!$A$1:$B$150,2,0))</f>
        <v>-</v>
      </c>
      <c r="T5">
        <f t="shared" si="6"/>
        <v>9.4117647058823533</v>
      </c>
      <c r="U5">
        <f t="shared" si="9"/>
        <v>0</v>
      </c>
      <c r="V5">
        <f t="shared" si="7"/>
        <v>0</v>
      </c>
      <c r="W5">
        <f t="shared" ca="1" si="8"/>
        <v>850</v>
      </c>
    </row>
    <row r="6" spans="1:23" ht="13.75" customHeight="1" x14ac:dyDescent="0.35">
      <c r="A6" s="24">
        <f ca="1">IF(N6="-", "-", 1 + MAX(Вода!$A$2:$A$70) + SUM(INDIRECT(ADDRESS(2,COLUMN(Q6)) &amp; ":" &amp; ADDRESS(ROW(),COLUMN(Q6)))))</f>
        <v>2</v>
      </c>
      <c r="B6" s="24" t="s">
        <v>674</v>
      </c>
      <c r="C6" s="24">
        <v>850</v>
      </c>
      <c r="D6" s="24" t="s">
        <v>626</v>
      </c>
      <c r="E6" s="24" t="s">
        <v>675</v>
      </c>
      <c r="F6" s="24" t="s">
        <v>675</v>
      </c>
      <c r="G6" s="24" t="s">
        <v>676</v>
      </c>
      <c r="H6" s="24" t="s">
        <v>208</v>
      </c>
      <c r="I6" s="24">
        <v>324</v>
      </c>
      <c r="J6" s="9" t="str">
        <f t="shared" ca="1" si="0"/>
        <v/>
      </c>
      <c r="K6" s="23">
        <v>1</v>
      </c>
      <c r="M6" s="10" t="str">
        <f t="shared" ca="1" si="1"/>
        <v/>
      </c>
      <c r="O6">
        <f t="shared" si="2"/>
        <v>324</v>
      </c>
      <c r="P6">
        <f t="shared" ca="1" si="3"/>
        <v>0</v>
      </c>
      <c r="Q6">
        <f t="shared" si="4"/>
        <v>0</v>
      </c>
      <c r="R6">
        <f t="shared" ca="1" si="5"/>
        <v>850</v>
      </c>
      <c r="S6" t="str">
        <f>IF(H6="","",VLOOKUP(H6,'Соль SKU'!$A$1:$B$150,2,0))</f>
        <v>2.7, Альче</v>
      </c>
      <c r="T6">
        <f t="shared" si="6"/>
        <v>9.4117647058823533</v>
      </c>
      <c r="U6">
        <f t="shared" si="9"/>
        <v>0</v>
      </c>
      <c r="V6">
        <f t="shared" si="7"/>
        <v>0</v>
      </c>
      <c r="W6" t="str">
        <f t="shared" ca="1" si="8"/>
        <v/>
      </c>
    </row>
    <row r="7" spans="1:23" ht="13.75" customHeight="1" x14ac:dyDescent="0.35">
      <c r="A7" s="24">
        <f ca="1">IF(N7="-", "-", 1 + MAX(Вода!$A$2:$A$70) + SUM(INDIRECT(ADDRESS(2,COLUMN(Q7)) &amp; ":" &amp; ADDRESS(ROW(),COLUMN(Q7)))))</f>
        <v>2</v>
      </c>
      <c r="B7" s="24" t="s">
        <v>674</v>
      </c>
      <c r="C7" s="24">
        <v>850</v>
      </c>
      <c r="D7" s="24" t="s">
        <v>626</v>
      </c>
      <c r="E7" s="24" t="s">
        <v>675</v>
      </c>
      <c r="F7" s="24" t="s">
        <v>675</v>
      </c>
      <c r="G7" s="24" t="s">
        <v>676</v>
      </c>
      <c r="H7" s="24" t="s">
        <v>209</v>
      </c>
      <c r="I7" s="24">
        <v>30</v>
      </c>
      <c r="J7" s="9" t="str">
        <f t="shared" ca="1" si="0"/>
        <v/>
      </c>
      <c r="K7" s="23">
        <v>1</v>
      </c>
      <c r="M7" s="10" t="str">
        <f t="shared" ca="1" si="1"/>
        <v/>
      </c>
      <c r="O7">
        <f t="shared" si="2"/>
        <v>30</v>
      </c>
      <c r="P7">
        <f t="shared" ca="1" si="3"/>
        <v>0</v>
      </c>
      <c r="Q7">
        <f t="shared" si="4"/>
        <v>0</v>
      </c>
      <c r="R7">
        <f t="shared" ca="1" si="5"/>
        <v>850</v>
      </c>
      <c r="S7" t="str">
        <f>IF(H7="","",VLOOKUP(H7,'Соль SKU'!$A$1:$B$150,2,0))</f>
        <v>2.7, Альче</v>
      </c>
      <c r="T7">
        <f t="shared" si="6"/>
        <v>9.4117647058823533</v>
      </c>
      <c r="U7">
        <f t="shared" si="9"/>
        <v>0</v>
      </c>
      <c r="V7">
        <f t="shared" si="7"/>
        <v>0</v>
      </c>
      <c r="W7" t="str">
        <f t="shared" ca="1" si="8"/>
        <v/>
      </c>
    </row>
    <row r="8" spans="1:23" ht="13.75" customHeight="1" x14ac:dyDescent="0.35">
      <c r="A8" s="25">
        <f ca="1">IF(N8="-", "-", 1 + MAX(Вода!$A$2:$A$70) + SUM(INDIRECT(ADDRESS(2,COLUMN(Q8)) &amp; ":" &amp; ADDRESS(ROW(),COLUMN(Q8)))))</f>
        <v>2</v>
      </c>
      <c r="B8" s="25" t="s">
        <v>674</v>
      </c>
      <c r="C8" s="25">
        <v>850</v>
      </c>
      <c r="D8" s="25" t="s">
        <v>634</v>
      </c>
      <c r="E8" s="25" t="s">
        <v>675</v>
      </c>
      <c r="F8" s="25" t="s">
        <v>675</v>
      </c>
      <c r="G8" s="25" t="s">
        <v>676</v>
      </c>
      <c r="H8" s="25" t="s">
        <v>199</v>
      </c>
      <c r="I8" s="25">
        <v>496</v>
      </c>
      <c r="J8" s="9" t="str">
        <f t="shared" ca="1" si="0"/>
        <v/>
      </c>
      <c r="K8" s="23">
        <v>1</v>
      </c>
      <c r="M8" s="10" t="str">
        <f t="shared" ca="1" si="1"/>
        <v/>
      </c>
      <c r="O8">
        <f t="shared" si="2"/>
        <v>496</v>
      </c>
      <c r="P8">
        <f t="shared" ca="1" si="3"/>
        <v>0</v>
      </c>
      <c r="Q8">
        <f t="shared" si="4"/>
        <v>0</v>
      </c>
      <c r="R8">
        <f t="shared" ca="1" si="5"/>
        <v>850</v>
      </c>
      <c r="S8" t="str">
        <f>IF(H8="","",VLOOKUP(H8,'Соль SKU'!$A$1:$B$150,2,0))</f>
        <v>2.7, Альче</v>
      </c>
      <c r="T8">
        <f t="shared" si="6"/>
        <v>9.4117647058823533</v>
      </c>
      <c r="U8">
        <f t="shared" si="9"/>
        <v>0</v>
      </c>
      <c r="V8">
        <f t="shared" si="7"/>
        <v>0</v>
      </c>
      <c r="W8" t="str">
        <f t="shared" ca="1" si="8"/>
        <v/>
      </c>
    </row>
    <row r="9" spans="1:23" ht="13.75" customHeight="1" x14ac:dyDescent="0.35">
      <c r="A9" s="23" t="str">
        <f ca="1">IF(N9="-", "-", 1 + MAX(Вода!$A$2:$A$70) + SUM(INDIRECT(ADDRESS(2,COLUMN(Q9)) &amp; ":" &amp; ADDRESS(ROW(),COLUMN(Q9)))))</f>
        <v>-</v>
      </c>
      <c r="B9" s="23" t="s">
        <v>669</v>
      </c>
      <c r="C9" s="23" t="s">
        <v>669</v>
      </c>
      <c r="D9" s="23" t="s">
        <v>669</v>
      </c>
      <c r="E9" s="23" t="s">
        <v>669</v>
      </c>
      <c r="F9" s="23" t="s">
        <v>669</v>
      </c>
      <c r="G9" s="23" t="s">
        <v>669</v>
      </c>
      <c r="H9" s="23" t="s">
        <v>669</v>
      </c>
      <c r="J9" s="9">
        <f t="shared" ca="1" si="0"/>
        <v>0</v>
      </c>
      <c r="M9" s="10">
        <f t="shared" ca="1" si="1"/>
        <v>850</v>
      </c>
      <c r="N9" s="23" t="s">
        <v>669</v>
      </c>
      <c r="O9">
        <f t="shared" si="2"/>
        <v>0</v>
      </c>
      <c r="P9">
        <f t="shared" ca="1" si="3"/>
        <v>1700</v>
      </c>
      <c r="Q9">
        <f t="shared" si="4"/>
        <v>1</v>
      </c>
      <c r="R9">
        <f t="shared" ca="1" si="5"/>
        <v>1700</v>
      </c>
      <c r="S9" t="str">
        <f>IF(H9="","",VLOOKUP(H9,'Соль SKU'!$A$1:$B$150,2,0))</f>
        <v>-</v>
      </c>
      <c r="T9">
        <f t="shared" si="6"/>
        <v>9.4117647058823533</v>
      </c>
      <c r="U9">
        <f t="shared" si="9"/>
        <v>0</v>
      </c>
      <c r="V9">
        <f t="shared" si="7"/>
        <v>0</v>
      </c>
      <c r="W9">
        <f t="shared" ca="1" si="8"/>
        <v>850</v>
      </c>
    </row>
    <row r="10" spans="1:23" ht="13.75" customHeight="1" x14ac:dyDescent="0.35">
      <c r="A10" s="25">
        <f ca="1">IF(N10="-", "-", 1 + MAX(Вода!$A$2:$A$70) + SUM(INDIRECT(ADDRESS(2,COLUMN(Q10)) &amp; ":" &amp; ADDRESS(ROW(),COLUMN(Q10)))))</f>
        <v>3</v>
      </c>
      <c r="B10" s="25" t="s">
        <v>674</v>
      </c>
      <c r="C10" s="25">
        <v>850</v>
      </c>
      <c r="D10" s="25" t="s">
        <v>634</v>
      </c>
      <c r="E10" s="25" t="s">
        <v>675</v>
      </c>
      <c r="F10" s="25" t="s">
        <v>675</v>
      </c>
      <c r="G10" s="25" t="s">
        <v>676</v>
      </c>
      <c r="H10" s="25" t="s">
        <v>199</v>
      </c>
      <c r="I10" s="25">
        <v>831</v>
      </c>
      <c r="J10" s="9" t="str">
        <f t="shared" ca="1" si="0"/>
        <v/>
      </c>
      <c r="K10" s="23">
        <v>1</v>
      </c>
      <c r="M10" s="10" t="str">
        <f t="shared" ca="1" si="1"/>
        <v/>
      </c>
      <c r="O10">
        <f t="shared" si="2"/>
        <v>831</v>
      </c>
      <c r="P10">
        <f t="shared" ca="1" si="3"/>
        <v>0</v>
      </c>
      <c r="Q10">
        <f t="shared" si="4"/>
        <v>0</v>
      </c>
      <c r="R10">
        <f t="shared" ca="1" si="5"/>
        <v>1700</v>
      </c>
      <c r="S10" t="str">
        <f>IF(H10="","",VLOOKUP(H10,'Соль SKU'!$A$1:$B$150,2,0))</f>
        <v>2.7, Альче</v>
      </c>
      <c r="T10">
        <f t="shared" si="6"/>
        <v>9.4117647058823533</v>
      </c>
      <c r="U10">
        <f t="shared" si="9"/>
        <v>0</v>
      </c>
      <c r="V10">
        <f t="shared" si="7"/>
        <v>0</v>
      </c>
      <c r="W10" t="str">
        <f t="shared" ca="1" si="8"/>
        <v/>
      </c>
    </row>
    <row r="11" spans="1:23" ht="13.75" customHeight="1" x14ac:dyDescent="0.35">
      <c r="A11" s="25">
        <f ca="1">IF(N11="-", "-", 1 + MAX(Вода!$A$2:$A$70) + SUM(INDIRECT(ADDRESS(2,COLUMN(Q11)) &amp; ":" &amp; ADDRESS(ROW(),COLUMN(Q11)))))</f>
        <v>3</v>
      </c>
      <c r="B11" s="25" t="s">
        <v>674</v>
      </c>
      <c r="C11" s="25">
        <v>850</v>
      </c>
      <c r="D11" s="25" t="s">
        <v>634</v>
      </c>
      <c r="E11" s="25" t="s">
        <v>675</v>
      </c>
      <c r="F11" s="25" t="s">
        <v>675</v>
      </c>
      <c r="G11" s="25" t="s">
        <v>676</v>
      </c>
      <c r="H11" s="25" t="s">
        <v>201</v>
      </c>
      <c r="I11" s="25">
        <v>19</v>
      </c>
      <c r="J11" s="9" t="str">
        <f t="shared" ca="1" si="0"/>
        <v/>
      </c>
      <c r="K11" s="23">
        <v>1</v>
      </c>
      <c r="M11" s="10" t="str">
        <f t="shared" ca="1" si="1"/>
        <v/>
      </c>
      <c r="O11">
        <f t="shared" si="2"/>
        <v>19</v>
      </c>
      <c r="P11">
        <f t="shared" ca="1" si="3"/>
        <v>0</v>
      </c>
      <c r="Q11">
        <f t="shared" si="4"/>
        <v>0</v>
      </c>
      <c r="R11">
        <f t="shared" ca="1" si="5"/>
        <v>1700</v>
      </c>
      <c r="S11" t="str">
        <f>IF(H11="","",VLOOKUP(H11,'Соль SKU'!$A$1:$B$150,2,0))</f>
        <v>2.7, Альче</v>
      </c>
      <c r="T11">
        <f t="shared" si="6"/>
        <v>9.4117647058823533</v>
      </c>
      <c r="U11">
        <f t="shared" si="9"/>
        <v>0</v>
      </c>
      <c r="V11">
        <f t="shared" si="7"/>
        <v>0</v>
      </c>
      <c r="W11" t="str">
        <f t="shared" ca="1" si="8"/>
        <v/>
      </c>
    </row>
    <row r="12" spans="1:23" ht="13.75" customHeight="1" x14ac:dyDescent="0.35">
      <c r="A12" s="23" t="str">
        <f ca="1">IF(N12="-", "-", 1 + MAX(Вода!$A$2:$A$70) + SUM(INDIRECT(ADDRESS(2,COLUMN(Q12)) &amp; ":" &amp; ADDRESS(ROW(),COLUMN(Q12)))))</f>
        <v>-</v>
      </c>
      <c r="B12" s="23" t="s">
        <v>669</v>
      </c>
      <c r="C12" s="23" t="s">
        <v>669</v>
      </c>
      <c r="D12" s="23" t="s">
        <v>669</v>
      </c>
      <c r="E12" s="23" t="s">
        <v>669</v>
      </c>
      <c r="F12" s="23" t="s">
        <v>669</v>
      </c>
      <c r="G12" s="23" t="s">
        <v>669</v>
      </c>
      <c r="H12" s="23" t="s">
        <v>669</v>
      </c>
      <c r="J12" s="9">
        <f t="shared" ca="1" si="0"/>
        <v>0</v>
      </c>
      <c r="M12" s="10">
        <f t="shared" ca="1" si="1"/>
        <v>850</v>
      </c>
      <c r="N12" s="23" t="s">
        <v>669</v>
      </c>
      <c r="O12">
        <f t="shared" si="2"/>
        <v>0</v>
      </c>
      <c r="P12">
        <f t="shared" ca="1" si="3"/>
        <v>2550</v>
      </c>
      <c r="Q12">
        <f t="shared" si="4"/>
        <v>1</v>
      </c>
      <c r="R12">
        <f t="shared" ca="1" si="5"/>
        <v>2550</v>
      </c>
      <c r="S12" t="str">
        <f>IF(H12="","",VLOOKUP(H12,'Соль SKU'!$A$1:$B$150,2,0))</f>
        <v>-</v>
      </c>
      <c r="T12">
        <f t="shared" si="6"/>
        <v>9.4117647058823533</v>
      </c>
      <c r="U12">
        <f t="shared" si="9"/>
        <v>0</v>
      </c>
      <c r="V12">
        <f t="shared" si="7"/>
        <v>0</v>
      </c>
      <c r="W12">
        <f t="shared" ca="1" si="8"/>
        <v>850</v>
      </c>
    </row>
    <row r="13" spans="1:23" ht="13.75" customHeight="1" x14ac:dyDescent="0.35">
      <c r="A13" s="26">
        <f ca="1">IF(N13="-", "-", 1 + MAX(Вода!$A$2:$A$70) + SUM(INDIRECT(ADDRESS(2,COLUMN(Q13)) &amp; ":" &amp; ADDRESS(ROW(),COLUMN(Q13)))))</f>
        <v>4</v>
      </c>
      <c r="B13" s="26" t="s">
        <v>674</v>
      </c>
      <c r="C13" s="26">
        <v>850</v>
      </c>
      <c r="D13" s="26" t="s">
        <v>632</v>
      </c>
      <c r="E13" s="26" t="s">
        <v>677</v>
      </c>
      <c r="F13" s="26" t="s">
        <v>677</v>
      </c>
      <c r="G13" s="26" t="s">
        <v>678</v>
      </c>
      <c r="H13" s="26" t="s">
        <v>219</v>
      </c>
      <c r="I13" s="26">
        <v>850</v>
      </c>
      <c r="J13" s="9" t="str">
        <f t="shared" ca="1" si="0"/>
        <v/>
      </c>
      <c r="K13" s="23">
        <v>2</v>
      </c>
      <c r="M13" s="10" t="str">
        <f t="shared" ca="1" si="1"/>
        <v/>
      </c>
      <c r="O13">
        <f t="shared" si="2"/>
        <v>850</v>
      </c>
      <c r="P13">
        <f t="shared" ca="1" si="3"/>
        <v>0</v>
      </c>
      <c r="Q13">
        <f t="shared" si="4"/>
        <v>0</v>
      </c>
      <c r="R13">
        <f t="shared" ca="1" si="5"/>
        <v>2550</v>
      </c>
      <c r="S13" t="str">
        <f>IF(H13="","",VLOOKUP(H13,'Соль SKU'!$A$1:$B$150,2,0))</f>
        <v>2.7, Альче</v>
      </c>
      <c r="T13">
        <f t="shared" si="6"/>
        <v>9.4117647058823533</v>
      </c>
      <c r="U13">
        <f t="shared" si="9"/>
        <v>0</v>
      </c>
      <c r="V13">
        <f t="shared" si="7"/>
        <v>0</v>
      </c>
      <c r="W13" t="str">
        <f t="shared" ca="1" si="8"/>
        <v/>
      </c>
    </row>
    <row r="14" spans="1:23" ht="13.75" customHeight="1" x14ac:dyDescent="0.35">
      <c r="A14" s="23" t="str">
        <f ca="1">IF(N14="-", "-", 1 + MAX(Вода!$A$2:$A$70) + SUM(INDIRECT(ADDRESS(2,COLUMN(Q14)) &amp; ":" &amp; ADDRESS(ROW(),COLUMN(Q14)))))</f>
        <v>-</v>
      </c>
      <c r="B14" s="23" t="s">
        <v>669</v>
      </c>
      <c r="C14" s="23" t="s">
        <v>669</v>
      </c>
      <c r="D14" s="23" t="s">
        <v>669</v>
      </c>
      <c r="E14" s="23" t="s">
        <v>669</v>
      </c>
      <c r="F14" s="23" t="s">
        <v>669</v>
      </c>
      <c r="G14" s="23" t="s">
        <v>669</v>
      </c>
      <c r="H14" s="23" t="s">
        <v>669</v>
      </c>
      <c r="J14" s="9">
        <f t="shared" ca="1" si="0"/>
        <v>0</v>
      </c>
      <c r="M14" s="10">
        <f t="shared" ca="1" si="1"/>
        <v>850</v>
      </c>
      <c r="N14" s="23" t="s">
        <v>669</v>
      </c>
      <c r="O14">
        <f t="shared" si="2"/>
        <v>0</v>
      </c>
      <c r="P14">
        <f t="shared" ca="1" si="3"/>
        <v>3400</v>
      </c>
      <c r="Q14">
        <f t="shared" si="4"/>
        <v>1</v>
      </c>
      <c r="R14">
        <f t="shared" ca="1" si="5"/>
        <v>3400</v>
      </c>
      <c r="S14" t="str">
        <f>IF(H14="","",VLOOKUP(H14,'Соль SKU'!$A$1:$B$150,2,0))</f>
        <v>-</v>
      </c>
      <c r="T14">
        <f t="shared" si="6"/>
        <v>9.4117647058823533</v>
      </c>
      <c r="U14">
        <f t="shared" si="9"/>
        <v>0</v>
      </c>
      <c r="V14">
        <f t="shared" si="7"/>
        <v>0</v>
      </c>
      <c r="W14">
        <f t="shared" ca="1" si="8"/>
        <v>850</v>
      </c>
    </row>
    <row r="15" spans="1:23" ht="13.75" customHeight="1" x14ac:dyDescent="0.35">
      <c r="A15" s="26">
        <f ca="1">IF(N15="-", "-", 1 + MAX(Вода!$A$2:$A$70) + SUM(INDIRECT(ADDRESS(2,COLUMN(Q15)) &amp; ":" &amp; ADDRESS(ROW(),COLUMN(Q15)))))</f>
        <v>5</v>
      </c>
      <c r="B15" s="26" t="s">
        <v>674</v>
      </c>
      <c r="C15" s="26">
        <v>850</v>
      </c>
      <c r="D15" s="26" t="s">
        <v>632</v>
      </c>
      <c r="E15" s="26" t="s">
        <v>677</v>
      </c>
      <c r="F15" s="26" t="s">
        <v>677</v>
      </c>
      <c r="G15" s="26" t="s">
        <v>678</v>
      </c>
      <c r="H15" s="26" t="s">
        <v>219</v>
      </c>
      <c r="I15" s="26">
        <v>850</v>
      </c>
      <c r="J15" s="9" t="str">
        <f t="shared" ca="1" si="0"/>
        <v/>
      </c>
      <c r="K15" s="23">
        <v>2</v>
      </c>
      <c r="M15" s="10" t="str">
        <f t="shared" ca="1" si="1"/>
        <v/>
      </c>
      <c r="O15">
        <f t="shared" si="2"/>
        <v>850</v>
      </c>
      <c r="P15">
        <f t="shared" ca="1" si="3"/>
        <v>0</v>
      </c>
      <c r="Q15">
        <f t="shared" si="4"/>
        <v>0</v>
      </c>
      <c r="R15">
        <f t="shared" ca="1" si="5"/>
        <v>3400</v>
      </c>
      <c r="S15" t="str">
        <f>IF(H15="","",VLOOKUP(H15,'Соль SKU'!$A$1:$B$150,2,0))</f>
        <v>2.7, Альче</v>
      </c>
      <c r="T15">
        <f t="shared" si="6"/>
        <v>9.4117647058823533</v>
      </c>
      <c r="U15">
        <f t="shared" si="9"/>
        <v>0</v>
      </c>
      <c r="V15">
        <f t="shared" si="7"/>
        <v>0</v>
      </c>
      <c r="W15" t="str">
        <f t="shared" ca="1" si="8"/>
        <v/>
      </c>
    </row>
    <row r="16" spans="1:23" ht="13.75" customHeight="1" x14ac:dyDescent="0.35">
      <c r="A16" s="23" t="str">
        <f ca="1">IF(N16="-", "-", 1 + MAX(Вода!$A$2:$A$70) + SUM(INDIRECT(ADDRESS(2,COLUMN(Q16)) &amp; ":" &amp; ADDRESS(ROW(),COLUMN(Q16)))))</f>
        <v>-</v>
      </c>
      <c r="B16" s="23" t="s">
        <v>669</v>
      </c>
      <c r="C16" s="23" t="s">
        <v>669</v>
      </c>
      <c r="D16" s="23" t="s">
        <v>669</v>
      </c>
      <c r="E16" s="23" t="s">
        <v>669</v>
      </c>
      <c r="F16" s="23" t="s">
        <v>669</v>
      </c>
      <c r="G16" s="23" t="s">
        <v>669</v>
      </c>
      <c r="H16" s="23" t="s">
        <v>669</v>
      </c>
      <c r="J16" s="9">
        <f t="shared" ca="1" si="0"/>
        <v>0</v>
      </c>
      <c r="M16" s="10">
        <f t="shared" ca="1" si="1"/>
        <v>850</v>
      </c>
      <c r="N16" s="23" t="s">
        <v>669</v>
      </c>
      <c r="O16">
        <f t="shared" si="2"/>
        <v>0</v>
      </c>
      <c r="P16">
        <f t="shared" ca="1" si="3"/>
        <v>4250</v>
      </c>
      <c r="Q16">
        <f t="shared" si="4"/>
        <v>1</v>
      </c>
      <c r="R16">
        <f t="shared" ca="1" si="5"/>
        <v>4250</v>
      </c>
      <c r="S16" t="str">
        <f>IF(H16="","",VLOOKUP(H16,'Соль SKU'!$A$1:$B$150,2,0))</f>
        <v>-</v>
      </c>
      <c r="T16">
        <f t="shared" si="6"/>
        <v>9.4117647058823533</v>
      </c>
      <c r="U16">
        <f t="shared" si="9"/>
        <v>0</v>
      </c>
      <c r="V16">
        <f t="shared" si="7"/>
        <v>0</v>
      </c>
      <c r="W16">
        <f t="shared" ca="1" si="8"/>
        <v>850</v>
      </c>
    </row>
    <row r="17" spans="1:23" ht="13.75" customHeight="1" x14ac:dyDescent="0.35">
      <c r="A17" s="26">
        <f ca="1">IF(N17="-", "-", 1 + MAX(Вода!$A$2:$A$70) + SUM(INDIRECT(ADDRESS(2,COLUMN(Q17)) &amp; ":" &amp; ADDRESS(ROW(),COLUMN(Q17)))))</f>
        <v>6</v>
      </c>
      <c r="B17" s="26" t="s">
        <v>674</v>
      </c>
      <c r="C17" s="26">
        <v>850</v>
      </c>
      <c r="D17" s="26" t="s">
        <v>632</v>
      </c>
      <c r="E17" s="26" t="s">
        <v>677</v>
      </c>
      <c r="F17" s="26" t="s">
        <v>677</v>
      </c>
      <c r="G17" s="26" t="s">
        <v>678</v>
      </c>
      <c r="H17" s="26" t="s">
        <v>219</v>
      </c>
      <c r="I17" s="26">
        <v>106</v>
      </c>
      <c r="J17" s="9" t="str">
        <f t="shared" ca="1" si="0"/>
        <v/>
      </c>
      <c r="K17" s="23">
        <v>2</v>
      </c>
      <c r="M17" s="10" t="str">
        <f t="shared" ca="1" si="1"/>
        <v/>
      </c>
      <c r="O17">
        <f t="shared" si="2"/>
        <v>106</v>
      </c>
      <c r="P17">
        <f t="shared" ca="1" si="3"/>
        <v>0</v>
      </c>
      <c r="Q17">
        <f t="shared" si="4"/>
        <v>0</v>
      </c>
      <c r="R17">
        <f t="shared" ca="1" si="5"/>
        <v>4250</v>
      </c>
      <c r="S17" t="str">
        <f>IF(H17="","",VLOOKUP(H17,'Соль SKU'!$A$1:$B$150,2,0))</f>
        <v>2.7, Альче</v>
      </c>
      <c r="T17">
        <f t="shared" si="6"/>
        <v>9.4117647058823533</v>
      </c>
      <c r="U17">
        <f t="shared" si="9"/>
        <v>0</v>
      </c>
      <c r="V17">
        <f t="shared" si="7"/>
        <v>0</v>
      </c>
      <c r="W17" t="str">
        <f t="shared" ca="1" si="8"/>
        <v/>
      </c>
    </row>
    <row r="18" spans="1:23" ht="13.75" customHeight="1" x14ac:dyDescent="0.35">
      <c r="A18" s="24">
        <f ca="1">IF(N18="-", "-", 1 + MAX(Вода!$A$2:$A$70) + SUM(INDIRECT(ADDRESS(2,COLUMN(Q18)) &amp; ":" &amp; ADDRESS(ROW(),COLUMN(Q18)))))</f>
        <v>6</v>
      </c>
      <c r="B18" s="24" t="s">
        <v>674</v>
      </c>
      <c r="C18" s="24">
        <v>850</v>
      </c>
      <c r="D18" s="24" t="s">
        <v>626</v>
      </c>
      <c r="E18" s="24" t="s">
        <v>683</v>
      </c>
      <c r="F18" s="24" t="s">
        <v>683</v>
      </c>
      <c r="G18" s="24" t="s">
        <v>684</v>
      </c>
      <c r="H18" s="24" t="s">
        <v>205</v>
      </c>
      <c r="I18" s="24">
        <v>744</v>
      </c>
      <c r="J18" s="9" t="str">
        <f ca="1">IF(L18="", IF(N18="","",W18+(INDIRECT("R" &amp; ROW() - 1) - R18)),IF(N18="", "", INDIRECT("R" &amp; ROW() - 1) - R18))</f>
        <v/>
      </c>
      <c r="K18" s="23">
        <v>1</v>
      </c>
      <c r="M18" s="10" t="str">
        <f ca="1">IF(L18="", IF(W18=0, "", W18), IF(U18 = "", "", IF(U18/T18 = 0, "", U18/T18)))</f>
        <v/>
      </c>
      <c r="O18">
        <f>IF(N18 = "-", -V18,I18)</f>
        <v>744</v>
      </c>
      <c r="P18">
        <f ca="1">IF(N18 = "-", SUM(INDIRECT(ADDRESS(2,COLUMN(O18)) &amp; ":" &amp; ADDRESS(ROW(),COLUMN(O18)))), 0)</f>
        <v>0</v>
      </c>
      <c r="Q18">
        <f>IF(N18="-",1,0)</f>
        <v>0</v>
      </c>
      <c r="R18">
        <f ca="1">IF(P18 = 0, INDIRECT("R" &amp; ROW() - 1), P18)</f>
        <v>4250</v>
      </c>
      <c r="S18" t="str">
        <f>IF(H18="","",VLOOKUP(H18,'Соль SKU'!$A$1:$B$150,2,0))</f>
        <v>2.7, Альче</v>
      </c>
      <c r="T18">
        <f t="shared" ref="T18:T63" si="10">8000/850</f>
        <v>9.4117647058823533</v>
      </c>
      <c r="U18">
        <f>VALUE(IF(TRIM(MID(SUBSTITUTE($L18,",",REPT(" ",LEN($L18))), 0 *LEN($L18)+1,LEN($L18))) = "", "0", TRIM(MID(SUBSTITUTE($L18,",",REPT(" ",LEN($L18))),0 *LEN($L18)+1,LEN($L18))))) + VALUE(IF(TRIM(MID(SUBSTITUTE($L18,",",REPT(" ",LEN($L18))), 1 *LEN($L18)+1,LEN($L18))) = "", "0", TRIM(MID(SUBSTITUTE($L18,",",REPT(" ",LEN($L18))),1 *LEN($L18)+1,LEN($L18))))) + VALUE(IF(TRIM(MID(SUBSTITUTE($L18,",",REPT(" ",LEN($L18))), 2 *LEN($L18)+1,LEN($L18))) = "", "0", TRIM(MID(SUBSTITUTE($L18,",",REPT(" ",LEN($L18))),2 *LEN($L18)+1,LEN($L18))))) + VALUE(IF(TRIM(MID(SUBSTITUTE($L18,",",REPT(" ",LEN($L18))), 3 *LEN($L18)+1,LEN($L18))) = "", "0", TRIM(MID(SUBSTITUTE($L18,",",REPT(" ",LEN($L18))),3 *LEN($L18)+1,LEN($L18))))) + VALUE(IF(TRIM(MID(SUBSTITUTE($L18,",",REPT(" ",LEN($L18))), 4 *LEN($L18)+1,LEN($L18))) = "", "0", TRIM(MID(SUBSTITUTE($L18,",",REPT(" ",LEN($L18))),4 *LEN($L18)+1,LEN($L18))))) + VALUE(IF(TRIM(MID(SUBSTITUTE($L18,",",REPT(" ",LEN($L18))), 5 *LEN($L18)+1,LEN($L18))) = "", "0", TRIM(MID(SUBSTITUTE($L18,",",REPT(" ",LEN($L18))),5 *LEN($L18)+1,LEN($L18))))) + VALUE(IF(TRIM(MID(SUBSTITUTE($L18,",",REPT(" ",LEN($L18))), 6 *LEN($L18)+1,LEN($L18))) = "", "0", TRIM(MID(SUBSTITUTE($L18,",",REPT(" ",LEN($L18))),6 *LEN($L18)+1,LEN($L18))))) + VALUE(IF(TRIM(MID(SUBSTITUTE($L18,",",REPT(" ",LEN($L18))), 7 *LEN($L18)+1,LEN($L18))) = "", "0", TRIM(MID(SUBSTITUTE($L18,",",REPT(" ",LEN($L18))),7 *LEN($L18)+1,LEN($L18))))) + VALUE(IF(TRIM(MID(SUBSTITUTE($L18,",",REPT(" ",LEN($L18))), 8 *LEN($L18)+1,LEN($L18))) = "", "0", TRIM(MID(SUBSTITUTE($L18,",",REPT(" ",LEN($L18))),8 *LEN($L18)+1,LEN($L18))))) + VALUE(IF(TRIM(MID(SUBSTITUTE($L18,",",REPT(" ",LEN($L18))), 9 *LEN($L18)+1,LEN($L18))) = "", "0", TRIM(MID(SUBSTITUTE($L18,",",REPT(" ",LEN($L18))),9 *LEN($L18)+1,LEN($L18))))) + VALUE(IF(TRIM(MID(SUBSTITUTE($L18,",",REPT(" ",LEN($L18))), 10 *LEN($L18)+1,LEN($L18))) = "", "0", TRIM(MID(SUBSTITUTE($L18,",",REPT(" ",LEN($L18))),10 *LEN($L18)+1,LEN($L18)))))</f>
        <v>0</v>
      </c>
      <c r="V18">
        <f>IF(U18 = "", "", U18/T18)</f>
        <v>0</v>
      </c>
      <c r="W18" t="str">
        <f ca="1">IF(N18="", "", MAX(ROUND(-(INDIRECT("R" &amp; ROW() - 1) - R18)/850, 0), 1) * 850)</f>
        <v/>
      </c>
    </row>
    <row r="19" spans="1:23" ht="13.75" customHeight="1" x14ac:dyDescent="0.35">
      <c r="A19" s="23" t="str">
        <f ca="1">IF(N19="-", "-", 1 + MAX(Вода!$A$2:$A$70) + SUM(INDIRECT(ADDRESS(2,COLUMN(Q19)) &amp; ":" &amp; ADDRESS(ROW(),COLUMN(Q19)))))</f>
        <v>-</v>
      </c>
      <c r="B19" s="23" t="s">
        <v>669</v>
      </c>
      <c r="C19" s="23" t="s">
        <v>669</v>
      </c>
      <c r="D19" s="23" t="s">
        <v>669</v>
      </c>
      <c r="E19" s="23" t="s">
        <v>669</v>
      </c>
      <c r="F19" s="23" t="s">
        <v>669</v>
      </c>
      <c r="G19" s="23" t="s">
        <v>669</v>
      </c>
      <c r="H19" s="23" t="s">
        <v>669</v>
      </c>
      <c r="J19" s="9">
        <f t="shared" ca="1" si="0"/>
        <v>0</v>
      </c>
      <c r="M19" s="10">
        <f t="shared" ca="1" si="1"/>
        <v>850</v>
      </c>
      <c r="N19" s="23" t="s">
        <v>669</v>
      </c>
      <c r="O19">
        <f t="shared" si="2"/>
        <v>0</v>
      </c>
      <c r="P19">
        <f t="shared" ca="1" si="3"/>
        <v>5100</v>
      </c>
      <c r="Q19">
        <f t="shared" si="4"/>
        <v>1</v>
      </c>
      <c r="R19">
        <f t="shared" ca="1" si="5"/>
        <v>5100</v>
      </c>
      <c r="S19" t="str">
        <f>IF(H19="","",VLOOKUP(H19,'Соль SKU'!$A$1:$B$150,2,0))</f>
        <v>-</v>
      </c>
      <c r="T19">
        <f t="shared" si="6"/>
        <v>9.4117647058823533</v>
      </c>
      <c r="U19">
        <f t="shared" si="9"/>
        <v>0</v>
      </c>
      <c r="V19">
        <f t="shared" si="7"/>
        <v>0</v>
      </c>
      <c r="W19">
        <f t="shared" ca="1" si="8"/>
        <v>850</v>
      </c>
    </row>
    <row r="20" spans="1:23" ht="13.75" customHeight="1" x14ac:dyDescent="0.35">
      <c r="A20" s="26">
        <f ca="1">IF(N20="-", "-", 1 + MAX(Вода!$A$2:$A$70) + SUM(INDIRECT(ADDRESS(2,COLUMN(Q20)) &amp; ":" &amp; ADDRESS(ROW(),COLUMN(Q20)))))</f>
        <v>7</v>
      </c>
      <c r="B20" s="26" t="s">
        <v>674</v>
      </c>
      <c r="C20" s="26">
        <v>850</v>
      </c>
      <c r="D20" s="26" t="s">
        <v>634</v>
      </c>
      <c r="E20" s="26" t="s">
        <v>677</v>
      </c>
      <c r="F20" s="26" t="s">
        <v>677</v>
      </c>
      <c r="G20" s="26" t="s">
        <v>665</v>
      </c>
      <c r="H20" s="26" t="s">
        <v>200</v>
      </c>
      <c r="I20" s="26">
        <v>850</v>
      </c>
      <c r="J20" s="9" t="str">
        <f t="shared" ca="1" si="0"/>
        <v/>
      </c>
      <c r="K20" s="23">
        <v>2</v>
      </c>
      <c r="M20" s="10" t="str">
        <f t="shared" ca="1" si="1"/>
        <v/>
      </c>
      <c r="O20">
        <f t="shared" si="2"/>
        <v>850</v>
      </c>
      <c r="P20">
        <f t="shared" ca="1" si="3"/>
        <v>0</v>
      </c>
      <c r="Q20">
        <f t="shared" si="4"/>
        <v>0</v>
      </c>
      <c r="R20">
        <f t="shared" ca="1" si="5"/>
        <v>5100</v>
      </c>
      <c r="S20" t="str">
        <f>IF(H20="","",VLOOKUP(H20,'Соль SKU'!$A$1:$B$150,2,0))</f>
        <v>2.7, Альче</v>
      </c>
      <c r="T20">
        <f t="shared" si="6"/>
        <v>9.4117647058823533</v>
      </c>
      <c r="U20">
        <f t="shared" si="9"/>
        <v>0</v>
      </c>
      <c r="V20">
        <f t="shared" si="7"/>
        <v>0</v>
      </c>
      <c r="W20" t="str">
        <f t="shared" ca="1" si="8"/>
        <v/>
      </c>
    </row>
    <row r="21" spans="1:23" ht="13.75" customHeight="1" x14ac:dyDescent="0.35">
      <c r="A21" s="23" t="str">
        <f ca="1">IF(N21="-", "-", 1 + MAX(Вода!$A$2:$A$70) + SUM(INDIRECT(ADDRESS(2,COLUMN(Q21)) &amp; ":" &amp; ADDRESS(ROW(),COLUMN(Q21)))))</f>
        <v>-</v>
      </c>
      <c r="B21" s="23" t="s">
        <v>669</v>
      </c>
      <c r="C21" s="23" t="s">
        <v>669</v>
      </c>
      <c r="D21" s="23" t="s">
        <v>669</v>
      </c>
      <c r="E21" s="23" t="s">
        <v>669</v>
      </c>
      <c r="F21" s="23" t="s">
        <v>669</v>
      </c>
      <c r="G21" s="23" t="s">
        <v>669</v>
      </c>
      <c r="H21" s="23" t="s">
        <v>669</v>
      </c>
      <c r="J21" s="9">
        <f t="shared" ca="1" si="0"/>
        <v>0</v>
      </c>
      <c r="M21" s="10">
        <f t="shared" ca="1" si="1"/>
        <v>850</v>
      </c>
      <c r="N21" s="23" t="s">
        <v>669</v>
      </c>
      <c r="O21">
        <f t="shared" si="2"/>
        <v>0</v>
      </c>
      <c r="P21">
        <f t="shared" ca="1" si="3"/>
        <v>5950</v>
      </c>
      <c r="Q21">
        <f t="shared" si="4"/>
        <v>1</v>
      </c>
      <c r="R21">
        <f t="shared" ca="1" si="5"/>
        <v>5950</v>
      </c>
      <c r="S21" t="str">
        <f>IF(H21="","",VLOOKUP(H21,'Соль SKU'!$A$1:$B$150,2,0))</f>
        <v>-</v>
      </c>
      <c r="T21">
        <f t="shared" si="6"/>
        <v>9.4117647058823533</v>
      </c>
      <c r="U21">
        <f t="shared" si="9"/>
        <v>0</v>
      </c>
      <c r="V21">
        <f t="shared" si="7"/>
        <v>0</v>
      </c>
      <c r="W21">
        <f t="shared" ca="1" si="8"/>
        <v>850</v>
      </c>
    </row>
    <row r="22" spans="1:23" ht="13.75" customHeight="1" x14ac:dyDescent="0.35">
      <c r="A22" s="24">
        <f ca="1">IF(N22="-", "-", 1 + MAX(Вода!$A$2:$A$70) + SUM(INDIRECT(ADDRESS(2,COLUMN(Q22)) &amp; ":" &amp; ADDRESS(ROW(),COLUMN(Q22)))))</f>
        <v>8</v>
      </c>
      <c r="B22" s="24" t="s">
        <v>679</v>
      </c>
      <c r="C22" s="24">
        <v>850</v>
      </c>
      <c r="D22" s="24" t="s">
        <v>626</v>
      </c>
      <c r="E22" s="24" t="s">
        <v>680</v>
      </c>
      <c r="F22" s="24" t="s">
        <v>680</v>
      </c>
      <c r="G22" s="24" t="s">
        <v>676</v>
      </c>
      <c r="H22" s="24" t="s">
        <v>217</v>
      </c>
      <c r="I22" s="24">
        <v>850</v>
      </c>
      <c r="J22" s="9" t="str">
        <f t="shared" ca="1" si="0"/>
        <v/>
      </c>
      <c r="K22" s="23">
        <v>1</v>
      </c>
      <c r="M22" s="10" t="str">
        <f t="shared" ca="1" si="1"/>
        <v/>
      </c>
      <c r="O22">
        <f t="shared" si="2"/>
        <v>850</v>
      </c>
      <c r="P22">
        <f t="shared" ca="1" si="3"/>
        <v>0</v>
      </c>
      <c r="Q22">
        <f t="shared" si="4"/>
        <v>0</v>
      </c>
      <c r="R22">
        <f t="shared" ca="1" si="5"/>
        <v>5950</v>
      </c>
      <c r="S22" t="str">
        <f>IF(H22="","",VLOOKUP(H22,'Соль SKU'!$A$1:$B$150,2,0))</f>
        <v>2.7, Сакко</v>
      </c>
      <c r="T22">
        <f t="shared" si="6"/>
        <v>9.4117647058823533</v>
      </c>
      <c r="U22">
        <f t="shared" si="9"/>
        <v>0</v>
      </c>
      <c r="V22">
        <f t="shared" si="7"/>
        <v>0</v>
      </c>
      <c r="W22" t="str">
        <f t="shared" ca="1" si="8"/>
        <v/>
      </c>
    </row>
    <row r="23" spans="1:23" ht="13.75" customHeight="1" x14ac:dyDescent="0.35">
      <c r="A23" s="23" t="str">
        <f ca="1">IF(N23="-", "-", 1 + MAX(Вода!$A$2:$A$70) + SUM(INDIRECT(ADDRESS(2,COLUMN(Q23)) &amp; ":" &amp; ADDRESS(ROW(),COLUMN(Q23)))))</f>
        <v>-</v>
      </c>
      <c r="B23" s="23" t="s">
        <v>669</v>
      </c>
      <c r="C23" s="23" t="s">
        <v>669</v>
      </c>
      <c r="D23" s="23" t="s">
        <v>669</v>
      </c>
      <c r="E23" s="23" t="s">
        <v>669</v>
      </c>
      <c r="F23" s="23" t="s">
        <v>669</v>
      </c>
      <c r="G23" s="23" t="s">
        <v>669</v>
      </c>
      <c r="H23" s="23" t="s">
        <v>669</v>
      </c>
      <c r="J23" s="9">
        <f t="shared" ca="1" si="0"/>
        <v>0</v>
      </c>
      <c r="M23" s="10">
        <f t="shared" ca="1" si="1"/>
        <v>850</v>
      </c>
      <c r="N23" s="23" t="s">
        <v>669</v>
      </c>
      <c r="O23">
        <f t="shared" si="2"/>
        <v>0</v>
      </c>
      <c r="P23">
        <f t="shared" ca="1" si="3"/>
        <v>6800</v>
      </c>
      <c r="Q23">
        <f t="shared" si="4"/>
        <v>1</v>
      </c>
      <c r="R23">
        <f t="shared" ca="1" si="5"/>
        <v>6800</v>
      </c>
      <c r="S23" t="str">
        <f>IF(H23="","",VLOOKUP(H23,'Соль SKU'!$A$1:$B$150,2,0))</f>
        <v>-</v>
      </c>
      <c r="T23">
        <f t="shared" si="6"/>
        <v>9.4117647058823533</v>
      </c>
      <c r="U23">
        <f t="shared" si="9"/>
        <v>0</v>
      </c>
      <c r="V23">
        <f t="shared" si="7"/>
        <v>0</v>
      </c>
      <c r="W23">
        <f t="shared" ca="1" si="8"/>
        <v>850</v>
      </c>
    </row>
    <row r="24" spans="1:23" ht="13.75" customHeight="1" x14ac:dyDescent="0.35">
      <c r="A24" s="24">
        <f ca="1">IF(N24="-", "-", 1 + MAX(Вода!$A$2:$A$70) + SUM(INDIRECT(ADDRESS(2,COLUMN(Q24)) &amp; ":" &amp; ADDRESS(ROW(),COLUMN(Q24)))))</f>
        <v>9</v>
      </c>
      <c r="B24" s="24" t="s">
        <v>679</v>
      </c>
      <c r="C24" s="24">
        <v>850</v>
      </c>
      <c r="D24" s="24" t="s">
        <v>626</v>
      </c>
      <c r="E24" s="24" t="s">
        <v>680</v>
      </c>
      <c r="F24" s="24" t="s">
        <v>680</v>
      </c>
      <c r="G24" s="24" t="s">
        <v>676</v>
      </c>
      <c r="H24" s="24" t="s">
        <v>217</v>
      </c>
      <c r="I24" s="24">
        <v>850</v>
      </c>
      <c r="J24" s="9" t="str">
        <f t="shared" ca="1" si="0"/>
        <v/>
      </c>
      <c r="K24" s="23">
        <v>1</v>
      </c>
      <c r="M24" s="10" t="str">
        <f t="shared" ca="1" si="1"/>
        <v/>
      </c>
      <c r="O24">
        <f t="shared" si="2"/>
        <v>850</v>
      </c>
      <c r="P24">
        <f t="shared" ca="1" si="3"/>
        <v>0</v>
      </c>
      <c r="Q24">
        <f t="shared" si="4"/>
        <v>0</v>
      </c>
      <c r="R24">
        <f t="shared" ca="1" si="5"/>
        <v>6800</v>
      </c>
      <c r="S24" t="str">
        <f>IF(H24="","",VLOOKUP(H24,'Соль SKU'!$A$1:$B$150,2,0))</f>
        <v>2.7, Сакко</v>
      </c>
      <c r="T24">
        <f t="shared" si="6"/>
        <v>9.4117647058823533</v>
      </c>
      <c r="U24">
        <f t="shared" si="9"/>
        <v>0</v>
      </c>
      <c r="V24">
        <f t="shared" si="7"/>
        <v>0</v>
      </c>
      <c r="W24" t="str">
        <f t="shared" ca="1" si="8"/>
        <v/>
      </c>
    </row>
    <row r="25" spans="1:23" ht="13.75" customHeight="1" x14ac:dyDescent="0.35">
      <c r="A25" s="23" t="str">
        <f ca="1">IF(N25="-", "-", 1 + MAX(Вода!$A$2:$A$70) + SUM(INDIRECT(ADDRESS(2,COLUMN(Q25)) &amp; ":" &amp; ADDRESS(ROW(),COLUMN(Q25)))))</f>
        <v>-</v>
      </c>
      <c r="B25" s="23" t="s">
        <v>669</v>
      </c>
      <c r="C25" s="23" t="s">
        <v>669</v>
      </c>
      <c r="D25" s="23" t="s">
        <v>669</v>
      </c>
      <c r="E25" s="23" t="s">
        <v>669</v>
      </c>
      <c r="F25" s="23" t="s">
        <v>669</v>
      </c>
      <c r="G25" s="23" t="s">
        <v>669</v>
      </c>
      <c r="H25" s="23" t="s">
        <v>669</v>
      </c>
      <c r="J25" s="9">
        <f t="shared" ca="1" si="0"/>
        <v>0</v>
      </c>
      <c r="M25" s="10">
        <f t="shared" ca="1" si="1"/>
        <v>850</v>
      </c>
      <c r="N25" s="23" t="s">
        <v>669</v>
      </c>
      <c r="O25">
        <f t="shared" si="2"/>
        <v>0</v>
      </c>
      <c r="P25">
        <f t="shared" ca="1" si="3"/>
        <v>7650</v>
      </c>
      <c r="Q25">
        <f t="shared" si="4"/>
        <v>1</v>
      </c>
      <c r="R25">
        <f t="shared" ca="1" si="5"/>
        <v>7650</v>
      </c>
      <c r="S25" t="str">
        <f>IF(H25="","",VLOOKUP(H25,'Соль SKU'!$A$1:$B$150,2,0))</f>
        <v>-</v>
      </c>
      <c r="T25">
        <f t="shared" si="6"/>
        <v>9.4117647058823533</v>
      </c>
      <c r="U25">
        <f t="shared" si="9"/>
        <v>0</v>
      </c>
      <c r="V25">
        <f t="shared" si="7"/>
        <v>0</v>
      </c>
      <c r="W25">
        <f t="shared" ca="1" si="8"/>
        <v>850</v>
      </c>
    </row>
    <row r="26" spans="1:23" ht="13.75" customHeight="1" x14ac:dyDescent="0.35">
      <c r="A26" s="26">
        <f ca="1">IF(N26="-", "-", 1 + MAX(Вода!$A$2:$A$70) + SUM(INDIRECT(ADDRESS(2,COLUMN(Q26)) &amp; ":" &amp; ADDRESS(ROW(),COLUMN(Q26)))))</f>
        <v>10</v>
      </c>
      <c r="B26" s="26" t="s">
        <v>674</v>
      </c>
      <c r="C26" s="26">
        <v>850</v>
      </c>
      <c r="D26" s="26" t="s">
        <v>634</v>
      </c>
      <c r="E26" s="26" t="s">
        <v>677</v>
      </c>
      <c r="F26" s="26" t="s">
        <v>677</v>
      </c>
      <c r="G26" s="26" t="s">
        <v>665</v>
      </c>
      <c r="H26" s="26" t="s">
        <v>200</v>
      </c>
      <c r="I26" s="26">
        <v>98</v>
      </c>
      <c r="J26" s="9" t="str">
        <f ca="1">IF(L26="", IF(N26="","",W26+(INDIRECT("R" &amp; ROW() - 1) - R26)),IF(N26="", "", INDIRECT("R" &amp; ROW() - 1) - R26))</f>
        <v/>
      </c>
      <c r="K26" s="23">
        <v>2</v>
      </c>
      <c r="M26" s="10" t="str">
        <f ca="1">IF(L26="", IF(W26=0, "", W26), IF(U26 = "", "", IF(U26/T26 = 0, "", U26/T26)))</f>
        <v/>
      </c>
      <c r="O26">
        <f>IF(N26 = "-", -V26,I26)</f>
        <v>98</v>
      </c>
      <c r="P26">
        <f ca="1">IF(N26 = "-", SUM(INDIRECT(ADDRESS(2,COLUMN(O26)) &amp; ":" &amp; ADDRESS(ROW(),COLUMN(O26)))), 0)</f>
        <v>0</v>
      </c>
      <c r="Q26">
        <f>IF(N26="-",1,0)</f>
        <v>0</v>
      </c>
      <c r="R26">
        <f ca="1">IF(P26 = 0, INDIRECT("R" &amp; ROW() - 1), P26)</f>
        <v>7650</v>
      </c>
      <c r="S26" t="str">
        <f>IF(H26="","",VLOOKUP(H26,'Соль SKU'!$A$1:$B$150,2,0))</f>
        <v>2.7, Альче</v>
      </c>
      <c r="T26">
        <f t="shared" si="6"/>
        <v>9.4117647058823533</v>
      </c>
      <c r="U26">
        <f>VALUE(IF(TRIM(MID(SUBSTITUTE($L26,",",REPT(" ",LEN($L26))), 0 *LEN($L26)+1,LEN($L26))) = "", "0", TRIM(MID(SUBSTITUTE($L26,",",REPT(" ",LEN($L26))),0 *LEN($L26)+1,LEN($L26))))) + VALUE(IF(TRIM(MID(SUBSTITUTE($L26,",",REPT(" ",LEN($L26))), 1 *LEN($L26)+1,LEN($L26))) = "", "0", TRIM(MID(SUBSTITUTE($L26,",",REPT(" ",LEN($L26))),1 *LEN($L26)+1,LEN($L26))))) + VALUE(IF(TRIM(MID(SUBSTITUTE($L26,",",REPT(" ",LEN($L26))), 2 *LEN($L26)+1,LEN($L26))) = "", "0", TRIM(MID(SUBSTITUTE($L26,",",REPT(" ",LEN($L26))),2 *LEN($L26)+1,LEN($L26))))) + VALUE(IF(TRIM(MID(SUBSTITUTE($L26,",",REPT(" ",LEN($L26))), 3 *LEN($L26)+1,LEN($L26))) = "", "0", TRIM(MID(SUBSTITUTE($L26,",",REPT(" ",LEN($L26))),3 *LEN($L26)+1,LEN($L26))))) + VALUE(IF(TRIM(MID(SUBSTITUTE($L26,",",REPT(" ",LEN($L26))), 4 *LEN($L26)+1,LEN($L26))) = "", "0", TRIM(MID(SUBSTITUTE($L26,",",REPT(" ",LEN($L26))),4 *LEN($L26)+1,LEN($L26))))) + VALUE(IF(TRIM(MID(SUBSTITUTE($L26,",",REPT(" ",LEN($L26))), 5 *LEN($L26)+1,LEN($L26))) = "", "0", TRIM(MID(SUBSTITUTE($L26,",",REPT(" ",LEN($L26))),5 *LEN($L26)+1,LEN($L26))))) + VALUE(IF(TRIM(MID(SUBSTITUTE($L26,",",REPT(" ",LEN($L26))), 6 *LEN($L26)+1,LEN($L26))) = "", "0", TRIM(MID(SUBSTITUTE($L26,",",REPT(" ",LEN($L26))),6 *LEN($L26)+1,LEN($L26))))) + VALUE(IF(TRIM(MID(SUBSTITUTE($L26,",",REPT(" ",LEN($L26))), 7 *LEN($L26)+1,LEN($L26))) = "", "0", TRIM(MID(SUBSTITUTE($L26,",",REPT(" ",LEN($L26))),7 *LEN($L26)+1,LEN($L26))))) + VALUE(IF(TRIM(MID(SUBSTITUTE($L26,",",REPT(" ",LEN($L26))), 8 *LEN($L26)+1,LEN($L26))) = "", "0", TRIM(MID(SUBSTITUTE($L26,",",REPT(" ",LEN($L26))),8 *LEN($L26)+1,LEN($L26))))) + VALUE(IF(TRIM(MID(SUBSTITUTE($L26,",",REPT(" ",LEN($L26))), 9 *LEN($L26)+1,LEN($L26))) = "", "0", TRIM(MID(SUBSTITUTE($L26,",",REPT(" ",LEN($L26))),9 *LEN($L26)+1,LEN($L26))))) + VALUE(IF(TRIM(MID(SUBSTITUTE($L26,",",REPT(" ",LEN($L26))), 10 *LEN($L26)+1,LEN($L26))) = "", "0", TRIM(MID(SUBSTITUTE($L26,",",REPT(" ",LEN($L26))),10 *LEN($L26)+1,LEN($L26)))))</f>
        <v>0</v>
      </c>
      <c r="V26">
        <f>IF(U26 = "", "", U26/T26)</f>
        <v>0</v>
      </c>
      <c r="W26" t="str">
        <f ca="1">IF(N26="", "", MAX(ROUND(-(INDIRECT("R" &amp; ROW() - 1) - R26)/850, 0), 1) * 850)</f>
        <v/>
      </c>
    </row>
    <row r="27" spans="1:23" ht="13.75" customHeight="1" x14ac:dyDescent="0.35">
      <c r="A27" s="25">
        <f ca="1">IF(N27="-", "-", 1 + MAX(Вода!$A$2:$A$70) + SUM(INDIRECT(ADDRESS(2,COLUMN(Q27)) &amp; ":" &amp; ADDRESS(ROW(),COLUMN(Q27)))))</f>
        <v>10</v>
      </c>
      <c r="B27" s="25" t="s">
        <v>674</v>
      </c>
      <c r="C27" s="25">
        <v>850</v>
      </c>
      <c r="D27" s="25" t="s">
        <v>634</v>
      </c>
      <c r="E27" s="25" t="s">
        <v>680</v>
      </c>
      <c r="F27" s="25" t="s">
        <v>680</v>
      </c>
      <c r="G27" s="25" t="s">
        <v>676</v>
      </c>
      <c r="H27" s="25" t="s">
        <v>198</v>
      </c>
      <c r="I27" s="25">
        <v>255</v>
      </c>
      <c r="J27" s="9" t="str">
        <f t="shared" ca="1" si="0"/>
        <v/>
      </c>
      <c r="K27" s="23">
        <v>1</v>
      </c>
      <c r="M27" s="10" t="str">
        <f t="shared" ca="1" si="1"/>
        <v/>
      </c>
      <c r="O27">
        <f t="shared" si="2"/>
        <v>255</v>
      </c>
      <c r="P27">
        <f t="shared" ca="1" si="3"/>
        <v>0</v>
      </c>
      <c r="Q27">
        <f t="shared" si="4"/>
        <v>0</v>
      </c>
      <c r="R27">
        <f t="shared" ca="1" si="5"/>
        <v>7650</v>
      </c>
      <c r="S27" t="str">
        <f>IF(H27="","",VLOOKUP(H27,'Соль SKU'!$A$1:$B$150,2,0))</f>
        <v>2.7, Альче</v>
      </c>
      <c r="T27">
        <f t="shared" si="6"/>
        <v>9.4117647058823533</v>
      </c>
      <c r="U27">
        <f t="shared" si="9"/>
        <v>0</v>
      </c>
      <c r="V27">
        <f t="shared" si="7"/>
        <v>0</v>
      </c>
      <c r="W27" t="str">
        <f t="shared" ca="1" si="8"/>
        <v/>
      </c>
    </row>
    <row r="28" spans="1:23" ht="13.75" customHeight="1" x14ac:dyDescent="0.35">
      <c r="A28" s="25">
        <f ca="1">IF(N28="-", "-", 1 + MAX(Вода!$A$2:$A$70) + SUM(INDIRECT(ADDRESS(2,COLUMN(Q28)) &amp; ":" &amp; ADDRESS(ROW(),COLUMN(Q28)))))</f>
        <v>10</v>
      </c>
      <c r="B28" s="25" t="s">
        <v>674</v>
      </c>
      <c r="C28" s="25">
        <v>850</v>
      </c>
      <c r="D28" s="25" t="s">
        <v>634</v>
      </c>
      <c r="E28" s="25" t="s">
        <v>680</v>
      </c>
      <c r="F28" s="25" t="s">
        <v>680</v>
      </c>
      <c r="G28" s="25" t="s">
        <v>676</v>
      </c>
      <c r="H28" s="25" t="s">
        <v>202</v>
      </c>
      <c r="I28" s="25">
        <v>497</v>
      </c>
      <c r="J28" s="9" t="str">
        <f t="shared" ca="1" si="0"/>
        <v/>
      </c>
      <c r="K28" s="23">
        <v>1</v>
      </c>
      <c r="M28" s="10" t="str">
        <f t="shared" ca="1" si="1"/>
        <v/>
      </c>
      <c r="O28">
        <f t="shared" si="2"/>
        <v>497</v>
      </c>
      <c r="P28">
        <f t="shared" ca="1" si="3"/>
        <v>0</v>
      </c>
      <c r="Q28">
        <f t="shared" si="4"/>
        <v>0</v>
      </c>
      <c r="R28">
        <f t="shared" ca="1" si="5"/>
        <v>7650</v>
      </c>
      <c r="S28" t="str">
        <f>IF(H28="","",VLOOKUP(H28,'Соль SKU'!$A$1:$B$150,2,0))</f>
        <v>2.7, Альче</v>
      </c>
      <c r="T28">
        <f t="shared" si="6"/>
        <v>9.4117647058823533</v>
      </c>
      <c r="U28">
        <f t="shared" si="9"/>
        <v>0</v>
      </c>
      <c r="V28">
        <f t="shared" si="7"/>
        <v>0</v>
      </c>
      <c r="W28" t="str">
        <f t="shared" ca="1" si="8"/>
        <v/>
      </c>
    </row>
    <row r="29" spans="1:23" ht="13.75" customHeight="1" x14ac:dyDescent="0.35">
      <c r="A29" s="23" t="str">
        <f ca="1">IF(N29="-", "-", 1 + MAX(Вода!$A$2:$A$70) + SUM(INDIRECT(ADDRESS(2,COLUMN(Q29)) &amp; ":" &amp; ADDRESS(ROW(),COLUMN(Q29)))))</f>
        <v>-</v>
      </c>
      <c r="B29" s="23" t="s">
        <v>669</v>
      </c>
      <c r="C29" s="23" t="s">
        <v>669</v>
      </c>
      <c r="D29" s="23" t="s">
        <v>669</v>
      </c>
      <c r="E29" s="23" t="s">
        <v>669</v>
      </c>
      <c r="F29" s="23" t="s">
        <v>669</v>
      </c>
      <c r="G29" s="23" t="s">
        <v>669</v>
      </c>
      <c r="H29" s="23" t="s">
        <v>669</v>
      </c>
      <c r="J29" s="9">
        <f t="shared" ca="1" si="0"/>
        <v>0</v>
      </c>
      <c r="M29" s="10">
        <f t="shared" ca="1" si="1"/>
        <v>850</v>
      </c>
      <c r="N29" s="23" t="s">
        <v>669</v>
      </c>
      <c r="O29">
        <f t="shared" si="2"/>
        <v>0</v>
      </c>
      <c r="P29">
        <f t="shared" ca="1" si="3"/>
        <v>8500</v>
      </c>
      <c r="Q29">
        <f t="shared" si="4"/>
        <v>1</v>
      </c>
      <c r="R29">
        <f t="shared" ca="1" si="5"/>
        <v>8500</v>
      </c>
      <c r="S29" t="str">
        <f>IF(H29="","",VLOOKUP(H29,'Соль SKU'!$A$1:$B$150,2,0))</f>
        <v>-</v>
      </c>
      <c r="T29">
        <f t="shared" si="6"/>
        <v>9.4117647058823533</v>
      </c>
      <c r="U29">
        <f t="shared" si="9"/>
        <v>0</v>
      </c>
      <c r="V29">
        <f t="shared" si="7"/>
        <v>0</v>
      </c>
      <c r="W29">
        <f t="shared" ca="1" si="8"/>
        <v>850</v>
      </c>
    </row>
    <row r="30" spans="1:23" ht="13.75" customHeight="1" x14ac:dyDescent="0.35">
      <c r="A30" s="24">
        <f ca="1">IF(N30="-", "-", 1 + MAX(Вода!$A$2:$A$70) + SUM(INDIRECT(ADDRESS(2,COLUMN(Q30)) &amp; ":" &amp; ADDRESS(ROW(),COLUMN(Q30)))))</f>
        <v>11</v>
      </c>
      <c r="B30" s="24" t="s">
        <v>679</v>
      </c>
      <c r="C30" s="24">
        <v>850</v>
      </c>
      <c r="D30" s="24" t="s">
        <v>626</v>
      </c>
      <c r="E30" s="24" t="s">
        <v>681</v>
      </c>
      <c r="F30" s="24" t="s">
        <v>681</v>
      </c>
      <c r="G30" s="24" t="s">
        <v>676</v>
      </c>
      <c r="H30" s="24" t="s">
        <v>210</v>
      </c>
      <c r="I30" s="24">
        <v>85</v>
      </c>
      <c r="J30" s="9" t="str">
        <f t="shared" ca="1" si="0"/>
        <v/>
      </c>
      <c r="K30" s="23">
        <v>1</v>
      </c>
      <c r="M30" s="10" t="str">
        <f t="shared" ca="1" si="1"/>
        <v/>
      </c>
      <c r="O30">
        <f t="shared" si="2"/>
        <v>85</v>
      </c>
      <c r="P30">
        <f t="shared" ca="1" si="3"/>
        <v>0</v>
      </c>
      <c r="Q30">
        <f t="shared" si="4"/>
        <v>0</v>
      </c>
      <c r="R30">
        <f t="shared" ca="1" si="5"/>
        <v>8500</v>
      </c>
      <c r="S30" t="str">
        <f>IF(H30="","",VLOOKUP(H30,'Соль SKU'!$A$1:$B$150,2,0))</f>
        <v>2.7, Сакко</v>
      </c>
      <c r="T30">
        <f t="shared" si="6"/>
        <v>9.4117647058823533</v>
      </c>
      <c r="U30">
        <f t="shared" si="9"/>
        <v>0</v>
      </c>
      <c r="V30">
        <f t="shared" si="7"/>
        <v>0</v>
      </c>
      <c r="W30" t="str">
        <f t="shared" ca="1" si="8"/>
        <v/>
      </c>
    </row>
    <row r="31" spans="1:23" ht="13.75" customHeight="1" x14ac:dyDescent="0.35">
      <c r="A31" s="25">
        <f ca="1">IF(N31="-", "-", 1 + MAX(Вода!$A$2:$A$70) + SUM(INDIRECT(ADDRESS(2,COLUMN(Q31)) &amp; ":" &amp; ADDRESS(ROW(),COLUMN(Q31)))))</f>
        <v>11</v>
      </c>
      <c r="B31" s="25" t="s">
        <v>679</v>
      </c>
      <c r="C31" s="25">
        <v>850</v>
      </c>
      <c r="D31" s="25" t="s">
        <v>634</v>
      </c>
      <c r="E31" s="25" t="s">
        <v>681</v>
      </c>
      <c r="F31" s="25" t="s">
        <v>681</v>
      </c>
      <c r="G31" s="25" t="s">
        <v>676</v>
      </c>
      <c r="H31" s="25" t="s">
        <v>195</v>
      </c>
      <c r="I31" s="25">
        <v>765</v>
      </c>
      <c r="J31" s="9" t="str">
        <f t="shared" ca="1" si="0"/>
        <v/>
      </c>
      <c r="K31" s="23">
        <v>1</v>
      </c>
      <c r="M31" s="10" t="str">
        <f t="shared" ca="1" si="1"/>
        <v/>
      </c>
      <c r="O31">
        <f t="shared" si="2"/>
        <v>765</v>
      </c>
      <c r="P31">
        <f t="shared" ca="1" si="3"/>
        <v>0</v>
      </c>
      <c r="Q31">
        <f t="shared" si="4"/>
        <v>0</v>
      </c>
      <c r="R31">
        <f t="shared" ca="1" si="5"/>
        <v>8500</v>
      </c>
      <c r="S31" t="str">
        <f>IF(H31="","",VLOOKUP(H31,'Соль SKU'!$A$1:$B$150,2,0))</f>
        <v>2.7, Сакко</v>
      </c>
      <c r="T31">
        <f t="shared" si="6"/>
        <v>9.4117647058823533</v>
      </c>
      <c r="U31">
        <f t="shared" si="9"/>
        <v>0</v>
      </c>
      <c r="V31">
        <f t="shared" si="7"/>
        <v>0</v>
      </c>
      <c r="W31" t="str">
        <f t="shared" ca="1" si="8"/>
        <v/>
      </c>
    </row>
    <row r="32" spans="1:23" ht="13.75" customHeight="1" x14ac:dyDescent="0.35">
      <c r="A32" s="23" t="str">
        <f ca="1">IF(N32="-", "-", 1 + MAX(Вода!$A$2:$A$70) + SUM(INDIRECT(ADDRESS(2,COLUMN(Q32)) &amp; ":" &amp; ADDRESS(ROW(),COLUMN(Q32)))))</f>
        <v>-</v>
      </c>
      <c r="B32" s="23" t="s">
        <v>669</v>
      </c>
      <c r="C32" s="23" t="s">
        <v>669</v>
      </c>
      <c r="D32" s="23" t="s">
        <v>669</v>
      </c>
      <c r="E32" s="23" t="s">
        <v>669</v>
      </c>
      <c r="F32" s="23" t="s">
        <v>669</v>
      </c>
      <c r="G32" s="23" t="s">
        <v>669</v>
      </c>
      <c r="H32" s="23" t="s">
        <v>669</v>
      </c>
      <c r="J32" s="9">
        <f t="shared" ca="1" si="0"/>
        <v>0</v>
      </c>
      <c r="M32" s="10">
        <f t="shared" ca="1" si="1"/>
        <v>850</v>
      </c>
      <c r="N32" s="23" t="s">
        <v>669</v>
      </c>
      <c r="O32">
        <f t="shared" si="2"/>
        <v>0</v>
      </c>
      <c r="P32">
        <f t="shared" ca="1" si="3"/>
        <v>9350</v>
      </c>
      <c r="Q32">
        <f t="shared" si="4"/>
        <v>1</v>
      </c>
      <c r="R32">
        <f t="shared" ca="1" si="5"/>
        <v>9350</v>
      </c>
      <c r="S32" t="str">
        <f>IF(H32="","",VLOOKUP(H32,'Соль SKU'!$A$1:$B$150,2,0))</f>
        <v>-</v>
      </c>
      <c r="T32">
        <f t="shared" si="6"/>
        <v>9.4117647058823533</v>
      </c>
      <c r="U32">
        <f t="shared" si="9"/>
        <v>0</v>
      </c>
      <c r="V32">
        <f t="shared" si="7"/>
        <v>0</v>
      </c>
      <c r="W32">
        <f t="shared" ca="1" si="8"/>
        <v>850</v>
      </c>
    </row>
    <row r="33" spans="1:23" ht="13.75" customHeight="1" x14ac:dyDescent="0.35">
      <c r="A33" s="24">
        <f ca="1">IF(N33="-", "-", 1 + MAX(Вода!$A$2:$A$70) + SUM(INDIRECT(ADDRESS(2,COLUMN(Q33)) &amp; ":" &amp; ADDRESS(ROW(),COLUMN(Q33)))))</f>
        <v>12</v>
      </c>
      <c r="B33" s="24" t="s">
        <v>674</v>
      </c>
      <c r="C33" s="24">
        <v>850</v>
      </c>
      <c r="D33" s="24" t="s">
        <v>626</v>
      </c>
      <c r="E33" s="24" t="s">
        <v>681</v>
      </c>
      <c r="F33" s="24" t="s">
        <v>681</v>
      </c>
      <c r="G33" s="24" t="s">
        <v>676</v>
      </c>
      <c r="H33" s="24" t="s">
        <v>211</v>
      </c>
      <c r="I33" s="24">
        <v>727</v>
      </c>
      <c r="J33" s="9" t="str">
        <f t="shared" ca="1" si="0"/>
        <v/>
      </c>
      <c r="K33" s="23">
        <v>1</v>
      </c>
      <c r="M33" s="10" t="str">
        <f t="shared" ca="1" si="1"/>
        <v/>
      </c>
      <c r="O33">
        <f t="shared" si="2"/>
        <v>727</v>
      </c>
      <c r="P33">
        <f t="shared" ca="1" si="3"/>
        <v>0</v>
      </c>
      <c r="Q33">
        <f t="shared" si="4"/>
        <v>0</v>
      </c>
      <c r="R33">
        <f t="shared" ca="1" si="5"/>
        <v>9350</v>
      </c>
      <c r="S33" t="str">
        <f>IF(H33="","",VLOOKUP(H33,'Соль SKU'!$A$1:$B$150,2,0))</f>
        <v>2.7, Альче</v>
      </c>
      <c r="T33">
        <f t="shared" si="6"/>
        <v>9.4117647058823533</v>
      </c>
      <c r="U33">
        <f t="shared" si="9"/>
        <v>0</v>
      </c>
      <c r="V33">
        <f t="shared" si="7"/>
        <v>0</v>
      </c>
      <c r="W33" t="str">
        <f t="shared" ca="1" si="8"/>
        <v/>
      </c>
    </row>
    <row r="34" spans="1:23" ht="13.75" customHeight="1" x14ac:dyDescent="0.35">
      <c r="A34" s="25">
        <f ca="1">IF(N34="-", "-", 1 + MAX(Вода!$A$2:$A$70) + SUM(INDIRECT(ADDRESS(2,COLUMN(Q34)) &amp; ":" &amp; ADDRESS(ROW(),COLUMN(Q34)))))</f>
        <v>12</v>
      </c>
      <c r="B34" s="25" t="s">
        <v>674</v>
      </c>
      <c r="C34" s="25">
        <v>850</v>
      </c>
      <c r="D34" s="25" t="s">
        <v>634</v>
      </c>
      <c r="E34" s="25" t="s">
        <v>681</v>
      </c>
      <c r="F34" s="25" t="s">
        <v>681</v>
      </c>
      <c r="G34" s="25" t="s">
        <v>676</v>
      </c>
      <c r="H34" s="25" t="s">
        <v>196</v>
      </c>
      <c r="I34" s="25">
        <v>123</v>
      </c>
      <c r="J34" s="9" t="str">
        <f t="shared" ref="J34:J63" ca="1" si="11">IF(L34="", IF(N34="","",W34+(INDIRECT("R" &amp; ROW() - 1) - R34)),IF(N34="", "", INDIRECT("R" &amp; ROW() - 1) - R34))</f>
        <v/>
      </c>
      <c r="K34" s="23">
        <v>1</v>
      </c>
      <c r="M34" s="10" t="str">
        <f t="shared" ref="M34:M63" ca="1" si="12">IF(L34="", IF(W34=0, "", W34), IF(U34 = "", "", IF(U34/T34 = 0, "", U34/T34)))</f>
        <v/>
      </c>
      <c r="O34">
        <f t="shared" ref="O34:O63" si="13">IF(N34 = "-", -V34,I34)</f>
        <v>123</v>
      </c>
      <c r="P34">
        <f t="shared" ref="P34:P63" ca="1" si="14">IF(N34 = "-", SUM(INDIRECT(ADDRESS(2,COLUMN(O34)) &amp; ":" &amp; ADDRESS(ROW(),COLUMN(O34)))), 0)</f>
        <v>0</v>
      </c>
      <c r="Q34">
        <f t="shared" ref="Q34:Q63" si="15">IF(N34="-",1,0)</f>
        <v>0</v>
      </c>
      <c r="R34">
        <f t="shared" ref="R34:R63" ca="1" si="16">IF(P34 = 0, INDIRECT("R" &amp; ROW() - 1), P34)</f>
        <v>9350</v>
      </c>
      <c r="S34" t="str">
        <f>IF(H34="","",VLOOKUP(H34,'Соль SKU'!$A$1:$B$150,2,0))</f>
        <v>2.7, Альче</v>
      </c>
      <c r="T34">
        <f t="shared" si="10"/>
        <v>9.4117647058823533</v>
      </c>
      <c r="U34">
        <f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3" si="17">IF(U34 = "", "", U34/T34)</f>
        <v>0</v>
      </c>
      <c r="W34" t="str">
        <f t="shared" ref="W34:W63" ca="1" si="18">IF(N34="", "", MAX(ROUND(-(INDIRECT("R" &amp; ROW() - 1) - R34)/850, 0), 1) * 850)</f>
        <v/>
      </c>
    </row>
    <row r="35" spans="1:23" ht="13.75" customHeight="1" x14ac:dyDescent="0.35">
      <c r="A35" s="23" t="str">
        <f ca="1">IF(N35="-", "-", 1 + MAX(Вода!$A$2:$A$70) + SUM(INDIRECT(ADDRESS(2,COLUMN(Q35)) &amp; ":" &amp; ADDRESS(ROW(),COLUMN(Q35)))))</f>
        <v>-</v>
      </c>
      <c r="B35" s="23" t="s">
        <v>669</v>
      </c>
      <c r="C35" s="23" t="s">
        <v>669</v>
      </c>
      <c r="D35" s="23" t="s">
        <v>669</v>
      </c>
      <c r="E35" s="23" t="s">
        <v>669</v>
      </c>
      <c r="F35" s="23" t="s">
        <v>669</v>
      </c>
      <c r="G35" s="23" t="s">
        <v>669</v>
      </c>
      <c r="H35" s="23" t="s">
        <v>669</v>
      </c>
      <c r="J35" s="9">
        <f t="shared" ca="1" si="11"/>
        <v>0</v>
      </c>
      <c r="M35" s="10">
        <f t="shared" ca="1" si="12"/>
        <v>850</v>
      </c>
      <c r="N35" s="23" t="s">
        <v>669</v>
      </c>
      <c r="O35">
        <f t="shared" si="13"/>
        <v>0</v>
      </c>
      <c r="P35">
        <f t="shared" ca="1" si="14"/>
        <v>10200</v>
      </c>
      <c r="Q35">
        <f t="shared" si="15"/>
        <v>1</v>
      </c>
      <c r="R35">
        <f t="shared" ca="1" si="16"/>
        <v>10200</v>
      </c>
      <c r="S35" t="str">
        <f>IF(H35="","",VLOOKUP(H35,'Соль SKU'!$A$1:$B$150,2,0))</f>
        <v>-</v>
      </c>
      <c r="T35">
        <f t="shared" si="10"/>
        <v>9.4117647058823533</v>
      </c>
      <c r="U35">
        <f t="shared" ref="U35:U63" si="19">VALUE(IF(TRIM(MID(SUBSTITUTE($L35,",",REPT(" ",LEN($L35))), 0 *LEN($L35)+1,LEN($L35))) = "", "0", TRIM(MID(SUBSTITUTE($L35,",",REPT(" ",LEN($L35))),0 *LEN($L35)+1,LEN($L35))))) + VALUE(IF(TRIM(MID(SUBSTITUTE($L35,",",REPT(" ",LEN($L35))), 1 *LEN($L35)+1,LEN($L35))) = "", "0", TRIM(MID(SUBSTITUTE($L35,",",REPT(" ",LEN($L35))),1 *LEN($L35)+1,LEN($L35))))) + VALUE(IF(TRIM(MID(SUBSTITUTE($L35,",",REPT(" ",LEN($L35))), 2 *LEN($L35)+1,LEN($L35))) = "", "0", TRIM(MID(SUBSTITUTE($L35,",",REPT(" ",LEN($L35))),2 *LEN($L35)+1,LEN($L35))))) + VALUE(IF(TRIM(MID(SUBSTITUTE($L35,",",REPT(" ",LEN($L35))), 3 *LEN($L35)+1,LEN($L35))) = "", "0", TRIM(MID(SUBSTITUTE($L35,",",REPT(" ",LEN($L35))),3 *LEN($L35)+1,LEN($L35))))) + VALUE(IF(TRIM(MID(SUBSTITUTE($L35,",",REPT(" ",LEN($L35))), 4 *LEN($L35)+1,LEN($L35))) = "", "0", TRIM(MID(SUBSTITUTE($L35,",",REPT(" ",LEN($L35))),4 *LEN($L35)+1,LEN($L35))))) + VALUE(IF(TRIM(MID(SUBSTITUTE($L35,",",REPT(" ",LEN($L35))), 5 *LEN($L35)+1,LEN($L35))) = "", "0", TRIM(MID(SUBSTITUTE($L35,",",REPT(" ",LEN($L35))),5 *LEN($L35)+1,LEN($L35))))) + VALUE(IF(TRIM(MID(SUBSTITUTE($L35,",",REPT(" ",LEN($L35))), 6 *LEN($L35)+1,LEN($L35))) = "", "0", TRIM(MID(SUBSTITUTE($L35,",",REPT(" ",LEN($L35))),6 *LEN($L35)+1,LEN($L35))))) + VALUE(IF(TRIM(MID(SUBSTITUTE($L35,",",REPT(" ",LEN($L35))), 7 *LEN($L35)+1,LEN($L35))) = "", "0", TRIM(MID(SUBSTITUTE($L35,",",REPT(" ",LEN($L35))),7 *LEN($L35)+1,LEN($L35))))) + VALUE(IF(TRIM(MID(SUBSTITUTE($L35,",",REPT(" ",LEN($L35))), 8 *LEN($L35)+1,LEN($L35))) = "", "0", TRIM(MID(SUBSTITUTE($L35,",",REPT(" ",LEN($L35))),8 *LEN($L35)+1,LEN($L35))))) + VALUE(IF(TRIM(MID(SUBSTITUTE($L35,",",REPT(" ",LEN($L35))), 9 *LEN($L35)+1,LEN($L35))) = "", "0", TRIM(MID(SUBSTITUTE($L35,",",REPT(" ",LEN($L35))),9 *LEN($L35)+1,LEN($L35))))) + VALUE(IF(TRIM(MID(SUBSTITUTE($L35,",",REPT(" ",LEN($L35))), 10 *LEN($L35)+1,LEN($L35))) = "", "0", TRIM(MID(SUBSTITUTE($L35,",",REPT(" ",LEN($L35))),10 *LEN($L35)+1,LEN($L35)))))</f>
        <v>0</v>
      </c>
      <c r="V35">
        <f t="shared" si="17"/>
        <v>0</v>
      </c>
      <c r="W35">
        <f t="shared" ca="1" si="18"/>
        <v>850</v>
      </c>
    </row>
    <row r="36" spans="1:23" ht="13.75" customHeight="1" x14ac:dyDescent="0.35">
      <c r="A36" s="25">
        <f ca="1">IF(N36="-", "-", 1 + MAX(Вода!$A$2:$A$70) + SUM(INDIRECT(ADDRESS(2,COLUMN(Q36)) &amp; ":" &amp; ADDRESS(ROW(),COLUMN(Q36)))))</f>
        <v>13</v>
      </c>
      <c r="B36" s="25" t="s">
        <v>674</v>
      </c>
      <c r="C36" s="25">
        <v>850</v>
      </c>
      <c r="D36" s="25" t="s">
        <v>634</v>
      </c>
      <c r="E36" s="25" t="s">
        <v>681</v>
      </c>
      <c r="F36" s="25" t="s">
        <v>681</v>
      </c>
      <c r="G36" s="25" t="s">
        <v>676</v>
      </c>
      <c r="H36" s="25" t="s">
        <v>196</v>
      </c>
      <c r="I36" s="25">
        <v>81</v>
      </c>
      <c r="J36" s="9" t="str">
        <f t="shared" ca="1" si="11"/>
        <v/>
      </c>
      <c r="K36" s="23">
        <v>1</v>
      </c>
      <c r="M36" s="10" t="str">
        <f t="shared" ca="1" si="12"/>
        <v/>
      </c>
      <c r="O36">
        <f t="shared" si="13"/>
        <v>81</v>
      </c>
      <c r="P36">
        <f t="shared" ca="1" si="14"/>
        <v>0</v>
      </c>
      <c r="Q36">
        <f t="shared" si="15"/>
        <v>0</v>
      </c>
      <c r="R36">
        <f t="shared" ca="1" si="16"/>
        <v>10200</v>
      </c>
      <c r="S36" t="str">
        <f>IF(H36="","",VLOOKUP(H36,'Соль SKU'!$A$1:$B$150,2,0))</f>
        <v>2.7, Альче</v>
      </c>
      <c r="T36">
        <f t="shared" si="10"/>
        <v>9.4117647058823533</v>
      </c>
      <c r="U36">
        <f t="shared" si="19"/>
        <v>0</v>
      </c>
      <c r="V36">
        <f t="shared" si="17"/>
        <v>0</v>
      </c>
      <c r="W36" t="str">
        <f t="shared" ca="1" si="18"/>
        <v/>
      </c>
    </row>
    <row r="37" spans="1:23" ht="13.75" customHeight="1" x14ac:dyDescent="0.35">
      <c r="A37" s="25">
        <f ca="1">IF(N37="-", "-", 1 + MAX(Вода!$A$2:$A$70) + SUM(INDIRECT(ADDRESS(2,COLUMN(Q37)) &amp; ":" &amp; ADDRESS(ROW(),COLUMN(Q37)))))</f>
        <v>13</v>
      </c>
      <c r="B37" s="25" t="s">
        <v>674</v>
      </c>
      <c r="C37" s="25">
        <v>850</v>
      </c>
      <c r="D37" s="25" t="s">
        <v>634</v>
      </c>
      <c r="E37" s="25" t="s">
        <v>681</v>
      </c>
      <c r="F37" s="25" t="s">
        <v>681</v>
      </c>
      <c r="G37" s="25" t="s">
        <v>676</v>
      </c>
      <c r="H37" s="25" t="s">
        <v>197</v>
      </c>
      <c r="I37" s="25">
        <v>769</v>
      </c>
      <c r="J37" s="9" t="str">
        <f t="shared" ca="1" si="11"/>
        <v/>
      </c>
      <c r="K37" s="23">
        <v>1</v>
      </c>
      <c r="M37" s="10" t="str">
        <f t="shared" ca="1" si="12"/>
        <v/>
      </c>
      <c r="O37">
        <f t="shared" si="13"/>
        <v>769</v>
      </c>
      <c r="P37">
        <f t="shared" ca="1" si="14"/>
        <v>0</v>
      </c>
      <c r="Q37">
        <f t="shared" si="15"/>
        <v>0</v>
      </c>
      <c r="R37">
        <f t="shared" ca="1" si="16"/>
        <v>10200</v>
      </c>
      <c r="S37" t="str">
        <f>IF(H37="","",VLOOKUP(H37,'Соль SKU'!$A$1:$B$150,2,0))</f>
        <v>2.7, Альче</v>
      </c>
      <c r="T37">
        <f t="shared" si="10"/>
        <v>9.4117647058823533</v>
      </c>
      <c r="U37">
        <f t="shared" si="19"/>
        <v>0</v>
      </c>
      <c r="V37">
        <f t="shared" si="17"/>
        <v>0</v>
      </c>
      <c r="W37" t="str">
        <f t="shared" ca="1" si="18"/>
        <v/>
      </c>
    </row>
    <row r="38" spans="1:23" ht="13.75" customHeight="1" x14ac:dyDescent="0.35">
      <c r="A38" s="23" t="str">
        <f ca="1">IF(N38="-", "-", 1 + MAX(Вода!$A$2:$A$70) + SUM(INDIRECT(ADDRESS(2,COLUMN(Q38)) &amp; ":" &amp; ADDRESS(ROW(),COLUMN(Q38)))))</f>
        <v>-</v>
      </c>
      <c r="B38" s="23" t="s">
        <v>669</v>
      </c>
      <c r="C38" s="23" t="s">
        <v>669</v>
      </c>
      <c r="D38" s="23" t="s">
        <v>669</v>
      </c>
      <c r="E38" s="23" t="s">
        <v>669</v>
      </c>
      <c r="F38" s="23" t="s">
        <v>669</v>
      </c>
      <c r="G38" s="23" t="s">
        <v>669</v>
      </c>
      <c r="H38" s="23" t="s">
        <v>669</v>
      </c>
      <c r="J38" s="9">
        <f t="shared" ca="1" si="11"/>
        <v>0</v>
      </c>
      <c r="M38" s="10">
        <f t="shared" ca="1" si="12"/>
        <v>850</v>
      </c>
      <c r="N38" s="23" t="s">
        <v>669</v>
      </c>
      <c r="O38">
        <f t="shared" si="13"/>
        <v>0</v>
      </c>
      <c r="P38">
        <f t="shared" ca="1" si="14"/>
        <v>11050</v>
      </c>
      <c r="Q38">
        <f t="shared" si="15"/>
        <v>1</v>
      </c>
      <c r="R38">
        <f t="shared" ca="1" si="16"/>
        <v>11050</v>
      </c>
      <c r="S38" t="str">
        <f>IF(H38="","",VLOOKUP(H38,'Соль SKU'!$A$1:$B$150,2,0))</f>
        <v>-</v>
      </c>
      <c r="T38">
        <f t="shared" si="10"/>
        <v>9.4117647058823533</v>
      </c>
      <c r="U38">
        <f t="shared" si="19"/>
        <v>0</v>
      </c>
      <c r="V38">
        <f t="shared" si="17"/>
        <v>0</v>
      </c>
      <c r="W38">
        <f t="shared" ca="1" si="18"/>
        <v>850</v>
      </c>
    </row>
    <row r="39" spans="1:23" ht="13.75" customHeight="1" x14ac:dyDescent="0.35">
      <c r="A39" s="25">
        <f ca="1">IF(N39="-", "-", 1 + MAX(Вода!$A$2:$A$70) + SUM(INDIRECT(ADDRESS(2,COLUMN(Q39)) &amp; ":" &amp; ADDRESS(ROW(),COLUMN(Q39)))))</f>
        <v>14</v>
      </c>
      <c r="B39" s="25" t="s">
        <v>674</v>
      </c>
      <c r="C39" s="25">
        <v>850</v>
      </c>
      <c r="D39" s="25" t="s">
        <v>634</v>
      </c>
      <c r="E39" s="25" t="s">
        <v>681</v>
      </c>
      <c r="F39" s="25" t="s">
        <v>681</v>
      </c>
      <c r="G39" s="25" t="s">
        <v>676</v>
      </c>
      <c r="H39" s="25" t="s">
        <v>197</v>
      </c>
      <c r="I39" s="25">
        <v>850</v>
      </c>
      <c r="J39" s="9" t="str">
        <f t="shared" ca="1" si="11"/>
        <v/>
      </c>
      <c r="K39" s="23">
        <v>1</v>
      </c>
      <c r="M39" s="10" t="str">
        <f t="shared" ca="1" si="12"/>
        <v/>
      </c>
      <c r="O39">
        <f t="shared" si="13"/>
        <v>850</v>
      </c>
      <c r="P39">
        <f t="shared" ca="1" si="14"/>
        <v>0</v>
      </c>
      <c r="Q39">
        <f t="shared" si="15"/>
        <v>0</v>
      </c>
      <c r="R39">
        <f t="shared" ca="1" si="16"/>
        <v>11050</v>
      </c>
      <c r="S39" t="str">
        <f>IF(H39="","",VLOOKUP(H39,'Соль SKU'!$A$1:$B$150,2,0))</f>
        <v>2.7, Альче</v>
      </c>
      <c r="T39">
        <f t="shared" si="10"/>
        <v>9.4117647058823533</v>
      </c>
      <c r="U39">
        <f t="shared" si="19"/>
        <v>0</v>
      </c>
      <c r="V39">
        <f t="shared" si="17"/>
        <v>0</v>
      </c>
      <c r="W39" t="str">
        <f t="shared" ca="1" si="18"/>
        <v/>
      </c>
    </row>
    <row r="40" spans="1:23" ht="13.75" customHeight="1" x14ac:dyDescent="0.35">
      <c r="A40" s="23" t="str">
        <f ca="1">IF(N40="-", "-", 1 + MAX(Вода!$A$2:$A$70) + SUM(INDIRECT(ADDRESS(2,COLUMN(Q40)) &amp; ":" &amp; ADDRESS(ROW(),COLUMN(Q40)))))</f>
        <v>-</v>
      </c>
      <c r="B40" s="23" t="s">
        <v>669</v>
      </c>
      <c r="C40" s="23" t="s">
        <v>669</v>
      </c>
      <c r="D40" s="23" t="s">
        <v>669</v>
      </c>
      <c r="E40" s="23" t="s">
        <v>669</v>
      </c>
      <c r="F40" s="23" t="s">
        <v>669</v>
      </c>
      <c r="G40" s="23" t="s">
        <v>669</v>
      </c>
      <c r="H40" s="23" t="s">
        <v>669</v>
      </c>
      <c r="J40" s="9">
        <f t="shared" ca="1" si="11"/>
        <v>0</v>
      </c>
      <c r="M40" s="10">
        <f t="shared" ca="1" si="12"/>
        <v>850</v>
      </c>
      <c r="N40" s="23" t="s">
        <v>669</v>
      </c>
      <c r="O40">
        <f t="shared" si="13"/>
        <v>0</v>
      </c>
      <c r="P40">
        <f t="shared" ca="1" si="14"/>
        <v>11900</v>
      </c>
      <c r="Q40">
        <f t="shared" si="15"/>
        <v>1</v>
      </c>
      <c r="R40">
        <f t="shared" ca="1" si="16"/>
        <v>11900</v>
      </c>
      <c r="S40" t="str">
        <f>IF(H40="","",VLOOKUP(H40,'Соль SKU'!$A$1:$B$150,2,0))</f>
        <v>-</v>
      </c>
      <c r="T40">
        <f t="shared" si="10"/>
        <v>9.4117647058823533</v>
      </c>
      <c r="U40">
        <f t="shared" si="19"/>
        <v>0</v>
      </c>
      <c r="V40">
        <f t="shared" si="17"/>
        <v>0</v>
      </c>
      <c r="W40">
        <f t="shared" ca="1" si="18"/>
        <v>850</v>
      </c>
    </row>
    <row r="41" spans="1:23" ht="13.75" customHeight="1" x14ac:dyDescent="0.35">
      <c r="A41" s="25">
        <f ca="1">IF(N41="-", "-", 1 + MAX(Вода!$A$2:$A$70) + SUM(INDIRECT(ADDRESS(2,COLUMN(Q41)) &amp; ":" &amp; ADDRESS(ROW(),COLUMN(Q41)))))</f>
        <v>15</v>
      </c>
      <c r="B41" s="25" t="s">
        <v>674</v>
      </c>
      <c r="C41" s="25">
        <v>850</v>
      </c>
      <c r="D41" s="25" t="s">
        <v>634</v>
      </c>
      <c r="E41" s="25" t="s">
        <v>681</v>
      </c>
      <c r="F41" s="25" t="s">
        <v>681</v>
      </c>
      <c r="G41" s="25" t="s">
        <v>676</v>
      </c>
      <c r="H41" s="25" t="s">
        <v>197</v>
      </c>
      <c r="I41" s="25">
        <v>850</v>
      </c>
      <c r="J41" s="9" t="str">
        <f t="shared" ca="1" si="11"/>
        <v/>
      </c>
      <c r="K41" s="23">
        <v>1</v>
      </c>
      <c r="M41" s="10" t="str">
        <f t="shared" ca="1" si="12"/>
        <v/>
      </c>
      <c r="O41">
        <f t="shared" si="13"/>
        <v>850</v>
      </c>
      <c r="P41">
        <f t="shared" ca="1" si="14"/>
        <v>0</v>
      </c>
      <c r="Q41">
        <f t="shared" si="15"/>
        <v>0</v>
      </c>
      <c r="R41">
        <f t="shared" ca="1" si="16"/>
        <v>11900</v>
      </c>
      <c r="S41" t="str">
        <f>IF(H41="","",VLOOKUP(H41,'Соль SKU'!$A$1:$B$150,2,0))</f>
        <v>2.7, Альче</v>
      </c>
      <c r="T41">
        <f t="shared" si="10"/>
        <v>9.4117647058823533</v>
      </c>
      <c r="U41">
        <f t="shared" si="19"/>
        <v>0</v>
      </c>
      <c r="V41">
        <f t="shared" si="17"/>
        <v>0</v>
      </c>
      <c r="W41" t="str">
        <f t="shared" ca="1" si="18"/>
        <v/>
      </c>
    </row>
    <row r="42" spans="1:23" ht="13.75" customHeight="1" x14ac:dyDescent="0.35">
      <c r="A42" s="23" t="str">
        <f ca="1">IF(N42="-", "-", 1 + MAX(Вода!$A$2:$A$70) + SUM(INDIRECT(ADDRESS(2,COLUMN(Q42)) &amp; ":" &amp; ADDRESS(ROW(),COLUMN(Q42)))))</f>
        <v>-</v>
      </c>
      <c r="B42" s="23" t="s">
        <v>669</v>
      </c>
      <c r="C42" s="23" t="s">
        <v>669</v>
      </c>
      <c r="D42" s="23" t="s">
        <v>669</v>
      </c>
      <c r="E42" s="23" t="s">
        <v>669</v>
      </c>
      <c r="F42" s="23" t="s">
        <v>669</v>
      </c>
      <c r="G42" s="23" t="s">
        <v>669</v>
      </c>
      <c r="H42" s="23" t="s">
        <v>669</v>
      </c>
      <c r="J42" s="9">
        <f t="shared" ca="1" si="11"/>
        <v>0</v>
      </c>
      <c r="M42" s="10">
        <f t="shared" ca="1" si="12"/>
        <v>850</v>
      </c>
      <c r="N42" s="23" t="s">
        <v>669</v>
      </c>
      <c r="O42">
        <f t="shared" si="13"/>
        <v>0</v>
      </c>
      <c r="P42">
        <f t="shared" ca="1" si="14"/>
        <v>12750</v>
      </c>
      <c r="Q42">
        <f t="shared" si="15"/>
        <v>1</v>
      </c>
      <c r="R42">
        <f t="shared" ca="1" si="16"/>
        <v>12750</v>
      </c>
      <c r="S42" t="str">
        <f>IF(H42="","",VLOOKUP(H42,'Соль SKU'!$A$1:$B$150,2,0))</f>
        <v>-</v>
      </c>
      <c r="T42">
        <f t="shared" si="10"/>
        <v>9.4117647058823533</v>
      </c>
      <c r="U42">
        <f t="shared" si="19"/>
        <v>0</v>
      </c>
      <c r="V42">
        <f t="shared" si="17"/>
        <v>0</v>
      </c>
      <c r="W42">
        <f t="shared" ca="1" si="18"/>
        <v>850</v>
      </c>
    </row>
    <row r="43" spans="1:23" ht="13.75" customHeight="1" x14ac:dyDescent="0.35">
      <c r="A43" s="25">
        <f ca="1">IF(N43="-", "-", 1 + MAX(Вода!$A$2:$A$70) + SUM(INDIRECT(ADDRESS(2,COLUMN(Q43)) &amp; ":" &amp; ADDRESS(ROW(),COLUMN(Q43)))))</f>
        <v>16</v>
      </c>
      <c r="B43" s="25" t="s">
        <v>674</v>
      </c>
      <c r="C43" s="25">
        <v>850</v>
      </c>
      <c r="D43" s="25" t="s">
        <v>634</v>
      </c>
      <c r="E43" s="25" t="s">
        <v>681</v>
      </c>
      <c r="F43" s="25" t="s">
        <v>681</v>
      </c>
      <c r="G43" s="25" t="s">
        <v>676</v>
      </c>
      <c r="H43" s="25" t="s">
        <v>197</v>
      </c>
      <c r="I43" s="25">
        <v>850</v>
      </c>
      <c r="J43" s="9" t="str">
        <f t="shared" ca="1" si="11"/>
        <v/>
      </c>
      <c r="K43" s="23">
        <v>1</v>
      </c>
      <c r="M43" s="10" t="str">
        <f t="shared" ca="1" si="12"/>
        <v/>
      </c>
      <c r="O43">
        <f t="shared" si="13"/>
        <v>850</v>
      </c>
      <c r="P43">
        <f t="shared" ca="1" si="14"/>
        <v>0</v>
      </c>
      <c r="Q43">
        <f t="shared" si="15"/>
        <v>0</v>
      </c>
      <c r="R43">
        <f t="shared" ca="1" si="16"/>
        <v>12750</v>
      </c>
      <c r="S43" t="str">
        <f>IF(H43="","",VLOOKUP(H43,'Соль SKU'!$A$1:$B$150,2,0))</f>
        <v>2.7, Альче</v>
      </c>
      <c r="T43">
        <f t="shared" si="10"/>
        <v>9.4117647058823533</v>
      </c>
      <c r="U43">
        <f t="shared" si="19"/>
        <v>0</v>
      </c>
      <c r="V43">
        <f t="shared" si="17"/>
        <v>0</v>
      </c>
      <c r="W43" t="str">
        <f t="shared" ca="1" si="18"/>
        <v/>
      </c>
    </row>
    <row r="44" spans="1:23" ht="13.75" customHeight="1" x14ac:dyDescent="0.35">
      <c r="A44" s="23" t="str">
        <f ca="1">IF(N44="-", "-", 1 + MAX(Вода!$A$2:$A$70) + SUM(INDIRECT(ADDRESS(2,COLUMN(Q44)) &amp; ":" &amp; ADDRESS(ROW(),COLUMN(Q44)))))</f>
        <v>-</v>
      </c>
      <c r="B44" s="23" t="s">
        <v>669</v>
      </c>
      <c r="C44" s="23" t="s">
        <v>669</v>
      </c>
      <c r="D44" s="23" t="s">
        <v>669</v>
      </c>
      <c r="E44" s="23" t="s">
        <v>669</v>
      </c>
      <c r="F44" s="23" t="s">
        <v>669</v>
      </c>
      <c r="G44" s="23" t="s">
        <v>669</v>
      </c>
      <c r="H44" s="23" t="s">
        <v>669</v>
      </c>
      <c r="J44" s="9">
        <f t="shared" ca="1" si="11"/>
        <v>0</v>
      </c>
      <c r="M44" s="10">
        <f t="shared" ca="1" si="12"/>
        <v>850</v>
      </c>
      <c r="N44" s="23" t="s">
        <v>669</v>
      </c>
      <c r="O44">
        <f t="shared" si="13"/>
        <v>0</v>
      </c>
      <c r="P44">
        <f t="shared" ca="1" si="14"/>
        <v>13600</v>
      </c>
      <c r="Q44">
        <f t="shared" si="15"/>
        <v>1</v>
      </c>
      <c r="R44">
        <f t="shared" ca="1" si="16"/>
        <v>13600</v>
      </c>
      <c r="S44" t="str">
        <f>IF(H44="","",VLOOKUP(H44,'Соль SKU'!$A$1:$B$150,2,0))</f>
        <v>-</v>
      </c>
      <c r="T44">
        <f t="shared" si="10"/>
        <v>9.4117647058823533</v>
      </c>
      <c r="U44">
        <f t="shared" si="19"/>
        <v>0</v>
      </c>
      <c r="V44">
        <f t="shared" si="17"/>
        <v>0</v>
      </c>
      <c r="W44">
        <f t="shared" ca="1" si="18"/>
        <v>850</v>
      </c>
    </row>
    <row r="45" spans="1:23" ht="13.75" customHeight="1" x14ac:dyDescent="0.35">
      <c r="A45" s="25">
        <f ca="1">IF(N45="-", "-", 1 + MAX(Вода!$A$2:$A$70) + SUM(INDIRECT(ADDRESS(2,COLUMN(Q45)) &amp; ":" &amp; ADDRESS(ROW(),COLUMN(Q45)))))</f>
        <v>17</v>
      </c>
      <c r="B45" s="25" t="s">
        <v>674</v>
      </c>
      <c r="C45" s="25">
        <v>850</v>
      </c>
      <c r="D45" s="25" t="s">
        <v>634</v>
      </c>
      <c r="E45" s="25" t="s">
        <v>681</v>
      </c>
      <c r="F45" s="25" t="s">
        <v>681</v>
      </c>
      <c r="G45" s="25" t="s">
        <v>676</v>
      </c>
      <c r="H45" s="25" t="s">
        <v>197</v>
      </c>
      <c r="I45" s="25">
        <v>850</v>
      </c>
      <c r="J45" s="9" t="str">
        <f t="shared" ca="1" si="11"/>
        <v/>
      </c>
      <c r="K45" s="23">
        <v>1</v>
      </c>
      <c r="M45" s="10" t="str">
        <f t="shared" ca="1" si="12"/>
        <v/>
      </c>
      <c r="O45">
        <f t="shared" si="13"/>
        <v>850</v>
      </c>
      <c r="P45">
        <f t="shared" ca="1" si="14"/>
        <v>0</v>
      </c>
      <c r="Q45">
        <f t="shared" si="15"/>
        <v>0</v>
      </c>
      <c r="R45">
        <f t="shared" ca="1" si="16"/>
        <v>13600</v>
      </c>
      <c r="S45" t="str">
        <f>IF(H45="","",VLOOKUP(H45,'Соль SKU'!$A$1:$B$150,2,0))</f>
        <v>2.7, Альче</v>
      </c>
      <c r="T45">
        <f t="shared" si="10"/>
        <v>9.4117647058823533</v>
      </c>
      <c r="U45">
        <f t="shared" si="19"/>
        <v>0</v>
      </c>
      <c r="V45">
        <f t="shared" si="17"/>
        <v>0</v>
      </c>
      <c r="W45" t="str">
        <f t="shared" ca="1" si="18"/>
        <v/>
      </c>
    </row>
    <row r="46" spans="1:23" ht="13.75" customHeight="1" x14ac:dyDescent="0.35">
      <c r="A46" s="23" t="str">
        <f ca="1">IF(N46="-", "-", 1 + MAX(Вода!$A$2:$A$70) + SUM(INDIRECT(ADDRESS(2,COLUMN(Q46)) &amp; ":" &amp; ADDRESS(ROW(),COLUMN(Q46)))))</f>
        <v>-</v>
      </c>
      <c r="B46" s="23" t="s">
        <v>669</v>
      </c>
      <c r="C46" s="23" t="s">
        <v>669</v>
      </c>
      <c r="D46" s="23" t="s">
        <v>669</v>
      </c>
      <c r="E46" s="23" t="s">
        <v>669</v>
      </c>
      <c r="F46" s="23" t="s">
        <v>669</v>
      </c>
      <c r="G46" s="23" t="s">
        <v>669</v>
      </c>
      <c r="H46" s="23" t="s">
        <v>669</v>
      </c>
      <c r="J46" s="9">
        <f t="shared" ca="1" si="11"/>
        <v>0</v>
      </c>
      <c r="M46" s="10">
        <f t="shared" ca="1" si="12"/>
        <v>850</v>
      </c>
      <c r="N46" s="23" t="s">
        <v>669</v>
      </c>
      <c r="O46">
        <f t="shared" si="13"/>
        <v>0</v>
      </c>
      <c r="P46">
        <f t="shared" ca="1" si="14"/>
        <v>14450</v>
      </c>
      <c r="Q46">
        <f t="shared" si="15"/>
        <v>1</v>
      </c>
      <c r="R46">
        <f t="shared" ca="1" si="16"/>
        <v>14450</v>
      </c>
      <c r="S46" t="str">
        <f>IF(H46="","",VLOOKUP(H46,'Соль SKU'!$A$1:$B$150,2,0))</f>
        <v>-</v>
      </c>
      <c r="T46">
        <f t="shared" si="10"/>
        <v>9.4117647058823533</v>
      </c>
      <c r="U46">
        <f t="shared" si="19"/>
        <v>0</v>
      </c>
      <c r="V46">
        <f t="shared" si="17"/>
        <v>0</v>
      </c>
      <c r="W46">
        <f t="shared" ca="1" si="18"/>
        <v>850</v>
      </c>
    </row>
    <row r="47" spans="1:23" ht="13.75" customHeight="1" x14ac:dyDescent="0.35">
      <c r="A47" s="25">
        <f ca="1">IF(N47="-", "-", 1 + MAX(Вода!$A$2:$A$70) + SUM(INDIRECT(ADDRESS(2,COLUMN(Q47)) &amp; ":" &amp; ADDRESS(ROW(),COLUMN(Q47)))))</f>
        <v>18</v>
      </c>
      <c r="B47" s="25" t="s">
        <v>674</v>
      </c>
      <c r="C47" s="25">
        <v>850</v>
      </c>
      <c r="D47" s="25" t="s">
        <v>634</v>
      </c>
      <c r="E47" s="25" t="s">
        <v>681</v>
      </c>
      <c r="F47" s="25" t="s">
        <v>681</v>
      </c>
      <c r="G47" s="25" t="s">
        <v>676</v>
      </c>
      <c r="H47" s="25" t="s">
        <v>197</v>
      </c>
      <c r="I47" s="25">
        <v>850</v>
      </c>
      <c r="J47" s="9" t="str">
        <f t="shared" ca="1" si="11"/>
        <v/>
      </c>
      <c r="K47" s="23">
        <v>1</v>
      </c>
      <c r="M47" s="10" t="str">
        <f t="shared" ca="1" si="12"/>
        <v/>
      </c>
      <c r="O47">
        <f t="shared" si="13"/>
        <v>850</v>
      </c>
      <c r="P47">
        <f t="shared" ca="1" si="14"/>
        <v>0</v>
      </c>
      <c r="Q47">
        <f t="shared" si="15"/>
        <v>0</v>
      </c>
      <c r="R47">
        <f t="shared" ca="1" si="16"/>
        <v>14450</v>
      </c>
      <c r="S47" t="str">
        <f>IF(H47="","",VLOOKUP(H47,'Соль SKU'!$A$1:$B$150,2,0))</f>
        <v>2.7, Альче</v>
      </c>
      <c r="T47">
        <f t="shared" si="10"/>
        <v>9.4117647058823533</v>
      </c>
      <c r="U47">
        <f t="shared" si="19"/>
        <v>0</v>
      </c>
      <c r="V47">
        <f t="shared" si="17"/>
        <v>0</v>
      </c>
      <c r="W47" t="str">
        <f t="shared" ca="1" si="18"/>
        <v/>
      </c>
    </row>
    <row r="48" spans="1:23" ht="13.75" customHeight="1" x14ac:dyDescent="0.35">
      <c r="A48" s="23" t="str">
        <f ca="1">IF(N48="-", "-", 1 + MAX(Вода!$A$2:$A$70) + SUM(INDIRECT(ADDRESS(2,COLUMN(Q48)) &amp; ":" &amp; ADDRESS(ROW(),COLUMN(Q48)))))</f>
        <v>-</v>
      </c>
      <c r="B48" s="23" t="s">
        <v>669</v>
      </c>
      <c r="C48" s="23" t="s">
        <v>669</v>
      </c>
      <c r="D48" s="23" t="s">
        <v>669</v>
      </c>
      <c r="E48" s="23" t="s">
        <v>669</v>
      </c>
      <c r="F48" s="23" t="s">
        <v>669</v>
      </c>
      <c r="G48" s="23" t="s">
        <v>669</v>
      </c>
      <c r="H48" s="23" t="s">
        <v>669</v>
      </c>
      <c r="J48" s="9">
        <f t="shared" ca="1" si="11"/>
        <v>0</v>
      </c>
      <c r="M48" s="10">
        <f t="shared" ca="1" si="12"/>
        <v>850</v>
      </c>
      <c r="N48" s="23" t="s">
        <v>669</v>
      </c>
      <c r="O48">
        <f t="shared" si="13"/>
        <v>0</v>
      </c>
      <c r="P48">
        <f t="shared" ca="1" si="14"/>
        <v>15300</v>
      </c>
      <c r="Q48">
        <f t="shared" si="15"/>
        <v>1</v>
      </c>
      <c r="R48">
        <f t="shared" ca="1" si="16"/>
        <v>15300</v>
      </c>
      <c r="S48" t="str">
        <f>IF(H48="","",VLOOKUP(H48,'Соль SKU'!$A$1:$B$150,2,0))</f>
        <v>-</v>
      </c>
      <c r="T48">
        <f t="shared" si="10"/>
        <v>9.4117647058823533</v>
      </c>
      <c r="U48">
        <f t="shared" si="19"/>
        <v>0</v>
      </c>
      <c r="V48">
        <f t="shared" si="17"/>
        <v>0</v>
      </c>
      <c r="W48">
        <f t="shared" ca="1" si="18"/>
        <v>850</v>
      </c>
    </row>
    <row r="49" spans="1:23" ht="13.75" customHeight="1" x14ac:dyDescent="0.35">
      <c r="A49" s="25">
        <f ca="1">IF(N49="-", "-", 1 + MAX(Вода!$A$2:$A$70) + SUM(INDIRECT(ADDRESS(2,COLUMN(Q49)) &amp; ":" &amp; ADDRESS(ROW(),COLUMN(Q49)))))</f>
        <v>19</v>
      </c>
      <c r="B49" s="25" t="s">
        <v>674</v>
      </c>
      <c r="C49" s="25">
        <v>850</v>
      </c>
      <c r="D49" s="25" t="s">
        <v>634</v>
      </c>
      <c r="E49" s="25" t="s">
        <v>682</v>
      </c>
      <c r="F49" s="25" t="s">
        <v>682</v>
      </c>
      <c r="G49" s="25" t="s">
        <v>676</v>
      </c>
      <c r="H49" s="25" t="s">
        <v>203</v>
      </c>
      <c r="I49" s="25">
        <v>850</v>
      </c>
      <c r="J49" s="9" t="str">
        <f t="shared" ca="1" si="11"/>
        <v/>
      </c>
      <c r="K49" s="23">
        <v>1</v>
      </c>
      <c r="M49" s="10" t="str">
        <f t="shared" ca="1" si="12"/>
        <v/>
      </c>
      <c r="O49">
        <f t="shared" si="13"/>
        <v>850</v>
      </c>
      <c r="P49">
        <f t="shared" ca="1" si="14"/>
        <v>0</v>
      </c>
      <c r="Q49">
        <f t="shared" si="15"/>
        <v>0</v>
      </c>
      <c r="R49">
        <f t="shared" ca="1" si="16"/>
        <v>15300</v>
      </c>
      <c r="S49" t="str">
        <f>IF(H49="","",VLOOKUP(H49,'Соль SKU'!$A$1:$B$150,2,0))</f>
        <v>2.7, Альче</v>
      </c>
      <c r="T49">
        <f t="shared" si="10"/>
        <v>9.4117647058823533</v>
      </c>
      <c r="U49">
        <f t="shared" si="19"/>
        <v>0</v>
      </c>
      <c r="V49">
        <f t="shared" si="17"/>
        <v>0</v>
      </c>
      <c r="W49" t="str">
        <f t="shared" ca="1" si="18"/>
        <v/>
      </c>
    </row>
    <row r="50" spans="1:23" ht="13.75" customHeight="1" x14ac:dyDescent="0.35">
      <c r="A50" s="23" t="str">
        <f ca="1">IF(N50="-", "-", 1 + MAX(Вода!$A$2:$A$70) + SUM(INDIRECT(ADDRESS(2,COLUMN(Q50)) &amp; ":" &amp; ADDRESS(ROW(),COLUMN(Q50)))))</f>
        <v>-</v>
      </c>
      <c r="B50" s="23" t="s">
        <v>669</v>
      </c>
      <c r="C50" s="23" t="s">
        <v>669</v>
      </c>
      <c r="D50" s="23" t="s">
        <v>669</v>
      </c>
      <c r="E50" s="23" t="s">
        <v>669</v>
      </c>
      <c r="F50" s="23" t="s">
        <v>669</v>
      </c>
      <c r="G50" s="23" t="s">
        <v>669</v>
      </c>
      <c r="H50" s="23" t="s">
        <v>669</v>
      </c>
      <c r="J50" s="9">
        <f t="shared" ca="1" si="11"/>
        <v>0</v>
      </c>
      <c r="M50" s="10">
        <f t="shared" ca="1" si="12"/>
        <v>850</v>
      </c>
      <c r="N50" s="23" t="s">
        <v>669</v>
      </c>
      <c r="O50">
        <f t="shared" si="13"/>
        <v>0</v>
      </c>
      <c r="P50">
        <f t="shared" ca="1" si="14"/>
        <v>16150</v>
      </c>
      <c r="Q50">
        <f t="shared" si="15"/>
        <v>1</v>
      </c>
      <c r="R50">
        <f t="shared" ca="1" si="16"/>
        <v>16150</v>
      </c>
      <c r="S50" t="str">
        <f>IF(H50="","",VLOOKUP(H50,'Соль SKU'!$A$1:$B$150,2,0))</f>
        <v>-</v>
      </c>
      <c r="T50">
        <f t="shared" si="10"/>
        <v>9.4117647058823533</v>
      </c>
      <c r="U50">
        <f t="shared" si="19"/>
        <v>0</v>
      </c>
      <c r="V50">
        <f t="shared" si="17"/>
        <v>0</v>
      </c>
      <c r="W50">
        <f t="shared" ca="1" si="18"/>
        <v>850</v>
      </c>
    </row>
    <row r="51" spans="1:23" ht="13.75" customHeight="1" x14ac:dyDescent="0.35">
      <c r="A51" s="24">
        <f ca="1">IF(N51="-", "-", 1 + MAX(Вода!$A$2:$A$70) + SUM(INDIRECT(ADDRESS(2,COLUMN(Q51)) &amp; ":" &amp; ADDRESS(ROW(),COLUMN(Q51)))))</f>
        <v>20</v>
      </c>
      <c r="B51" s="24" t="s">
        <v>679</v>
      </c>
      <c r="C51" s="24">
        <v>850</v>
      </c>
      <c r="D51" s="24" t="s">
        <v>626</v>
      </c>
      <c r="E51" s="24" t="s">
        <v>683</v>
      </c>
      <c r="F51" s="24" t="s">
        <v>683</v>
      </c>
      <c r="G51" s="24" t="s">
        <v>684</v>
      </c>
      <c r="H51" s="24" t="s">
        <v>221</v>
      </c>
      <c r="I51" s="24">
        <v>850</v>
      </c>
      <c r="J51" s="9" t="str">
        <f t="shared" ca="1" si="11"/>
        <v/>
      </c>
      <c r="K51" s="23">
        <v>1</v>
      </c>
      <c r="M51" s="10" t="str">
        <f t="shared" ca="1" si="12"/>
        <v/>
      </c>
      <c r="O51">
        <f t="shared" si="13"/>
        <v>850</v>
      </c>
      <c r="P51">
        <f t="shared" ca="1" si="14"/>
        <v>0</v>
      </c>
      <c r="Q51">
        <f t="shared" si="15"/>
        <v>0</v>
      </c>
      <c r="R51">
        <f t="shared" ca="1" si="16"/>
        <v>16150</v>
      </c>
      <c r="S51" t="str">
        <f>IF(H51="","",VLOOKUP(H51,'Соль SKU'!$A$1:$B$150,2,0))</f>
        <v>2.7, Сакко</v>
      </c>
      <c r="T51">
        <f t="shared" si="10"/>
        <v>9.4117647058823533</v>
      </c>
      <c r="U51">
        <f t="shared" si="19"/>
        <v>0</v>
      </c>
      <c r="V51">
        <f t="shared" si="17"/>
        <v>0</v>
      </c>
      <c r="W51" t="str">
        <f t="shared" ca="1" si="18"/>
        <v/>
      </c>
    </row>
    <row r="52" spans="1:23" ht="13.75" customHeight="1" x14ac:dyDescent="0.35">
      <c r="A52" s="23" t="str">
        <f ca="1">IF(N52="-", "-", 1 + MAX(Вода!$A$2:$A$70) + SUM(INDIRECT(ADDRESS(2,COLUMN(Q52)) &amp; ":" &amp; ADDRESS(ROW(),COLUMN(Q52)))))</f>
        <v>-</v>
      </c>
      <c r="B52" s="23" t="s">
        <v>669</v>
      </c>
      <c r="C52" s="23" t="s">
        <v>669</v>
      </c>
      <c r="D52" s="23" t="s">
        <v>669</v>
      </c>
      <c r="E52" s="23" t="s">
        <v>669</v>
      </c>
      <c r="F52" s="23" t="s">
        <v>669</v>
      </c>
      <c r="G52" s="23" t="s">
        <v>669</v>
      </c>
      <c r="H52" s="23" t="s">
        <v>669</v>
      </c>
      <c r="J52" s="9">
        <f t="shared" ca="1" si="11"/>
        <v>0</v>
      </c>
      <c r="M52" s="10">
        <f t="shared" ca="1" si="12"/>
        <v>850</v>
      </c>
      <c r="N52" s="23" t="s">
        <v>669</v>
      </c>
      <c r="O52">
        <f t="shared" si="13"/>
        <v>0</v>
      </c>
      <c r="P52">
        <f t="shared" ca="1" si="14"/>
        <v>17000</v>
      </c>
      <c r="Q52">
        <f t="shared" si="15"/>
        <v>1</v>
      </c>
      <c r="R52">
        <f t="shared" ca="1" si="16"/>
        <v>17000</v>
      </c>
      <c r="S52" t="str">
        <f>IF(H52="","",VLOOKUP(H52,'Соль SKU'!$A$1:$B$150,2,0))</f>
        <v>-</v>
      </c>
      <c r="T52">
        <f t="shared" si="10"/>
        <v>9.4117647058823533</v>
      </c>
      <c r="U52">
        <f t="shared" si="19"/>
        <v>0</v>
      </c>
      <c r="V52">
        <f t="shared" si="17"/>
        <v>0</v>
      </c>
      <c r="W52">
        <f t="shared" ca="1" si="18"/>
        <v>850</v>
      </c>
    </row>
    <row r="53" spans="1:23" ht="13.75" customHeight="1" x14ac:dyDescent="0.35">
      <c r="A53" s="24">
        <f ca="1">IF(N53="-", "-", 1 + MAX(Вода!$A$2:$A$70) + SUM(INDIRECT(ADDRESS(2,COLUMN(Q53)) &amp; ":" &amp; ADDRESS(ROW(),COLUMN(Q53)))))</f>
        <v>21</v>
      </c>
      <c r="B53" s="24" t="s">
        <v>679</v>
      </c>
      <c r="C53" s="24">
        <v>850</v>
      </c>
      <c r="D53" s="24" t="s">
        <v>626</v>
      </c>
      <c r="E53" s="24" t="s">
        <v>685</v>
      </c>
      <c r="F53" s="24" t="s">
        <v>685</v>
      </c>
      <c r="G53" s="24" t="s">
        <v>676</v>
      </c>
      <c r="H53" s="24" t="s">
        <v>213</v>
      </c>
      <c r="I53" s="24">
        <v>850</v>
      </c>
      <c r="J53" s="9" t="str">
        <f t="shared" ca="1" si="11"/>
        <v/>
      </c>
      <c r="K53" s="23">
        <v>1</v>
      </c>
      <c r="M53" s="10" t="str">
        <f t="shared" ca="1" si="12"/>
        <v/>
      </c>
      <c r="O53">
        <f t="shared" si="13"/>
        <v>850</v>
      </c>
      <c r="P53">
        <f t="shared" ca="1" si="14"/>
        <v>0</v>
      </c>
      <c r="Q53">
        <f t="shared" si="15"/>
        <v>0</v>
      </c>
      <c r="R53">
        <f t="shared" ca="1" si="16"/>
        <v>17000</v>
      </c>
      <c r="S53" t="str">
        <f>IF(H53="","",VLOOKUP(H53,'Соль SKU'!$A$1:$B$150,2,0))</f>
        <v>2.7, Сакко</v>
      </c>
      <c r="T53">
        <f t="shared" si="10"/>
        <v>9.4117647058823533</v>
      </c>
      <c r="U53">
        <f t="shared" si="19"/>
        <v>0</v>
      </c>
      <c r="V53">
        <f t="shared" si="17"/>
        <v>0</v>
      </c>
      <c r="W53" t="str">
        <f t="shared" ca="1" si="18"/>
        <v/>
      </c>
    </row>
    <row r="54" spans="1:23" ht="13.75" customHeight="1" x14ac:dyDescent="0.35">
      <c r="A54" s="23" t="str">
        <f ca="1">IF(N54="-", "-", 1 + MAX(Вода!$A$2:$A$70) + SUM(INDIRECT(ADDRESS(2,COLUMN(Q54)) &amp; ":" &amp; ADDRESS(ROW(),COLUMN(Q54)))))</f>
        <v>-</v>
      </c>
      <c r="B54" s="23" t="s">
        <v>669</v>
      </c>
      <c r="C54" s="23" t="s">
        <v>669</v>
      </c>
      <c r="D54" s="23" t="s">
        <v>669</v>
      </c>
      <c r="E54" s="23" t="s">
        <v>669</v>
      </c>
      <c r="F54" s="23" t="s">
        <v>669</v>
      </c>
      <c r="G54" s="23" t="s">
        <v>669</v>
      </c>
      <c r="H54" s="23" t="s">
        <v>669</v>
      </c>
      <c r="J54" s="9">
        <f t="shared" ca="1" si="11"/>
        <v>0</v>
      </c>
      <c r="M54" s="10">
        <f t="shared" ca="1" si="12"/>
        <v>850</v>
      </c>
      <c r="N54" s="23" t="s">
        <v>669</v>
      </c>
      <c r="O54">
        <f t="shared" si="13"/>
        <v>0</v>
      </c>
      <c r="P54">
        <f t="shared" ca="1" si="14"/>
        <v>17850</v>
      </c>
      <c r="Q54">
        <f t="shared" si="15"/>
        <v>1</v>
      </c>
      <c r="R54">
        <f t="shared" ca="1" si="16"/>
        <v>17850</v>
      </c>
      <c r="S54" t="str">
        <f>IF(H54="","",VLOOKUP(H54,'Соль SKU'!$A$1:$B$150,2,0))</f>
        <v>-</v>
      </c>
      <c r="T54">
        <f t="shared" si="10"/>
        <v>9.4117647058823533</v>
      </c>
      <c r="U54">
        <f t="shared" si="19"/>
        <v>0</v>
      </c>
      <c r="V54">
        <f t="shared" si="17"/>
        <v>0</v>
      </c>
      <c r="W54">
        <f t="shared" ca="1" si="18"/>
        <v>850</v>
      </c>
    </row>
    <row r="55" spans="1:23" ht="13.75" customHeight="1" x14ac:dyDescent="0.35">
      <c r="A55" s="24">
        <f ca="1">IF(N55="-", "-", 1 + MAX(Вода!$A$2:$A$70) + SUM(INDIRECT(ADDRESS(2,COLUMN(Q55)) &amp; ":" &amp; ADDRESS(ROW(),COLUMN(Q55)))))</f>
        <v>22</v>
      </c>
      <c r="B55" s="24" t="s">
        <v>679</v>
      </c>
      <c r="C55" s="24">
        <v>850</v>
      </c>
      <c r="D55" s="24" t="s">
        <v>626</v>
      </c>
      <c r="E55" s="24" t="s">
        <v>685</v>
      </c>
      <c r="F55" s="24" t="s">
        <v>685</v>
      </c>
      <c r="G55" s="24" t="s">
        <v>676</v>
      </c>
      <c r="H55" s="24" t="s">
        <v>213</v>
      </c>
      <c r="I55" s="24">
        <v>72</v>
      </c>
      <c r="J55" s="9" t="str">
        <f t="shared" ca="1" si="11"/>
        <v/>
      </c>
      <c r="K55" s="23">
        <v>1</v>
      </c>
      <c r="M55" s="10" t="str">
        <f t="shared" ca="1" si="12"/>
        <v/>
      </c>
      <c r="O55">
        <f t="shared" si="13"/>
        <v>72</v>
      </c>
      <c r="P55">
        <f t="shared" ca="1" si="14"/>
        <v>0</v>
      </c>
      <c r="Q55">
        <f t="shared" si="15"/>
        <v>0</v>
      </c>
      <c r="R55">
        <f t="shared" ca="1" si="16"/>
        <v>17850</v>
      </c>
      <c r="S55" t="str">
        <f>IF(H55="","",VLOOKUP(H55,'Соль SKU'!$A$1:$B$150,2,0))</f>
        <v>2.7, Сакко</v>
      </c>
      <c r="T55">
        <f t="shared" si="10"/>
        <v>9.4117647058823533</v>
      </c>
      <c r="U55">
        <f t="shared" si="19"/>
        <v>0</v>
      </c>
      <c r="V55">
        <f t="shared" si="17"/>
        <v>0</v>
      </c>
      <c r="W55" t="str">
        <f t="shared" ca="1" si="18"/>
        <v/>
      </c>
    </row>
    <row r="56" spans="1:23" ht="13.75" customHeight="1" x14ac:dyDescent="0.35">
      <c r="A56" s="24">
        <f ca="1">IF(N56="-", "-", 1 + MAX(Вода!$A$2:$A$70) + SUM(INDIRECT(ADDRESS(2,COLUMN(Q56)) &amp; ":" &amp; ADDRESS(ROW(),COLUMN(Q56)))))</f>
        <v>22</v>
      </c>
      <c r="B56" s="24" t="s">
        <v>679</v>
      </c>
      <c r="C56" s="24">
        <v>850</v>
      </c>
      <c r="D56" s="24" t="s">
        <v>626</v>
      </c>
      <c r="E56" s="24" t="s">
        <v>685</v>
      </c>
      <c r="F56" s="24" t="s">
        <v>685</v>
      </c>
      <c r="G56" s="24" t="s">
        <v>676</v>
      </c>
      <c r="H56" s="24" t="s">
        <v>215</v>
      </c>
      <c r="I56" s="24">
        <v>778</v>
      </c>
      <c r="J56" s="9" t="str">
        <f t="shared" ca="1" si="11"/>
        <v/>
      </c>
      <c r="K56" s="23">
        <v>1</v>
      </c>
      <c r="M56" s="10" t="str">
        <f t="shared" ca="1" si="12"/>
        <v/>
      </c>
      <c r="O56">
        <f t="shared" si="13"/>
        <v>778</v>
      </c>
      <c r="P56">
        <f t="shared" ca="1" si="14"/>
        <v>0</v>
      </c>
      <c r="Q56">
        <f t="shared" si="15"/>
        <v>0</v>
      </c>
      <c r="R56">
        <f t="shared" ca="1" si="16"/>
        <v>17850</v>
      </c>
      <c r="S56" t="str">
        <f>IF(H56="","",VLOOKUP(H56,'Соль SKU'!$A$1:$B$150,2,0))</f>
        <v>2.7, Сакко</v>
      </c>
      <c r="T56">
        <f t="shared" si="10"/>
        <v>9.4117647058823533</v>
      </c>
      <c r="U56">
        <f t="shared" si="19"/>
        <v>0</v>
      </c>
      <c r="V56">
        <f t="shared" si="17"/>
        <v>0</v>
      </c>
      <c r="W56" t="str">
        <f t="shared" ca="1" si="18"/>
        <v/>
      </c>
    </row>
    <row r="57" spans="1:23" ht="13.75" customHeight="1" x14ac:dyDescent="0.35">
      <c r="A57" s="23" t="str">
        <f ca="1">IF(N57="-", "-", 1 + MAX(Вода!$A$2:$A$70) + SUM(INDIRECT(ADDRESS(2,COLUMN(Q57)) &amp; ":" &amp; ADDRESS(ROW(),COLUMN(Q57)))))</f>
        <v>-</v>
      </c>
      <c r="B57" s="23" t="s">
        <v>669</v>
      </c>
      <c r="C57" s="23" t="s">
        <v>669</v>
      </c>
      <c r="D57" s="23" t="s">
        <v>669</v>
      </c>
      <c r="E57" s="23" t="s">
        <v>669</v>
      </c>
      <c r="F57" s="23" t="s">
        <v>669</v>
      </c>
      <c r="G57" s="23" t="s">
        <v>669</v>
      </c>
      <c r="H57" s="23" t="s">
        <v>669</v>
      </c>
      <c r="J57" s="9">
        <f t="shared" ca="1" si="11"/>
        <v>0</v>
      </c>
      <c r="L57" s="10"/>
      <c r="M57" s="10">
        <f t="shared" ca="1" si="12"/>
        <v>850</v>
      </c>
      <c r="N57" s="23" t="s">
        <v>669</v>
      </c>
      <c r="O57">
        <f t="shared" si="13"/>
        <v>0</v>
      </c>
      <c r="P57">
        <f t="shared" ca="1" si="14"/>
        <v>18700</v>
      </c>
      <c r="Q57">
        <f t="shared" si="15"/>
        <v>1</v>
      </c>
      <c r="R57">
        <f t="shared" ca="1" si="16"/>
        <v>18700</v>
      </c>
      <c r="S57" t="str">
        <f>IF(H57="","",VLOOKUP(H57,'Соль SKU'!$A$1:$B$150,2,0))</f>
        <v>-</v>
      </c>
      <c r="T57">
        <f t="shared" si="10"/>
        <v>9.4117647058823533</v>
      </c>
      <c r="U57">
        <f t="shared" si="19"/>
        <v>0</v>
      </c>
      <c r="V57">
        <f t="shared" si="17"/>
        <v>0</v>
      </c>
      <c r="W57">
        <f t="shared" ca="1" si="18"/>
        <v>850</v>
      </c>
    </row>
    <row r="58" spans="1:23" ht="13.75" customHeight="1" x14ac:dyDescent="0.35">
      <c r="A58" s="24">
        <f ca="1">IF(N58="-", "-", 1 + MAX(Вода!$A$2:$A$70) + SUM(INDIRECT(ADDRESS(2,COLUMN(Q58)) &amp; ":" &amp; ADDRESS(ROW(),COLUMN(Q58)))))</f>
        <v>23</v>
      </c>
      <c r="B58" s="24" t="s">
        <v>679</v>
      </c>
      <c r="C58" s="24">
        <v>850</v>
      </c>
      <c r="D58" s="24" t="s">
        <v>626</v>
      </c>
      <c r="E58" s="24" t="s">
        <v>685</v>
      </c>
      <c r="F58" s="24" t="s">
        <v>685</v>
      </c>
      <c r="G58" s="24" t="s">
        <v>676</v>
      </c>
      <c r="H58" s="24" t="s">
        <v>215</v>
      </c>
      <c r="I58" s="24">
        <v>850</v>
      </c>
      <c r="J58" s="9" t="str">
        <f t="shared" ca="1" si="11"/>
        <v/>
      </c>
      <c r="K58" s="23">
        <v>1</v>
      </c>
      <c r="M58" s="10" t="str">
        <f t="shared" ca="1" si="12"/>
        <v/>
      </c>
      <c r="O58">
        <f t="shared" si="13"/>
        <v>850</v>
      </c>
      <c r="P58">
        <f t="shared" ca="1" si="14"/>
        <v>0</v>
      </c>
      <c r="Q58">
        <f t="shared" si="15"/>
        <v>0</v>
      </c>
      <c r="R58">
        <f t="shared" ca="1" si="16"/>
        <v>18700</v>
      </c>
      <c r="S58" t="str">
        <f>IF(H58="","",VLOOKUP(H58,'Соль SKU'!$A$1:$B$150,2,0))</f>
        <v>2.7, Сакко</v>
      </c>
      <c r="T58">
        <f t="shared" si="10"/>
        <v>9.4117647058823533</v>
      </c>
      <c r="U58">
        <f t="shared" si="19"/>
        <v>0</v>
      </c>
      <c r="V58">
        <f t="shared" si="17"/>
        <v>0</v>
      </c>
      <c r="W58" t="str">
        <f t="shared" ca="1" si="18"/>
        <v/>
      </c>
    </row>
    <row r="59" spans="1:23" ht="13.75" customHeight="1" x14ac:dyDescent="0.35">
      <c r="A59" s="23" t="str">
        <f ca="1">IF(N59="-", "-", 1 + MAX(Вода!$A$2:$A$70) + SUM(INDIRECT(ADDRESS(2,COLUMN(Q59)) &amp; ":" &amp; ADDRESS(ROW(),COLUMN(Q59)))))</f>
        <v>-</v>
      </c>
      <c r="B59" s="23" t="s">
        <v>669</v>
      </c>
      <c r="C59" s="23" t="s">
        <v>669</v>
      </c>
      <c r="D59" s="23" t="s">
        <v>669</v>
      </c>
      <c r="E59" s="23" t="s">
        <v>669</v>
      </c>
      <c r="F59" s="23" t="s">
        <v>669</v>
      </c>
      <c r="G59" s="23" t="s">
        <v>669</v>
      </c>
      <c r="H59" s="23" t="s">
        <v>669</v>
      </c>
      <c r="J59" s="9">
        <f t="shared" ca="1" si="11"/>
        <v>0</v>
      </c>
      <c r="M59" s="10">
        <f t="shared" ca="1" si="12"/>
        <v>850</v>
      </c>
      <c r="N59" s="23" t="s">
        <v>669</v>
      </c>
      <c r="O59">
        <f t="shared" si="13"/>
        <v>0</v>
      </c>
      <c r="P59">
        <f t="shared" ca="1" si="14"/>
        <v>19550</v>
      </c>
      <c r="Q59">
        <f t="shared" si="15"/>
        <v>1</v>
      </c>
      <c r="R59">
        <f t="shared" ca="1" si="16"/>
        <v>19550</v>
      </c>
      <c r="S59" t="str">
        <f>IF(H59="","",VLOOKUP(H59,'Соль SKU'!$A$1:$B$150,2,0))</f>
        <v>-</v>
      </c>
      <c r="T59">
        <f t="shared" si="10"/>
        <v>9.4117647058823533</v>
      </c>
      <c r="U59">
        <f t="shared" si="19"/>
        <v>0</v>
      </c>
      <c r="V59">
        <f t="shared" si="17"/>
        <v>0</v>
      </c>
      <c r="W59">
        <f t="shared" ca="1" si="18"/>
        <v>850</v>
      </c>
    </row>
    <row r="60" spans="1:23" ht="13.75" customHeight="1" x14ac:dyDescent="0.35">
      <c r="J60" s="9" t="str">
        <f t="shared" ca="1" si="11"/>
        <v/>
      </c>
      <c r="M60" s="10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19550</v>
      </c>
      <c r="S60" t="str">
        <f>IF(H60="","",VLOOKUP(H60,'Соль SKU'!$A$1:$B$150,2,0))</f>
        <v/>
      </c>
      <c r="T60">
        <f t="shared" si="10"/>
        <v>9.4117647058823533</v>
      </c>
      <c r="U60">
        <f t="shared" si="19"/>
        <v>0</v>
      </c>
      <c r="V60">
        <f t="shared" si="17"/>
        <v>0</v>
      </c>
      <c r="W60" t="str">
        <f t="shared" ca="1" si="18"/>
        <v/>
      </c>
    </row>
    <row r="61" spans="1:23" ht="13.75" customHeight="1" x14ac:dyDescent="0.35">
      <c r="J61" s="9" t="str">
        <f t="shared" ca="1" si="11"/>
        <v/>
      </c>
      <c r="M61" s="10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19550</v>
      </c>
      <c r="S61" t="str">
        <f>IF(H61="","",VLOOKUP(H61,'Соль SKU'!$A$1:$B$150,2,0))</f>
        <v/>
      </c>
      <c r="T61">
        <f t="shared" si="10"/>
        <v>9.4117647058823533</v>
      </c>
      <c r="U61">
        <f t="shared" si="19"/>
        <v>0</v>
      </c>
      <c r="V61">
        <f t="shared" si="17"/>
        <v>0</v>
      </c>
      <c r="W61" t="str">
        <f t="shared" ca="1" si="18"/>
        <v/>
      </c>
    </row>
    <row r="62" spans="1:23" ht="13.75" customHeight="1" x14ac:dyDescent="0.35">
      <c r="J62" s="9" t="str">
        <f t="shared" ca="1" si="11"/>
        <v/>
      </c>
      <c r="M62" s="10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19550</v>
      </c>
      <c r="S62" t="str">
        <f>IF(H62="","",VLOOKUP(H62,'Соль SKU'!$A$1:$B$150,2,0))</f>
        <v/>
      </c>
      <c r="T62">
        <f t="shared" si="10"/>
        <v>9.4117647058823533</v>
      </c>
      <c r="U62">
        <f t="shared" si="19"/>
        <v>0</v>
      </c>
      <c r="V62">
        <f t="shared" si="17"/>
        <v>0</v>
      </c>
      <c r="W62" t="str">
        <f t="shared" ca="1" si="18"/>
        <v/>
      </c>
    </row>
    <row r="63" spans="1:23" ht="13.75" customHeight="1" x14ac:dyDescent="0.35">
      <c r="J63" s="9" t="str">
        <f t="shared" ca="1" si="11"/>
        <v/>
      </c>
      <c r="M63" s="10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19550</v>
      </c>
      <c r="S63" t="str">
        <f>IF(H63="","",VLOOKUP(H63,'Соль SKU'!$A$1:$B$150,2,0))</f>
        <v/>
      </c>
      <c r="T63">
        <f t="shared" si="10"/>
        <v>9.4117647058823533</v>
      </c>
      <c r="U63">
        <f t="shared" si="19"/>
        <v>0</v>
      </c>
      <c r="V63">
        <f t="shared" si="17"/>
        <v>0</v>
      </c>
      <c r="W63" t="str">
        <f t="shared" ca="1" si="18"/>
        <v/>
      </c>
    </row>
    <row r="64" spans="1:23" ht="13.75" customHeight="1" x14ac:dyDescent="0.35">
      <c r="J64" s="9" t="str">
        <f t="shared" ref="J64:J95" ca="1" si="20">IF(L64="", IF(N64="","",W64+(INDIRECT("R" &amp; ROW() - 1) - R64)),IF(N64="", "", INDIRECT("R" &amp; ROW() - 1) - R64))</f>
        <v/>
      </c>
      <c r="M64" s="10" t="str">
        <f t="shared" ref="M64:M95" ca="1" si="21">IF(L64="", IF(W64=0, "", W64), IF(U64 = "", "", IF(U64/T64 = 0, "", U64/T64)))</f>
        <v/>
      </c>
      <c r="O64">
        <f t="shared" ref="O64:O95" si="22">IF(N64 = "-", -V64,I64)</f>
        <v>0</v>
      </c>
      <c r="P64">
        <f t="shared" ref="P64:P95" ca="1" si="23">IF(N64 = "-", SUM(INDIRECT(ADDRESS(2,COLUMN(O64)) &amp; ":" &amp; ADDRESS(ROW(),COLUMN(O64)))), 0)</f>
        <v>0</v>
      </c>
      <c r="Q64">
        <f t="shared" ref="Q64:Q95" si="24">IF(N64="-",1,0)</f>
        <v>0</v>
      </c>
      <c r="R64">
        <f t="shared" ref="R64:R95" ca="1" si="25">IF(P64 = 0, INDIRECT("R" &amp; ROW() - 1), P64)</f>
        <v>19550</v>
      </c>
      <c r="S64" t="str">
        <f>IF(H64="","",VLOOKUP(H64,'Соль SKU'!$A$1:$B$150,2,0))</f>
        <v/>
      </c>
      <c r="T64">
        <f t="shared" ref="T64:T95" si="26">8000/850</f>
        <v>9.4117647058823533</v>
      </c>
      <c r="U64">
        <f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>
        <f t="shared" ref="V64:V95" si="27">IF(U64 = "", "", U64/T64)</f>
        <v>0</v>
      </c>
      <c r="W64" t="str">
        <f t="shared" ref="W64:W95" ca="1" si="28">IF(N64="", "", MAX(ROUND(-(INDIRECT("R" &amp; ROW() - 1) - R64)/850, 0), 1) * 850)</f>
        <v/>
      </c>
    </row>
    <row r="65" spans="10:23" ht="13.75" customHeight="1" x14ac:dyDescent="0.35">
      <c r="J65" s="9" t="str">
        <f t="shared" ca="1" si="20"/>
        <v/>
      </c>
      <c r="M65" s="10" t="str">
        <f t="shared" ca="1" si="21"/>
        <v/>
      </c>
      <c r="O65">
        <f t="shared" si="22"/>
        <v>0</v>
      </c>
      <c r="P65">
        <f t="shared" ca="1" si="23"/>
        <v>0</v>
      </c>
      <c r="Q65">
        <f t="shared" si="24"/>
        <v>0</v>
      </c>
      <c r="R65">
        <f t="shared" ca="1" si="25"/>
        <v>19550</v>
      </c>
      <c r="S65" t="str">
        <f>IF(H65="","",VLOOKUP(H65,'Соль SKU'!$A$1:$B$150,2,0))</f>
        <v/>
      </c>
      <c r="T65">
        <f t="shared" si="26"/>
        <v>9.4117647058823533</v>
      </c>
      <c r="U65">
        <f t="shared" ref="U65:U95" si="29">VALUE(IF(TRIM(MID(SUBSTITUTE($L65,",",REPT(" ",LEN($L65))), 0 *LEN($L65)+1,LEN($L65))) = "", "0", TRIM(MID(SUBSTITUTE($L65,",",REPT(" ",LEN($L65))),0 *LEN($L65)+1,LEN($L65))))) + VALUE(IF(TRIM(MID(SUBSTITUTE($L65,",",REPT(" ",LEN($L65))), 1 *LEN($L65)+1,LEN($L65))) = "", "0", TRIM(MID(SUBSTITUTE($L65,",",REPT(" ",LEN($L65))),1 *LEN($L65)+1,LEN($L65))))) + VALUE(IF(TRIM(MID(SUBSTITUTE($L65,",",REPT(" ",LEN($L65))), 2 *LEN($L65)+1,LEN($L65))) = "", "0", TRIM(MID(SUBSTITUTE($L65,",",REPT(" ",LEN($L65))),2 *LEN($L65)+1,LEN($L65))))) + VALUE(IF(TRIM(MID(SUBSTITUTE($L65,",",REPT(" ",LEN($L65))), 3 *LEN($L65)+1,LEN($L65))) = "", "0", TRIM(MID(SUBSTITUTE($L65,",",REPT(" ",LEN($L65))),3 *LEN($L65)+1,LEN($L65))))) + VALUE(IF(TRIM(MID(SUBSTITUTE($L65,",",REPT(" ",LEN($L65))), 4 *LEN($L65)+1,LEN($L65))) = "", "0", TRIM(MID(SUBSTITUTE($L65,",",REPT(" ",LEN($L65))),4 *LEN($L65)+1,LEN($L65))))) + VALUE(IF(TRIM(MID(SUBSTITUTE($L65,",",REPT(" ",LEN($L65))), 5 *LEN($L65)+1,LEN($L65))) = "", "0", TRIM(MID(SUBSTITUTE($L65,",",REPT(" ",LEN($L65))),5 *LEN($L65)+1,LEN($L65))))) + VALUE(IF(TRIM(MID(SUBSTITUTE($L65,",",REPT(" ",LEN($L65))), 6 *LEN($L65)+1,LEN($L65))) = "", "0", TRIM(MID(SUBSTITUTE($L65,",",REPT(" ",LEN($L65))),6 *LEN($L65)+1,LEN($L65))))) + VALUE(IF(TRIM(MID(SUBSTITUTE($L65,",",REPT(" ",LEN($L65))), 7 *LEN($L65)+1,LEN($L65))) = "", "0", TRIM(MID(SUBSTITUTE($L65,",",REPT(" ",LEN($L65))),7 *LEN($L65)+1,LEN($L65))))) + VALUE(IF(TRIM(MID(SUBSTITUTE($L65,",",REPT(" ",LEN($L65))), 8 *LEN($L65)+1,LEN($L65))) = "", "0", TRIM(MID(SUBSTITUTE($L65,",",REPT(" ",LEN($L65))),8 *LEN($L65)+1,LEN($L65))))) + VALUE(IF(TRIM(MID(SUBSTITUTE($L65,",",REPT(" ",LEN($L65))), 9 *LEN($L65)+1,LEN($L65))) = "", "0", TRIM(MID(SUBSTITUTE($L65,",",REPT(" ",LEN($L65))),9 *LEN($L65)+1,LEN($L65))))) + VALUE(IF(TRIM(MID(SUBSTITUTE($L65,",",REPT(" ",LEN($L65))), 10 *LEN($L65)+1,LEN($L65))) = "", "0", TRIM(MID(SUBSTITUTE($L65,",",REPT(" ",LEN($L65))),10 *LEN($L65)+1,LEN($L65)))))</f>
        <v>0</v>
      </c>
      <c r="V65">
        <f t="shared" si="27"/>
        <v>0</v>
      </c>
      <c r="W65" t="str">
        <f t="shared" ca="1" si="28"/>
        <v/>
      </c>
    </row>
    <row r="66" spans="10:23" ht="13.75" customHeight="1" x14ac:dyDescent="0.35">
      <c r="J66" s="9" t="str">
        <f t="shared" ca="1" si="20"/>
        <v/>
      </c>
      <c r="M66" s="10" t="str">
        <f t="shared" ca="1" si="21"/>
        <v/>
      </c>
      <c r="O66">
        <f t="shared" si="22"/>
        <v>0</v>
      </c>
      <c r="P66">
        <f t="shared" ca="1" si="23"/>
        <v>0</v>
      </c>
      <c r="Q66">
        <f t="shared" si="24"/>
        <v>0</v>
      </c>
      <c r="R66">
        <f t="shared" ca="1" si="25"/>
        <v>19550</v>
      </c>
      <c r="S66" t="str">
        <f>IF(H66="","",VLOOKUP(H66,'Соль SKU'!$A$1:$B$150,2,0))</f>
        <v/>
      </c>
      <c r="T66">
        <f t="shared" si="26"/>
        <v>9.4117647058823533</v>
      </c>
      <c r="U66">
        <f t="shared" si="29"/>
        <v>0</v>
      </c>
      <c r="V66">
        <f t="shared" si="27"/>
        <v>0</v>
      </c>
      <c r="W66" t="str">
        <f t="shared" ca="1" si="28"/>
        <v/>
      </c>
    </row>
    <row r="67" spans="10:23" ht="13.75" customHeight="1" x14ac:dyDescent="0.35">
      <c r="J67" s="9" t="str">
        <f t="shared" ca="1" si="20"/>
        <v/>
      </c>
      <c r="M67" s="10" t="str">
        <f t="shared" ca="1" si="21"/>
        <v/>
      </c>
      <c r="O67">
        <f t="shared" si="22"/>
        <v>0</v>
      </c>
      <c r="P67">
        <f t="shared" ca="1" si="23"/>
        <v>0</v>
      </c>
      <c r="Q67">
        <f t="shared" si="24"/>
        <v>0</v>
      </c>
      <c r="R67">
        <f t="shared" ca="1" si="25"/>
        <v>19550</v>
      </c>
      <c r="S67" t="str">
        <f>IF(H67="","",VLOOKUP(H67,'Соль SKU'!$A$1:$B$150,2,0))</f>
        <v/>
      </c>
      <c r="T67">
        <f t="shared" si="26"/>
        <v>9.4117647058823533</v>
      </c>
      <c r="U67">
        <f t="shared" si="29"/>
        <v>0</v>
      </c>
      <c r="V67">
        <f t="shared" si="27"/>
        <v>0</v>
      </c>
      <c r="W67" t="str">
        <f t="shared" ca="1" si="28"/>
        <v/>
      </c>
    </row>
    <row r="68" spans="10:23" ht="13.75" customHeight="1" x14ac:dyDescent="0.35">
      <c r="J68" s="9" t="str">
        <f t="shared" ca="1" si="20"/>
        <v/>
      </c>
      <c r="M68" s="10" t="str">
        <f t="shared" ca="1" si="21"/>
        <v/>
      </c>
      <c r="O68">
        <f t="shared" si="22"/>
        <v>0</v>
      </c>
      <c r="P68">
        <f t="shared" ca="1" si="23"/>
        <v>0</v>
      </c>
      <c r="Q68">
        <f t="shared" si="24"/>
        <v>0</v>
      </c>
      <c r="R68">
        <f t="shared" ca="1" si="25"/>
        <v>19550</v>
      </c>
      <c r="S68" t="str">
        <f>IF(H68="","",VLOOKUP(H68,'Соль SKU'!$A$1:$B$150,2,0))</f>
        <v/>
      </c>
      <c r="T68">
        <f t="shared" si="26"/>
        <v>9.4117647058823533</v>
      </c>
      <c r="U68">
        <f t="shared" si="29"/>
        <v>0</v>
      </c>
      <c r="V68">
        <f t="shared" si="27"/>
        <v>0</v>
      </c>
      <c r="W68" t="str">
        <f t="shared" ca="1" si="28"/>
        <v/>
      </c>
    </row>
    <row r="69" spans="10:23" ht="13.75" customHeight="1" x14ac:dyDescent="0.35">
      <c r="J69" s="9" t="str">
        <f t="shared" ca="1" si="20"/>
        <v/>
      </c>
      <c r="M69" s="10" t="str">
        <f t="shared" ca="1" si="21"/>
        <v/>
      </c>
      <c r="O69">
        <f t="shared" si="22"/>
        <v>0</v>
      </c>
      <c r="P69">
        <f t="shared" ca="1" si="23"/>
        <v>0</v>
      </c>
      <c r="Q69">
        <f t="shared" si="24"/>
        <v>0</v>
      </c>
      <c r="R69">
        <f t="shared" ca="1" si="25"/>
        <v>19550</v>
      </c>
      <c r="S69" t="str">
        <f>IF(H69="","",VLOOKUP(H69,'Соль SKU'!$A$1:$B$150,2,0))</f>
        <v/>
      </c>
      <c r="T69">
        <f t="shared" si="26"/>
        <v>9.4117647058823533</v>
      </c>
      <c r="U69">
        <f t="shared" si="29"/>
        <v>0</v>
      </c>
      <c r="V69">
        <f t="shared" si="27"/>
        <v>0</v>
      </c>
      <c r="W69" t="str">
        <f t="shared" ca="1" si="28"/>
        <v/>
      </c>
    </row>
    <row r="70" spans="10:23" ht="13.75" customHeight="1" x14ac:dyDescent="0.35">
      <c r="J70" s="9" t="str">
        <f t="shared" ca="1" si="20"/>
        <v/>
      </c>
      <c r="M70" s="10" t="str">
        <f t="shared" ca="1" si="21"/>
        <v/>
      </c>
      <c r="O70">
        <f t="shared" si="22"/>
        <v>0</v>
      </c>
      <c r="P70">
        <f t="shared" ca="1" si="23"/>
        <v>0</v>
      </c>
      <c r="Q70">
        <f t="shared" si="24"/>
        <v>0</v>
      </c>
      <c r="R70">
        <f t="shared" ca="1" si="25"/>
        <v>19550</v>
      </c>
      <c r="S70" t="str">
        <f>IF(H70="","",VLOOKUP(H70,'Соль SKU'!$A$1:$B$150,2,0))</f>
        <v/>
      </c>
      <c r="T70">
        <f t="shared" si="26"/>
        <v>9.4117647058823533</v>
      </c>
      <c r="U70">
        <f t="shared" si="29"/>
        <v>0</v>
      </c>
      <c r="V70">
        <f t="shared" si="27"/>
        <v>0</v>
      </c>
      <c r="W70" t="str">
        <f t="shared" ca="1" si="28"/>
        <v/>
      </c>
    </row>
    <row r="71" spans="10:23" ht="13.75" customHeight="1" x14ac:dyDescent="0.35">
      <c r="J71" s="9" t="str">
        <f t="shared" ca="1" si="20"/>
        <v/>
      </c>
      <c r="M71" s="10" t="str">
        <f t="shared" ca="1" si="21"/>
        <v/>
      </c>
      <c r="O71">
        <f t="shared" si="22"/>
        <v>0</v>
      </c>
      <c r="P71">
        <f t="shared" ca="1" si="23"/>
        <v>0</v>
      </c>
      <c r="Q71">
        <f t="shared" si="24"/>
        <v>0</v>
      </c>
      <c r="R71">
        <f t="shared" ca="1" si="25"/>
        <v>19550</v>
      </c>
      <c r="S71" t="str">
        <f>IF(H71="","",VLOOKUP(H71,'Соль SKU'!$A$1:$B$150,2,0))</f>
        <v/>
      </c>
      <c r="T71">
        <f t="shared" si="26"/>
        <v>9.4117647058823533</v>
      </c>
      <c r="U71">
        <f t="shared" si="29"/>
        <v>0</v>
      </c>
      <c r="V71">
        <f t="shared" si="27"/>
        <v>0</v>
      </c>
      <c r="W71" t="str">
        <f t="shared" ca="1" si="28"/>
        <v/>
      </c>
    </row>
    <row r="72" spans="10:23" ht="13.75" customHeight="1" x14ac:dyDescent="0.35">
      <c r="J72" s="9" t="str">
        <f t="shared" ca="1" si="20"/>
        <v/>
      </c>
      <c r="M72" s="10" t="str">
        <f t="shared" ca="1" si="21"/>
        <v/>
      </c>
      <c r="O72">
        <f t="shared" si="22"/>
        <v>0</v>
      </c>
      <c r="P72">
        <f t="shared" ref="P72:P97" ca="1" si="30">IF(N72="-",SUM(INDIRECT(ADDRESS(2,COLUMN(O72))&amp;":"&amp;ADDRESS(ROW(),COLUMN(O72)))),0)</f>
        <v>0</v>
      </c>
      <c r="Q72">
        <f t="shared" si="24"/>
        <v>0</v>
      </c>
      <c r="R72">
        <f t="shared" ca="1" si="25"/>
        <v>19550</v>
      </c>
      <c r="S72" t="str">
        <f>IF(H72="","",VLOOKUP(H72,'Соль SKU'!$A$1:$B$150,2,0))</f>
        <v/>
      </c>
      <c r="T72">
        <f t="shared" si="26"/>
        <v>9.4117647058823533</v>
      </c>
      <c r="U72">
        <f t="shared" si="29"/>
        <v>0</v>
      </c>
      <c r="V72">
        <f t="shared" si="27"/>
        <v>0</v>
      </c>
      <c r="W72" t="str">
        <f t="shared" ca="1" si="28"/>
        <v/>
      </c>
    </row>
    <row r="73" spans="10:23" ht="13.75" customHeight="1" x14ac:dyDescent="0.35">
      <c r="J73" s="9" t="str">
        <f t="shared" ca="1" si="20"/>
        <v/>
      </c>
      <c r="M73" s="10" t="str">
        <f t="shared" ca="1" si="21"/>
        <v/>
      </c>
      <c r="O73">
        <f t="shared" si="22"/>
        <v>0</v>
      </c>
      <c r="P73">
        <f t="shared" ca="1" si="30"/>
        <v>0</v>
      </c>
      <c r="Q73">
        <f t="shared" si="24"/>
        <v>0</v>
      </c>
      <c r="R73">
        <f t="shared" ca="1" si="25"/>
        <v>19550</v>
      </c>
      <c r="S73" t="str">
        <f>IF(H73="","",VLOOKUP(H73,'Соль SKU'!$A$1:$B$150,2,0))</f>
        <v/>
      </c>
      <c r="T73">
        <f t="shared" si="26"/>
        <v>9.4117647058823533</v>
      </c>
      <c r="U73">
        <f t="shared" si="29"/>
        <v>0</v>
      </c>
      <c r="V73">
        <f t="shared" si="27"/>
        <v>0</v>
      </c>
      <c r="W73" t="str">
        <f t="shared" ca="1" si="28"/>
        <v/>
      </c>
    </row>
    <row r="74" spans="10:23" ht="13.75" customHeight="1" x14ac:dyDescent="0.35">
      <c r="J74" s="9" t="str">
        <f t="shared" ca="1" si="20"/>
        <v/>
      </c>
      <c r="M74" s="10" t="str">
        <f t="shared" ca="1" si="21"/>
        <v/>
      </c>
      <c r="O74">
        <f t="shared" si="22"/>
        <v>0</v>
      </c>
      <c r="P74">
        <f t="shared" ca="1" si="30"/>
        <v>0</v>
      </c>
      <c r="Q74">
        <f t="shared" si="24"/>
        <v>0</v>
      </c>
      <c r="R74">
        <f t="shared" ca="1" si="25"/>
        <v>19550</v>
      </c>
      <c r="S74" t="str">
        <f>IF(H74="","",VLOOKUP(H74,'Соль SKU'!$A$1:$B$150,2,0))</f>
        <v/>
      </c>
      <c r="T74">
        <f t="shared" si="26"/>
        <v>9.4117647058823533</v>
      </c>
      <c r="U74">
        <f t="shared" si="29"/>
        <v>0</v>
      </c>
      <c r="V74">
        <f t="shared" si="27"/>
        <v>0</v>
      </c>
      <c r="W74" t="str">
        <f t="shared" ca="1" si="28"/>
        <v/>
      </c>
    </row>
    <row r="75" spans="10:23" ht="13.75" customHeight="1" x14ac:dyDescent="0.35">
      <c r="J75" s="9" t="str">
        <f t="shared" ca="1" si="20"/>
        <v/>
      </c>
      <c r="M75" s="10" t="str">
        <f t="shared" ca="1" si="21"/>
        <v/>
      </c>
      <c r="O75">
        <f t="shared" si="22"/>
        <v>0</v>
      </c>
      <c r="P75">
        <f t="shared" ca="1" si="30"/>
        <v>0</v>
      </c>
      <c r="Q75">
        <f t="shared" si="24"/>
        <v>0</v>
      </c>
      <c r="R75">
        <f t="shared" ca="1" si="25"/>
        <v>19550</v>
      </c>
      <c r="S75" t="str">
        <f>IF(H75="","",VLOOKUP(H75,'Соль SKU'!$A$1:$B$150,2,0))</f>
        <v/>
      </c>
      <c r="T75">
        <f t="shared" si="26"/>
        <v>9.4117647058823533</v>
      </c>
      <c r="U75">
        <f t="shared" si="29"/>
        <v>0</v>
      </c>
      <c r="V75">
        <f t="shared" si="27"/>
        <v>0</v>
      </c>
      <c r="W75" t="str">
        <f t="shared" ca="1" si="28"/>
        <v/>
      </c>
    </row>
    <row r="76" spans="10:23" ht="13.75" customHeight="1" x14ac:dyDescent="0.35">
      <c r="J76" s="9" t="str">
        <f t="shared" ca="1" si="20"/>
        <v/>
      </c>
      <c r="M76" s="10" t="str">
        <f t="shared" ca="1" si="21"/>
        <v/>
      </c>
      <c r="O76">
        <f t="shared" si="22"/>
        <v>0</v>
      </c>
      <c r="P76">
        <f t="shared" ca="1" si="30"/>
        <v>0</v>
      </c>
      <c r="Q76">
        <f t="shared" si="24"/>
        <v>0</v>
      </c>
      <c r="R76">
        <f t="shared" ca="1" si="25"/>
        <v>19550</v>
      </c>
      <c r="S76" t="str">
        <f>IF(H76="","",VLOOKUP(H76,'Соль SKU'!$A$1:$B$150,2,0))</f>
        <v/>
      </c>
      <c r="T76">
        <f t="shared" si="26"/>
        <v>9.4117647058823533</v>
      </c>
      <c r="U76">
        <f t="shared" si="29"/>
        <v>0</v>
      </c>
      <c r="V76">
        <f t="shared" si="27"/>
        <v>0</v>
      </c>
      <c r="W76" t="str">
        <f t="shared" ca="1" si="28"/>
        <v/>
      </c>
    </row>
    <row r="77" spans="10:23" ht="13.75" customHeight="1" x14ac:dyDescent="0.35">
      <c r="J77" s="9" t="str">
        <f t="shared" ca="1" si="20"/>
        <v/>
      </c>
      <c r="M77" s="10" t="str">
        <f t="shared" ca="1" si="21"/>
        <v/>
      </c>
      <c r="O77">
        <f t="shared" si="22"/>
        <v>0</v>
      </c>
      <c r="P77">
        <f t="shared" ca="1" si="30"/>
        <v>0</v>
      </c>
      <c r="Q77">
        <f t="shared" si="24"/>
        <v>0</v>
      </c>
      <c r="R77">
        <f t="shared" ca="1" si="25"/>
        <v>19550</v>
      </c>
      <c r="S77" t="str">
        <f>IF(H77="","",VLOOKUP(H77,'Соль SKU'!$A$1:$B$150,2,0))</f>
        <v/>
      </c>
      <c r="T77">
        <f t="shared" si="26"/>
        <v>9.4117647058823533</v>
      </c>
      <c r="U77">
        <f t="shared" si="29"/>
        <v>0</v>
      </c>
      <c r="V77">
        <f t="shared" si="27"/>
        <v>0</v>
      </c>
      <c r="W77" t="str">
        <f t="shared" ca="1" si="28"/>
        <v/>
      </c>
    </row>
    <row r="78" spans="10:23" ht="13.75" customHeight="1" x14ac:dyDescent="0.35">
      <c r="J78" s="9" t="str">
        <f t="shared" ca="1" si="20"/>
        <v/>
      </c>
      <c r="M78" s="10" t="str">
        <f t="shared" ca="1" si="21"/>
        <v/>
      </c>
      <c r="O78">
        <f t="shared" si="22"/>
        <v>0</v>
      </c>
      <c r="P78">
        <f t="shared" ca="1" si="30"/>
        <v>0</v>
      </c>
      <c r="Q78">
        <f t="shared" si="24"/>
        <v>0</v>
      </c>
      <c r="R78">
        <f t="shared" ca="1" si="25"/>
        <v>19550</v>
      </c>
      <c r="S78" t="str">
        <f>IF(H78="","",VLOOKUP(H78,'Соль SKU'!$A$1:$B$150,2,0))</f>
        <v/>
      </c>
      <c r="T78">
        <f t="shared" si="26"/>
        <v>9.4117647058823533</v>
      </c>
      <c r="U78">
        <f t="shared" si="29"/>
        <v>0</v>
      </c>
      <c r="V78">
        <f t="shared" si="27"/>
        <v>0</v>
      </c>
      <c r="W78" t="str">
        <f t="shared" ca="1" si="28"/>
        <v/>
      </c>
    </row>
    <row r="79" spans="10:23" ht="13.75" customHeight="1" x14ac:dyDescent="0.35">
      <c r="J79" s="9" t="str">
        <f t="shared" ca="1" si="20"/>
        <v/>
      </c>
      <c r="M79" s="10" t="str">
        <f t="shared" ca="1" si="21"/>
        <v/>
      </c>
      <c r="O79">
        <f t="shared" si="22"/>
        <v>0</v>
      </c>
      <c r="P79">
        <f t="shared" ca="1" si="30"/>
        <v>0</v>
      </c>
      <c r="Q79">
        <f t="shared" si="24"/>
        <v>0</v>
      </c>
      <c r="R79">
        <f t="shared" ca="1" si="25"/>
        <v>19550</v>
      </c>
      <c r="S79" t="str">
        <f>IF(H79="","",VLOOKUP(H79,'Соль SKU'!$A$1:$B$150,2,0))</f>
        <v/>
      </c>
      <c r="T79">
        <f t="shared" si="26"/>
        <v>9.4117647058823533</v>
      </c>
      <c r="U79">
        <f t="shared" si="29"/>
        <v>0</v>
      </c>
      <c r="V79">
        <f t="shared" si="27"/>
        <v>0</v>
      </c>
      <c r="W79" t="str">
        <f t="shared" ca="1" si="28"/>
        <v/>
      </c>
    </row>
    <row r="80" spans="10:23" ht="13.75" customHeight="1" x14ac:dyDescent="0.35">
      <c r="J80" s="9" t="str">
        <f t="shared" ca="1" si="20"/>
        <v/>
      </c>
      <c r="M80" s="10" t="str">
        <f t="shared" ca="1" si="21"/>
        <v/>
      </c>
      <c r="O80">
        <f t="shared" si="22"/>
        <v>0</v>
      </c>
      <c r="P80">
        <f t="shared" ca="1" si="30"/>
        <v>0</v>
      </c>
      <c r="Q80">
        <f t="shared" si="24"/>
        <v>0</v>
      </c>
      <c r="R80">
        <f t="shared" ca="1" si="25"/>
        <v>19550</v>
      </c>
      <c r="S80" t="str">
        <f>IF(H80="","",VLOOKUP(H80,'Соль SKU'!$A$1:$B$150,2,0))</f>
        <v/>
      </c>
      <c r="T80">
        <f t="shared" si="26"/>
        <v>9.4117647058823533</v>
      </c>
      <c r="U80">
        <f t="shared" si="29"/>
        <v>0</v>
      </c>
      <c r="V80">
        <f t="shared" si="27"/>
        <v>0</v>
      </c>
      <c r="W80" t="str">
        <f t="shared" ca="1" si="28"/>
        <v/>
      </c>
    </row>
    <row r="81" spans="10:23" ht="13.75" customHeight="1" x14ac:dyDescent="0.35">
      <c r="J81" s="9" t="str">
        <f t="shared" ca="1" si="20"/>
        <v/>
      </c>
      <c r="M81" s="10" t="str">
        <f t="shared" ca="1" si="21"/>
        <v/>
      </c>
      <c r="O81">
        <f t="shared" si="22"/>
        <v>0</v>
      </c>
      <c r="P81">
        <f t="shared" ca="1" si="30"/>
        <v>0</v>
      </c>
      <c r="Q81">
        <f t="shared" si="24"/>
        <v>0</v>
      </c>
      <c r="R81">
        <f t="shared" ca="1" si="25"/>
        <v>19550</v>
      </c>
      <c r="S81" t="str">
        <f>IF(H81="","",VLOOKUP(H81,'Соль SKU'!$A$1:$B$150,2,0))</f>
        <v/>
      </c>
      <c r="T81">
        <f t="shared" si="26"/>
        <v>9.4117647058823533</v>
      </c>
      <c r="U81">
        <f t="shared" si="29"/>
        <v>0</v>
      </c>
      <c r="V81">
        <f t="shared" si="27"/>
        <v>0</v>
      </c>
      <c r="W81" t="str">
        <f t="shared" ca="1" si="28"/>
        <v/>
      </c>
    </row>
    <row r="82" spans="10:23" ht="13.75" customHeight="1" x14ac:dyDescent="0.35">
      <c r="J82" s="9" t="str">
        <f t="shared" ca="1" si="20"/>
        <v/>
      </c>
      <c r="M82" s="10" t="str">
        <f t="shared" ca="1" si="21"/>
        <v/>
      </c>
      <c r="O82">
        <f t="shared" si="22"/>
        <v>0</v>
      </c>
      <c r="P82">
        <f t="shared" ca="1" si="30"/>
        <v>0</v>
      </c>
      <c r="Q82">
        <f t="shared" si="24"/>
        <v>0</v>
      </c>
      <c r="R82">
        <f t="shared" ca="1" si="25"/>
        <v>19550</v>
      </c>
      <c r="S82" t="str">
        <f>IF(H82="","",VLOOKUP(H82,'Соль SKU'!$A$1:$B$150,2,0))</f>
        <v/>
      </c>
      <c r="T82">
        <f t="shared" si="26"/>
        <v>9.4117647058823533</v>
      </c>
      <c r="U82">
        <f t="shared" si="29"/>
        <v>0</v>
      </c>
      <c r="V82">
        <f t="shared" si="27"/>
        <v>0</v>
      </c>
      <c r="W82" t="str">
        <f t="shared" ca="1" si="28"/>
        <v/>
      </c>
    </row>
    <row r="83" spans="10:23" ht="13.75" customHeight="1" x14ac:dyDescent="0.35">
      <c r="J83" s="9" t="str">
        <f t="shared" ca="1" si="20"/>
        <v/>
      </c>
      <c r="M83" s="10" t="str">
        <f t="shared" ca="1" si="21"/>
        <v/>
      </c>
      <c r="O83">
        <f t="shared" si="22"/>
        <v>0</v>
      </c>
      <c r="P83">
        <f t="shared" ca="1" si="30"/>
        <v>0</v>
      </c>
      <c r="Q83">
        <f t="shared" si="24"/>
        <v>0</v>
      </c>
      <c r="R83">
        <f t="shared" ca="1" si="25"/>
        <v>19550</v>
      </c>
      <c r="S83" t="str">
        <f>IF(H83="","",VLOOKUP(H83,'Соль SKU'!$A$1:$B$150,2,0))</f>
        <v/>
      </c>
      <c r="T83">
        <f t="shared" si="26"/>
        <v>9.4117647058823533</v>
      </c>
      <c r="U83">
        <f t="shared" si="29"/>
        <v>0</v>
      </c>
      <c r="V83">
        <f t="shared" si="27"/>
        <v>0</v>
      </c>
      <c r="W83" t="str">
        <f t="shared" ca="1" si="28"/>
        <v/>
      </c>
    </row>
    <row r="84" spans="10:23" ht="13.75" customHeight="1" x14ac:dyDescent="0.35">
      <c r="J84" s="9" t="str">
        <f t="shared" ca="1" si="20"/>
        <v/>
      </c>
      <c r="M84" s="10" t="str">
        <f t="shared" ca="1" si="21"/>
        <v/>
      </c>
      <c r="O84">
        <f t="shared" si="22"/>
        <v>0</v>
      </c>
      <c r="P84">
        <f t="shared" ca="1" si="30"/>
        <v>0</v>
      </c>
      <c r="Q84">
        <f t="shared" si="24"/>
        <v>0</v>
      </c>
      <c r="R84">
        <f t="shared" ca="1" si="25"/>
        <v>19550</v>
      </c>
      <c r="S84" t="str">
        <f>IF(H84="","",VLOOKUP(H84,'Соль SKU'!$A$1:$B$150,2,0))</f>
        <v/>
      </c>
      <c r="T84">
        <f t="shared" si="26"/>
        <v>9.4117647058823533</v>
      </c>
      <c r="U84">
        <f t="shared" si="29"/>
        <v>0</v>
      </c>
      <c r="V84">
        <f t="shared" si="27"/>
        <v>0</v>
      </c>
      <c r="W84" t="str">
        <f t="shared" ca="1" si="28"/>
        <v/>
      </c>
    </row>
    <row r="85" spans="10:23" ht="13.75" customHeight="1" x14ac:dyDescent="0.35">
      <c r="J85" s="9" t="str">
        <f t="shared" ca="1" si="20"/>
        <v/>
      </c>
      <c r="M85" s="10" t="str">
        <f t="shared" ca="1" si="21"/>
        <v/>
      </c>
      <c r="O85">
        <f t="shared" si="22"/>
        <v>0</v>
      </c>
      <c r="P85">
        <f t="shared" ca="1" si="30"/>
        <v>0</v>
      </c>
      <c r="Q85">
        <f t="shared" si="24"/>
        <v>0</v>
      </c>
      <c r="R85">
        <f t="shared" ca="1" si="25"/>
        <v>19550</v>
      </c>
      <c r="S85" t="str">
        <f>IF(H85="","",VLOOKUP(H85,'Соль SKU'!$A$1:$B$150,2,0))</f>
        <v/>
      </c>
      <c r="T85">
        <f t="shared" si="26"/>
        <v>9.4117647058823533</v>
      </c>
      <c r="U85">
        <f t="shared" si="29"/>
        <v>0</v>
      </c>
      <c r="V85">
        <f t="shared" si="27"/>
        <v>0</v>
      </c>
      <c r="W85" t="str">
        <f t="shared" ca="1" si="28"/>
        <v/>
      </c>
    </row>
    <row r="86" spans="10:23" ht="13.75" customHeight="1" x14ac:dyDescent="0.35">
      <c r="J86" s="9" t="str">
        <f t="shared" ca="1" si="20"/>
        <v/>
      </c>
      <c r="M86" s="10" t="str">
        <f t="shared" ca="1" si="21"/>
        <v/>
      </c>
      <c r="O86">
        <f t="shared" si="22"/>
        <v>0</v>
      </c>
      <c r="P86">
        <f t="shared" ca="1" si="30"/>
        <v>0</v>
      </c>
      <c r="Q86">
        <f t="shared" si="24"/>
        <v>0</v>
      </c>
      <c r="R86">
        <f t="shared" ca="1" si="25"/>
        <v>19550</v>
      </c>
      <c r="S86" t="str">
        <f>IF(H86="","",VLOOKUP(H86,'Соль SKU'!$A$1:$B$150,2,0))</f>
        <v/>
      </c>
      <c r="T86">
        <f t="shared" si="26"/>
        <v>9.4117647058823533</v>
      </c>
      <c r="U86">
        <f t="shared" si="29"/>
        <v>0</v>
      </c>
      <c r="V86">
        <f t="shared" si="27"/>
        <v>0</v>
      </c>
      <c r="W86" t="str">
        <f t="shared" ca="1" si="28"/>
        <v/>
      </c>
    </row>
    <row r="87" spans="10:23" ht="13.75" customHeight="1" x14ac:dyDescent="0.35">
      <c r="J87" s="9" t="str">
        <f t="shared" ca="1" si="20"/>
        <v/>
      </c>
      <c r="M87" s="10" t="str">
        <f t="shared" ca="1" si="21"/>
        <v/>
      </c>
      <c r="O87">
        <f t="shared" si="22"/>
        <v>0</v>
      </c>
      <c r="P87">
        <f t="shared" ca="1" si="30"/>
        <v>0</v>
      </c>
      <c r="Q87">
        <f t="shared" si="24"/>
        <v>0</v>
      </c>
      <c r="R87">
        <f t="shared" ca="1" si="25"/>
        <v>19550</v>
      </c>
      <c r="S87" t="str">
        <f>IF(H87="","",VLOOKUP(H87,'Соль SKU'!$A$1:$B$150,2,0))</f>
        <v/>
      </c>
      <c r="T87">
        <f t="shared" si="26"/>
        <v>9.4117647058823533</v>
      </c>
      <c r="U87">
        <f t="shared" si="29"/>
        <v>0</v>
      </c>
      <c r="V87">
        <f t="shared" si="27"/>
        <v>0</v>
      </c>
      <c r="W87" t="str">
        <f t="shared" ca="1" si="28"/>
        <v/>
      </c>
    </row>
    <row r="88" spans="10:23" ht="13.75" customHeight="1" x14ac:dyDescent="0.35">
      <c r="J88" s="9" t="str">
        <f t="shared" ca="1" si="20"/>
        <v/>
      </c>
      <c r="M88" s="10" t="str">
        <f t="shared" ca="1" si="21"/>
        <v/>
      </c>
      <c r="O88">
        <f t="shared" si="22"/>
        <v>0</v>
      </c>
      <c r="P88">
        <f t="shared" ca="1" si="30"/>
        <v>0</v>
      </c>
      <c r="Q88">
        <f t="shared" si="24"/>
        <v>0</v>
      </c>
      <c r="R88">
        <f t="shared" ca="1" si="25"/>
        <v>19550</v>
      </c>
      <c r="S88" t="str">
        <f>IF(H88="","",VLOOKUP(H88,'Соль SKU'!$A$1:$B$150,2,0))</f>
        <v/>
      </c>
      <c r="T88">
        <f t="shared" si="26"/>
        <v>9.4117647058823533</v>
      </c>
      <c r="U88">
        <f t="shared" si="29"/>
        <v>0</v>
      </c>
      <c r="V88">
        <f t="shared" si="27"/>
        <v>0</v>
      </c>
      <c r="W88" t="str">
        <f t="shared" ca="1" si="28"/>
        <v/>
      </c>
    </row>
    <row r="89" spans="10:23" ht="13.75" customHeight="1" x14ac:dyDescent="0.35">
      <c r="J89" s="9" t="str">
        <f t="shared" ca="1" si="20"/>
        <v/>
      </c>
      <c r="M89" s="10" t="str">
        <f t="shared" ca="1" si="21"/>
        <v/>
      </c>
      <c r="O89">
        <f t="shared" si="22"/>
        <v>0</v>
      </c>
      <c r="P89">
        <f t="shared" ca="1" si="30"/>
        <v>0</v>
      </c>
      <c r="Q89">
        <f t="shared" si="24"/>
        <v>0</v>
      </c>
      <c r="R89">
        <f t="shared" ca="1" si="25"/>
        <v>19550</v>
      </c>
      <c r="S89" t="str">
        <f>IF(H89="","",VLOOKUP(H89,'Соль SKU'!$A$1:$B$150,2,0))</f>
        <v/>
      </c>
      <c r="T89">
        <f t="shared" si="26"/>
        <v>9.4117647058823533</v>
      </c>
      <c r="U89">
        <f t="shared" si="29"/>
        <v>0</v>
      </c>
      <c r="V89">
        <f t="shared" si="27"/>
        <v>0</v>
      </c>
      <c r="W89" t="str">
        <f t="shared" ca="1" si="28"/>
        <v/>
      </c>
    </row>
    <row r="90" spans="10:23" ht="13.75" customHeight="1" x14ac:dyDescent="0.35">
      <c r="J90" s="9" t="str">
        <f t="shared" ca="1" si="20"/>
        <v/>
      </c>
      <c r="M90" s="10" t="str">
        <f t="shared" ca="1" si="21"/>
        <v/>
      </c>
      <c r="O90">
        <f t="shared" si="22"/>
        <v>0</v>
      </c>
      <c r="P90">
        <f t="shared" ca="1" si="30"/>
        <v>0</v>
      </c>
      <c r="Q90">
        <f t="shared" si="24"/>
        <v>0</v>
      </c>
      <c r="R90">
        <f t="shared" ca="1" si="25"/>
        <v>19550</v>
      </c>
      <c r="S90" t="str">
        <f>IF(H90="","",VLOOKUP(H90,'Соль SKU'!$A$1:$B$150,2,0))</f>
        <v/>
      </c>
      <c r="T90">
        <f t="shared" si="26"/>
        <v>9.4117647058823533</v>
      </c>
      <c r="U90">
        <f t="shared" si="29"/>
        <v>0</v>
      </c>
      <c r="V90">
        <f t="shared" si="27"/>
        <v>0</v>
      </c>
      <c r="W90" t="str">
        <f t="shared" ca="1" si="28"/>
        <v/>
      </c>
    </row>
    <row r="91" spans="10:23" ht="13.75" customHeight="1" x14ac:dyDescent="0.35">
      <c r="J91" s="9" t="str">
        <f t="shared" ca="1" si="20"/>
        <v/>
      </c>
      <c r="M91" s="10" t="str">
        <f t="shared" ca="1" si="21"/>
        <v/>
      </c>
      <c r="O91">
        <f t="shared" si="22"/>
        <v>0</v>
      </c>
      <c r="P91">
        <f t="shared" ca="1" si="30"/>
        <v>0</v>
      </c>
      <c r="Q91">
        <f t="shared" si="24"/>
        <v>0</v>
      </c>
      <c r="R91">
        <f t="shared" ca="1" si="25"/>
        <v>19550</v>
      </c>
      <c r="S91" t="str">
        <f>IF(H91="","",VLOOKUP(H91,'Соль SKU'!$A$1:$B$150,2,0))</f>
        <v/>
      </c>
      <c r="T91">
        <f t="shared" si="26"/>
        <v>9.4117647058823533</v>
      </c>
      <c r="U91">
        <f t="shared" si="29"/>
        <v>0</v>
      </c>
      <c r="V91">
        <f t="shared" si="27"/>
        <v>0</v>
      </c>
      <c r="W91" t="str">
        <f t="shared" ca="1" si="28"/>
        <v/>
      </c>
    </row>
    <row r="92" spans="10:23" ht="13.75" customHeight="1" x14ac:dyDescent="0.35">
      <c r="J92" s="9" t="str">
        <f t="shared" ca="1" si="20"/>
        <v/>
      </c>
      <c r="M92" s="10" t="str">
        <f t="shared" ca="1" si="21"/>
        <v/>
      </c>
      <c r="O92">
        <f t="shared" si="22"/>
        <v>0</v>
      </c>
      <c r="P92">
        <f t="shared" ca="1" si="30"/>
        <v>0</v>
      </c>
      <c r="Q92">
        <f t="shared" si="24"/>
        <v>0</v>
      </c>
      <c r="R92">
        <f t="shared" ca="1" si="25"/>
        <v>19550</v>
      </c>
      <c r="S92" t="str">
        <f>IF(H92="","",VLOOKUP(H92,'Соль SKU'!$A$1:$B$150,2,0))</f>
        <v/>
      </c>
      <c r="T92">
        <f t="shared" si="26"/>
        <v>9.4117647058823533</v>
      </c>
      <c r="U92">
        <f t="shared" si="29"/>
        <v>0</v>
      </c>
      <c r="V92">
        <f t="shared" si="27"/>
        <v>0</v>
      </c>
      <c r="W92" t="str">
        <f t="shared" ca="1" si="28"/>
        <v/>
      </c>
    </row>
    <row r="93" spans="10:23" ht="13.75" customHeight="1" x14ac:dyDescent="0.35">
      <c r="J93" s="9" t="str">
        <f t="shared" ca="1" si="20"/>
        <v/>
      </c>
      <c r="M93" s="10" t="str">
        <f t="shared" ca="1" si="21"/>
        <v/>
      </c>
      <c r="O93">
        <f t="shared" si="22"/>
        <v>0</v>
      </c>
      <c r="P93">
        <f t="shared" ca="1" si="30"/>
        <v>0</v>
      </c>
      <c r="Q93">
        <f t="shared" si="24"/>
        <v>0</v>
      </c>
      <c r="R93">
        <f t="shared" ca="1" si="25"/>
        <v>19550</v>
      </c>
      <c r="S93" t="str">
        <f>IF(H93="","",VLOOKUP(H93,'Соль SKU'!$A$1:$B$150,2,0))</f>
        <v/>
      </c>
      <c r="T93">
        <f t="shared" si="26"/>
        <v>9.4117647058823533</v>
      </c>
      <c r="U93">
        <f t="shared" si="29"/>
        <v>0</v>
      </c>
      <c r="V93">
        <f t="shared" si="27"/>
        <v>0</v>
      </c>
      <c r="W93" t="str">
        <f t="shared" ca="1" si="28"/>
        <v/>
      </c>
    </row>
    <row r="94" spans="10:23" ht="13.75" customHeight="1" x14ac:dyDescent="0.35">
      <c r="J94" s="9" t="str">
        <f t="shared" ca="1" si="20"/>
        <v/>
      </c>
      <c r="M94" s="10" t="str">
        <f t="shared" ca="1" si="21"/>
        <v/>
      </c>
      <c r="O94">
        <f t="shared" si="22"/>
        <v>0</v>
      </c>
      <c r="P94">
        <f t="shared" ca="1" si="30"/>
        <v>0</v>
      </c>
      <c r="Q94">
        <f t="shared" si="24"/>
        <v>0</v>
      </c>
      <c r="R94">
        <f t="shared" ca="1" si="25"/>
        <v>19550</v>
      </c>
      <c r="S94" t="str">
        <f>IF(H94="","",VLOOKUP(H94,'Соль SKU'!$A$1:$B$150,2,0))</f>
        <v/>
      </c>
      <c r="T94">
        <f t="shared" si="26"/>
        <v>9.4117647058823533</v>
      </c>
      <c r="U94">
        <f t="shared" si="29"/>
        <v>0</v>
      </c>
      <c r="V94">
        <f t="shared" si="27"/>
        <v>0</v>
      </c>
      <c r="W94" t="str">
        <f t="shared" ca="1" si="28"/>
        <v/>
      </c>
    </row>
    <row r="95" spans="10:23" ht="13.75" customHeight="1" x14ac:dyDescent="0.35">
      <c r="J95" s="9" t="str">
        <f t="shared" ca="1" si="20"/>
        <v/>
      </c>
      <c r="M95" s="10" t="str">
        <f t="shared" ca="1" si="21"/>
        <v/>
      </c>
      <c r="O95">
        <f t="shared" si="22"/>
        <v>0</v>
      </c>
      <c r="P95">
        <f t="shared" ca="1" si="30"/>
        <v>0</v>
      </c>
      <c r="Q95">
        <f t="shared" si="24"/>
        <v>0</v>
      </c>
      <c r="R95">
        <f t="shared" ca="1" si="25"/>
        <v>19550</v>
      </c>
      <c r="S95" t="str">
        <f>IF(H95="","",VLOOKUP(H95,'Соль SKU'!$A$1:$B$150,2,0))</f>
        <v/>
      </c>
      <c r="T95">
        <f t="shared" si="26"/>
        <v>9.4117647058823533</v>
      </c>
      <c r="U95">
        <f t="shared" si="29"/>
        <v>0</v>
      </c>
      <c r="V95">
        <f t="shared" si="27"/>
        <v>0</v>
      </c>
      <c r="W95" t="str">
        <f t="shared" ca="1" si="28"/>
        <v/>
      </c>
    </row>
    <row r="96" spans="10:23" ht="13.75" customHeight="1" x14ac:dyDescent="0.35">
      <c r="J96" s="9" t="str">
        <f t="shared" ref="J96:J120" ca="1" si="31">IF(L96="", IF(N96="","",W96+(INDIRECT("R" &amp; ROW() - 1) - R96)),IF(N96="", "", INDIRECT("R" &amp; ROW() - 1) - R96))</f>
        <v/>
      </c>
      <c r="M96" s="10" t="str">
        <f t="shared" ref="M96:M127" ca="1" si="32">IF(L96="", IF(W96=0, "", W96), IF(U96 = "", "", IF(U96/T96 = 0, "", U96/T96)))</f>
        <v/>
      </c>
      <c r="O96">
        <f t="shared" ref="O96:O127" si="33">IF(N96 = "-", -V96,I96)</f>
        <v>0</v>
      </c>
      <c r="P96">
        <f t="shared" ca="1" si="30"/>
        <v>0</v>
      </c>
      <c r="Q96">
        <f t="shared" ref="Q96:Q120" si="34">IF(N96="-",1,0)</f>
        <v>0</v>
      </c>
      <c r="R96">
        <f t="shared" ref="R96:R120" ca="1" si="35">IF(P96 = 0, INDIRECT("R" &amp; ROW() - 1), P96)</f>
        <v>19550</v>
      </c>
      <c r="S96" t="str">
        <f>IF(H96="","",VLOOKUP(H96,'Соль SKU'!$A$1:$B$150,2,0))</f>
        <v/>
      </c>
      <c r="T96">
        <f t="shared" ref="T96:T120" si="36">8000/850</f>
        <v>9.4117647058823533</v>
      </c>
      <c r="U96">
        <f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>
        <f t="shared" ref="V96:V127" si="37">IF(U96 = "", "", U96/T96)</f>
        <v>0</v>
      </c>
      <c r="W96" t="str">
        <f t="shared" ref="W96:W120" ca="1" si="38">IF(N96="", "", MAX(ROUND(-(INDIRECT("R" &amp; ROW() - 1) - R96)/850, 0), 1) * 850)</f>
        <v/>
      </c>
    </row>
    <row r="97" spans="10:23" ht="13.75" customHeight="1" x14ac:dyDescent="0.35">
      <c r="J97" s="9" t="str">
        <f t="shared" ca="1" si="31"/>
        <v/>
      </c>
      <c r="M97" s="10" t="str">
        <f t="shared" ca="1" si="32"/>
        <v/>
      </c>
      <c r="O97">
        <f t="shared" si="33"/>
        <v>0</v>
      </c>
      <c r="P97">
        <f t="shared" ca="1" si="30"/>
        <v>0</v>
      </c>
      <c r="Q97">
        <f t="shared" si="34"/>
        <v>0</v>
      </c>
      <c r="R97">
        <f t="shared" ca="1" si="35"/>
        <v>19550</v>
      </c>
      <c r="S97" t="str">
        <f>IF(H97="","",VLOOKUP(H97,'Соль SKU'!$A$1:$B$150,2,0))</f>
        <v/>
      </c>
      <c r="T97">
        <f t="shared" si="36"/>
        <v>9.4117647058823533</v>
      </c>
      <c r="U97">
        <f t="shared" ref="U97:U120" si="39">VALUE(IF(TRIM(MID(SUBSTITUTE($L97,",",REPT(" ",LEN($L97))), 0 *LEN($L97)+1,LEN($L97))) = "", "0", TRIM(MID(SUBSTITUTE($L97,",",REPT(" ",LEN($L97))),0 *LEN($L97)+1,LEN($L97))))) + VALUE(IF(TRIM(MID(SUBSTITUTE($L97,",",REPT(" ",LEN($L97))), 1 *LEN($L97)+1,LEN($L97))) = "", "0", TRIM(MID(SUBSTITUTE($L97,",",REPT(" ",LEN($L97))),1 *LEN($L97)+1,LEN($L97))))) + VALUE(IF(TRIM(MID(SUBSTITUTE($L97,",",REPT(" ",LEN($L97))), 2 *LEN($L97)+1,LEN($L97))) = "", "0", TRIM(MID(SUBSTITUTE($L97,",",REPT(" ",LEN($L97))),2 *LEN($L97)+1,LEN($L97))))) + VALUE(IF(TRIM(MID(SUBSTITUTE($L97,",",REPT(" ",LEN($L97))), 3 *LEN($L97)+1,LEN($L97))) = "", "0", TRIM(MID(SUBSTITUTE($L97,",",REPT(" ",LEN($L97))),3 *LEN($L97)+1,LEN($L97))))) + VALUE(IF(TRIM(MID(SUBSTITUTE($L97,",",REPT(" ",LEN($L97))), 4 *LEN($L97)+1,LEN($L97))) = "", "0", TRIM(MID(SUBSTITUTE($L97,",",REPT(" ",LEN($L97))),4 *LEN($L97)+1,LEN($L97))))) + VALUE(IF(TRIM(MID(SUBSTITUTE($L97,",",REPT(" ",LEN($L97))), 5 *LEN($L97)+1,LEN($L97))) = "", "0", TRIM(MID(SUBSTITUTE($L97,",",REPT(" ",LEN($L97))),5 *LEN($L97)+1,LEN($L97))))) + VALUE(IF(TRIM(MID(SUBSTITUTE($L97,",",REPT(" ",LEN($L97))), 6 *LEN($L97)+1,LEN($L97))) = "", "0", TRIM(MID(SUBSTITUTE($L97,",",REPT(" ",LEN($L97))),6 *LEN($L97)+1,LEN($L97))))) + VALUE(IF(TRIM(MID(SUBSTITUTE($L97,",",REPT(" ",LEN($L97))), 7 *LEN($L97)+1,LEN($L97))) = "", "0", TRIM(MID(SUBSTITUTE($L97,",",REPT(" ",LEN($L97))),7 *LEN($L97)+1,LEN($L97))))) + VALUE(IF(TRIM(MID(SUBSTITUTE($L97,",",REPT(" ",LEN($L97))), 8 *LEN($L97)+1,LEN($L97))) = "", "0", TRIM(MID(SUBSTITUTE($L97,",",REPT(" ",LEN($L97))),8 *LEN($L97)+1,LEN($L97))))) + VALUE(IF(TRIM(MID(SUBSTITUTE($L97,",",REPT(" ",LEN($L97))), 9 *LEN($L97)+1,LEN($L97))) = "", "0", TRIM(MID(SUBSTITUTE($L97,",",REPT(" ",LEN($L97))),9 *LEN($L97)+1,LEN($L97))))) + VALUE(IF(TRIM(MID(SUBSTITUTE($L97,",",REPT(" ",LEN($L97))), 10 *LEN($L97)+1,LEN($L97))) = "", "0", TRIM(MID(SUBSTITUTE($L97,",",REPT(" ",LEN($L97))),10 *LEN($L97)+1,LEN($L97)))))</f>
        <v>0</v>
      </c>
      <c r="V97">
        <f t="shared" si="37"/>
        <v>0</v>
      </c>
      <c r="W97" t="str">
        <f t="shared" ca="1" si="38"/>
        <v/>
      </c>
    </row>
    <row r="98" spans="10:23" ht="13.75" customHeight="1" x14ac:dyDescent="0.35">
      <c r="J98" s="9" t="str">
        <f t="shared" ca="1" si="31"/>
        <v/>
      </c>
      <c r="M98" s="10" t="str">
        <f t="shared" ca="1" si="32"/>
        <v/>
      </c>
      <c r="O98">
        <f t="shared" si="33"/>
        <v>0</v>
      </c>
      <c r="P98">
        <f t="shared" ref="P98:P120" ca="1" si="40">IF(N98 = "-", SUM(INDIRECT(ADDRESS(2,COLUMN(O98)) &amp; ":" &amp; ADDRESS(ROW(),COLUMN(O98)))), 0)</f>
        <v>0</v>
      </c>
      <c r="Q98">
        <f t="shared" si="34"/>
        <v>0</v>
      </c>
      <c r="R98">
        <f t="shared" ca="1" si="35"/>
        <v>19550</v>
      </c>
      <c r="S98" t="str">
        <f>IF(H98="","",VLOOKUP(H98,'Соль SKU'!$A$1:$B$150,2,0))</f>
        <v/>
      </c>
      <c r="T98">
        <f t="shared" si="36"/>
        <v>9.4117647058823533</v>
      </c>
      <c r="U98">
        <f t="shared" si="39"/>
        <v>0</v>
      </c>
      <c r="V98">
        <f t="shared" si="37"/>
        <v>0</v>
      </c>
      <c r="W98" t="str">
        <f t="shared" ca="1" si="38"/>
        <v/>
      </c>
    </row>
    <row r="99" spans="10:23" ht="13.75" customHeight="1" x14ac:dyDescent="0.35">
      <c r="J99" s="9" t="str">
        <f t="shared" ca="1" si="31"/>
        <v/>
      </c>
      <c r="M99" s="10" t="str">
        <f t="shared" ca="1" si="32"/>
        <v/>
      </c>
      <c r="O99">
        <f t="shared" si="33"/>
        <v>0</v>
      </c>
      <c r="P99">
        <f t="shared" ca="1" si="40"/>
        <v>0</v>
      </c>
      <c r="Q99">
        <f t="shared" si="34"/>
        <v>0</v>
      </c>
      <c r="R99">
        <f t="shared" ca="1" si="35"/>
        <v>19550</v>
      </c>
      <c r="S99" t="str">
        <f>IF(H99="","",VLOOKUP(H99,'Соль SKU'!$A$1:$B$150,2,0))</f>
        <v/>
      </c>
      <c r="T99">
        <f t="shared" si="36"/>
        <v>9.4117647058823533</v>
      </c>
      <c r="U99">
        <f t="shared" si="39"/>
        <v>0</v>
      </c>
      <c r="V99">
        <f t="shared" si="37"/>
        <v>0</v>
      </c>
      <c r="W99" t="str">
        <f t="shared" ca="1" si="38"/>
        <v/>
      </c>
    </row>
    <row r="100" spans="10:23" ht="13.75" customHeight="1" x14ac:dyDescent="0.35">
      <c r="J100" s="9" t="str">
        <f t="shared" ca="1" si="31"/>
        <v/>
      </c>
      <c r="M100" s="10" t="str">
        <f t="shared" ca="1" si="32"/>
        <v/>
      </c>
      <c r="O100">
        <f t="shared" si="33"/>
        <v>0</v>
      </c>
      <c r="P100">
        <f t="shared" ca="1" si="40"/>
        <v>0</v>
      </c>
      <c r="Q100">
        <f t="shared" si="34"/>
        <v>0</v>
      </c>
      <c r="R100">
        <f t="shared" ca="1" si="35"/>
        <v>19550</v>
      </c>
      <c r="S100" t="str">
        <f>IF(H100="","",VLOOKUP(H100,'Соль SKU'!$A$1:$B$150,2,0))</f>
        <v/>
      </c>
      <c r="T100">
        <f t="shared" si="36"/>
        <v>9.4117647058823533</v>
      </c>
      <c r="U100">
        <f t="shared" si="39"/>
        <v>0</v>
      </c>
      <c r="V100">
        <f t="shared" si="37"/>
        <v>0</v>
      </c>
      <c r="W100" t="str">
        <f t="shared" ca="1" si="38"/>
        <v/>
      </c>
    </row>
    <row r="101" spans="10:23" ht="13.75" customHeight="1" x14ac:dyDescent="0.35">
      <c r="J101" s="9" t="str">
        <f t="shared" ca="1" si="31"/>
        <v/>
      </c>
      <c r="M101" s="10" t="str">
        <f t="shared" ca="1" si="32"/>
        <v/>
      </c>
      <c r="O101">
        <f t="shared" si="33"/>
        <v>0</v>
      </c>
      <c r="P101">
        <f t="shared" ca="1" si="40"/>
        <v>0</v>
      </c>
      <c r="Q101">
        <f t="shared" si="34"/>
        <v>0</v>
      </c>
      <c r="R101">
        <f t="shared" ca="1" si="35"/>
        <v>19550</v>
      </c>
      <c r="S101" t="str">
        <f>IF(H101="","",VLOOKUP(H101,'Соль SKU'!$A$1:$B$150,2,0))</f>
        <v/>
      </c>
      <c r="T101">
        <f t="shared" si="36"/>
        <v>9.4117647058823533</v>
      </c>
      <c r="U101">
        <f t="shared" si="39"/>
        <v>0</v>
      </c>
      <c r="V101">
        <f t="shared" si="37"/>
        <v>0</v>
      </c>
      <c r="W101" t="str">
        <f t="shared" ca="1" si="38"/>
        <v/>
      </c>
    </row>
    <row r="102" spans="10:23" ht="13.75" customHeight="1" x14ac:dyDescent="0.35">
      <c r="J102" s="9" t="str">
        <f t="shared" ca="1" si="31"/>
        <v/>
      </c>
      <c r="M102" s="10" t="str">
        <f t="shared" ca="1" si="32"/>
        <v/>
      </c>
      <c r="O102">
        <f t="shared" si="33"/>
        <v>0</v>
      </c>
      <c r="P102">
        <f t="shared" ca="1" si="40"/>
        <v>0</v>
      </c>
      <c r="Q102">
        <f t="shared" si="34"/>
        <v>0</v>
      </c>
      <c r="R102">
        <f t="shared" ca="1" si="35"/>
        <v>19550</v>
      </c>
      <c r="S102" t="str">
        <f>IF(H102="","",VLOOKUP(H102,'Соль SKU'!$A$1:$B$150,2,0))</f>
        <v/>
      </c>
      <c r="T102">
        <f t="shared" si="36"/>
        <v>9.4117647058823533</v>
      </c>
      <c r="U102">
        <f t="shared" si="39"/>
        <v>0</v>
      </c>
      <c r="V102">
        <f t="shared" si="37"/>
        <v>0</v>
      </c>
      <c r="W102" t="str">
        <f t="shared" ca="1" si="38"/>
        <v/>
      </c>
    </row>
    <row r="103" spans="10:23" ht="13.75" customHeight="1" x14ac:dyDescent="0.35">
      <c r="J103" s="9" t="str">
        <f t="shared" ca="1" si="31"/>
        <v/>
      </c>
      <c r="M103" s="10" t="str">
        <f t="shared" ca="1" si="32"/>
        <v/>
      </c>
      <c r="O103">
        <f t="shared" si="33"/>
        <v>0</v>
      </c>
      <c r="P103">
        <f t="shared" ca="1" si="40"/>
        <v>0</v>
      </c>
      <c r="Q103">
        <f t="shared" si="34"/>
        <v>0</v>
      </c>
      <c r="R103">
        <f t="shared" ca="1" si="35"/>
        <v>19550</v>
      </c>
      <c r="S103" t="str">
        <f>IF(H103="","",VLOOKUP(H103,'Соль SKU'!$A$1:$B$150,2,0))</f>
        <v/>
      </c>
      <c r="T103">
        <f t="shared" si="36"/>
        <v>9.4117647058823533</v>
      </c>
      <c r="U103">
        <f t="shared" si="39"/>
        <v>0</v>
      </c>
      <c r="V103">
        <f t="shared" si="37"/>
        <v>0</v>
      </c>
      <c r="W103" t="str">
        <f t="shared" ca="1" si="38"/>
        <v/>
      </c>
    </row>
    <row r="104" spans="10:23" ht="13.75" customHeight="1" x14ac:dyDescent="0.35">
      <c r="J104" s="9" t="str">
        <f t="shared" ca="1" si="31"/>
        <v/>
      </c>
      <c r="M104" s="10" t="str">
        <f t="shared" ca="1" si="32"/>
        <v/>
      </c>
      <c r="O104">
        <f t="shared" si="33"/>
        <v>0</v>
      </c>
      <c r="P104">
        <f t="shared" ca="1" si="40"/>
        <v>0</v>
      </c>
      <c r="Q104">
        <f t="shared" si="34"/>
        <v>0</v>
      </c>
      <c r="R104">
        <f t="shared" ca="1" si="35"/>
        <v>19550</v>
      </c>
      <c r="S104" t="str">
        <f>IF(H104="","",VLOOKUP(H104,'Соль SKU'!$A$1:$B$150,2,0))</f>
        <v/>
      </c>
      <c r="T104">
        <f t="shared" si="36"/>
        <v>9.4117647058823533</v>
      </c>
      <c r="U104">
        <f t="shared" si="39"/>
        <v>0</v>
      </c>
      <c r="V104">
        <f t="shared" si="37"/>
        <v>0</v>
      </c>
      <c r="W104" t="str">
        <f t="shared" ca="1" si="38"/>
        <v/>
      </c>
    </row>
    <row r="105" spans="10:23" ht="13.75" customHeight="1" x14ac:dyDescent="0.35">
      <c r="J105" s="9" t="str">
        <f t="shared" ca="1" si="31"/>
        <v/>
      </c>
      <c r="M105" s="10" t="str">
        <f t="shared" ca="1" si="32"/>
        <v/>
      </c>
      <c r="O105">
        <f t="shared" si="33"/>
        <v>0</v>
      </c>
      <c r="P105">
        <f t="shared" ca="1" si="40"/>
        <v>0</v>
      </c>
      <c r="Q105">
        <f t="shared" si="34"/>
        <v>0</v>
      </c>
      <c r="R105">
        <f t="shared" ca="1" si="35"/>
        <v>19550</v>
      </c>
      <c r="S105" t="str">
        <f>IF(H105="","",VLOOKUP(H105,'Соль SKU'!$A$1:$B$150,2,0))</f>
        <v/>
      </c>
      <c r="T105">
        <f t="shared" si="36"/>
        <v>9.4117647058823533</v>
      </c>
      <c r="U105">
        <f t="shared" si="39"/>
        <v>0</v>
      </c>
      <c r="V105">
        <f t="shared" si="37"/>
        <v>0</v>
      </c>
      <c r="W105" t="str">
        <f t="shared" ca="1" si="38"/>
        <v/>
      </c>
    </row>
    <row r="106" spans="10:23" ht="13.75" customHeight="1" x14ac:dyDescent="0.35">
      <c r="J106" s="9" t="str">
        <f t="shared" ca="1" si="31"/>
        <v/>
      </c>
      <c r="M106" s="10" t="str">
        <f t="shared" ca="1" si="32"/>
        <v/>
      </c>
      <c r="O106">
        <f t="shared" si="33"/>
        <v>0</v>
      </c>
      <c r="P106">
        <f t="shared" ca="1" si="40"/>
        <v>0</v>
      </c>
      <c r="Q106">
        <f t="shared" si="34"/>
        <v>0</v>
      </c>
      <c r="R106">
        <f t="shared" ca="1" si="35"/>
        <v>19550</v>
      </c>
      <c r="S106" t="str">
        <f>IF(H106="","",VLOOKUP(H106,'Соль SKU'!$A$1:$B$150,2,0))</f>
        <v/>
      </c>
      <c r="T106">
        <f t="shared" si="36"/>
        <v>9.4117647058823533</v>
      </c>
      <c r="U106">
        <f t="shared" si="39"/>
        <v>0</v>
      </c>
      <c r="V106">
        <f t="shared" si="37"/>
        <v>0</v>
      </c>
      <c r="W106" t="str">
        <f t="shared" ca="1" si="38"/>
        <v/>
      </c>
    </row>
    <row r="107" spans="10:23" ht="13.75" customHeight="1" x14ac:dyDescent="0.35">
      <c r="J107" s="9" t="str">
        <f t="shared" ca="1" si="31"/>
        <v/>
      </c>
      <c r="M107" s="10" t="str">
        <f t="shared" ca="1" si="32"/>
        <v/>
      </c>
      <c r="O107">
        <f t="shared" si="33"/>
        <v>0</v>
      </c>
      <c r="P107">
        <f t="shared" ca="1" si="40"/>
        <v>0</v>
      </c>
      <c r="Q107">
        <f t="shared" si="34"/>
        <v>0</v>
      </c>
      <c r="R107">
        <f t="shared" ca="1" si="35"/>
        <v>19550</v>
      </c>
      <c r="S107" t="str">
        <f>IF(H107="","",VLOOKUP(H107,'Соль SKU'!$A$1:$B$150,2,0))</f>
        <v/>
      </c>
      <c r="T107">
        <f t="shared" si="36"/>
        <v>9.4117647058823533</v>
      </c>
      <c r="U107">
        <f t="shared" si="39"/>
        <v>0</v>
      </c>
      <c r="V107">
        <f t="shared" si="37"/>
        <v>0</v>
      </c>
      <c r="W107" t="str">
        <f t="shared" ca="1" si="38"/>
        <v/>
      </c>
    </row>
    <row r="108" spans="10:23" ht="13.75" customHeight="1" x14ac:dyDescent="0.35">
      <c r="J108" s="9" t="str">
        <f t="shared" ca="1" si="31"/>
        <v/>
      </c>
      <c r="M108" s="10" t="str">
        <f t="shared" ca="1" si="32"/>
        <v/>
      </c>
      <c r="O108">
        <f t="shared" si="33"/>
        <v>0</v>
      </c>
      <c r="P108">
        <f t="shared" ca="1" si="40"/>
        <v>0</v>
      </c>
      <c r="Q108">
        <f t="shared" si="34"/>
        <v>0</v>
      </c>
      <c r="R108">
        <f t="shared" ca="1" si="35"/>
        <v>19550</v>
      </c>
      <c r="S108" t="str">
        <f>IF(H108="","",VLOOKUP(H108,'Соль SKU'!$A$1:$B$150,2,0))</f>
        <v/>
      </c>
      <c r="T108">
        <f t="shared" si="36"/>
        <v>9.4117647058823533</v>
      </c>
      <c r="U108">
        <f t="shared" si="39"/>
        <v>0</v>
      </c>
      <c r="V108">
        <f t="shared" si="37"/>
        <v>0</v>
      </c>
      <c r="W108" t="str">
        <f t="shared" ca="1" si="38"/>
        <v/>
      </c>
    </row>
    <row r="109" spans="10:23" ht="13.75" customHeight="1" x14ac:dyDescent="0.35">
      <c r="J109" s="9" t="str">
        <f t="shared" ca="1" si="31"/>
        <v/>
      </c>
      <c r="M109" s="10" t="str">
        <f t="shared" ca="1" si="32"/>
        <v/>
      </c>
      <c r="O109">
        <f t="shared" si="33"/>
        <v>0</v>
      </c>
      <c r="P109">
        <f t="shared" ca="1" si="40"/>
        <v>0</v>
      </c>
      <c r="Q109">
        <f t="shared" si="34"/>
        <v>0</v>
      </c>
      <c r="R109">
        <f t="shared" ca="1" si="35"/>
        <v>19550</v>
      </c>
      <c r="S109" t="str">
        <f>IF(H109="","",VLOOKUP(H109,'Соль SKU'!$A$1:$B$150,2,0))</f>
        <v/>
      </c>
      <c r="T109">
        <f t="shared" si="36"/>
        <v>9.4117647058823533</v>
      </c>
      <c r="U109">
        <f t="shared" si="39"/>
        <v>0</v>
      </c>
      <c r="V109">
        <f t="shared" si="37"/>
        <v>0</v>
      </c>
      <c r="W109" t="str">
        <f t="shared" ca="1" si="38"/>
        <v/>
      </c>
    </row>
    <row r="110" spans="10:23" ht="13.75" customHeight="1" x14ac:dyDescent="0.35">
      <c r="J110" s="9" t="str">
        <f t="shared" ca="1" si="31"/>
        <v/>
      </c>
      <c r="M110" s="10" t="str">
        <f t="shared" ca="1" si="32"/>
        <v/>
      </c>
      <c r="O110">
        <f t="shared" si="33"/>
        <v>0</v>
      </c>
      <c r="P110">
        <f t="shared" ca="1" si="40"/>
        <v>0</v>
      </c>
      <c r="Q110">
        <f t="shared" si="34"/>
        <v>0</v>
      </c>
      <c r="R110">
        <f t="shared" ca="1" si="35"/>
        <v>19550</v>
      </c>
      <c r="S110" t="str">
        <f>IF(H110="","",VLOOKUP(H110,'Соль SKU'!$A$1:$B$150,2,0))</f>
        <v/>
      </c>
      <c r="T110">
        <f t="shared" si="36"/>
        <v>9.4117647058823533</v>
      </c>
      <c r="U110">
        <f t="shared" si="39"/>
        <v>0</v>
      </c>
      <c r="V110">
        <f t="shared" si="37"/>
        <v>0</v>
      </c>
      <c r="W110" t="str">
        <f t="shared" ca="1" si="38"/>
        <v/>
      </c>
    </row>
    <row r="111" spans="10:23" ht="13.75" customHeight="1" x14ac:dyDescent="0.35">
      <c r="J111" s="9" t="str">
        <f t="shared" ca="1" si="31"/>
        <v/>
      </c>
      <c r="M111" s="10" t="str">
        <f t="shared" ca="1" si="32"/>
        <v/>
      </c>
      <c r="O111">
        <f t="shared" si="33"/>
        <v>0</v>
      </c>
      <c r="P111">
        <f t="shared" ca="1" si="40"/>
        <v>0</v>
      </c>
      <c r="Q111">
        <f t="shared" si="34"/>
        <v>0</v>
      </c>
      <c r="R111">
        <f t="shared" ca="1" si="35"/>
        <v>19550</v>
      </c>
      <c r="S111" t="str">
        <f>IF(H111="","",VLOOKUP(H111,'Соль SKU'!$A$1:$B$150,2,0))</f>
        <v/>
      </c>
      <c r="T111">
        <f t="shared" si="36"/>
        <v>9.4117647058823533</v>
      </c>
      <c r="U111">
        <f t="shared" si="39"/>
        <v>0</v>
      </c>
      <c r="V111">
        <f t="shared" si="37"/>
        <v>0</v>
      </c>
      <c r="W111" t="str">
        <f t="shared" ca="1" si="38"/>
        <v/>
      </c>
    </row>
    <row r="112" spans="10:23" ht="13.75" customHeight="1" x14ac:dyDescent="0.35">
      <c r="J112" s="9" t="str">
        <f t="shared" ca="1" si="31"/>
        <v/>
      </c>
      <c r="M112" s="10" t="str">
        <f t="shared" ca="1" si="32"/>
        <v/>
      </c>
      <c r="O112">
        <f t="shared" si="33"/>
        <v>0</v>
      </c>
      <c r="P112">
        <f t="shared" ca="1" si="40"/>
        <v>0</v>
      </c>
      <c r="Q112">
        <f t="shared" si="34"/>
        <v>0</v>
      </c>
      <c r="R112">
        <f t="shared" ca="1" si="35"/>
        <v>19550</v>
      </c>
      <c r="S112" t="str">
        <f>IF(H112="","",VLOOKUP(H112,'Соль SKU'!$A$1:$B$150,2,0))</f>
        <v/>
      </c>
      <c r="T112">
        <f t="shared" si="36"/>
        <v>9.4117647058823533</v>
      </c>
      <c r="U112">
        <f t="shared" si="39"/>
        <v>0</v>
      </c>
      <c r="V112">
        <f t="shared" si="37"/>
        <v>0</v>
      </c>
      <c r="W112" t="str">
        <f t="shared" ca="1" si="38"/>
        <v/>
      </c>
    </row>
    <row r="113" spans="10:23" ht="13.75" customHeight="1" x14ac:dyDescent="0.35">
      <c r="J113" s="9" t="str">
        <f t="shared" ca="1" si="31"/>
        <v/>
      </c>
      <c r="M113" s="10" t="str">
        <f t="shared" ca="1" si="32"/>
        <v/>
      </c>
      <c r="O113">
        <f t="shared" si="33"/>
        <v>0</v>
      </c>
      <c r="P113">
        <f t="shared" ca="1" si="40"/>
        <v>0</v>
      </c>
      <c r="Q113">
        <f t="shared" si="34"/>
        <v>0</v>
      </c>
      <c r="R113">
        <f t="shared" ca="1" si="35"/>
        <v>19550</v>
      </c>
      <c r="S113" t="str">
        <f>IF(H113="","",VLOOKUP(H113,'Соль SKU'!$A$1:$B$150,2,0))</f>
        <v/>
      </c>
      <c r="T113">
        <f t="shared" si="36"/>
        <v>9.4117647058823533</v>
      </c>
      <c r="U113">
        <f t="shared" si="39"/>
        <v>0</v>
      </c>
      <c r="V113">
        <f t="shared" si="37"/>
        <v>0</v>
      </c>
      <c r="W113" t="str">
        <f t="shared" ca="1" si="38"/>
        <v/>
      </c>
    </row>
    <row r="114" spans="10:23" ht="13.75" customHeight="1" x14ac:dyDescent="0.35">
      <c r="J114" s="9" t="str">
        <f t="shared" ca="1" si="31"/>
        <v/>
      </c>
      <c r="M114" s="10" t="str">
        <f t="shared" ca="1" si="32"/>
        <v/>
      </c>
      <c r="O114">
        <f t="shared" si="33"/>
        <v>0</v>
      </c>
      <c r="P114">
        <f t="shared" ca="1" si="40"/>
        <v>0</v>
      </c>
      <c r="Q114">
        <f t="shared" si="34"/>
        <v>0</v>
      </c>
      <c r="R114">
        <f t="shared" ca="1" si="35"/>
        <v>19550</v>
      </c>
      <c r="S114" t="str">
        <f>IF(H114="","",VLOOKUP(H114,'Соль SKU'!$A$1:$B$150,2,0))</f>
        <v/>
      </c>
      <c r="T114">
        <f t="shared" si="36"/>
        <v>9.4117647058823533</v>
      </c>
      <c r="U114">
        <f t="shared" si="39"/>
        <v>0</v>
      </c>
      <c r="V114">
        <f t="shared" si="37"/>
        <v>0</v>
      </c>
      <c r="W114" t="str">
        <f t="shared" ca="1" si="38"/>
        <v/>
      </c>
    </row>
    <row r="115" spans="10:23" ht="13.75" customHeight="1" x14ac:dyDescent="0.35">
      <c r="J115" s="9" t="str">
        <f t="shared" ca="1" si="31"/>
        <v/>
      </c>
      <c r="M115" s="10" t="str">
        <f t="shared" ca="1" si="32"/>
        <v/>
      </c>
      <c r="O115">
        <f t="shared" si="33"/>
        <v>0</v>
      </c>
      <c r="P115">
        <f t="shared" ca="1" si="40"/>
        <v>0</v>
      </c>
      <c r="Q115">
        <f t="shared" si="34"/>
        <v>0</v>
      </c>
      <c r="R115">
        <f t="shared" ca="1" si="35"/>
        <v>19550</v>
      </c>
      <c r="S115" t="str">
        <f>IF(H115="","",VLOOKUP(H115,'Соль SKU'!$A$1:$B$150,2,0))</f>
        <v/>
      </c>
      <c r="T115">
        <f t="shared" si="36"/>
        <v>9.4117647058823533</v>
      </c>
      <c r="U115">
        <f t="shared" si="39"/>
        <v>0</v>
      </c>
      <c r="V115">
        <f t="shared" si="37"/>
        <v>0</v>
      </c>
      <c r="W115" t="str">
        <f t="shared" ca="1" si="38"/>
        <v/>
      </c>
    </row>
    <row r="116" spans="10:23" ht="13.75" customHeight="1" x14ac:dyDescent="0.35">
      <c r="J116" s="9" t="str">
        <f t="shared" ca="1" si="31"/>
        <v/>
      </c>
      <c r="M116" s="10" t="str">
        <f t="shared" ca="1" si="32"/>
        <v/>
      </c>
      <c r="O116">
        <f t="shared" si="33"/>
        <v>0</v>
      </c>
      <c r="P116">
        <f t="shared" ca="1" si="40"/>
        <v>0</v>
      </c>
      <c r="Q116">
        <f t="shared" si="34"/>
        <v>0</v>
      </c>
      <c r="R116">
        <f t="shared" ca="1" si="35"/>
        <v>19550</v>
      </c>
      <c r="S116" t="str">
        <f>IF(H116="","",VLOOKUP(H116,'Соль SKU'!$A$1:$B$150,2,0))</f>
        <v/>
      </c>
      <c r="T116">
        <f t="shared" si="36"/>
        <v>9.4117647058823533</v>
      </c>
      <c r="U116">
        <f t="shared" si="39"/>
        <v>0</v>
      </c>
      <c r="V116">
        <f t="shared" si="37"/>
        <v>0</v>
      </c>
      <c r="W116" t="str">
        <f t="shared" ca="1" si="38"/>
        <v/>
      </c>
    </row>
    <row r="117" spans="10:23" ht="13.75" customHeight="1" x14ac:dyDescent="0.35">
      <c r="J117" s="9" t="str">
        <f t="shared" ca="1" si="31"/>
        <v/>
      </c>
      <c r="M117" s="10" t="str">
        <f t="shared" ca="1" si="32"/>
        <v/>
      </c>
      <c r="O117">
        <f t="shared" si="33"/>
        <v>0</v>
      </c>
      <c r="P117">
        <f t="shared" ca="1" si="40"/>
        <v>0</v>
      </c>
      <c r="Q117">
        <f t="shared" si="34"/>
        <v>0</v>
      </c>
      <c r="R117">
        <f t="shared" ca="1" si="35"/>
        <v>19550</v>
      </c>
      <c r="S117" t="str">
        <f>IF(H117="","",VLOOKUP(H117,'Соль SKU'!$A$1:$B$150,2,0))</f>
        <v/>
      </c>
      <c r="T117">
        <f t="shared" si="36"/>
        <v>9.4117647058823533</v>
      </c>
      <c r="U117">
        <f t="shared" si="39"/>
        <v>0</v>
      </c>
      <c r="V117">
        <f t="shared" si="37"/>
        <v>0</v>
      </c>
      <c r="W117" t="str">
        <f t="shared" ca="1" si="38"/>
        <v/>
      </c>
    </row>
    <row r="118" spans="10:23" ht="13.75" customHeight="1" x14ac:dyDescent="0.35">
      <c r="J118" s="9" t="str">
        <f t="shared" ca="1" si="31"/>
        <v/>
      </c>
      <c r="M118" s="10" t="str">
        <f t="shared" ca="1" si="32"/>
        <v/>
      </c>
      <c r="O118">
        <f t="shared" si="33"/>
        <v>0</v>
      </c>
      <c r="P118">
        <f t="shared" ca="1" si="40"/>
        <v>0</v>
      </c>
      <c r="Q118">
        <f t="shared" si="34"/>
        <v>0</v>
      </c>
      <c r="R118">
        <f t="shared" ca="1" si="35"/>
        <v>19550</v>
      </c>
      <c r="S118" t="str">
        <f>IF(H118="","",VLOOKUP(H118,'Соль SKU'!$A$1:$B$150,2,0))</f>
        <v/>
      </c>
      <c r="T118">
        <f t="shared" si="36"/>
        <v>9.4117647058823533</v>
      </c>
      <c r="U118">
        <f t="shared" si="39"/>
        <v>0</v>
      </c>
      <c r="V118">
        <f t="shared" si="37"/>
        <v>0</v>
      </c>
      <c r="W118" t="str">
        <f t="shared" ca="1" si="38"/>
        <v/>
      </c>
    </row>
    <row r="119" spans="10:23" ht="13.75" customHeight="1" x14ac:dyDescent="0.35">
      <c r="J119" s="9" t="str">
        <f t="shared" ca="1" si="31"/>
        <v/>
      </c>
      <c r="M119" s="10" t="str">
        <f t="shared" ca="1" si="32"/>
        <v/>
      </c>
      <c r="O119">
        <f t="shared" si="33"/>
        <v>0</v>
      </c>
      <c r="P119">
        <f t="shared" ca="1" si="40"/>
        <v>0</v>
      </c>
      <c r="Q119">
        <f t="shared" si="34"/>
        <v>0</v>
      </c>
      <c r="R119">
        <f t="shared" ca="1" si="35"/>
        <v>19550</v>
      </c>
      <c r="S119" t="str">
        <f>IF(H119="","",VLOOKUP(H119,'Соль SKU'!$A$1:$B$150,2,0))</f>
        <v/>
      </c>
      <c r="T119">
        <f t="shared" si="36"/>
        <v>9.4117647058823533</v>
      </c>
      <c r="U119">
        <f t="shared" si="39"/>
        <v>0</v>
      </c>
      <c r="V119">
        <f t="shared" si="37"/>
        <v>0</v>
      </c>
      <c r="W119" t="str">
        <f t="shared" ca="1" si="38"/>
        <v/>
      </c>
    </row>
    <row r="120" spans="10:23" ht="13.75" customHeight="1" x14ac:dyDescent="0.35">
      <c r="J120" s="9" t="str">
        <f t="shared" ca="1" si="31"/>
        <v/>
      </c>
      <c r="M120" s="10" t="str">
        <f t="shared" ca="1" si="32"/>
        <v/>
      </c>
      <c r="O120">
        <f t="shared" si="33"/>
        <v>0</v>
      </c>
      <c r="P120">
        <f t="shared" ca="1" si="40"/>
        <v>0</v>
      </c>
      <c r="Q120">
        <f t="shared" si="34"/>
        <v>0</v>
      </c>
      <c r="R120">
        <f t="shared" ca="1" si="35"/>
        <v>19550</v>
      </c>
      <c r="S120" t="str">
        <f>IF(H120="","",VLOOKUP(H120,'Соль SKU'!$A$1:$B$150,2,0))</f>
        <v/>
      </c>
      <c r="T120">
        <f t="shared" si="36"/>
        <v>9.4117647058823533</v>
      </c>
      <c r="U120">
        <f t="shared" si="39"/>
        <v>0</v>
      </c>
      <c r="V120">
        <f t="shared" si="37"/>
        <v>0</v>
      </c>
      <c r="W120" t="str">
        <f t="shared" ca="1" si="38"/>
        <v/>
      </c>
    </row>
  </sheetData>
  <conditionalFormatting sqref="B2:B120">
    <cfRule type="expression" dxfId="3" priority="2">
      <formula>$B2&lt;&gt;$S2</formula>
    </cfRule>
  </conditionalFormatting>
  <conditionalFormatting sqref="J1:J1048576">
    <cfRule type="cellIs" dxfId="2" priority="3" operator="between">
      <formula>1</formula>
      <formula>1000000</formula>
    </cfRule>
    <cfRule type="cellIs" dxfId="1" priority="4" operator="between">
      <formula>-100000</formula>
      <formula>-1</formula>
    </cfRule>
  </conditionalFormatting>
  <conditionalFormatting sqref="J1">
    <cfRule type="expression" dxfId="0" priority="35">
      <formula>SUMIF(J2:J120,"&gt;0")-SUMIF(J2:J120,"&lt;0")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G11" sqref="G11"/>
    </sheetView>
  </sheetViews>
  <sheetFormatPr defaultRowHeight="14.5" x14ac:dyDescent="0.35"/>
  <cols>
    <col min="1" max="1025" width="9.08984375" style="22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Normal="100" workbookViewId="0">
      <selection activeCell="A2" sqref="A2"/>
    </sheetView>
  </sheetViews>
  <sheetFormatPr defaultRowHeight="14.5" x14ac:dyDescent="0.35"/>
  <cols>
    <col min="1" max="1025" width="8.54296875" style="22" customWidth="1"/>
  </cols>
  <sheetData>
    <row r="1" spans="1:1" x14ac:dyDescent="0.35">
      <c r="A1" s="23" t="s">
        <v>671</v>
      </c>
    </row>
    <row r="2" spans="1:1" x14ac:dyDescent="0.35">
      <c r="A2" s="23" t="s">
        <v>668</v>
      </c>
    </row>
    <row r="3" spans="1:1" x14ac:dyDescent="0.35">
      <c r="A3" s="23" t="s">
        <v>673</v>
      </c>
    </row>
    <row r="4" spans="1:1" x14ac:dyDescent="0.35">
      <c r="A4" s="23" t="s">
        <v>667</v>
      </c>
    </row>
    <row r="5" spans="1:1" x14ac:dyDescent="0.35">
      <c r="A5" s="23" t="s">
        <v>664</v>
      </c>
    </row>
    <row r="6" spans="1:1" x14ac:dyDescent="0.35">
      <c r="A6" s="23" t="s">
        <v>686</v>
      </c>
    </row>
    <row r="7" spans="1:1" x14ac:dyDescent="0.35">
      <c r="A7" s="23" t="s">
        <v>677</v>
      </c>
    </row>
    <row r="8" spans="1:1" x14ac:dyDescent="0.35">
      <c r="A8" s="23" t="s">
        <v>677</v>
      </c>
    </row>
    <row r="9" spans="1:1" x14ac:dyDescent="0.35">
      <c r="A9" s="23" t="s">
        <v>685</v>
      </c>
    </row>
    <row r="10" spans="1:1" x14ac:dyDescent="0.35">
      <c r="A10" s="23" t="s">
        <v>687</v>
      </c>
    </row>
    <row r="11" spans="1:1" x14ac:dyDescent="0.35">
      <c r="A11" s="23" t="s">
        <v>680</v>
      </c>
    </row>
    <row r="12" spans="1:1" x14ac:dyDescent="0.35">
      <c r="A12" s="23" t="s">
        <v>688</v>
      </c>
    </row>
    <row r="13" spans="1:1" x14ac:dyDescent="0.35">
      <c r="A13" s="23" t="s">
        <v>681</v>
      </c>
    </row>
    <row r="14" spans="1:1" x14ac:dyDescent="0.35">
      <c r="A14" s="23" t="s">
        <v>675</v>
      </c>
    </row>
    <row r="15" spans="1:1" x14ac:dyDescent="0.35">
      <c r="A15" s="23" t="s">
        <v>682</v>
      </c>
    </row>
    <row r="16" spans="1:1" x14ac:dyDescent="0.35">
      <c r="A16" s="23" t="s">
        <v>683</v>
      </c>
    </row>
    <row r="17" spans="1:1" x14ac:dyDescent="0.35">
      <c r="A17" s="23" t="s">
        <v>689</v>
      </c>
    </row>
    <row r="18" spans="1:1" x14ac:dyDescent="0.35">
      <c r="A18" s="23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topLeftCell="A10" zoomScaleNormal="100" workbookViewId="0">
      <selection activeCell="E29" sqref="E29"/>
    </sheetView>
  </sheetViews>
  <sheetFormatPr defaultRowHeight="14.5" x14ac:dyDescent="0.35"/>
  <cols>
    <col min="1" max="1" width="14.453125" style="22" customWidth="1"/>
    <col min="2" max="1025" width="9.08984375" style="22" customWidth="1"/>
  </cols>
  <sheetData>
    <row r="2" spans="1:2" x14ac:dyDescent="0.35">
      <c r="A2" s="23" t="s">
        <v>223</v>
      </c>
      <c r="B2" s="23">
        <v>-6.8</v>
      </c>
    </row>
    <row r="3" spans="1:2" x14ac:dyDescent="0.35">
      <c r="A3" s="23" t="s">
        <v>224</v>
      </c>
      <c r="B3" s="23">
        <v>0</v>
      </c>
    </row>
    <row r="4" spans="1:2" x14ac:dyDescent="0.35">
      <c r="A4" s="23" t="s">
        <v>225</v>
      </c>
      <c r="B4" s="23">
        <v>-3.8</v>
      </c>
    </row>
    <row r="5" spans="1:2" x14ac:dyDescent="0.35">
      <c r="A5" s="23" t="s">
        <v>226</v>
      </c>
      <c r="B5" s="23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F26" sqref="F26"/>
    </sheetView>
  </sheetViews>
  <sheetFormatPr defaultRowHeight="14.5" x14ac:dyDescent="0.35"/>
  <cols>
    <col min="1" max="1" width="43.6328125" style="22" customWidth="1"/>
    <col min="2" max="1025" width="8.54296875" style="22" customWidth="1"/>
  </cols>
  <sheetData>
    <row r="1" spans="1:2" x14ac:dyDescent="0.35">
      <c r="A1" s="23" t="s">
        <v>669</v>
      </c>
      <c r="B1" s="23" t="s">
        <v>669</v>
      </c>
    </row>
    <row r="2" spans="1:2" x14ac:dyDescent="0.35">
      <c r="A2" s="23" t="s">
        <v>242</v>
      </c>
      <c r="B2" s="23" t="s">
        <v>672</v>
      </c>
    </row>
    <row r="3" spans="1:2" x14ac:dyDescent="0.35">
      <c r="A3" s="23" t="s">
        <v>232</v>
      </c>
      <c r="B3" s="23" t="s">
        <v>670</v>
      </c>
    </row>
    <row r="4" spans="1:2" x14ac:dyDescent="0.35">
      <c r="A4" s="23" t="s">
        <v>231</v>
      </c>
      <c r="B4" s="23" t="s">
        <v>670</v>
      </c>
    </row>
    <row r="5" spans="1:2" x14ac:dyDescent="0.35">
      <c r="A5" s="23" t="s">
        <v>233</v>
      </c>
      <c r="B5" s="23" t="s">
        <v>670</v>
      </c>
    </row>
    <row r="6" spans="1:2" x14ac:dyDescent="0.35">
      <c r="A6" s="23" t="s">
        <v>234</v>
      </c>
      <c r="B6" s="23" t="s">
        <v>670</v>
      </c>
    </row>
    <row r="7" spans="1:2" x14ac:dyDescent="0.35">
      <c r="A7" s="23" t="s">
        <v>235</v>
      </c>
      <c r="B7" s="23" t="s">
        <v>670</v>
      </c>
    </row>
    <row r="8" spans="1:2" x14ac:dyDescent="0.35">
      <c r="A8" s="23" t="s">
        <v>229</v>
      </c>
      <c r="B8" s="23" t="s">
        <v>672</v>
      </c>
    </row>
    <row r="9" spans="1:2" x14ac:dyDescent="0.35">
      <c r="A9" s="23" t="s">
        <v>247</v>
      </c>
      <c r="B9" s="23" t="s">
        <v>670</v>
      </c>
    </row>
    <row r="10" spans="1:2" x14ac:dyDescent="0.35">
      <c r="A10" s="23" t="s">
        <v>245</v>
      </c>
      <c r="B10" s="23" t="s">
        <v>670</v>
      </c>
    </row>
    <row r="11" spans="1:2" x14ac:dyDescent="0.35">
      <c r="A11" s="23" t="s">
        <v>243</v>
      </c>
      <c r="B11" s="23" t="s">
        <v>672</v>
      </c>
    </row>
    <row r="12" spans="1:2" x14ac:dyDescent="0.35">
      <c r="A12" s="23" t="s">
        <v>251</v>
      </c>
      <c r="B12" s="23" t="s">
        <v>670</v>
      </c>
    </row>
    <row r="13" spans="1:2" x14ac:dyDescent="0.35">
      <c r="A13" s="23" t="s">
        <v>252</v>
      </c>
      <c r="B13" s="23" t="s">
        <v>670</v>
      </c>
    </row>
    <row r="14" spans="1:2" x14ac:dyDescent="0.35">
      <c r="A14" s="23" t="s">
        <v>237</v>
      </c>
      <c r="B14" s="23" t="s">
        <v>670</v>
      </c>
    </row>
    <row r="15" spans="1:2" x14ac:dyDescent="0.35">
      <c r="A15" s="23" t="s">
        <v>238</v>
      </c>
      <c r="B15" s="23" t="s">
        <v>670</v>
      </c>
    </row>
    <row r="16" spans="1:2" x14ac:dyDescent="0.35">
      <c r="A16" s="23" t="s">
        <v>540</v>
      </c>
      <c r="B16" s="23" t="s">
        <v>663</v>
      </c>
    </row>
    <row r="17" spans="1:2" x14ac:dyDescent="0.35">
      <c r="A17" s="23" t="s">
        <v>240</v>
      </c>
      <c r="B17" s="23" t="s">
        <v>663</v>
      </c>
    </row>
    <row r="18" spans="1:2" x14ac:dyDescent="0.35">
      <c r="A18" s="23" t="s">
        <v>239</v>
      </c>
      <c r="B18" s="23" t="s">
        <v>663</v>
      </c>
    </row>
    <row r="19" spans="1:2" x14ac:dyDescent="0.35">
      <c r="A19" s="23" t="s">
        <v>230</v>
      </c>
      <c r="B19" s="23" t="s">
        <v>663</v>
      </c>
    </row>
    <row r="20" spans="1:2" x14ac:dyDescent="0.35">
      <c r="A20" s="23" t="s">
        <v>236</v>
      </c>
      <c r="B20" s="23" t="s">
        <v>670</v>
      </c>
    </row>
    <row r="21" spans="1:2" x14ac:dyDescent="0.35">
      <c r="A21" s="23" t="s">
        <v>246</v>
      </c>
      <c r="B21" s="23" t="s">
        <v>670</v>
      </c>
    </row>
    <row r="22" spans="1:2" x14ac:dyDescent="0.35">
      <c r="A22" s="23" t="s">
        <v>250</v>
      </c>
      <c r="B22" s="23" t="s">
        <v>670</v>
      </c>
    </row>
    <row r="23" spans="1:2" x14ac:dyDescent="0.35">
      <c r="A23" s="23" t="s">
        <v>248</v>
      </c>
      <c r="B23" s="23" t="s">
        <v>670</v>
      </c>
    </row>
    <row r="24" spans="1:2" x14ac:dyDescent="0.35">
      <c r="A24" s="23" t="s">
        <v>244</v>
      </c>
      <c r="B24" s="23" t="s">
        <v>663</v>
      </c>
    </row>
    <row r="25" spans="1:2" x14ac:dyDescent="0.35">
      <c r="A25" s="23" t="s">
        <v>249</v>
      </c>
      <c r="B25" s="23" t="s">
        <v>663</v>
      </c>
    </row>
    <row r="26" spans="1:2" x14ac:dyDescent="0.35">
      <c r="A26" s="23" t="s">
        <v>241</v>
      </c>
      <c r="B26" s="23" t="s">
        <v>666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opLeftCell="A28" zoomScaleNormal="100" workbookViewId="0">
      <selection activeCell="A34" sqref="A34"/>
    </sheetView>
  </sheetViews>
  <sheetFormatPr defaultRowHeight="14.5" x14ac:dyDescent="0.35"/>
  <cols>
    <col min="1" max="1" width="43.7265625" style="22" customWidth="1"/>
    <col min="2" max="1025" width="8.54296875" style="22" customWidth="1"/>
  </cols>
  <sheetData>
    <row r="1" spans="1:2" x14ac:dyDescent="0.35">
      <c r="A1" s="23" t="s">
        <v>669</v>
      </c>
      <c r="B1" s="23" t="s">
        <v>669</v>
      </c>
    </row>
    <row r="2" spans="1:2" x14ac:dyDescent="0.35">
      <c r="A2" s="23" t="s">
        <v>226</v>
      </c>
      <c r="B2" s="23" t="s">
        <v>672</v>
      </c>
    </row>
    <row r="3" spans="1:2" x14ac:dyDescent="0.35">
      <c r="A3" s="23" t="s">
        <v>225</v>
      </c>
      <c r="B3" s="23" t="s">
        <v>672</v>
      </c>
    </row>
    <row r="4" spans="1:2" x14ac:dyDescent="0.35">
      <c r="A4" s="23" t="s">
        <v>222</v>
      </c>
      <c r="B4" s="23" t="s">
        <v>672</v>
      </c>
    </row>
    <row r="5" spans="1:2" x14ac:dyDescent="0.35">
      <c r="A5" s="23" t="s">
        <v>223</v>
      </c>
      <c r="B5" s="23" t="s">
        <v>672</v>
      </c>
    </row>
    <row r="6" spans="1:2" x14ac:dyDescent="0.35">
      <c r="A6" s="23" t="s">
        <v>224</v>
      </c>
      <c r="B6" s="23" t="s">
        <v>672</v>
      </c>
    </row>
    <row r="7" spans="1:2" x14ac:dyDescent="0.35">
      <c r="A7" s="23" t="s">
        <v>217</v>
      </c>
      <c r="B7" s="23" t="s">
        <v>679</v>
      </c>
    </row>
    <row r="8" spans="1:2" x14ac:dyDescent="0.35">
      <c r="A8" s="23" t="s">
        <v>213</v>
      </c>
      <c r="B8" s="23" t="s">
        <v>679</v>
      </c>
    </row>
    <row r="9" spans="1:2" x14ac:dyDescent="0.35">
      <c r="A9" s="23" t="s">
        <v>220</v>
      </c>
      <c r="B9" s="23" t="s">
        <v>674</v>
      </c>
    </row>
    <row r="10" spans="1:2" x14ac:dyDescent="0.35">
      <c r="A10" s="23" t="s">
        <v>215</v>
      </c>
      <c r="B10" s="23" t="s">
        <v>679</v>
      </c>
    </row>
    <row r="11" spans="1:2" x14ac:dyDescent="0.35">
      <c r="A11" s="23" t="s">
        <v>219</v>
      </c>
      <c r="B11" s="23" t="s">
        <v>674</v>
      </c>
    </row>
    <row r="12" spans="1:2" x14ac:dyDescent="0.35">
      <c r="A12" s="23" t="s">
        <v>228</v>
      </c>
      <c r="B12" s="23" t="s">
        <v>674</v>
      </c>
    </row>
    <row r="13" spans="1:2" x14ac:dyDescent="0.35">
      <c r="A13" s="23" t="s">
        <v>212</v>
      </c>
      <c r="B13" s="23" t="s">
        <v>691</v>
      </c>
    </row>
    <row r="14" spans="1:2" x14ac:dyDescent="0.35">
      <c r="A14" s="23" t="s">
        <v>214</v>
      </c>
      <c r="B14" s="23" t="s">
        <v>679</v>
      </c>
    </row>
    <row r="15" spans="1:2" x14ac:dyDescent="0.35">
      <c r="A15" s="23" t="s">
        <v>542</v>
      </c>
      <c r="B15" s="23" t="s">
        <v>679</v>
      </c>
    </row>
    <row r="16" spans="1:2" x14ac:dyDescent="0.35">
      <c r="A16" s="23" t="s">
        <v>216</v>
      </c>
      <c r="B16" s="23" t="s">
        <v>679</v>
      </c>
    </row>
    <row r="17" spans="1:2" x14ac:dyDescent="0.35">
      <c r="A17" s="23" t="s">
        <v>205</v>
      </c>
      <c r="B17" s="23" t="s">
        <v>674</v>
      </c>
    </row>
    <row r="18" spans="1:2" x14ac:dyDescent="0.35">
      <c r="A18" s="23" t="s">
        <v>210</v>
      </c>
      <c r="B18" s="23" t="s">
        <v>679</v>
      </c>
    </row>
    <row r="19" spans="1:2" x14ac:dyDescent="0.35">
      <c r="A19" s="23" t="s">
        <v>218</v>
      </c>
      <c r="B19" s="23" t="s">
        <v>679</v>
      </c>
    </row>
    <row r="20" spans="1:2" x14ac:dyDescent="0.35">
      <c r="A20" s="23" t="s">
        <v>204</v>
      </c>
      <c r="B20" s="23" t="s">
        <v>679</v>
      </c>
    </row>
    <row r="21" spans="1:2" x14ac:dyDescent="0.35">
      <c r="A21" s="23" t="s">
        <v>211</v>
      </c>
      <c r="B21" s="23" t="s">
        <v>674</v>
      </c>
    </row>
    <row r="22" spans="1:2" x14ac:dyDescent="0.35">
      <c r="A22" s="23" t="s">
        <v>206</v>
      </c>
      <c r="B22" s="23" t="s">
        <v>674</v>
      </c>
    </row>
    <row r="23" spans="1:2" x14ac:dyDescent="0.35">
      <c r="A23" s="23" t="s">
        <v>207</v>
      </c>
      <c r="B23" s="23" t="s">
        <v>674</v>
      </c>
    </row>
    <row r="24" spans="1:2" x14ac:dyDescent="0.35">
      <c r="A24" s="23" t="s">
        <v>208</v>
      </c>
      <c r="B24" s="23" t="s">
        <v>674</v>
      </c>
    </row>
    <row r="25" spans="1:2" x14ac:dyDescent="0.35">
      <c r="A25" s="23" t="s">
        <v>209</v>
      </c>
      <c r="B25" s="23" t="s">
        <v>674</v>
      </c>
    </row>
    <row r="26" spans="1:2" x14ac:dyDescent="0.35">
      <c r="A26" s="23" t="s">
        <v>227</v>
      </c>
      <c r="B26" s="23" t="s">
        <v>674</v>
      </c>
    </row>
    <row r="27" spans="1:2" x14ac:dyDescent="0.35">
      <c r="A27" s="23" t="s">
        <v>221</v>
      </c>
      <c r="B27" s="23" t="s">
        <v>679</v>
      </c>
    </row>
    <row r="28" spans="1:2" x14ac:dyDescent="0.35">
      <c r="A28" s="23" t="s">
        <v>203</v>
      </c>
      <c r="B28" s="23" t="s">
        <v>674</v>
      </c>
    </row>
    <row r="29" spans="1:2" x14ac:dyDescent="0.35">
      <c r="A29" s="23" t="s">
        <v>196</v>
      </c>
      <c r="B29" s="23" t="s">
        <v>674</v>
      </c>
    </row>
    <row r="30" spans="1:2" x14ac:dyDescent="0.35">
      <c r="A30" s="23" t="s">
        <v>195</v>
      </c>
      <c r="B30" s="23" t="s">
        <v>679</v>
      </c>
    </row>
    <row r="31" spans="1:2" x14ac:dyDescent="0.35">
      <c r="A31" s="23" t="s">
        <v>200</v>
      </c>
      <c r="B31" s="23" t="s">
        <v>674</v>
      </c>
    </row>
    <row r="32" spans="1:2" x14ac:dyDescent="0.35">
      <c r="A32" s="23" t="s">
        <v>198</v>
      </c>
      <c r="B32" s="23" t="s">
        <v>674</v>
      </c>
    </row>
    <row r="33" spans="1:2" x14ac:dyDescent="0.35">
      <c r="A33" s="23" t="s">
        <v>197</v>
      </c>
      <c r="B33" s="23" t="s">
        <v>674</v>
      </c>
    </row>
    <row r="34" spans="1:2" x14ac:dyDescent="0.35">
      <c r="A34" s="23" t="s">
        <v>202</v>
      </c>
      <c r="B34" s="23" t="s">
        <v>674</v>
      </c>
    </row>
    <row r="35" spans="1:2" x14ac:dyDescent="0.35">
      <c r="A35" s="23" t="s">
        <v>558</v>
      </c>
      <c r="B35" s="23" t="s">
        <v>674</v>
      </c>
    </row>
    <row r="36" spans="1:2" x14ac:dyDescent="0.35">
      <c r="A36" s="23" t="s">
        <v>201</v>
      </c>
      <c r="B36" s="23" t="s">
        <v>674</v>
      </c>
    </row>
    <row r="37" spans="1:2" x14ac:dyDescent="0.35">
      <c r="A37" s="23" t="s">
        <v>199</v>
      </c>
      <c r="B37" s="23" t="s">
        <v>674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32</cp:revision>
  <dcterms:created xsi:type="dcterms:W3CDTF">2020-12-13T08:44:49Z</dcterms:created>
  <dcterms:modified xsi:type="dcterms:W3CDTF">2021-01-29T12:13:24Z</dcterms:modified>
  <dc:language>en-US</dc:language>
</cp:coreProperties>
</file>