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<sst xmlns="http://schemas.openxmlformats.org/spreadsheetml/2006/main" count="4147" uniqueCount="717">
  <si>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</si>
  <si>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</si>
  <si>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</si>
  <si>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</si>
  <si>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</si>
  <si>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</si>
  <si>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</si>
  <si>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</si>
  <si>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</si>
  <si>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</si>
  <si>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</si>
  <si>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</si>
  <si>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</si>
  <si>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</si>
  <si>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</si>
  <si>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</si>
  <si>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</si>
  <si>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</si>
  <si>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</si>
  <si>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</si>
  <si>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</si>
  <si>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</si>
  <si>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</si>
  <si>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</si>
  <si>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</si>
  <si>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</si>
  <si>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</si>
  <si>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</si>
  <si>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</si>
  <si>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</si>
  <si>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</si>
  <si>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</si>
  <si>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</si>
  <si>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</si>
  <si>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</si>
  <si>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</si>
  <si>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</si>
  <si>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</si>
  <si>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</si>
  <si>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</si>
  <si>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</si>
  <si>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</si>
  <si>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</si>
  <si>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</si>
  <si>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</si>
  <si>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</si>
  <si>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</si>
  <si>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</si>
  <si>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</si>
  <si>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</si>
  <si>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</si>
  <si>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</si>
  <si>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</si>
  <si>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</si>
  <si>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</si>
  <si>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</si>
  <si>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</si>
  <si>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</si>
  <si>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</si>
  <si>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</si>
  <si>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</si>
  <si>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</si>
  <si>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</si>
  <si>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</si>
  <si>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</si>
  <si>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</si>
  <si>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</si>
  <si>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</si>
  <si>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</si>
  <si>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</si>
  <si>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</si>
  <si>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</si>
  <si>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</si>
  <si>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</si>
  <si>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</si>
  <si>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</si>
  <si>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</si>
  <si>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</si>
  <si>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</si>
  <si>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</si>
  <si>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</si>
  <si>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</si>
  <si>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</si>
  <si>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</si>
  <si>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</si>
  <si>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</si>
  <si>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</si>
  <si>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</si>
  <si>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</si>
  <si>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</si>
  <si>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</si>
  <si>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</si>
  <si>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</si>
  <si>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</si>
  <si>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</si>
  <si>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</si>
  <si>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</si>
  <si>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</si>
  <si>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</si>
  <si>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</si>
  <si>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</si>
  <si>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</si>
  <si>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</si>
  <si>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</si>
  <si>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</si>
  <si>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</si>
  <si>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</si>
  <si>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</si>
  <si>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</si>
  <si>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</si>
  <si>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</si>
  <si>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</si>
  <si>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</si>
  <si>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</si>
  <si>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</si>
  <si>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</si>
  <si>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</si>
  <si>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</si>
  <si>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</si>
  <si>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</si>
  <si>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</si>
  <si>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</si>
  <si>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</si>
  <si>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</si>
  <si>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</si>
  <si>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</si>
  <si>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</si>
  <si>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</si>
  <si>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</si>
  <si>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</si>
  <si>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</si>
  <si>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Группа</t>
  </si>
  <si>
    <t xml:space="preserve">Кавказский</t>
  </si>
  <si>
    <t xml:space="preserve">Черкесский</t>
  </si>
  <si>
    <t xml:space="preserve">Сулугуни 0,28</t>
  </si>
  <si>
    <t xml:space="preserve">Сулугуни 0,2</t>
  </si>
  <si>
    <t xml:space="preserve">Сулугуни 0,12</t>
  </si>
  <si>
    <t xml:space="preserve">Моцарелла для пиццы 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</si>
  <si>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</si>
  <si>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</si>
  <si>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</si>
  <si>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</si>
  <si>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</si>
  <si>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</si>
  <si>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</si>
  <si>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</si>
  <si>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</si>
  <si>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</si>
  <si>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</si>
  <si>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</si>
  <si>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</si>
  <si>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</si>
  <si>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</si>
  <si>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Свели-Квели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</si>
  <si>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</si>
  <si>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</si>
  <si>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</si>
  <si>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</si>
  <si>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</si>
  <si>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</si>
  <si>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</si>
  <si>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</si>
  <si>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</si>
  <si>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</si>
  <si>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</si>
  <si>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</si>
  <si>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</si>
  <si>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</si>
  <si>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</si>
  <si>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</si>
  <si>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</si>
  <si>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</si>
  <si>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</si>
  <si>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Фермерская коллекция</t>
  </si>
  <si>
    <t xml:space="preserve">Metro Chef</t>
  </si>
  <si>
    <t xml:space="preserve">Эсперсон</t>
  </si>
  <si>
    <t xml:space="preserve">Ваш выбор</t>
  </si>
  <si>
    <t xml:space="preserve">Orecchio Oro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</si>
  <si>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</si>
  <si>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</si>
  <si>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</si>
  <si>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</si>
  <si>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</si>
  <si>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</si>
  <si>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</si>
  <si>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</si>
  <si>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</si>
  <si>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</si>
  <si>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</si>
  <si>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</si>
  <si>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</si>
  <si>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</si>
  <si>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</si>
  <si>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</si>
  <si>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Свели-Квели "Умалат", 30%, 0,37 кг, в/у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</si>
  <si>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</si>
  <si>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</si>
  <si>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</si>
  <si>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</si>
  <si>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</si>
  <si>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</si>
  <si>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</si>
  <si>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</si>
  <si>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</si>
  <si>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</si>
  <si>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кубики "ВкусВилл", 45%, 0,12 кг, ф/п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</si>
  <si>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</si>
  <si>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</si>
  <si>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</si>
  <si>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</si>
  <si>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</si>
  <si>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</si>
  <si>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</si>
  <si>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</si>
  <si>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</si>
  <si>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</si>
  <si>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</si>
  <si>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</si>
  <si>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</si>
  <si>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</si>
  <si>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</si>
  <si>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</si>
  <si>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</si>
  <si>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</si>
  <si>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</si>
  <si>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</si>
  <si>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</si>
  <si>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</si>
  <si>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</si>
  <si>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</si>
  <si>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</si>
  <si>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</si>
  <si>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 кг, ф/п, (8 шт)</t>
  </si>
  <si>
    <t xml:space="preserve">Моцарелла в воде Фиор Ди Латте без лактозы “Unagrande", 45%, 0,125 кг, ф/п, (8 шт)</t>
  </si>
  <si>
    <t xml:space="preserve">Моцарелла Фиор Ди Латте в воде "Pretto", 45%, 0,125 кг, ф/п, (8 шт)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</si>
  <si>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</si>
  <si>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</si>
  <si>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</si>
  <si>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</si>
  <si>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в воде Фиор ди Латте "Aventino", 45%, 0,1 кг, ф/п</t>
  </si>
  <si>
    <t xml:space="preserve">Моцарелла в воде Фиор Ди Латте "Orecchio Oro", 45%, 0,1 кг, ф/п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</si>
  <si>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</si>
  <si>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"ВкусВилл", 45%, 0,125 кг, ф/п (8 шт)</t>
  </si>
  <si>
    <t xml:space="preserve">Моцарелла сердечки в воде "Unagrande", 45%, 0,125 кг, ф/п, (8 шт)</t>
  </si>
  <si>
    <t xml:space="preserve">Моцарелла Грандиоза в воде "Unagrande", 50%, 0,2 кг, ф/п</t>
  </si>
  <si>
    <t xml:space="preserve">Моцарелла Чильеджина в воде "Unagrande", 50%, 0,125, ф/п, (8 шт)</t>
  </si>
  <si>
    <t xml:space="preserve">Моцарелла в воде Чильеджина без лактозы "Unagrande", 45%, 0,125 кг, ф/п</t>
  </si>
  <si>
    <t xml:space="preserve">Моцарелла Чильеджина в воде "Pretto", 45%, 0,1 кг, ф/п, (8 шт)</t>
  </si>
  <si>
    <t xml:space="preserve">Моцарелла в воде Чильеджина "Aventino", 45%, 0,1 кг, ф/п</t>
  </si>
  <si>
    <t xml:space="preserve">Моцарелла Чильеджина в воде "Fine Life", 45%, 0,125 кг, ф/п</t>
  </si>
  <si>
    <t xml:space="preserve">Моцарелла в воде Чильеджина без лактозы "Красная птица",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</si>
  <si>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</si>
  <si>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</si>
  <si>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</si>
  <si>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</si>
  <si>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</si>
  <si>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</si>
  <si>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"Unagrande Professionale", 45%, 0,5 кг, пл/с</t>
  </si>
  <si>
    <t xml:space="preserve">Рикотта с шоколадом "Unagrande", 30%, 0,18 кг, пл/с</t>
  </si>
  <si>
    <t xml:space="preserve">Рикотта с шоколадом "Unagrande", 30%, 0,14 кг, пл/с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</si>
  <si>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</si>
  <si>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</si>
  <si>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с шоколадом "ВкусВилл", 30%, 0,14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</si>
  <si>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</si>
  <si>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</si>
  <si>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</si>
  <si>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</si>
  <si>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</si>
  <si>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</si>
  <si>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</si>
  <si>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</si>
  <si>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</si>
  <si>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</si>
  <si>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</si>
  <si>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</si>
  <si>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</si>
  <si>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</si>
  <si>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</si>
  <si>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</si>
  <si>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</si>
  <si>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</si>
  <si>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</si>
  <si>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</si>
  <si>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"Фермерская коллекция", 65%,0,18 кг,пл/с</t>
  </si>
  <si>
    <t xml:space="preserve">Творожный "Pretto", 65%, 0,18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</si>
  <si>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</si>
  <si>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</si>
  <si>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</si>
  <si>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</si>
  <si>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</si>
  <si>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</si>
  <si>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</si>
  <si>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</si>
  <si>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</si>
  <si>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</si>
  <si>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Маскарпоне с шоколадом "Unagrande", 50%, 0,18 кг, пл/с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</si>
  <si>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</si>
  <si>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</si>
  <si>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</si>
  <si>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</si>
  <si>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</si>
  <si>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</si>
  <si>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</si>
  <si>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</si>
  <si>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</si>
  <si>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</si>
  <si>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</si>
  <si>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</si>
  <si>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</si>
  <si>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</si>
  <si>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</si>
  <si>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</si>
  <si>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</si>
  <si>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</si>
  <si>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</si>
  <si>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</si>
  <si>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</si>
  <si>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</si>
  <si>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</si>
  <si>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Н0000088771</t>
  </si>
  <si>
    <t xml:space="preserve">Н0000088717</t>
  </si>
  <si>
    <t xml:space="preserve">Н0000082882</t>
  </si>
  <si>
    <t xml:space="preserve">Н0000088470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</si>
  <si>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</si>
  <si>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</si>
  <si>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</si>
  <si>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</si>
  <si>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</si>
  <si>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</si>
  <si>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Н0000094903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</si>
  <si>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</si>
  <si>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</si>
  <si>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</si>
  <si>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</si>
  <si>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</si>
  <si>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</si>
  <si>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</si>
  <si>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</si>
  <si>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</si>
  <si>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</si>
  <si>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</si>
  <si>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</si>
  <si>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</si>
  <si>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</si>
  <si>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</si>
  <si>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</si>
  <si>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</si>
  <si>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</si>
  <si>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</si>
  <si>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</si>
  <si>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</si>
  <si>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</si>
  <si>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</si>
  <si>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</si>
  <si>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</si>
  <si>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</si>
  <si>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</si>
  <si>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</si>
  <si>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</si>
  <si>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</si>
  <si>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</si>
  <si>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</si>
  <si>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</si>
  <si>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</si>
  <si>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Н0000096635</t>
  </si>
  <si>
    <t xml:space="preserve">Н0000095415</t>
  </si>
  <si>
    <t xml:space="preserve">Н0000094739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</si>
  <si>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</si>
  <si>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</si>
  <si>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</si>
  <si>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</si>
  <si>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</si>
  <si>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</si>
  <si>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</si>
  <si>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</si>
  <si>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</si>
  <si>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</si>
  <si>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</si>
  <si>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</si>
  <si>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Н0000086349</t>
  </si>
  <si>
    <t xml:space="preserve">Н0000086350</t>
  </si>
  <si>
    <t xml:space="preserve">Н0000094994</t>
  </si>
  <si>
    <t xml:space="preserve">Н0000095662</t>
  </si>
  <si>
    <t xml:space="preserve">Н0000095663</t>
  </si>
  <si>
    <t xml:space="preserve">Н0000094993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</si>
  <si>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</si>
  <si>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</si>
  <si>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</si>
  <si>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</si>
  <si>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</si>
  <si>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</si>
  <si>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</si>
  <si>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</si>
  <si>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</si>
  <si>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</si>
  <si>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Н0000095932</t>
  </si>
  <si>
    <t xml:space="preserve">Н0000090708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</si>
  <si>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</si>
  <si>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</si>
  <si>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</si>
  <si>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</si>
  <si>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</si>
  <si>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</si>
  <si>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</si>
  <si>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Н0000095394</t>
  </si>
  <si>
    <t xml:space="preserve">Н0000085590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</si>
  <si>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</si>
  <si>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</si>
  <si>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</si>
  <si>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</si>
  <si>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</si>
  <si>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</si>
  <si>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</si>
  <si>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</si>
  <si>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</si>
  <si>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Н0000086351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</si>
  <si>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</si>
  <si>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</si>
  <si>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</si>
  <si>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</si>
  <si>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</si>
  <si>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</si>
  <si>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</si>
  <si>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</si>
  <si>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</si>
  <si>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</si>
  <si>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</si>
  <si>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</si>
  <si>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</si>
  <si>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</si>
  <si>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</si>
  <si>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</si>
  <si>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</si>
  <si>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   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</si>
  <si>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</si>
  <si>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</si>
  <si>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</si>
  <si>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</si>
  <si>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</si>
  <si>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</si>
  <si>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</si>
  <si>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</si>
  <si>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</si>
  <si>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</si>
  <si>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</si>
  <si>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</si>
  <si>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</si>
  <si>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</si>
  <si>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</si>
  <si>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12.12.20</t>
  </si>
  <si>
    <t xml:space="preserve">Сводная заявка на 13.12.20</t>
  </si>
  <si>
    <t xml:space="preserve">Сводная заявка на 14.12.20 ( Левкиной)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</si>
  <si>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</si>
  <si>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</si>
  <si>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</si>
  <si>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</si>
  <si>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</si>
  <si>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Милк Проджект    
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</si>
  <si>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</si>
  <si>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</si>
  <si>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</si>
  <si>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</si>
  <si>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</si>
  <si>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</si>
  <si>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</si>
  <si>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</si>
  <si>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</si>
  <si>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</si>
  <si>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</si>
  <si>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04 декабря</t>
  </si>
  <si>
    <t xml:space="preserve">на 05 декабря</t>
  </si>
  <si>
    <t xml:space="preserve">на 06 декабря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</si>
  <si>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</si>
  <si>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</si>
  <si>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</si>
  <si>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</si>
  <si>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</si>
  <si>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</si>
  <si>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</si>
  <si>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</si>
  <si>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</si>
  <si>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</si>
  <si>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</si>
  <si>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</si>
  <si>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</si>
  <si>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</si>
  <si>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</si>
  <si>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</si>
  <si>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</si>
  <si>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</si>
  <si>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</si>
  <si>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</si>
  <si>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</si>
  <si>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</si>
  <si>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</si>
  <si>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</si>
  <si>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</si>
  <si>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</si>
  <si>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</si>
  <si>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</si>
  <si>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</si>
  <si>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</si>
  <si>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</si>
  <si>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</si>
  <si>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</si>
  <si>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</si>
  <si>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</si>
  <si>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</si>
  <si>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</si>
  <si>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</si>
  <si>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</si>
  <si>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</si>
  <si>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</si>
  <si>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</si>
  <si>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Н0000095120</t>
  </si>
  <si>
    <t xml:space="preserve">Н0000095121</t>
  </si>
  <si>
    <t xml:space="preserve">Остатки ГП из 1С, ИТОГО, кг, в т.ч.:</t>
  </si>
  <si>
    <t xml:space="preserve">3,062,03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</si>
  <si>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</si>
  <si>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</si>
  <si>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</si>
  <si>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</si>
  <si>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</si>
  <si>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</si>
  <si>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</si>
  <si>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</si>
  <si>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1 к.н. (+2 дня 2019 г.)</t>
  </si>
  <si>
    <t xml:space="preserve">заявка 2 к.н.</t>
  </si>
  <si>
    <t xml:space="preserve">заявка 3 к.н.</t>
  </si>
  <si>
    <t xml:space="preserve">заявка 4 к.н.</t>
  </si>
  <si>
    <t xml:space="preserve">заявка 5 к.н.</t>
  </si>
  <si>
    <t xml:space="preserve">заявка 6 к.н.</t>
  </si>
  <si>
    <t xml:space="preserve">заявка 7 к.н.</t>
  </si>
  <si>
    <t xml:space="preserve">заявка 8 к.н.</t>
  </si>
  <si>
    <t xml:space="preserve">заявка 9 к.н.</t>
  </si>
  <si>
    <t xml:space="preserve">заявка 10 к.н.</t>
  </si>
  <si>
    <t xml:space="preserve">заявка 11 к.н.</t>
  </si>
  <si>
    <t xml:space="preserve">заявка 12 к.н.</t>
  </si>
  <si>
    <t xml:space="preserve">заявка 13 к.н.</t>
  </si>
  <si>
    <t xml:space="preserve">заявка 14 к.н.</t>
  </si>
  <si>
    <t xml:space="preserve">заявка 15 к.н.</t>
  </si>
  <si>
    <t xml:space="preserve">заявка 16 к.н.</t>
  </si>
  <si>
    <t xml:space="preserve">заявка 17 к.н.</t>
  </si>
  <si>
    <t xml:space="preserve">заявка 18 к.н.</t>
  </si>
  <si>
    <t xml:space="preserve">заявка 19 к.н.</t>
  </si>
  <si>
    <t xml:space="preserve">заявка 35 к.н.</t>
  </si>
  <si>
    <t xml:space="preserve">заявка 36 к.н.</t>
  </si>
  <si>
    <t xml:space="preserve">заявка 21 к.н.</t>
  </si>
  <si>
    <t xml:space="preserve">заявка 37 к.д.</t>
  </si>
  <si>
    <t xml:space="preserve">заявка 22 к.д.</t>
  </si>
  <si>
    <t xml:space="preserve">заявка 38 к.н.</t>
  </si>
  <si>
    <t xml:space="preserve">заявка 23 к.н.</t>
  </si>
  <si>
    <t xml:space="preserve">заявка 39 к.н.</t>
  </si>
  <si>
    <t xml:space="preserve">заявка 40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</si>
  <si>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</si>
  <si>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</si>
  <si>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</si>
  <si>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</si>
  <si>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</si>
  <si>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"Избёнка", 70%, 0,18 кг, пл/с (6шт)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</si>
  <si>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</si>
  <si>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</si>
  <si>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</si>
  <si>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</si>
  <si>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</si>
  <si>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</si>
  <si>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</si>
  <si>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</si>
  <si>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</si>
  <si>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</si>
  <si>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</si>
  <si>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</si>
  <si>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</si>
  <si>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для сэндвичей "Unagrande", 45%, 0,28 кг, т/ф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</si>
  <si>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</si>
  <si>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</si>
  <si>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"Unagrande", 50%, 0,125 кг, ф/п, 6 шт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</si>
  <si>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</si>
  <si>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</si>
  <si>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</si>
  <si>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</si>
  <si>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"Избёнка", 45%, 0,18 кг, пл/с (6 шт)</t>
  </si>
  <si>
    <t xml:space="preserve">Рикотта "Красная птица", 30%, 0,25 кг, пл/с</t>
  </si>
  <si>
    <t xml:space="preserve">Сулугуни "Умалат", 45%, 0,28 кг, т/ф (6 шт)</t>
  </si>
  <si>
    <t xml:space="preserve">Сулугуни "Умалат", 45%, 0,37 кг, т/ф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</si>
  <si>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</si>
  <si>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</si>
  <si>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</si>
  <si>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</si>
  <si>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</si>
  <si>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</si>
  <si>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</si>
  <si>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</si>
  <si>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</si>
  <si>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</si>
  <si>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Н0000093999</t>
  </si>
  <si>
    <t xml:space="preserve">Н0000088580</t>
  </si>
  <si>
    <t xml:space="preserve">Н0000086057</t>
  </si>
  <si>
    <t xml:space="preserve">Н0000088000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</si>
  <si>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</si>
  <si>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</si>
  <si>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</si>
  <si>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</si>
  <si>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Н0000090762</t>
  </si>
  <si>
    <t xml:space="preserve">Н0000090905</t>
  </si>
  <si>
    <t xml:space="preserve">Н0000082750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</si>
  <si>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</si>
  <si>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</si>
  <si>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</si>
  <si>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</si>
  <si>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</si>
  <si>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</si>
  <si>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</si>
  <si>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</si>
  <si>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</si>
  <si>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</si>
  <si>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</si>
  <si>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</si>
  <si>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</si>
  <si>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</si>
  <si>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Чильеджина в воде "Лакомо",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</si>
  <si>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</si>
  <si>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</si>
  <si>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</si>
  <si>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</si>
  <si>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</si>
  <si>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</si>
  <si>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</si>
  <si>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</si>
  <si>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</si>
  <si>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</si>
  <si>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</si>
  <si>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</si>
  <si>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</si>
  <si>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</si>
  <si>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</si>
  <si>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</si>
  <si>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</si>
  <si>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</si>
  <si>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</si>
  <si>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</si>
  <si>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</si>
  <si>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</si>
  <si>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</si>
  <si>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</si>
  <si>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</si>
  <si>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</si>
  <si>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</si>
  <si>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2.7% варка, Альче, без лактозы</t>
  </si>
  <si>
    <t xml:space="preserve">Для пиццы</t>
  </si>
  <si>
    <t xml:space="preserve">[6]</t>
  </si>
  <si>
    <t xml:space="preserve">3.3% варка, Альче, без лактозы</t>
  </si>
  <si>
    <t xml:space="preserve">Фиор Ди Латте</t>
  </si>
  <si>
    <t xml:space="preserve">[50, 52, 9, 11, 54]</t>
  </si>
  <si>
    <t xml:space="preserve">2.7% варка, Сакко</t>
  </si>
  <si>
    <t xml:space="preserve">Сулугуни</t>
  </si>
  <si>
    <t xml:space="preserve">Маркет Перекресток</t>
  </si>
  <si>
    <t xml:space="preserve">[36, 16, 45, 2, 46, 47, 48, 1, 15, 33]</t>
  </si>
  <si>
    <t xml:space="preserve">2.7% варка, Альче</t>
  </si>
  <si>
    <t xml:space="preserve">Моцарелла</t>
  </si>
  <si>
    <t xml:space="preserve">[35, 39, 38, 41, 37, 55, 40, 34, 14, 18, 19, 20, 44, 17, 4, 3, 61, 5]</t>
  </si>
  <si>
    <t xml:space="preserve">3.3% варка, Альче</t>
  </si>
  <si>
    <t xml:space="preserve">[21]</t>
  </si>
  <si>
    <t xml:space="preserve">3.3% варка, Сакко</t>
  </si>
  <si>
    <t xml:space="preserve">[24, 23, 26, 27, 22, 43, 7, 29, 42, 28, 10, 31, 32]</t>
  </si>
  <si>
    <t xml:space="preserve">3.6% варка, Альче</t>
  </si>
  <si>
    <t xml:space="preserve">[25, 12, 30]</t>
  </si>
  <si>
    <t xml:space="preserve">[56, 57, 60, 58, 49]</t>
  </si>
  <si>
    <t xml:space="preserve">Метро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</si>
  <si>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</si>
  <si>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</si>
  <si>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</si>
  <si>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</si>
  <si>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</si>
  <si>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</si>
  <si>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</si>
  <si>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</si>
  <si>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</si>
  <si>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</si>
  <si>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</si>
  <si>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</si>
  <si>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</si>
  <si>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</si>
  <si>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</si>
  <si>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</si>
  <si>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</si>
  <si>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3.3, Альче, без лактозы</t>
  </si>
  <si>
    <t xml:space="preserve">Вода: 125</t>
  </si>
  <si>
    <t xml:space="preserve">Мультиголова</t>
  </si>
  <si>
    <t xml:space="preserve">-</t>
  </si>
  <si>
    <t xml:space="preserve">Вода: 8</t>
  </si>
  <si>
    <t xml:space="preserve">3.3, Сакко</t>
  </si>
  <si>
    <t xml:space="preserve">Вода: 100</t>
  </si>
  <si>
    <t xml:space="preserve">3.6, Альче</t>
  </si>
  <si>
    <t xml:space="preserve">2.7, Альче</t>
  </si>
  <si>
    <t xml:space="preserve">Соль: 30</t>
  </si>
  <si>
    <t xml:space="preserve">Ульма</t>
  </si>
  <si>
    <t xml:space="preserve">Соль: 1</t>
  </si>
  <si>
    <t xml:space="preserve">Соль: 280</t>
  </si>
  <si>
    <t xml:space="preserve">Соль: 460</t>
  </si>
  <si>
    <t xml:space="preserve">САККАРДО</t>
  </si>
  <si>
    <t xml:space="preserve">Вода: 200</t>
  </si>
  <si>
    <t xml:space="preserve">Вода: 25</t>
  </si>
  <si>
    <t xml:space="preserve">Масса</t>
  </si>
  <si>
    <t xml:space="preserve">Соль: 1200</t>
  </si>
  <si>
    <t xml:space="preserve">Соль: 15</t>
  </si>
  <si>
    <t xml:space="preserve">Соль: 200</t>
  </si>
  <si>
    <t xml:space="preserve">Соль: 260</t>
  </si>
  <si>
    <t xml:space="preserve">Соль: 370</t>
  </si>
  <si>
    <t xml:space="preserve">Соль: 7.5</t>
  </si>
  <si>
    <t xml:space="preserve">Соль: 700</t>
  </si>
  <si>
    <t xml:space="preserve">Моцарелла в воде Фиор Ди Латте "Каждый день", 45%, 0,1 кг, ф/п</t>
  </si>
  <si>
    <t xml:space="preserve">Моцарелла в воде Чильеджина "Каждый день", 45%, 0,1 кг, ф/п</t>
  </si>
  <si>
    <t xml:space="preserve">3.3, Альче</t>
  </si>
  <si>
    <t xml:space="preserve">2.7, Сакко</t>
  </si>
  <si>
    <t xml:space="preserve">2.7, Альче, без лактозы</t>
  </si>
  <si>
    <t xml:space="preserve">Сулугуни без лактозы "ВкусВилл", 45%, 0,2 кг, т/ф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</si>
</sst>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F8AA97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8AA9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F1DADA"/>
      <rgbColor rgb="FFFFFF99"/>
      <rgbColor rgb="FF99CCFF"/>
      <rgbColor rgb="FFF8AA97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B3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true" outlineLevel="0" collapsed="false">
      <c r="A1" s="2" t="s">
        <v>0</v>
      </c>
      <c r="B1" s="3" t="n">
        <v>44175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</row>
    <row r="2" customFormat="false" ht="14.5" hidden="false" customHeight="true" outlineLevel="0" collapsed="false">
      <c r="A2" s="2" t="s">
        <v>131</v>
      </c>
      <c r="B2" s="1" t="s">
        <v>132</v>
      </c>
      <c r="J2" s="1" t="s">
        <v>133</v>
      </c>
      <c r="R2" s="1" t="s">
        <v>134</v>
      </c>
      <c r="U2" s="1" t="s">
        <v>135</v>
      </c>
      <c r="V2" s="1" t="s">
        <v>136</v>
      </c>
      <c r="AB2" s="1" t="s">
        <v>137</v>
      </c>
      <c r="AX2" s="1" t="s">
        <v>138</v>
      </c>
      <c r="AZ2" s="1" t="s">
        <v>139</v>
      </c>
      <c r="BL2" s="1" t="s">
        <v>140</v>
      </c>
      <c r="BM2" s="1" t="s">
        <v>141</v>
      </c>
      <c r="BV2" s="1" t="s">
        <v>142</v>
      </c>
      <c r="CQ2" s="1" t="s">
        <v>143</v>
      </c>
      <c r="CR2" s="1" t="s">
        <v>143</v>
      </c>
      <c r="CS2" s="1" t="s">
        <v>144</v>
      </c>
      <c r="CY2" s="1" t="s">
        <v>145</v>
      </c>
      <c r="DB2" s="1" t="s">
        <v>146</v>
      </c>
      <c r="DL2" s="1" t="s">
        <v>147</v>
      </c>
      <c r="DS2" s="1" t="s">
        <v>148</v>
      </c>
      <c r="DT2" s="1" t="s">
        <v>149</v>
      </c>
      <c r="DY2" s="1" t="s">
        <v>150</v>
      </c>
      <c r="DZ2" s="1" t="s">
        <v>131</v>
      </c>
    </row>
    <row r="3" customFormat="false" ht="14.5" hidden="false" customHeight="true" outlineLevel="0" collapsed="false">
      <c r="A3" s="2" t="s">
        <v>151</v>
      </c>
      <c r="B3" s="1" t="s">
        <v>132</v>
      </c>
      <c r="C3" s="1" t="s">
        <v>132</v>
      </c>
      <c r="D3" s="1" t="s">
        <v>132</v>
      </c>
      <c r="E3" s="1" t="s">
        <v>132</v>
      </c>
      <c r="F3" s="1" t="s">
        <v>132</v>
      </c>
      <c r="G3" s="1" t="s">
        <v>132</v>
      </c>
      <c r="H3" s="1" t="s">
        <v>132</v>
      </c>
      <c r="I3" s="1" t="s">
        <v>132</v>
      </c>
      <c r="J3" s="1" t="s">
        <v>152</v>
      </c>
      <c r="K3" s="1" t="s">
        <v>152</v>
      </c>
      <c r="L3" s="1" t="s">
        <v>152</v>
      </c>
      <c r="M3" s="1" t="s">
        <v>152</v>
      </c>
      <c r="N3" s="1" t="s">
        <v>153</v>
      </c>
      <c r="O3" s="1" t="s">
        <v>154</v>
      </c>
      <c r="P3" s="1" t="s">
        <v>155</v>
      </c>
      <c r="Q3" s="1" t="s">
        <v>142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156</v>
      </c>
      <c r="W3" s="1" t="s">
        <v>156</v>
      </c>
      <c r="X3" s="1" t="s">
        <v>156</v>
      </c>
      <c r="Y3" s="1" t="s">
        <v>156</v>
      </c>
      <c r="Z3" s="1" t="s">
        <v>156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157</v>
      </c>
      <c r="AN3" s="1" t="s">
        <v>157</v>
      </c>
      <c r="AO3" s="1" t="s">
        <v>157</v>
      </c>
      <c r="AP3" s="1" t="s">
        <v>157</v>
      </c>
      <c r="AQ3" s="1" t="s">
        <v>157</v>
      </c>
      <c r="AR3" s="1" t="s">
        <v>157</v>
      </c>
      <c r="AS3" s="1" t="s">
        <v>158</v>
      </c>
      <c r="AT3" s="1" t="s">
        <v>158</v>
      </c>
      <c r="AU3" s="1" t="s">
        <v>158</v>
      </c>
      <c r="AV3" s="1" t="s">
        <v>158</v>
      </c>
      <c r="AW3" s="1" t="s">
        <v>158</v>
      </c>
      <c r="AX3" s="1" t="s">
        <v>138</v>
      </c>
      <c r="AY3" s="1" t="s">
        <v>138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159</v>
      </c>
      <c r="BE3" s="1" t="s">
        <v>159</v>
      </c>
      <c r="BF3" s="1" t="s">
        <v>159</v>
      </c>
      <c r="BG3" s="1" t="s">
        <v>159</v>
      </c>
      <c r="BH3" s="1" t="s">
        <v>159</v>
      </c>
      <c r="BI3" s="1" t="s">
        <v>159</v>
      </c>
      <c r="BJ3" s="1" t="s">
        <v>159</v>
      </c>
      <c r="BK3" s="1" t="s">
        <v>159</v>
      </c>
      <c r="BL3" s="1" t="s">
        <v>140</v>
      </c>
      <c r="BM3" s="1" t="s">
        <v>160</v>
      </c>
      <c r="BN3" s="1" t="s">
        <v>160</v>
      </c>
      <c r="BO3" s="1" t="s">
        <v>160</v>
      </c>
      <c r="BP3" s="1" t="s">
        <v>160</v>
      </c>
      <c r="BQ3" s="1" t="s">
        <v>160</v>
      </c>
      <c r="BR3" s="1" t="s">
        <v>160</v>
      </c>
      <c r="BS3" s="1" t="s">
        <v>160</v>
      </c>
      <c r="BT3" s="1" t="s">
        <v>160</v>
      </c>
      <c r="BU3" s="1" t="s">
        <v>160</v>
      </c>
      <c r="BV3" s="1" t="s">
        <v>142</v>
      </c>
      <c r="BW3" s="1" t="s">
        <v>142</v>
      </c>
      <c r="BX3" s="1" t="s">
        <v>142</v>
      </c>
      <c r="BY3" s="1" t="s">
        <v>142</v>
      </c>
      <c r="BZ3" s="1" t="s">
        <v>142</v>
      </c>
      <c r="CA3" s="1" t="s">
        <v>142</v>
      </c>
      <c r="CB3" s="1" t="s">
        <v>142</v>
      </c>
      <c r="CC3" s="1" t="s">
        <v>142</v>
      </c>
      <c r="CD3" s="1" t="s">
        <v>142</v>
      </c>
      <c r="CE3" s="1" t="s">
        <v>142</v>
      </c>
      <c r="CF3" s="1" t="s">
        <v>142</v>
      </c>
      <c r="CG3" s="1" t="s">
        <v>142</v>
      </c>
      <c r="CH3" s="1" t="s">
        <v>142</v>
      </c>
      <c r="CI3" s="1" t="s">
        <v>142</v>
      </c>
      <c r="CJ3" s="1" t="s">
        <v>142</v>
      </c>
      <c r="CK3" s="1" t="s">
        <v>142</v>
      </c>
      <c r="CL3" s="1" t="s">
        <v>142</v>
      </c>
      <c r="CM3" s="1" t="s">
        <v>142</v>
      </c>
      <c r="CN3" s="1" t="s">
        <v>142</v>
      </c>
      <c r="CO3" s="1" t="s">
        <v>142</v>
      </c>
      <c r="CP3" s="1" t="s">
        <v>142</v>
      </c>
      <c r="CQ3" s="1" t="s">
        <v>143</v>
      </c>
      <c r="CR3" s="1" t="s">
        <v>143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161</v>
      </c>
      <c r="CX3" s="1" t="s">
        <v>161</v>
      </c>
      <c r="CY3" s="1" t="s">
        <v>145</v>
      </c>
      <c r="CZ3" s="1" t="s">
        <v>145</v>
      </c>
      <c r="DA3" s="1" t="s">
        <v>162</v>
      </c>
      <c r="DB3" s="1" t="s">
        <v>146</v>
      </c>
      <c r="DC3" s="1" t="s">
        <v>146</v>
      </c>
      <c r="DD3" s="1" t="s">
        <v>146</v>
      </c>
      <c r="DE3" s="1" t="s">
        <v>146</v>
      </c>
      <c r="DF3" s="1" t="s">
        <v>146</v>
      </c>
      <c r="DG3" s="1" t="s">
        <v>146</v>
      </c>
      <c r="DH3" s="1" t="s">
        <v>146</v>
      </c>
      <c r="DI3" s="1" t="s">
        <v>146</v>
      </c>
      <c r="DJ3" s="1" t="s">
        <v>146</v>
      </c>
      <c r="DK3" s="1" t="s">
        <v>146</v>
      </c>
      <c r="DL3" s="1" t="s">
        <v>147</v>
      </c>
      <c r="DM3" s="1" t="s">
        <v>147</v>
      </c>
      <c r="DN3" s="1" t="s">
        <v>147</v>
      </c>
      <c r="DO3" s="1" t="s">
        <v>147</v>
      </c>
      <c r="DP3" s="1" t="s">
        <v>147</v>
      </c>
      <c r="DQ3" s="1" t="s">
        <v>147</v>
      </c>
      <c r="DR3" s="1" t="s">
        <v>147</v>
      </c>
      <c r="DS3" s="1" t="s">
        <v>148</v>
      </c>
      <c r="DT3" s="1" t="s">
        <v>149</v>
      </c>
      <c r="DZ3" s="1" t="s">
        <v>151</v>
      </c>
    </row>
    <row r="4" customFormat="false" ht="14.5" hidden="false" customHeight="true" outlineLevel="0" collapsed="false">
      <c r="A4" s="2" t="s">
        <v>163</v>
      </c>
      <c r="B4" s="1" t="s">
        <v>164</v>
      </c>
      <c r="C4" s="1" t="s">
        <v>164</v>
      </c>
      <c r="D4" s="1" t="s">
        <v>164</v>
      </c>
      <c r="E4" s="1" t="s">
        <v>164</v>
      </c>
      <c r="F4" s="1" t="s">
        <v>164</v>
      </c>
      <c r="G4" s="1" t="s">
        <v>165</v>
      </c>
      <c r="H4" s="1" t="s">
        <v>166</v>
      </c>
      <c r="I4" s="1" t="s">
        <v>164</v>
      </c>
      <c r="J4" s="1" t="s">
        <v>164</v>
      </c>
      <c r="K4" s="1" t="s">
        <v>164</v>
      </c>
      <c r="L4" s="1" t="s">
        <v>164</v>
      </c>
      <c r="M4" s="1" t="s">
        <v>164</v>
      </c>
      <c r="N4" s="1" t="s">
        <v>164</v>
      </c>
      <c r="O4" s="1" t="s">
        <v>164</v>
      </c>
      <c r="P4" s="1" t="s">
        <v>167</v>
      </c>
      <c r="Q4" s="1" t="s">
        <v>168</v>
      </c>
      <c r="R4" s="1" t="s">
        <v>164</v>
      </c>
      <c r="S4" s="1" t="s">
        <v>169</v>
      </c>
      <c r="T4" s="1" t="s">
        <v>164</v>
      </c>
      <c r="U4" s="1" t="s">
        <v>164</v>
      </c>
      <c r="V4" s="1" t="s">
        <v>164</v>
      </c>
      <c r="W4" s="1" t="s">
        <v>164</v>
      </c>
      <c r="X4" s="1" t="s">
        <v>166</v>
      </c>
      <c r="Y4" s="1" t="s">
        <v>169</v>
      </c>
      <c r="Z4" s="1" t="s">
        <v>164</v>
      </c>
      <c r="AA4" s="1" t="s">
        <v>170</v>
      </c>
      <c r="AB4" s="1" t="s">
        <v>167</v>
      </c>
      <c r="AC4" s="1" t="s">
        <v>167</v>
      </c>
      <c r="AD4" s="1" t="s">
        <v>171</v>
      </c>
      <c r="AE4" s="1" t="s">
        <v>169</v>
      </c>
      <c r="AF4" s="1" t="s">
        <v>166</v>
      </c>
      <c r="AG4" s="1" t="s">
        <v>166</v>
      </c>
      <c r="AH4" s="1" t="s">
        <v>167</v>
      </c>
      <c r="AI4" s="1" t="s">
        <v>167</v>
      </c>
      <c r="AJ4" s="1" t="s">
        <v>168</v>
      </c>
      <c r="AK4" s="1" t="s">
        <v>172</v>
      </c>
      <c r="AL4" s="1" t="s">
        <v>167</v>
      </c>
      <c r="AM4" s="1" t="s">
        <v>168</v>
      </c>
      <c r="AN4" s="1" t="s">
        <v>168</v>
      </c>
      <c r="AO4" s="1" t="s">
        <v>173</v>
      </c>
      <c r="AP4" s="1" t="s">
        <v>167</v>
      </c>
      <c r="AQ4" s="1" t="s">
        <v>167</v>
      </c>
      <c r="AR4" s="1" t="s">
        <v>174</v>
      </c>
      <c r="AS4" s="1" t="s">
        <v>167</v>
      </c>
      <c r="AT4" s="1" t="s">
        <v>167</v>
      </c>
      <c r="AU4" s="1" t="s">
        <v>167</v>
      </c>
      <c r="AV4" s="1" t="s">
        <v>167</v>
      </c>
      <c r="AW4" s="1" t="s">
        <v>167</v>
      </c>
      <c r="AX4" s="1" t="s">
        <v>175</v>
      </c>
      <c r="AY4" s="1" t="s">
        <v>175</v>
      </c>
      <c r="AZ4" s="1" t="s">
        <v>167</v>
      </c>
      <c r="BA4" s="1" t="s">
        <v>167</v>
      </c>
      <c r="BB4" s="1" t="s">
        <v>168</v>
      </c>
      <c r="BC4" s="1" t="s">
        <v>168</v>
      </c>
      <c r="BD4" s="1" t="s">
        <v>176</v>
      </c>
      <c r="BE4" s="1" t="s">
        <v>166</v>
      </c>
      <c r="BF4" s="1" t="s">
        <v>170</v>
      </c>
      <c r="BG4" s="1" t="s">
        <v>172</v>
      </c>
      <c r="BH4" s="1" t="s">
        <v>177</v>
      </c>
      <c r="BI4" s="1" t="s">
        <v>166</v>
      </c>
      <c r="BJ4" s="1" t="s">
        <v>169</v>
      </c>
      <c r="BK4" s="1" t="s">
        <v>167</v>
      </c>
      <c r="BL4" s="1" t="s">
        <v>167</v>
      </c>
      <c r="BM4" s="1" t="s">
        <v>167</v>
      </c>
      <c r="BN4" s="1" t="s">
        <v>167</v>
      </c>
      <c r="BO4" s="1" t="s">
        <v>168</v>
      </c>
      <c r="BP4" s="1" t="s">
        <v>172</v>
      </c>
      <c r="BQ4" s="1" t="s">
        <v>170</v>
      </c>
      <c r="BR4" s="1" t="s">
        <v>166</v>
      </c>
      <c r="BS4" s="1" t="s">
        <v>177</v>
      </c>
      <c r="BT4" s="1" t="s">
        <v>176</v>
      </c>
      <c r="BU4" s="1" t="s">
        <v>166</v>
      </c>
      <c r="BV4" s="1" t="s">
        <v>167</v>
      </c>
      <c r="BW4" s="1" t="s">
        <v>167</v>
      </c>
      <c r="BX4" s="1" t="s">
        <v>172</v>
      </c>
      <c r="BY4" s="1" t="s">
        <v>167</v>
      </c>
      <c r="BZ4" s="1" t="s">
        <v>167</v>
      </c>
      <c r="CA4" s="1" t="s">
        <v>167</v>
      </c>
      <c r="CB4" s="1" t="s">
        <v>167</v>
      </c>
      <c r="CC4" s="1" t="s">
        <v>167</v>
      </c>
      <c r="CD4" s="1" t="s">
        <v>169</v>
      </c>
      <c r="CE4" s="1" t="s">
        <v>168</v>
      </c>
      <c r="CF4" s="1" t="s">
        <v>168</v>
      </c>
      <c r="CG4" s="1" t="s">
        <v>173</v>
      </c>
      <c r="CH4" s="1" t="s">
        <v>169</v>
      </c>
      <c r="CI4" s="1" t="s">
        <v>166</v>
      </c>
      <c r="CJ4" s="1" t="s">
        <v>166</v>
      </c>
      <c r="CK4" s="1" t="s">
        <v>166</v>
      </c>
      <c r="CL4" s="1" t="s">
        <v>178</v>
      </c>
      <c r="CM4" s="1" t="s">
        <v>171</v>
      </c>
      <c r="CN4" s="1" t="s">
        <v>171</v>
      </c>
      <c r="CO4" s="1" t="s">
        <v>171</v>
      </c>
      <c r="CP4" s="1" t="s">
        <v>165</v>
      </c>
      <c r="CQ4" s="1" t="s">
        <v>167</v>
      </c>
      <c r="CR4" s="1" t="s">
        <v>166</v>
      </c>
      <c r="CS4" s="1" t="s">
        <v>167</v>
      </c>
      <c r="CT4" s="1" t="s">
        <v>166</v>
      </c>
      <c r="CU4" s="1" t="s">
        <v>168</v>
      </c>
      <c r="CV4" s="1" t="s">
        <v>169</v>
      </c>
      <c r="CW4" s="1" t="s">
        <v>173</v>
      </c>
      <c r="CX4" s="1" t="s">
        <v>167</v>
      </c>
      <c r="CY4" s="1" t="s">
        <v>173</v>
      </c>
      <c r="CZ4" s="1" t="s">
        <v>168</v>
      </c>
      <c r="DA4" s="1" t="s">
        <v>167</v>
      </c>
      <c r="DB4" s="1" t="s">
        <v>179</v>
      </c>
      <c r="DC4" s="1" t="s">
        <v>168</v>
      </c>
      <c r="DD4" s="1" t="s">
        <v>168</v>
      </c>
      <c r="DE4" s="1" t="s">
        <v>166</v>
      </c>
      <c r="DF4" s="1" t="s">
        <v>166</v>
      </c>
      <c r="DG4" s="1" t="s">
        <v>169</v>
      </c>
      <c r="DH4" s="1" t="s">
        <v>165</v>
      </c>
      <c r="DI4" s="1" t="s">
        <v>179</v>
      </c>
      <c r="DJ4" s="1" t="s">
        <v>171</v>
      </c>
      <c r="DK4" s="1" t="s">
        <v>179</v>
      </c>
      <c r="DL4" s="1" t="s">
        <v>164</v>
      </c>
      <c r="DM4" s="1" t="s">
        <v>164</v>
      </c>
      <c r="DN4" s="1" t="s">
        <v>167</v>
      </c>
      <c r="DO4" s="1" t="s">
        <v>167</v>
      </c>
      <c r="DP4" s="1" t="s">
        <v>167</v>
      </c>
      <c r="DQ4" s="1" t="s">
        <v>180</v>
      </c>
      <c r="DR4" s="1" t="s">
        <v>180</v>
      </c>
      <c r="DZ4" s="1" t="s">
        <v>163</v>
      </c>
    </row>
    <row r="5" customFormat="false" ht="14.5" hidden="false" customHeight="true" outlineLevel="0" collapsed="false">
      <c r="A5" s="2" t="s">
        <v>181</v>
      </c>
      <c r="B5" s="1" t="s">
        <v>182</v>
      </c>
      <c r="C5" s="1" t="s">
        <v>183</v>
      </c>
      <c r="D5" s="1" t="s">
        <v>184</v>
      </c>
      <c r="E5" s="1" t="s">
        <v>185</v>
      </c>
      <c r="F5" s="1" t="s">
        <v>186</v>
      </c>
      <c r="G5" s="1" t="s">
        <v>187</v>
      </c>
      <c r="H5" s="1" t="s">
        <v>188</v>
      </c>
      <c r="I5" s="1" t="s">
        <v>189</v>
      </c>
      <c r="J5" s="1" t="s">
        <v>190</v>
      </c>
      <c r="K5" s="1" t="s">
        <v>191</v>
      </c>
      <c r="L5" s="1" t="s">
        <v>192</v>
      </c>
      <c r="M5" s="1" t="s">
        <v>193</v>
      </c>
      <c r="N5" s="1" t="s">
        <v>194</v>
      </c>
      <c r="O5" s="1" t="s">
        <v>195</v>
      </c>
      <c r="P5" s="1" t="s">
        <v>196</v>
      </c>
      <c r="Q5" s="1" t="s">
        <v>197</v>
      </c>
      <c r="R5" s="1" t="s">
        <v>198</v>
      </c>
      <c r="S5" s="1" t="s">
        <v>199</v>
      </c>
      <c r="T5" s="1" t="s">
        <v>200</v>
      </c>
      <c r="U5" s="1" t="s">
        <v>201</v>
      </c>
      <c r="V5" s="1" t="s">
        <v>202</v>
      </c>
      <c r="W5" s="1" t="s">
        <v>203</v>
      </c>
      <c r="X5" s="1" t="s">
        <v>204</v>
      </c>
      <c r="Y5" s="1" t="s">
        <v>205</v>
      </c>
      <c r="Z5" s="1" t="s">
        <v>206</v>
      </c>
      <c r="AA5" s="1" t="s">
        <v>207</v>
      </c>
      <c r="AB5" s="1" t="s">
        <v>208</v>
      </c>
      <c r="AC5" s="1" t="s">
        <v>209</v>
      </c>
      <c r="AD5" s="1" t="s">
        <v>210</v>
      </c>
      <c r="AE5" s="1" t="s">
        <v>211</v>
      </c>
      <c r="AF5" s="1" t="s">
        <v>212</v>
      </c>
      <c r="AG5" s="1" t="s">
        <v>213</v>
      </c>
      <c r="AH5" s="1" t="s">
        <v>214</v>
      </c>
      <c r="AI5" s="1" t="s">
        <v>215</v>
      </c>
      <c r="AJ5" s="1" t="s">
        <v>216</v>
      </c>
      <c r="AK5" s="1" t="s">
        <v>217</v>
      </c>
      <c r="AL5" s="1" t="s">
        <v>218</v>
      </c>
      <c r="AM5" s="1" t="s">
        <v>219</v>
      </c>
      <c r="AN5" s="1" t="s">
        <v>220</v>
      </c>
      <c r="AO5" s="1" t="s">
        <v>221</v>
      </c>
      <c r="AP5" s="1" t="s">
        <v>222</v>
      </c>
      <c r="AQ5" s="1" t="s">
        <v>223</v>
      </c>
      <c r="AR5" s="1" t="s">
        <v>224</v>
      </c>
      <c r="AS5" s="1" t="s">
        <v>225</v>
      </c>
      <c r="AT5" s="1" t="s">
        <v>226</v>
      </c>
      <c r="AU5" s="1" t="s">
        <v>227</v>
      </c>
      <c r="AV5" s="1" t="s">
        <v>228</v>
      </c>
      <c r="AW5" s="1" t="s">
        <v>229</v>
      </c>
      <c r="AX5" s="1" t="s">
        <v>230</v>
      </c>
      <c r="AY5" s="1" t="s">
        <v>231</v>
      </c>
      <c r="AZ5" s="1" t="s">
        <v>232</v>
      </c>
      <c r="BA5" s="1" t="s">
        <v>233</v>
      </c>
      <c r="BB5" s="1" t="s">
        <v>234</v>
      </c>
      <c r="BC5" s="1" t="s">
        <v>235</v>
      </c>
      <c r="BD5" s="1" t="s">
        <v>236</v>
      </c>
      <c r="BE5" s="1" t="s">
        <v>237</v>
      </c>
      <c r="BF5" s="1" t="s">
        <v>238</v>
      </c>
      <c r="BG5" s="1" t="s">
        <v>239</v>
      </c>
      <c r="BH5" s="1" t="s">
        <v>240</v>
      </c>
      <c r="BI5" s="1" t="s">
        <v>241</v>
      </c>
      <c r="BJ5" s="1" t="s">
        <v>242</v>
      </c>
      <c r="BK5" s="1" t="s">
        <v>243</v>
      </c>
      <c r="BL5" s="1" t="s">
        <v>244</v>
      </c>
      <c r="BM5" s="1" t="s">
        <v>245</v>
      </c>
      <c r="BN5" s="1" t="s">
        <v>246</v>
      </c>
      <c r="BO5" s="1" t="s">
        <v>247</v>
      </c>
      <c r="BP5" s="1" t="s">
        <v>248</v>
      </c>
      <c r="BQ5" s="1" t="s">
        <v>249</v>
      </c>
      <c r="BR5" s="1" t="s">
        <v>250</v>
      </c>
      <c r="BS5" s="1" t="s">
        <v>251</v>
      </c>
      <c r="BT5" s="1" t="s">
        <v>252</v>
      </c>
      <c r="BU5" s="1" t="s">
        <v>253</v>
      </c>
      <c r="BV5" s="1" t="s">
        <v>254</v>
      </c>
      <c r="BW5" s="1" t="s">
        <v>255</v>
      </c>
      <c r="BX5" s="1" t="s">
        <v>256</v>
      </c>
      <c r="BY5" s="1" t="s">
        <v>257</v>
      </c>
      <c r="BZ5" s="1" t="s">
        <v>258</v>
      </c>
      <c r="CA5" s="1" t="s">
        <v>259</v>
      </c>
      <c r="CB5" s="1" t="s">
        <v>260</v>
      </c>
      <c r="CC5" s="1" t="s">
        <v>261</v>
      </c>
      <c r="CD5" s="1" t="s">
        <v>262</v>
      </c>
      <c r="CE5" s="1" t="s">
        <v>263</v>
      </c>
      <c r="CF5" s="1" t="s">
        <v>264</v>
      </c>
      <c r="CG5" s="1" t="s">
        <v>265</v>
      </c>
      <c r="CH5" s="1" t="s">
        <v>266</v>
      </c>
      <c r="CI5" s="1" t="s">
        <v>267</v>
      </c>
      <c r="CJ5" s="1" t="s">
        <v>268</v>
      </c>
      <c r="CK5" s="1" t="s">
        <v>269</v>
      </c>
      <c r="CL5" s="1" t="s">
        <v>270</v>
      </c>
      <c r="CM5" s="1" t="s">
        <v>271</v>
      </c>
      <c r="CN5" s="1" t="s">
        <v>272</v>
      </c>
      <c r="CO5" s="1" t="s">
        <v>273</v>
      </c>
      <c r="CP5" s="1" t="s">
        <v>274</v>
      </c>
      <c r="CQ5" s="1" t="s">
        <v>275</v>
      </c>
      <c r="CR5" s="1" t="s">
        <v>276</v>
      </c>
      <c r="CS5" s="1" t="s">
        <v>277</v>
      </c>
      <c r="CT5" s="1" t="s">
        <v>278</v>
      </c>
      <c r="CU5" s="1" t="s">
        <v>279</v>
      </c>
      <c r="CV5" s="1" t="s">
        <v>280</v>
      </c>
      <c r="CW5" s="1" t="s">
        <v>281</v>
      </c>
      <c r="CX5" s="1" t="s">
        <v>282</v>
      </c>
      <c r="CY5" s="1" t="s">
        <v>283</v>
      </c>
      <c r="CZ5" s="1" t="s">
        <v>284</v>
      </c>
      <c r="DA5" s="1" t="s">
        <v>285</v>
      </c>
      <c r="DB5" s="1" t="s">
        <v>286</v>
      </c>
      <c r="DC5" s="1" t="s">
        <v>287</v>
      </c>
      <c r="DD5" s="1" t="s">
        <v>288</v>
      </c>
      <c r="DE5" s="1" t="s">
        <v>289</v>
      </c>
      <c r="DF5" s="1" t="s">
        <v>290</v>
      </c>
      <c r="DG5" s="1" t="s">
        <v>291</v>
      </c>
      <c r="DH5" s="1" t="s">
        <v>292</v>
      </c>
      <c r="DI5" s="1" t="s">
        <v>293</v>
      </c>
      <c r="DJ5" s="1" t="s">
        <v>294</v>
      </c>
      <c r="DK5" s="1" t="s">
        <v>295</v>
      </c>
      <c r="DL5" s="1" t="s">
        <v>296</v>
      </c>
      <c r="DM5" s="1" t="s">
        <v>297</v>
      </c>
      <c r="DN5" s="1" t="s">
        <v>298</v>
      </c>
      <c r="DO5" s="1" t="s">
        <v>299</v>
      </c>
      <c r="DP5" s="1" t="s">
        <v>300</v>
      </c>
      <c r="DQ5" s="1" t="s">
        <v>301</v>
      </c>
      <c r="DR5" s="1" t="s">
        <v>302</v>
      </c>
      <c r="DS5" s="1" t="s">
        <v>148</v>
      </c>
      <c r="DT5" s="1" t="s">
        <v>303</v>
      </c>
      <c r="DU5" s="1" t="s">
        <v>304</v>
      </c>
      <c r="DW5" s="1" t="s">
        <v>305</v>
      </c>
      <c r="DZ5" s="1" t="s">
        <v>181</v>
      </c>
    </row>
    <row r="6" customFormat="false" ht="14.5" hidden="false" customHeight="true" outlineLevel="0" collapsed="false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 t="s">
        <v>316</v>
      </c>
      <c r="L6" s="1" t="s">
        <v>317</v>
      </c>
      <c r="M6" s="1" t="s">
        <v>318</v>
      </c>
      <c r="N6" s="1" t="s">
        <v>319</v>
      </c>
      <c r="O6" s="1" t="s">
        <v>320</v>
      </c>
      <c r="P6" s="1" t="s">
        <v>321</v>
      </c>
      <c r="Q6" s="1" t="s">
        <v>322</v>
      </c>
      <c r="R6" s="1" t="n">
        <v>3503984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 t="s">
        <v>351</v>
      </c>
      <c r="AV6" s="1" t="s">
        <v>352</v>
      </c>
      <c r="AW6" s="1" t="s">
        <v>353</v>
      </c>
      <c r="AX6" s="1" t="s">
        <v>354</v>
      </c>
      <c r="AY6" s="1" t="s">
        <v>355</v>
      </c>
      <c r="AZ6" s="1" t="s">
        <v>356</v>
      </c>
      <c r="BA6" s="1" t="s">
        <v>357</v>
      </c>
      <c r="BB6" s="1" t="s">
        <v>358</v>
      </c>
      <c r="BC6" s="1" t="s">
        <v>359</v>
      </c>
      <c r="BD6" s="1" t="n">
        <v>327193010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 t="s">
        <v>369</v>
      </c>
      <c r="BO6" s="1" t="s">
        <v>370</v>
      </c>
      <c r="BP6" s="1" t="s">
        <v>371</v>
      </c>
      <c r="BQ6" s="1" t="s">
        <v>372</v>
      </c>
      <c r="BR6" s="1" t="s">
        <v>373</v>
      </c>
      <c r="BS6" s="1" t="s">
        <v>374</v>
      </c>
      <c r="BT6" s="1" t="n">
        <v>327192013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n">
        <v>326635016</v>
      </c>
      <c r="CQ6" s="1" t="s">
        <v>396</v>
      </c>
      <c r="CR6" s="1" t="s">
        <v>397</v>
      </c>
      <c r="CS6" s="1" t="s">
        <v>398</v>
      </c>
      <c r="CT6" s="1" t="s">
        <v>399</v>
      </c>
      <c r="CU6" s="1" t="s">
        <v>400</v>
      </c>
      <c r="CV6" s="1" t="s">
        <v>401</v>
      </c>
      <c r="CW6" s="1" t="s">
        <v>402</v>
      </c>
      <c r="CX6" s="1" t="s">
        <v>403</v>
      </c>
      <c r="CY6" s="1" t="s">
        <v>404</v>
      </c>
      <c r="CZ6" s="1" t="s">
        <v>405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n">
        <v>326636013</v>
      </c>
      <c r="DI6" s="1" t="s">
        <v>413</v>
      </c>
      <c r="DJ6" s="1" t="s">
        <v>414</v>
      </c>
      <c r="DK6" s="1" t="s">
        <v>415</v>
      </c>
      <c r="DL6" s="1" t="s">
        <v>416</v>
      </c>
      <c r="DM6" s="1" t="s">
        <v>417</v>
      </c>
      <c r="DN6" s="1" t="s">
        <v>418</v>
      </c>
      <c r="DO6" s="1" t="s">
        <v>419</v>
      </c>
      <c r="DP6" s="1" t="s">
        <v>420</v>
      </c>
      <c r="DQ6" s="1" t="s">
        <v>421</v>
      </c>
      <c r="DR6" s="1" t="s">
        <v>422</v>
      </c>
      <c r="DT6" s="1" t="s">
        <v>423</v>
      </c>
      <c r="DU6" s="1" t="s">
        <v>424</v>
      </c>
      <c r="DW6" s="1" t="s">
        <v>425</v>
      </c>
      <c r="DZ6" s="1" t="s">
        <v>306</v>
      </c>
    </row>
    <row r="7" customFormat="false" ht="14.5" hidden="false" customHeight="true" outlineLevel="0" collapsed="false">
      <c r="A7" s="2" t="s">
        <v>426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3</v>
      </c>
      <c r="P7" s="1" t="n">
        <v>2.96</v>
      </c>
      <c r="Q7" s="1" t="n">
        <v>3</v>
      </c>
      <c r="R7" s="1" t="n">
        <v>2.24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0.72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3.68</v>
      </c>
      <c r="AN7" s="1" t="n">
        <v>1.8</v>
      </c>
      <c r="AO7" s="1" t="n">
        <v>1.8</v>
      </c>
      <c r="AP7" s="1" t="n">
        <v>6</v>
      </c>
      <c r="AQ7" s="1" t="n">
        <v>1.35</v>
      </c>
      <c r="AR7" s="1" t="n">
        <v>9.2</v>
      </c>
      <c r="AS7" s="1" t="n">
        <v>2.08</v>
      </c>
      <c r="AT7" s="1" t="n">
        <v>1.94</v>
      </c>
      <c r="AU7" s="1" t="n">
        <v>1.94</v>
      </c>
      <c r="AV7" s="1" t="n">
        <v>1.94</v>
      </c>
      <c r="AW7" s="1" t="n">
        <v>1.94</v>
      </c>
      <c r="AX7" s="1" t="n">
        <v>4</v>
      </c>
      <c r="AY7" s="1" t="n">
        <v>7</v>
      </c>
      <c r="AZ7" s="1" t="n">
        <v>1</v>
      </c>
      <c r="BA7" s="1" t="n">
        <v>1</v>
      </c>
      <c r="BB7" s="1" t="n">
        <v>1</v>
      </c>
      <c r="BC7" s="1" t="n">
        <v>0.8</v>
      </c>
      <c r="BD7" s="1" t="n">
        <v>1.2</v>
      </c>
      <c r="BE7" s="1" t="n">
        <v>1.5</v>
      </c>
      <c r="BF7" s="1" t="n">
        <v>1.5</v>
      </c>
      <c r="BG7" s="1" t="n">
        <v>1.57</v>
      </c>
      <c r="BH7" s="1" t="n">
        <v>1.54</v>
      </c>
      <c r="BI7" s="1" t="n">
        <v>1.93</v>
      </c>
      <c r="BJ7" s="1" t="n">
        <v>1</v>
      </c>
      <c r="BK7" s="1" t="n">
        <v>1</v>
      </c>
      <c r="BL7" s="1" t="n">
        <v>1.6</v>
      </c>
      <c r="BM7" s="1" t="n">
        <v>1</v>
      </c>
      <c r="BN7" s="1" t="n">
        <v>1</v>
      </c>
      <c r="BO7" s="1" t="n">
        <v>0.8</v>
      </c>
      <c r="BP7" s="1" t="n">
        <v>1.57</v>
      </c>
      <c r="BQ7" s="1" t="n">
        <v>1.5</v>
      </c>
      <c r="BR7" s="1" t="n">
        <v>1.93</v>
      </c>
      <c r="BS7" s="1" t="n">
        <v>1.54</v>
      </c>
      <c r="BT7" s="1" t="n">
        <v>1.2</v>
      </c>
      <c r="BU7" s="1" t="n">
        <v>1.5</v>
      </c>
      <c r="BV7" s="1" t="n">
        <v>1.5</v>
      </c>
      <c r="BW7" s="1" t="n">
        <v>3</v>
      </c>
      <c r="BX7" s="1" t="n">
        <v>1.42</v>
      </c>
      <c r="BY7" s="1" t="n">
        <v>3</v>
      </c>
      <c r="BZ7" s="1" t="n">
        <v>1.08</v>
      </c>
      <c r="CA7" s="1" t="n">
        <v>0.84</v>
      </c>
      <c r="CB7" s="1" t="n">
        <v>1.8</v>
      </c>
      <c r="CC7" s="1" t="n">
        <v>2.04</v>
      </c>
      <c r="CD7" s="1" t="n">
        <v>0.84</v>
      </c>
      <c r="CE7" s="1" t="n">
        <v>3</v>
      </c>
      <c r="CF7" s="1" t="n">
        <v>1.2</v>
      </c>
      <c r="CG7" s="1" t="n">
        <v>1.2</v>
      </c>
      <c r="CH7" s="1" t="n">
        <v>1.08</v>
      </c>
      <c r="CI7" s="1" t="n">
        <v>1.5</v>
      </c>
      <c r="CJ7" s="1" t="n">
        <v>1.42</v>
      </c>
      <c r="CK7" s="1" t="n">
        <v>1.42</v>
      </c>
      <c r="CL7" s="1" t="n">
        <v>1.2</v>
      </c>
      <c r="CM7" s="1" t="n">
        <v>1.42</v>
      </c>
      <c r="CN7" s="1" t="n">
        <v>1.42</v>
      </c>
      <c r="CO7" s="1" t="n">
        <v>1.42</v>
      </c>
      <c r="CP7" s="1" t="n">
        <v>1.5</v>
      </c>
      <c r="CQ7" s="1" t="n">
        <v>3</v>
      </c>
      <c r="CR7" s="1" t="n">
        <v>1.72</v>
      </c>
      <c r="CS7" s="1" t="n">
        <v>3</v>
      </c>
      <c r="CT7" s="1" t="n">
        <v>1.42</v>
      </c>
      <c r="CU7" s="1" t="n">
        <v>1.2</v>
      </c>
      <c r="CV7" s="1" t="n">
        <v>1.08</v>
      </c>
      <c r="CW7" s="1" t="n">
        <v>1.2</v>
      </c>
      <c r="CX7" s="1" t="n">
        <v>1.08</v>
      </c>
      <c r="CY7" s="1" t="n">
        <v>1.08</v>
      </c>
      <c r="CZ7" s="1" t="n">
        <v>1.08</v>
      </c>
      <c r="DA7" s="1" t="n">
        <v>1.08</v>
      </c>
      <c r="DB7" s="1" t="s">
        <v>427</v>
      </c>
      <c r="DC7" s="1" t="n">
        <v>1.5</v>
      </c>
      <c r="DD7" s="1" t="n">
        <v>3</v>
      </c>
      <c r="DE7" s="1" t="n">
        <v>1.5</v>
      </c>
      <c r="DF7" s="1" t="n">
        <v>1.42</v>
      </c>
      <c r="DG7" s="1" t="n">
        <v>1.5</v>
      </c>
      <c r="DH7" s="1" t="n">
        <v>1.5</v>
      </c>
      <c r="DI7" s="1" t="n">
        <v>3</v>
      </c>
      <c r="DJ7" s="1" t="n">
        <v>1.42</v>
      </c>
      <c r="DK7" s="1" t="n">
        <v>1.08</v>
      </c>
      <c r="DL7" s="1" t="n">
        <v>3</v>
      </c>
      <c r="DM7" s="1" t="n">
        <v>6</v>
      </c>
      <c r="DN7" s="1" t="n">
        <v>3</v>
      </c>
      <c r="DO7" s="1" t="n">
        <v>3</v>
      </c>
      <c r="DP7" s="1" t="n">
        <v>3</v>
      </c>
      <c r="DQ7" s="1" t="n">
        <v>6</v>
      </c>
      <c r="DR7" s="1" t="n">
        <v>6</v>
      </c>
      <c r="DZ7" s="1" t="s">
        <v>426</v>
      </c>
    </row>
    <row r="8" customFormat="false" ht="14.5" hidden="false" customHeight="true" outlineLevel="0" collapsed="false">
      <c r="A8" s="2" t="s">
        <v>428</v>
      </c>
      <c r="B8" s="1" t="s">
        <v>429</v>
      </c>
      <c r="CF8" s="1" t="s">
        <v>430</v>
      </c>
      <c r="DU8" s="1" t="s">
        <v>431</v>
      </c>
      <c r="DV8" s="1" t="s">
        <v>432</v>
      </c>
      <c r="DW8" s="1" t="s">
        <v>431</v>
      </c>
      <c r="DX8" s="1" t="s">
        <v>432</v>
      </c>
      <c r="DZ8" s="1" t="s">
        <v>428</v>
      </c>
    </row>
    <row r="9" customFormat="false" ht="14.5" hidden="false" customHeight="true" outlineLevel="0" collapsed="false">
      <c r="A9" s="3" t="n">
        <v>44089</v>
      </c>
      <c r="J9" s="1" t="s">
        <v>430</v>
      </c>
      <c r="K9" s="1" t="s">
        <v>430</v>
      </c>
      <c r="V9" s="1" t="s">
        <v>430</v>
      </c>
      <c r="AC9" s="1" t="s">
        <v>430</v>
      </c>
      <c r="AE9" s="1" t="s">
        <v>430</v>
      </c>
      <c r="AO9" s="1" t="s">
        <v>430</v>
      </c>
      <c r="BE9" s="1" t="s">
        <v>430</v>
      </c>
      <c r="BF9" s="1" t="s">
        <v>430</v>
      </c>
      <c r="BJ9" s="1" t="s">
        <v>430</v>
      </c>
      <c r="BK9" s="1" t="s">
        <v>430</v>
      </c>
      <c r="BM9" s="1" t="s">
        <v>430</v>
      </c>
      <c r="BO9" s="1" t="s">
        <v>430</v>
      </c>
      <c r="BQ9" s="1" t="s">
        <v>430</v>
      </c>
      <c r="BU9" s="1" t="s">
        <v>430</v>
      </c>
      <c r="CH9" s="1" t="s">
        <v>430</v>
      </c>
      <c r="DD9" s="1" t="s">
        <v>430</v>
      </c>
      <c r="DG9" s="1" t="s">
        <v>430</v>
      </c>
      <c r="DY9" s="1" t="n">
        <v>0</v>
      </c>
      <c r="DZ9" s="4" t="n">
        <v>44089</v>
      </c>
    </row>
    <row r="10" customFormat="false" ht="14.5" hidden="false" customHeight="true" outlineLevel="0" collapsed="false">
      <c r="A10" s="3" t="n">
        <v>44090</v>
      </c>
      <c r="K10" s="1" t="s">
        <v>430</v>
      </c>
      <c r="AB10" s="1" t="s">
        <v>430</v>
      </c>
      <c r="AZ10" s="1" t="s">
        <v>430</v>
      </c>
      <c r="BB10" s="1" t="s">
        <v>430</v>
      </c>
      <c r="BC10" s="1" t="s">
        <v>430</v>
      </c>
      <c r="BD10" s="1" t="s">
        <v>430</v>
      </c>
      <c r="BE10" s="1" t="s">
        <v>430</v>
      </c>
      <c r="BF10" s="1" t="s">
        <v>430</v>
      </c>
      <c r="BK10" s="1" t="s">
        <v>430</v>
      </c>
      <c r="BM10" s="1" t="s">
        <v>430</v>
      </c>
      <c r="BO10" s="1" t="s">
        <v>430</v>
      </c>
      <c r="BQ10" s="1" t="s">
        <v>430</v>
      </c>
      <c r="BT10" s="1" t="s">
        <v>430</v>
      </c>
      <c r="BU10" s="1" t="s">
        <v>430</v>
      </c>
      <c r="CU10" s="1" t="s">
        <v>430</v>
      </c>
      <c r="DC10" s="1" t="s">
        <v>430</v>
      </c>
      <c r="DH10" s="1" t="s">
        <v>430</v>
      </c>
      <c r="DL10" s="1" t="s">
        <v>430</v>
      </c>
      <c r="DY10" s="1" t="n">
        <v>0</v>
      </c>
      <c r="DZ10" s="4" t="n">
        <v>44090</v>
      </c>
    </row>
    <row r="11" customFormat="false" ht="14.5" hidden="false" customHeight="true" outlineLevel="0" collapsed="false">
      <c r="A11" s="3" t="n">
        <v>44091</v>
      </c>
      <c r="C11" s="1" t="s">
        <v>430</v>
      </c>
      <c r="D11" s="1" t="s">
        <v>430</v>
      </c>
      <c r="E11" s="1" t="s">
        <v>430</v>
      </c>
      <c r="F11" s="1" t="s">
        <v>430</v>
      </c>
      <c r="G11" s="1" t="s">
        <v>430</v>
      </c>
      <c r="I11" s="1" t="s">
        <v>430</v>
      </c>
      <c r="J11" s="1" t="s">
        <v>430</v>
      </c>
      <c r="K11" s="1" t="s">
        <v>430</v>
      </c>
      <c r="O11" s="1" t="s">
        <v>430</v>
      </c>
      <c r="P11" s="1" t="s">
        <v>430</v>
      </c>
      <c r="S11" s="1" t="s">
        <v>430</v>
      </c>
      <c r="T11" s="1" t="s">
        <v>430</v>
      </c>
      <c r="U11" s="1" t="s">
        <v>430</v>
      </c>
      <c r="V11" s="1" t="s">
        <v>430</v>
      </c>
      <c r="Z11" s="1" t="s">
        <v>430</v>
      </c>
      <c r="AC11" s="1" t="s">
        <v>430</v>
      </c>
      <c r="AE11" s="1" t="s">
        <v>430</v>
      </c>
      <c r="AM11" s="1" t="s">
        <v>430</v>
      </c>
      <c r="AN11" s="1" t="s">
        <v>430</v>
      </c>
      <c r="AO11" s="1" t="s">
        <v>430</v>
      </c>
      <c r="AP11" s="1" t="s">
        <v>430</v>
      </c>
      <c r="AQ11" s="1" t="s">
        <v>430</v>
      </c>
      <c r="AU11" s="1" t="s">
        <v>430</v>
      </c>
      <c r="AV11" s="1" t="s">
        <v>430</v>
      </c>
      <c r="BV11" s="1" t="s">
        <v>430</v>
      </c>
      <c r="BY11" s="1" t="s">
        <v>430</v>
      </c>
      <c r="BZ11" s="1" t="s">
        <v>430</v>
      </c>
      <c r="CA11" s="1" t="s">
        <v>430</v>
      </c>
      <c r="CF11" s="1" t="s">
        <v>430</v>
      </c>
      <c r="CL11" s="1" t="s">
        <v>430</v>
      </c>
      <c r="CN11" s="1" t="s">
        <v>430</v>
      </c>
      <c r="CQ11" s="1" t="s">
        <v>430</v>
      </c>
      <c r="CV11" s="1" t="s">
        <v>430</v>
      </c>
      <c r="CW11" s="1" t="s">
        <v>430</v>
      </c>
      <c r="CX11" s="1" t="s">
        <v>430</v>
      </c>
      <c r="CY11" s="1" t="s">
        <v>430</v>
      </c>
      <c r="CZ11" s="1" t="s">
        <v>430</v>
      </c>
      <c r="DA11" s="1" t="s">
        <v>430</v>
      </c>
      <c r="DI11" s="1" t="s">
        <v>430</v>
      </c>
      <c r="DJ11" s="1" t="s">
        <v>430</v>
      </c>
      <c r="DM11" s="1" t="s">
        <v>430</v>
      </c>
      <c r="DY11" s="1" t="n">
        <v>0</v>
      </c>
      <c r="DZ11" s="4" t="n">
        <v>44091</v>
      </c>
    </row>
    <row r="12" customFormat="false" ht="14.5" hidden="false" customHeight="true" outlineLevel="0" collapsed="false">
      <c r="A12" s="3" t="n">
        <v>44092</v>
      </c>
      <c r="S12" s="1" t="s">
        <v>430</v>
      </c>
      <c r="U12" s="1" t="s">
        <v>430</v>
      </c>
      <c r="Z12" s="1" t="s">
        <v>430</v>
      </c>
      <c r="AN12" s="1" t="s">
        <v>430</v>
      </c>
      <c r="AS12" s="1" t="s">
        <v>430</v>
      </c>
      <c r="BV12" s="1" t="s">
        <v>430</v>
      </c>
      <c r="DB12" s="1" t="s">
        <v>430</v>
      </c>
      <c r="DC12" s="1" t="s">
        <v>430</v>
      </c>
      <c r="DE12" s="1" t="s">
        <v>430</v>
      </c>
      <c r="DY12" s="1" t="n">
        <v>0</v>
      </c>
      <c r="DZ12" s="4" t="n">
        <v>44092</v>
      </c>
    </row>
    <row r="13" customFormat="false" ht="14.5" hidden="false" customHeight="true" outlineLevel="0" collapsed="false">
      <c r="A13" s="3" t="n">
        <v>44093</v>
      </c>
      <c r="G13" s="1" t="s">
        <v>430</v>
      </c>
      <c r="I13" s="1" t="s">
        <v>430</v>
      </c>
      <c r="J13" s="1" t="s">
        <v>430</v>
      </c>
      <c r="K13" s="1" t="s">
        <v>430</v>
      </c>
      <c r="P13" s="1" t="s">
        <v>430</v>
      </c>
      <c r="V13" s="1" t="s">
        <v>430</v>
      </c>
      <c r="W13" s="1" t="s">
        <v>430</v>
      </c>
      <c r="AE13" s="1" t="s">
        <v>430</v>
      </c>
      <c r="AN13" s="1" t="s">
        <v>430</v>
      </c>
      <c r="AP13" s="1" t="s">
        <v>430</v>
      </c>
      <c r="AS13" s="1" t="s">
        <v>430</v>
      </c>
      <c r="BA13" s="1" t="s">
        <v>430</v>
      </c>
      <c r="BD13" s="1" t="s">
        <v>430</v>
      </c>
      <c r="BE13" s="1" t="s">
        <v>430</v>
      </c>
      <c r="BJ13" s="1" t="s">
        <v>430</v>
      </c>
      <c r="BM13" s="1" t="s">
        <v>430</v>
      </c>
      <c r="BO13" s="1" t="s">
        <v>430</v>
      </c>
      <c r="BT13" s="1" t="s">
        <v>430</v>
      </c>
      <c r="CB13" s="1" t="s">
        <v>430</v>
      </c>
      <c r="CC13" s="1" t="s">
        <v>430</v>
      </c>
      <c r="DB13" s="1" t="s">
        <v>430</v>
      </c>
      <c r="DC13" s="1" t="s">
        <v>430</v>
      </c>
      <c r="DJ13" s="1" t="s">
        <v>430</v>
      </c>
      <c r="DK13" s="1" t="s">
        <v>430</v>
      </c>
      <c r="DR13" s="1" t="s">
        <v>430</v>
      </c>
      <c r="DY13" s="1" t="n">
        <v>0</v>
      </c>
      <c r="DZ13" s="4" t="n">
        <v>44093</v>
      </c>
    </row>
    <row r="14" customFormat="false" ht="14.5" hidden="false" customHeight="true" outlineLevel="0" collapsed="false">
      <c r="A14" s="3" t="n">
        <v>44094</v>
      </c>
      <c r="C14" s="1" t="s">
        <v>430</v>
      </c>
      <c r="D14" s="1" t="s">
        <v>430</v>
      </c>
      <c r="E14" s="1" t="s">
        <v>430</v>
      </c>
      <c r="I14" s="1" t="s">
        <v>430</v>
      </c>
      <c r="T14" s="1" t="s">
        <v>430</v>
      </c>
      <c r="AM14" s="1" t="s">
        <v>430</v>
      </c>
      <c r="AN14" s="1" t="s">
        <v>430</v>
      </c>
      <c r="BY14" s="1" t="s">
        <v>430</v>
      </c>
      <c r="BZ14" s="1" t="s">
        <v>430</v>
      </c>
      <c r="CE14" s="1" t="s">
        <v>430</v>
      </c>
      <c r="CL14" s="1" t="s">
        <v>430</v>
      </c>
      <c r="CM14" s="1" t="s">
        <v>430</v>
      </c>
      <c r="CX14" s="1" t="s">
        <v>430</v>
      </c>
      <c r="CY14" s="1" t="s">
        <v>430</v>
      </c>
      <c r="CZ14" s="1" t="s">
        <v>430</v>
      </c>
      <c r="DY14" s="1" t="n">
        <v>0</v>
      </c>
      <c r="DZ14" s="4" t="n">
        <v>44094</v>
      </c>
    </row>
    <row r="15" customFormat="false" ht="14.5" hidden="false" customHeight="true" outlineLevel="0" collapsed="false">
      <c r="A15" s="3" t="n">
        <v>44095</v>
      </c>
      <c r="F15" s="1" t="s">
        <v>430</v>
      </c>
      <c r="CN15" s="1" t="s">
        <v>430</v>
      </c>
      <c r="CS15" s="1" t="s">
        <v>430</v>
      </c>
      <c r="CU15" s="1" t="s">
        <v>430</v>
      </c>
      <c r="CX15" s="1" t="s">
        <v>430</v>
      </c>
      <c r="DY15" s="1" t="n">
        <v>0</v>
      </c>
      <c r="DZ15" s="4" t="n">
        <v>44095</v>
      </c>
    </row>
    <row r="16" customFormat="false" ht="14.5" hidden="false" customHeight="true" outlineLevel="0" collapsed="false">
      <c r="A16" s="3" t="n">
        <v>44096</v>
      </c>
      <c r="C16" s="1" t="s">
        <v>430</v>
      </c>
      <c r="D16" s="1" t="s">
        <v>430</v>
      </c>
      <c r="E16" s="1" t="s">
        <v>430</v>
      </c>
      <c r="F16" s="1" t="s">
        <v>430</v>
      </c>
      <c r="G16" s="1" t="s">
        <v>430</v>
      </c>
      <c r="I16" s="1" t="s">
        <v>430</v>
      </c>
      <c r="J16" s="1" t="s">
        <v>430</v>
      </c>
      <c r="O16" s="1" t="s">
        <v>430</v>
      </c>
      <c r="T16" s="1" t="s">
        <v>430</v>
      </c>
      <c r="AJ16" s="1" t="s">
        <v>430</v>
      </c>
      <c r="AO16" s="1" t="s">
        <v>430</v>
      </c>
      <c r="AP16" s="1" t="s">
        <v>430</v>
      </c>
      <c r="AR16" s="1" t="s">
        <v>430</v>
      </c>
      <c r="AZ16" s="1" t="s">
        <v>430</v>
      </c>
      <c r="BE16" s="1" t="s">
        <v>430</v>
      </c>
      <c r="BF16" s="1" t="s">
        <v>430</v>
      </c>
      <c r="BK16" s="1" t="s">
        <v>430</v>
      </c>
      <c r="BO16" s="1" t="s">
        <v>430</v>
      </c>
      <c r="BQ16" s="1" t="s">
        <v>430</v>
      </c>
      <c r="BV16" s="1" t="s">
        <v>430</v>
      </c>
      <c r="BW16" s="1" t="s">
        <v>430</v>
      </c>
      <c r="CA16" s="1" t="s">
        <v>430</v>
      </c>
      <c r="CF16" s="1" t="s">
        <v>430</v>
      </c>
      <c r="CG16" s="1" t="s">
        <v>430</v>
      </c>
      <c r="CW16" s="1" t="s">
        <v>430</v>
      </c>
      <c r="DQ16" s="1" t="s">
        <v>430</v>
      </c>
      <c r="DR16" s="1" t="s">
        <v>430</v>
      </c>
      <c r="DY16" s="1" t="n">
        <v>0</v>
      </c>
      <c r="DZ16" s="4" t="n">
        <v>44096</v>
      </c>
    </row>
    <row r="17" customFormat="false" ht="14.5" hidden="false" customHeight="true" outlineLevel="0" collapsed="false">
      <c r="A17" s="3" t="n">
        <v>44097</v>
      </c>
      <c r="D17" s="1" t="s">
        <v>430</v>
      </c>
      <c r="N17" s="1" t="s">
        <v>430</v>
      </c>
      <c r="R17" s="1" t="s">
        <v>430</v>
      </c>
      <c r="AA17" s="1" t="s">
        <v>430</v>
      </c>
      <c r="AD17" s="1" t="s">
        <v>430</v>
      </c>
      <c r="AN17" s="1" t="s">
        <v>430</v>
      </c>
      <c r="AT17" s="1" t="s">
        <v>430</v>
      </c>
      <c r="AU17" s="1" t="s">
        <v>430</v>
      </c>
      <c r="AV17" s="1" t="s">
        <v>430</v>
      </c>
      <c r="AZ17" s="1" t="s">
        <v>430</v>
      </c>
      <c r="BD17" s="1" t="s">
        <v>430</v>
      </c>
      <c r="BE17" s="1" t="s">
        <v>430</v>
      </c>
      <c r="BF17" s="1" t="s">
        <v>430</v>
      </c>
      <c r="BL17" s="1" t="s">
        <v>430</v>
      </c>
      <c r="BM17" s="1" t="s">
        <v>430</v>
      </c>
      <c r="BQ17" s="1" t="s">
        <v>430</v>
      </c>
      <c r="BZ17" s="1" t="s">
        <v>430</v>
      </c>
      <c r="CO17" s="1" t="s">
        <v>430</v>
      </c>
      <c r="DC17" s="1" t="s">
        <v>430</v>
      </c>
      <c r="DK17" s="1" t="s">
        <v>430</v>
      </c>
      <c r="DY17" s="1" t="n">
        <v>0</v>
      </c>
      <c r="DZ17" s="4" t="n">
        <v>44097</v>
      </c>
    </row>
    <row r="18" customFormat="false" ht="14.5" hidden="false" customHeight="true" outlineLevel="0" collapsed="false">
      <c r="A18" s="3" t="n">
        <v>44098</v>
      </c>
      <c r="DY18" s="1" t="n">
        <v>0</v>
      </c>
      <c r="DZ18" s="4" t="n">
        <v>44098</v>
      </c>
    </row>
    <row r="19" customFormat="false" ht="14.5" hidden="false" customHeight="true" outlineLevel="0" collapsed="false">
      <c r="A19" s="3" t="n">
        <v>44099</v>
      </c>
      <c r="D19" s="1" t="s">
        <v>430</v>
      </c>
      <c r="J19" s="1" t="s">
        <v>430</v>
      </c>
      <c r="O19" s="1" t="s">
        <v>430</v>
      </c>
      <c r="U19" s="1" t="s">
        <v>430</v>
      </c>
      <c r="W19" s="1" t="s">
        <v>430</v>
      </c>
      <c r="CA19" s="1" t="s">
        <v>430</v>
      </c>
      <c r="CI19" s="1" t="s">
        <v>430</v>
      </c>
      <c r="CX19" s="1" t="s">
        <v>430</v>
      </c>
      <c r="DD19" s="1" t="s">
        <v>430</v>
      </c>
      <c r="DE19" s="1" t="s">
        <v>430</v>
      </c>
      <c r="DY19" s="1" t="n">
        <v>0</v>
      </c>
      <c r="DZ19" s="4" t="n">
        <v>44099</v>
      </c>
    </row>
    <row r="20" customFormat="false" ht="14.5" hidden="false" customHeight="true" outlineLevel="0" collapsed="false">
      <c r="A20" s="3" t="n">
        <v>44100</v>
      </c>
      <c r="C20" s="1" t="s">
        <v>430</v>
      </c>
      <c r="D20" s="1" t="s">
        <v>430</v>
      </c>
      <c r="E20" s="1" t="s">
        <v>430</v>
      </c>
      <c r="F20" s="1" t="s">
        <v>430</v>
      </c>
      <c r="I20" s="1" t="s">
        <v>430</v>
      </c>
      <c r="J20" s="1" t="s">
        <v>430</v>
      </c>
      <c r="O20" s="1" t="s">
        <v>430</v>
      </c>
      <c r="P20" s="1" t="s">
        <v>430</v>
      </c>
      <c r="AB20" s="1" t="s">
        <v>430</v>
      </c>
      <c r="AJ20" s="1" t="s">
        <v>430</v>
      </c>
      <c r="AN20" s="1" t="s">
        <v>430</v>
      </c>
      <c r="AS20" s="1" t="s">
        <v>430</v>
      </c>
      <c r="AZ20" s="1" t="s">
        <v>430</v>
      </c>
      <c r="BA20" s="1" t="s">
        <v>430</v>
      </c>
      <c r="BB20" s="1" t="s">
        <v>430</v>
      </c>
      <c r="BC20" s="1" t="s">
        <v>430</v>
      </c>
      <c r="BK20" s="1" t="s">
        <v>430</v>
      </c>
      <c r="BL20" s="1" t="s">
        <v>430</v>
      </c>
      <c r="BM20" s="1" t="s">
        <v>430</v>
      </c>
      <c r="BN20" s="1" t="s">
        <v>430</v>
      </c>
      <c r="BT20" s="1" t="s">
        <v>430</v>
      </c>
      <c r="CE20" s="1" t="s">
        <v>430</v>
      </c>
      <c r="CF20" s="1" t="s">
        <v>430</v>
      </c>
      <c r="CW20" s="1" t="s">
        <v>430</v>
      </c>
      <c r="CX20" s="1" t="s">
        <v>430</v>
      </c>
      <c r="DD20" s="1" t="s">
        <v>430</v>
      </c>
      <c r="DY20" s="1" t="n">
        <v>0</v>
      </c>
      <c r="DZ20" s="4" t="n">
        <v>44100</v>
      </c>
    </row>
    <row r="21" customFormat="false" ht="14.5" hidden="false" customHeight="true" outlineLevel="0" collapsed="false">
      <c r="A21" s="3" t="n">
        <v>44101</v>
      </c>
      <c r="D21" s="1" t="s">
        <v>430</v>
      </c>
      <c r="J21" s="1" t="s">
        <v>430</v>
      </c>
      <c r="N21" s="1" t="s">
        <v>430</v>
      </c>
      <c r="W21" s="1" t="s">
        <v>430</v>
      </c>
      <c r="AB21" s="1" t="s">
        <v>430</v>
      </c>
      <c r="AJ21" s="1" t="s">
        <v>430</v>
      </c>
      <c r="AP21" s="1" t="s">
        <v>430</v>
      </c>
      <c r="AT21" s="1" t="s">
        <v>430</v>
      </c>
      <c r="AU21" s="1" t="s">
        <v>430</v>
      </c>
      <c r="AV21" s="1" t="s">
        <v>430</v>
      </c>
      <c r="BE21" s="1" t="s">
        <v>430</v>
      </c>
      <c r="BL21" s="1" t="s">
        <v>430</v>
      </c>
      <c r="BQ21" s="1" t="s">
        <v>430</v>
      </c>
      <c r="BU21" s="1" t="s">
        <v>430</v>
      </c>
      <c r="BW21" s="1" t="s">
        <v>430</v>
      </c>
      <c r="CE21" s="1" t="s">
        <v>430</v>
      </c>
      <c r="CL21" s="1" t="s">
        <v>430</v>
      </c>
      <c r="DC21" s="1" t="s">
        <v>430</v>
      </c>
      <c r="DQ21" s="1" t="s">
        <v>430</v>
      </c>
      <c r="DY21" s="1" t="n">
        <v>0</v>
      </c>
      <c r="DZ21" s="4" t="n">
        <v>44101</v>
      </c>
    </row>
    <row r="22" customFormat="false" ht="14.5" hidden="false" customHeight="true" outlineLevel="0" collapsed="false">
      <c r="A22" s="3" t="n">
        <v>44102</v>
      </c>
      <c r="AB22" s="1" t="s">
        <v>430</v>
      </c>
      <c r="DY22" s="1" t="n">
        <v>0</v>
      </c>
      <c r="DZ22" s="4" t="n">
        <v>44102</v>
      </c>
    </row>
    <row r="23" customFormat="false" ht="14.5" hidden="false" customHeight="true" outlineLevel="0" collapsed="false">
      <c r="A23" s="3" t="n">
        <v>44103</v>
      </c>
      <c r="F23" s="1" t="s">
        <v>430</v>
      </c>
      <c r="G23" s="1" t="s">
        <v>430</v>
      </c>
      <c r="N23" s="1" t="s">
        <v>430</v>
      </c>
      <c r="O23" s="1" t="s">
        <v>430</v>
      </c>
      <c r="P23" s="1" t="s">
        <v>430</v>
      </c>
      <c r="Q23" s="1" t="s">
        <v>430</v>
      </c>
      <c r="T23" s="1" t="s">
        <v>430</v>
      </c>
      <c r="W23" s="1" t="s">
        <v>430</v>
      </c>
      <c r="Z23" s="1" t="s">
        <v>430</v>
      </c>
      <c r="AB23" s="1" t="s">
        <v>430</v>
      </c>
      <c r="AZ23" s="1" t="s">
        <v>430</v>
      </c>
      <c r="BA23" s="1" t="s">
        <v>430</v>
      </c>
      <c r="BB23" s="1" t="s">
        <v>430</v>
      </c>
      <c r="BC23" s="1" t="s">
        <v>430</v>
      </c>
      <c r="BE23" s="1" t="s">
        <v>430</v>
      </c>
      <c r="BM23" s="1" t="s">
        <v>430</v>
      </c>
      <c r="BN23" s="1" t="s">
        <v>430</v>
      </c>
      <c r="BO23" s="1" t="s">
        <v>430</v>
      </c>
      <c r="BQ23" s="1" t="s">
        <v>430</v>
      </c>
      <c r="BU23" s="1" t="s">
        <v>430</v>
      </c>
      <c r="BV23" s="1" t="s">
        <v>430</v>
      </c>
      <c r="BZ23" s="1" t="s">
        <v>430</v>
      </c>
      <c r="CA23" s="1" t="s">
        <v>430</v>
      </c>
      <c r="CE23" s="1" t="s">
        <v>430</v>
      </c>
      <c r="CF23" s="1" t="s">
        <v>430</v>
      </c>
      <c r="CG23" s="1" t="s">
        <v>430</v>
      </c>
      <c r="CI23" s="1" t="s">
        <v>430</v>
      </c>
      <c r="CM23" s="1" t="s">
        <v>430</v>
      </c>
      <c r="CN23" s="1" t="s">
        <v>430</v>
      </c>
      <c r="CS23" s="1" t="s">
        <v>430</v>
      </c>
      <c r="DC23" s="1" t="s">
        <v>430</v>
      </c>
      <c r="DI23" s="1" t="s">
        <v>430</v>
      </c>
      <c r="DY23" s="1" t="n">
        <v>0</v>
      </c>
      <c r="DZ23" s="4" t="n">
        <v>44103</v>
      </c>
    </row>
    <row r="24" customFormat="false" ht="14.5" hidden="false" customHeight="true" outlineLevel="0" collapsed="false">
      <c r="A24" s="3" t="n">
        <v>44104</v>
      </c>
      <c r="U24" s="1" t="s">
        <v>430</v>
      </c>
      <c r="AP24" s="1" t="s">
        <v>430</v>
      </c>
      <c r="AR24" s="1" t="s">
        <v>430</v>
      </c>
      <c r="BD24" s="1" t="s">
        <v>430</v>
      </c>
      <c r="BE24" s="1" t="s">
        <v>430</v>
      </c>
      <c r="BF24" s="1" t="s">
        <v>430</v>
      </c>
      <c r="BK24" s="1" t="s">
        <v>430</v>
      </c>
      <c r="BL24" s="1" t="s">
        <v>430</v>
      </c>
      <c r="BQ24" s="1" t="s">
        <v>430</v>
      </c>
      <c r="BT24" s="1" t="s">
        <v>430</v>
      </c>
      <c r="BU24" s="1" t="s">
        <v>430</v>
      </c>
      <c r="BV24" s="1" t="s">
        <v>430</v>
      </c>
      <c r="BW24" s="1" t="s">
        <v>430</v>
      </c>
      <c r="BZ24" s="1" t="s">
        <v>430</v>
      </c>
      <c r="CB24" s="1" t="s">
        <v>430</v>
      </c>
      <c r="CC24" s="1" t="s">
        <v>430</v>
      </c>
      <c r="CE24" s="1" t="s">
        <v>430</v>
      </c>
      <c r="CX24" s="1" t="s">
        <v>430</v>
      </c>
      <c r="CY24" s="1" t="s">
        <v>430</v>
      </c>
      <c r="DC24" s="1" t="s">
        <v>430</v>
      </c>
      <c r="DI24" s="1" t="s">
        <v>430</v>
      </c>
      <c r="DR24" s="1" t="s">
        <v>430</v>
      </c>
      <c r="DY24" s="1" t="n">
        <v>0</v>
      </c>
      <c r="DZ24" s="4" t="n">
        <v>44104</v>
      </c>
    </row>
    <row r="25" customFormat="false" ht="14.5" hidden="false" customHeight="true" outlineLevel="0" collapsed="false">
      <c r="A25" s="3" t="n">
        <v>44105</v>
      </c>
      <c r="C25" s="1" t="s">
        <v>430</v>
      </c>
      <c r="AJ25" s="1" t="s">
        <v>430</v>
      </c>
      <c r="AT25" s="1" t="s">
        <v>430</v>
      </c>
      <c r="AU25" s="1" t="s">
        <v>430</v>
      </c>
      <c r="AV25" s="1" t="s">
        <v>430</v>
      </c>
      <c r="BH25" s="1" t="s">
        <v>430</v>
      </c>
      <c r="DR25" s="1" t="s">
        <v>430</v>
      </c>
      <c r="DY25" s="1" t="n">
        <v>0</v>
      </c>
      <c r="DZ25" s="4" t="n">
        <v>44105</v>
      </c>
    </row>
    <row r="26" customFormat="false" ht="14.5" hidden="false" customHeight="true" outlineLevel="0" collapsed="false">
      <c r="A26" s="3" t="n">
        <v>44106</v>
      </c>
      <c r="N26" s="1" t="s">
        <v>430</v>
      </c>
      <c r="Q26" s="1" t="s">
        <v>430</v>
      </c>
      <c r="S26" s="1" t="s">
        <v>430</v>
      </c>
      <c r="T26" s="1" t="s">
        <v>430</v>
      </c>
      <c r="W26" s="1" t="s">
        <v>430</v>
      </c>
      <c r="AB26" s="1" t="s">
        <v>430</v>
      </c>
      <c r="AN26" s="1" t="s">
        <v>430</v>
      </c>
      <c r="CB26" s="1" t="s">
        <v>430</v>
      </c>
      <c r="CD26" s="1" t="s">
        <v>430</v>
      </c>
      <c r="CF26" s="1" t="s">
        <v>430</v>
      </c>
      <c r="CH26" s="1" t="s">
        <v>430</v>
      </c>
      <c r="CI26" s="1" t="s">
        <v>430</v>
      </c>
      <c r="DC26" s="1" t="s">
        <v>430</v>
      </c>
      <c r="DJ26" s="1" t="s">
        <v>430</v>
      </c>
      <c r="DY26" s="1" t="n">
        <v>0</v>
      </c>
      <c r="DZ26" s="4" t="n">
        <v>44106</v>
      </c>
    </row>
    <row r="27" customFormat="false" ht="14.5" hidden="false" customHeight="true" outlineLevel="0" collapsed="false">
      <c r="A27" s="3" t="n">
        <v>44107</v>
      </c>
      <c r="I27" s="1" t="s">
        <v>430</v>
      </c>
      <c r="J27" s="1" t="s">
        <v>430</v>
      </c>
      <c r="K27" s="1" t="s">
        <v>430</v>
      </c>
      <c r="P27" s="1" t="s">
        <v>430</v>
      </c>
      <c r="AC27" s="1" t="s">
        <v>430</v>
      </c>
      <c r="AZ27" s="1" t="s">
        <v>430</v>
      </c>
      <c r="BA27" s="1" t="s">
        <v>430</v>
      </c>
      <c r="BB27" s="1" t="s">
        <v>430</v>
      </c>
      <c r="BC27" s="1" t="s">
        <v>430</v>
      </c>
      <c r="BE27" s="1" t="s">
        <v>430</v>
      </c>
      <c r="BF27" s="1" t="s">
        <v>430</v>
      </c>
      <c r="BK27" s="1" t="s">
        <v>430</v>
      </c>
      <c r="BL27" s="1" t="s">
        <v>430</v>
      </c>
      <c r="BM27" s="1" t="s">
        <v>430</v>
      </c>
      <c r="BO27" s="1" t="s">
        <v>430</v>
      </c>
      <c r="BQ27" s="1" t="s">
        <v>430</v>
      </c>
      <c r="BU27" s="1" t="s">
        <v>430</v>
      </c>
      <c r="BV27" s="1" t="s">
        <v>430</v>
      </c>
      <c r="BW27" s="1" t="s">
        <v>430</v>
      </c>
      <c r="CA27" s="1" t="s">
        <v>430</v>
      </c>
      <c r="CB27" s="1" t="s">
        <v>430</v>
      </c>
      <c r="CF27" s="1" t="s">
        <v>430</v>
      </c>
      <c r="CQ27" s="1" t="s">
        <v>430</v>
      </c>
      <c r="CV27" s="1" t="s">
        <v>430</v>
      </c>
      <c r="CX27" s="1" t="s">
        <v>430</v>
      </c>
      <c r="DC27" s="1" t="s">
        <v>430</v>
      </c>
      <c r="DD27" s="1" t="s">
        <v>430</v>
      </c>
      <c r="DR27" s="1" t="s">
        <v>430</v>
      </c>
      <c r="DY27" s="1" t="n">
        <v>0</v>
      </c>
      <c r="DZ27" s="4" t="n">
        <v>44107</v>
      </c>
    </row>
    <row r="28" customFormat="false" ht="14.5" hidden="false" customHeight="true" outlineLevel="0" collapsed="false">
      <c r="A28" s="3" t="n">
        <v>44108</v>
      </c>
      <c r="C28" s="1" t="s">
        <v>430</v>
      </c>
      <c r="D28" s="1" t="s">
        <v>430</v>
      </c>
      <c r="E28" s="1" t="s">
        <v>430</v>
      </c>
      <c r="F28" s="1" t="s">
        <v>430</v>
      </c>
      <c r="I28" s="1" t="s">
        <v>430</v>
      </c>
      <c r="K28" s="1" t="s">
        <v>430</v>
      </c>
      <c r="U28" s="1" t="s">
        <v>430</v>
      </c>
      <c r="Z28" s="1" t="s">
        <v>430</v>
      </c>
      <c r="AN28" s="1" t="s">
        <v>430</v>
      </c>
      <c r="AS28" s="1" t="s">
        <v>430</v>
      </c>
      <c r="AT28" s="1" t="s">
        <v>430</v>
      </c>
      <c r="AU28" s="1" t="s">
        <v>430</v>
      </c>
      <c r="AV28" s="1" t="s">
        <v>430</v>
      </c>
      <c r="CL28" s="1" t="s">
        <v>430</v>
      </c>
      <c r="CU28" s="1" t="s">
        <v>430</v>
      </c>
      <c r="CV28" s="1" t="s">
        <v>430</v>
      </c>
      <c r="CW28" s="1" t="s">
        <v>430</v>
      </c>
      <c r="CZ28" s="1" t="s">
        <v>430</v>
      </c>
      <c r="DA28" s="1" t="s">
        <v>430</v>
      </c>
      <c r="DY28" s="1" t="n">
        <v>0</v>
      </c>
      <c r="DZ28" s="4" t="n">
        <v>44108</v>
      </c>
    </row>
    <row r="29" customFormat="false" ht="14.5" hidden="false" customHeight="true" outlineLevel="0" collapsed="false">
      <c r="A29" s="3" t="n">
        <v>44109</v>
      </c>
      <c r="C29" s="1" t="s">
        <v>430</v>
      </c>
      <c r="CV29" s="1" t="s">
        <v>430</v>
      </c>
      <c r="CW29" s="1" t="s">
        <v>430</v>
      </c>
      <c r="CZ29" s="1" t="s">
        <v>430</v>
      </c>
      <c r="DY29" s="1" t="n">
        <v>0</v>
      </c>
      <c r="DZ29" s="4" t="n">
        <v>44109</v>
      </c>
    </row>
    <row r="30" customFormat="false" ht="14.5" hidden="false" customHeight="true" outlineLevel="0" collapsed="false">
      <c r="A30" s="3" t="n">
        <v>44110</v>
      </c>
      <c r="V30" s="1" t="s">
        <v>430</v>
      </c>
      <c r="AD30" s="1" t="s">
        <v>430</v>
      </c>
      <c r="AE30" s="1" t="s">
        <v>430</v>
      </c>
      <c r="AO30" s="1" t="s">
        <v>430</v>
      </c>
      <c r="AP30" s="1" t="s">
        <v>430</v>
      </c>
      <c r="AS30" s="1" t="s">
        <v>430</v>
      </c>
      <c r="BA30" s="1" t="s">
        <v>430</v>
      </c>
      <c r="BC30" s="1" t="s">
        <v>430</v>
      </c>
      <c r="BE30" s="1" t="s">
        <v>430</v>
      </c>
      <c r="BF30" s="1" t="s">
        <v>430</v>
      </c>
      <c r="BJ30" s="1" t="s">
        <v>430</v>
      </c>
      <c r="BN30" s="1" t="s">
        <v>430</v>
      </c>
      <c r="BO30" s="1" t="s">
        <v>430</v>
      </c>
      <c r="BQ30" s="1" t="s">
        <v>430</v>
      </c>
      <c r="BZ30" s="1" t="s">
        <v>430</v>
      </c>
      <c r="CA30" s="1" t="s">
        <v>430</v>
      </c>
      <c r="CD30" s="1" t="s">
        <v>430</v>
      </c>
      <c r="CF30" s="1" t="s">
        <v>430</v>
      </c>
      <c r="CH30" s="1" t="s">
        <v>430</v>
      </c>
      <c r="CI30" s="1" t="s">
        <v>430</v>
      </c>
      <c r="CM30" s="1" t="s">
        <v>430</v>
      </c>
      <c r="CS30" s="1" t="s">
        <v>430</v>
      </c>
      <c r="DC30" s="1" t="s">
        <v>430</v>
      </c>
      <c r="DG30" s="1" t="s">
        <v>430</v>
      </c>
      <c r="DJ30" s="1" t="s">
        <v>430</v>
      </c>
      <c r="DY30" s="1" t="n">
        <v>0</v>
      </c>
      <c r="DZ30" s="4" t="n">
        <v>44110</v>
      </c>
    </row>
    <row r="31" customFormat="false" ht="14.5" hidden="false" customHeight="true" outlineLevel="0" collapsed="false">
      <c r="A31" s="3" t="n">
        <v>44111</v>
      </c>
      <c r="T31" s="1" t="s">
        <v>430</v>
      </c>
      <c r="V31" s="1" t="s">
        <v>430</v>
      </c>
      <c r="AB31" s="1" t="s">
        <v>430</v>
      </c>
      <c r="AC31" s="1" t="s">
        <v>430</v>
      </c>
      <c r="AT31" s="1" t="s">
        <v>430</v>
      </c>
      <c r="AZ31" s="1" t="s">
        <v>430</v>
      </c>
      <c r="BB31" s="1" t="s">
        <v>430</v>
      </c>
      <c r="BE31" s="1" t="s">
        <v>430</v>
      </c>
      <c r="BK31" s="1" t="s">
        <v>430</v>
      </c>
      <c r="BM31" s="1" t="s">
        <v>430</v>
      </c>
      <c r="BO31" s="1" t="s">
        <v>430</v>
      </c>
      <c r="BV31" s="1" t="s">
        <v>430</v>
      </c>
      <c r="CM31" s="1" t="s">
        <v>430</v>
      </c>
      <c r="CV31" s="1" t="s">
        <v>430</v>
      </c>
      <c r="CX31" s="1" t="s">
        <v>430</v>
      </c>
      <c r="DC31" s="1" t="s">
        <v>430</v>
      </c>
      <c r="DG31" s="1" t="s">
        <v>430</v>
      </c>
      <c r="DY31" s="1" t="n">
        <v>0</v>
      </c>
      <c r="DZ31" s="4" t="n">
        <v>44111</v>
      </c>
    </row>
    <row r="32" customFormat="false" ht="14.5" hidden="false" customHeight="true" outlineLevel="0" collapsed="false">
      <c r="A32" s="3" t="n">
        <v>44112</v>
      </c>
      <c r="DY32" s="1" t="n">
        <v>0</v>
      </c>
      <c r="DZ32" s="4" t="n">
        <v>44112</v>
      </c>
    </row>
    <row r="33" customFormat="false" ht="14.5" hidden="false" customHeight="true" outlineLevel="0" collapsed="false">
      <c r="A33" s="3" t="n">
        <v>44113</v>
      </c>
      <c r="B33" s="1" t="s">
        <v>430</v>
      </c>
      <c r="F33" s="1" t="s">
        <v>430</v>
      </c>
      <c r="O33" s="1" t="s">
        <v>430</v>
      </c>
      <c r="R33" s="1" t="s">
        <v>430</v>
      </c>
      <c r="S33" s="1" t="s">
        <v>430</v>
      </c>
      <c r="Z33" s="1" t="s">
        <v>430</v>
      </c>
      <c r="AA33" s="1" t="s">
        <v>430</v>
      </c>
      <c r="AH33" s="1" t="s">
        <v>430</v>
      </c>
      <c r="AJ33" s="1" t="s">
        <v>430</v>
      </c>
      <c r="AM33" s="1" t="s">
        <v>430</v>
      </c>
      <c r="AQ33" s="1" t="s">
        <v>430</v>
      </c>
      <c r="AU33" s="1" t="s">
        <v>430</v>
      </c>
      <c r="AV33" s="1" t="s">
        <v>430</v>
      </c>
      <c r="BZ33" s="1" t="s">
        <v>430</v>
      </c>
      <c r="CD33" s="1" t="s">
        <v>430</v>
      </c>
      <c r="CH33" s="1" t="s">
        <v>430</v>
      </c>
      <c r="CI33" s="1" t="s">
        <v>430</v>
      </c>
      <c r="CO33" s="1" t="s">
        <v>430</v>
      </c>
      <c r="CY33" s="1" t="s">
        <v>430</v>
      </c>
      <c r="CZ33" s="1" t="s">
        <v>430</v>
      </c>
      <c r="DA33" s="1" t="s">
        <v>430</v>
      </c>
      <c r="DY33" s="1" t="n">
        <v>0</v>
      </c>
      <c r="DZ33" s="4" t="n">
        <v>44113</v>
      </c>
    </row>
    <row r="34" customFormat="false" ht="14.5" hidden="false" customHeight="true" outlineLevel="0" collapsed="false">
      <c r="A34" s="3" t="n">
        <v>44114</v>
      </c>
      <c r="J34" s="1" t="s">
        <v>430</v>
      </c>
      <c r="K34" s="1" t="s">
        <v>430</v>
      </c>
      <c r="O34" s="1" t="s">
        <v>430</v>
      </c>
      <c r="U34" s="1" t="s">
        <v>430</v>
      </c>
      <c r="V34" s="1" t="s">
        <v>430</v>
      </c>
      <c r="AC34" s="1" t="s">
        <v>430</v>
      </c>
      <c r="AD34" s="1" t="s">
        <v>430</v>
      </c>
      <c r="AE34" s="1" t="s">
        <v>430</v>
      </c>
      <c r="AT34" s="1" t="s">
        <v>430</v>
      </c>
      <c r="AZ34" s="1" t="s">
        <v>430</v>
      </c>
      <c r="BJ34" s="1" t="s">
        <v>430</v>
      </c>
      <c r="BK34" s="1" t="s">
        <v>430</v>
      </c>
      <c r="BM34" s="1" t="s">
        <v>430</v>
      </c>
      <c r="BV34" s="1" t="s">
        <v>430</v>
      </c>
      <c r="BW34" s="1" t="s">
        <v>430</v>
      </c>
      <c r="BY34" s="1" t="s">
        <v>430</v>
      </c>
      <c r="CA34" s="1" t="s">
        <v>430</v>
      </c>
      <c r="CE34" s="1" t="s">
        <v>430</v>
      </c>
      <c r="CF34" s="1" t="s">
        <v>430</v>
      </c>
      <c r="CG34" s="1" t="s">
        <v>430</v>
      </c>
      <c r="CN34" s="1" t="s">
        <v>430</v>
      </c>
      <c r="CQ34" s="1" t="s">
        <v>430</v>
      </c>
      <c r="CS34" s="1" t="s">
        <v>430</v>
      </c>
      <c r="CU34" s="1" t="s">
        <v>430</v>
      </c>
      <c r="CV34" s="1" t="s">
        <v>430</v>
      </c>
      <c r="CY34" s="1" t="s">
        <v>433</v>
      </c>
      <c r="CZ34" s="1" t="s">
        <v>430</v>
      </c>
      <c r="DB34" s="1" t="s">
        <v>430</v>
      </c>
      <c r="DC34" s="1" t="s">
        <v>430</v>
      </c>
      <c r="DY34" s="1" t="n">
        <v>0</v>
      </c>
      <c r="DZ34" s="4" t="n">
        <v>44114</v>
      </c>
    </row>
    <row r="35" customFormat="false" ht="14.5" hidden="false" customHeight="true" outlineLevel="0" collapsed="false">
      <c r="A35" s="3" t="n">
        <v>44115</v>
      </c>
      <c r="C35" s="1" t="s">
        <v>430</v>
      </c>
      <c r="F35" s="1" t="s">
        <v>430</v>
      </c>
      <c r="O35" s="1" t="s">
        <v>430</v>
      </c>
      <c r="P35" s="1" t="s">
        <v>430</v>
      </c>
      <c r="Q35" s="1" t="s">
        <v>430</v>
      </c>
      <c r="T35" s="1" t="s">
        <v>430</v>
      </c>
      <c r="AJ35" s="1" t="s">
        <v>430</v>
      </c>
      <c r="AR35" s="1" t="s">
        <v>430</v>
      </c>
      <c r="AS35" s="1" t="s">
        <v>430</v>
      </c>
      <c r="BB35" s="1" t="s">
        <v>430</v>
      </c>
      <c r="BC35" s="1" t="s">
        <v>430</v>
      </c>
      <c r="BM35" s="1" t="s">
        <v>430</v>
      </c>
      <c r="BO35" s="1" t="s">
        <v>430</v>
      </c>
      <c r="CA35" s="1" t="s">
        <v>430</v>
      </c>
      <c r="DD35" s="1" t="s">
        <v>430</v>
      </c>
      <c r="DI35" s="1" t="s">
        <v>430</v>
      </c>
      <c r="DK35" s="1" t="s">
        <v>430</v>
      </c>
      <c r="DM35" s="1" t="s">
        <v>430</v>
      </c>
      <c r="DY35" s="1" t="n">
        <v>0</v>
      </c>
      <c r="DZ35" s="4" t="n">
        <v>44115</v>
      </c>
    </row>
    <row r="36" customFormat="false" ht="14.5" hidden="false" customHeight="true" outlineLevel="0" collapsed="false">
      <c r="A36" s="3" t="n">
        <v>44116</v>
      </c>
      <c r="D36" s="1" t="s">
        <v>430</v>
      </c>
      <c r="I36" s="1" t="s">
        <v>430</v>
      </c>
      <c r="DL36" s="1" t="s">
        <v>430</v>
      </c>
      <c r="DY36" s="1" t="n">
        <v>0</v>
      </c>
      <c r="DZ36" s="4" t="n">
        <v>44116</v>
      </c>
    </row>
    <row r="37" customFormat="false" ht="14.5" hidden="false" customHeight="true" outlineLevel="0" collapsed="false">
      <c r="A37" s="3" t="n">
        <v>44117</v>
      </c>
      <c r="C37" s="1" t="s">
        <v>430</v>
      </c>
      <c r="O37" s="1" t="s">
        <v>430</v>
      </c>
      <c r="R37" s="1" t="s">
        <v>430</v>
      </c>
      <c r="S37" s="1" t="s">
        <v>430</v>
      </c>
      <c r="V37" s="1" t="s">
        <v>430</v>
      </c>
      <c r="W37" s="1" t="s">
        <v>430</v>
      </c>
      <c r="AC37" s="1" t="s">
        <v>430</v>
      </c>
      <c r="AE37" s="1" t="s">
        <v>430</v>
      </c>
      <c r="AH37" s="1" t="s">
        <v>430</v>
      </c>
      <c r="AQ37" s="1" t="s">
        <v>430</v>
      </c>
      <c r="BA37" s="1" t="s">
        <v>430</v>
      </c>
      <c r="BC37" s="1" t="s">
        <v>430</v>
      </c>
      <c r="BQ37" s="1" t="s">
        <v>430</v>
      </c>
      <c r="BY37" s="1" t="s">
        <v>430</v>
      </c>
      <c r="BZ37" s="1" t="s">
        <v>430</v>
      </c>
      <c r="CA37" s="1" t="s">
        <v>430</v>
      </c>
      <c r="CD37" s="1" t="s">
        <v>430</v>
      </c>
      <c r="CF37" s="1" t="s">
        <v>430</v>
      </c>
      <c r="CG37" s="1" t="s">
        <v>430</v>
      </c>
      <c r="CH37" s="1" t="s">
        <v>430</v>
      </c>
      <c r="CL37" s="1" t="s">
        <v>430</v>
      </c>
      <c r="CN37" s="1" t="s">
        <v>430</v>
      </c>
      <c r="CV37" s="1" t="s">
        <v>430</v>
      </c>
      <c r="CW37" s="1" t="s">
        <v>430</v>
      </c>
      <c r="CY37" s="1" t="s">
        <v>430</v>
      </c>
      <c r="CZ37" s="1" t="s">
        <v>430</v>
      </c>
      <c r="DA37" s="1" t="s">
        <v>430</v>
      </c>
      <c r="DB37" s="1" t="s">
        <v>430</v>
      </c>
      <c r="DG37" s="1" t="s">
        <v>430</v>
      </c>
      <c r="DI37" s="1" t="s">
        <v>430</v>
      </c>
      <c r="DR37" s="1" t="s">
        <v>430</v>
      </c>
      <c r="DY37" s="1" t="n">
        <v>0</v>
      </c>
      <c r="DZ37" s="4" t="n">
        <v>44117</v>
      </c>
    </row>
    <row r="38" customFormat="false" ht="14.5" hidden="false" customHeight="true" outlineLevel="0" collapsed="false">
      <c r="A38" s="3" t="n">
        <v>44118</v>
      </c>
      <c r="B38" s="1" t="s">
        <v>430</v>
      </c>
      <c r="C38" s="1" t="s">
        <v>430</v>
      </c>
      <c r="F38" s="1" t="s">
        <v>430</v>
      </c>
      <c r="J38" s="1" t="s">
        <v>430</v>
      </c>
      <c r="K38" s="1" t="s">
        <v>430</v>
      </c>
      <c r="N38" s="1" t="s">
        <v>430</v>
      </c>
      <c r="O38" s="1" t="s">
        <v>430</v>
      </c>
      <c r="P38" s="1" t="s">
        <v>430</v>
      </c>
      <c r="Q38" s="1" t="s">
        <v>430</v>
      </c>
      <c r="T38" s="1" t="s">
        <v>430</v>
      </c>
      <c r="U38" s="1" t="s">
        <v>430</v>
      </c>
      <c r="Z38" s="1" t="s">
        <v>430</v>
      </c>
      <c r="AI38" s="1" t="s">
        <v>430</v>
      </c>
      <c r="AJ38" s="1" t="s">
        <v>430</v>
      </c>
      <c r="AN38" s="1" t="s">
        <v>430</v>
      </c>
      <c r="AO38" s="1" t="s">
        <v>430</v>
      </c>
      <c r="AS38" s="1" t="s">
        <v>430</v>
      </c>
      <c r="AT38" s="1" t="s">
        <v>430</v>
      </c>
      <c r="AU38" s="1" t="s">
        <v>430</v>
      </c>
      <c r="AV38" s="1" t="s">
        <v>430</v>
      </c>
      <c r="AZ38" s="1" t="s">
        <v>430</v>
      </c>
      <c r="BB38" s="1" t="s">
        <v>430</v>
      </c>
      <c r="BC38" s="1" t="s">
        <v>430</v>
      </c>
      <c r="BE38" s="1" t="s">
        <v>430</v>
      </c>
      <c r="BK38" s="1" t="s">
        <v>430</v>
      </c>
      <c r="BL38" s="1" t="s">
        <v>430</v>
      </c>
      <c r="BM38" s="1" t="s">
        <v>430</v>
      </c>
      <c r="BO38" s="1" t="s">
        <v>430</v>
      </c>
      <c r="BV38" s="1" t="s">
        <v>430</v>
      </c>
      <c r="BW38" s="1" t="s">
        <v>430</v>
      </c>
      <c r="CA38" s="1" t="s">
        <v>430</v>
      </c>
      <c r="CE38" s="1" t="s">
        <v>430</v>
      </c>
      <c r="CF38" s="1" t="s">
        <v>430</v>
      </c>
      <c r="CI38" s="1" t="s">
        <v>430</v>
      </c>
      <c r="CM38" s="1" t="s">
        <v>430</v>
      </c>
      <c r="CO38" s="1" t="s">
        <v>430</v>
      </c>
      <c r="DB38" s="1" t="s">
        <v>430</v>
      </c>
      <c r="DC38" s="1" t="s">
        <v>430</v>
      </c>
      <c r="DD38" s="1" t="s">
        <v>430</v>
      </c>
      <c r="DE38" s="1" t="s">
        <v>430</v>
      </c>
      <c r="DJ38" s="1" t="s">
        <v>430</v>
      </c>
      <c r="DK38" s="1" t="s">
        <v>430</v>
      </c>
      <c r="DM38" s="1" t="s">
        <v>430</v>
      </c>
      <c r="DY38" s="1" t="n">
        <v>0</v>
      </c>
      <c r="DZ38" s="4" t="n">
        <v>44118</v>
      </c>
    </row>
    <row r="39" customFormat="false" ht="14.5" hidden="false" customHeight="true" outlineLevel="0" collapsed="false">
      <c r="A39" s="3" t="n">
        <v>44119</v>
      </c>
      <c r="CS39" s="1" t="s">
        <v>430</v>
      </c>
      <c r="CX39" s="1" t="s">
        <v>430</v>
      </c>
      <c r="DY39" s="1" t="n">
        <v>0</v>
      </c>
      <c r="DZ39" s="4" t="n">
        <v>44119</v>
      </c>
    </row>
    <row r="40" customFormat="false" ht="14.5" hidden="false" customHeight="true" outlineLevel="0" collapsed="false">
      <c r="A40" s="3" t="n">
        <v>44120</v>
      </c>
      <c r="C40" s="1" t="s">
        <v>430</v>
      </c>
      <c r="E40" s="1" t="s">
        <v>430</v>
      </c>
      <c r="I40" s="1" t="s">
        <v>430</v>
      </c>
      <c r="J40" s="1" t="s">
        <v>430</v>
      </c>
      <c r="K40" s="1" t="s">
        <v>430</v>
      </c>
      <c r="O40" s="1" t="s">
        <v>430</v>
      </c>
      <c r="Q40" s="1" t="s">
        <v>430</v>
      </c>
      <c r="S40" s="1" t="s">
        <v>430</v>
      </c>
      <c r="T40" s="1" t="s">
        <v>430</v>
      </c>
      <c r="U40" s="1" t="s">
        <v>430</v>
      </c>
      <c r="AB40" s="1" t="s">
        <v>430</v>
      </c>
      <c r="AM40" s="1" t="s">
        <v>430</v>
      </c>
      <c r="AN40" s="1" t="s">
        <v>430</v>
      </c>
      <c r="AO40" s="1" t="s">
        <v>430</v>
      </c>
      <c r="AP40" s="1" t="s">
        <v>430</v>
      </c>
      <c r="AQ40" s="1" t="s">
        <v>430</v>
      </c>
      <c r="AR40" s="1" t="s">
        <v>430</v>
      </c>
      <c r="AT40" s="1" t="s">
        <v>430</v>
      </c>
      <c r="AU40" s="1" t="s">
        <v>430</v>
      </c>
      <c r="AV40" s="1" t="s">
        <v>430</v>
      </c>
      <c r="BZ40" s="1" t="s">
        <v>430</v>
      </c>
      <c r="CD40" s="1" t="s">
        <v>430</v>
      </c>
      <c r="CE40" s="1" t="s">
        <v>430</v>
      </c>
      <c r="CF40" s="1" t="s">
        <v>430</v>
      </c>
      <c r="CH40" s="1" t="s">
        <v>430</v>
      </c>
      <c r="CN40" s="1" t="s">
        <v>430</v>
      </c>
      <c r="CP40" s="1" t="s">
        <v>430</v>
      </c>
      <c r="CU40" s="1" t="s">
        <v>430</v>
      </c>
      <c r="CV40" s="1" t="s">
        <v>430</v>
      </c>
      <c r="CW40" s="1" t="s">
        <v>430</v>
      </c>
      <c r="CX40" s="1" t="s">
        <v>430</v>
      </c>
      <c r="DC40" s="1" t="s">
        <v>430</v>
      </c>
      <c r="DD40" s="1" t="s">
        <v>430</v>
      </c>
      <c r="DG40" s="1" t="s">
        <v>430</v>
      </c>
      <c r="DH40" s="1" t="s">
        <v>430</v>
      </c>
      <c r="DL40" s="1" t="s">
        <v>430</v>
      </c>
      <c r="DM40" s="1" t="s">
        <v>430</v>
      </c>
      <c r="DR40" s="1" t="s">
        <v>430</v>
      </c>
      <c r="DY40" s="1" t="n">
        <v>0</v>
      </c>
      <c r="DZ40" s="4" t="n">
        <v>44120</v>
      </c>
    </row>
    <row r="41" customFormat="false" ht="14.5" hidden="false" customHeight="true" outlineLevel="0" collapsed="false">
      <c r="A41" s="3" t="n">
        <v>44121</v>
      </c>
      <c r="B41" s="1" t="s">
        <v>430</v>
      </c>
      <c r="F41" s="1" t="s">
        <v>430</v>
      </c>
      <c r="G41" s="1" t="s">
        <v>430</v>
      </c>
      <c r="I41" s="1" t="s">
        <v>430</v>
      </c>
      <c r="J41" s="1" t="s">
        <v>430</v>
      </c>
      <c r="L41" s="1" t="s">
        <v>430</v>
      </c>
      <c r="N41" s="1" t="s">
        <v>430</v>
      </c>
      <c r="O41" s="1" t="s">
        <v>430</v>
      </c>
      <c r="Q41" s="1" t="s">
        <v>430</v>
      </c>
      <c r="V41" s="1" t="s">
        <v>430</v>
      </c>
      <c r="AA41" s="1" t="s">
        <v>430</v>
      </c>
      <c r="AB41" s="1" t="s">
        <v>430</v>
      </c>
      <c r="AC41" s="1" t="s">
        <v>430</v>
      </c>
      <c r="AD41" s="1" t="s">
        <v>430</v>
      </c>
      <c r="AE41" s="1" t="s">
        <v>430</v>
      </c>
      <c r="AJ41" s="1" t="s">
        <v>430</v>
      </c>
      <c r="AT41" s="1" t="s">
        <v>430</v>
      </c>
      <c r="AU41" s="1" t="s">
        <v>430</v>
      </c>
      <c r="AV41" s="1" t="s">
        <v>430</v>
      </c>
      <c r="AZ41" s="1" t="s">
        <v>430</v>
      </c>
      <c r="BA41" s="1" t="s">
        <v>430</v>
      </c>
      <c r="BB41" s="1" t="s">
        <v>430</v>
      </c>
      <c r="BC41" s="1" t="s">
        <v>430</v>
      </c>
      <c r="BD41" s="1" t="s">
        <v>430</v>
      </c>
      <c r="BE41" s="1" t="s">
        <v>430</v>
      </c>
      <c r="BF41" s="1" t="s">
        <v>430</v>
      </c>
      <c r="BJ41" s="1" t="s">
        <v>430</v>
      </c>
      <c r="BK41" s="1" t="s">
        <v>430</v>
      </c>
      <c r="BL41" s="1" t="s">
        <v>430</v>
      </c>
      <c r="BM41" s="1" t="s">
        <v>430</v>
      </c>
      <c r="BO41" s="1" t="s">
        <v>430</v>
      </c>
      <c r="BQ41" s="1" t="s">
        <v>430</v>
      </c>
      <c r="BT41" s="1" t="s">
        <v>430</v>
      </c>
      <c r="BU41" s="1" t="s">
        <v>430</v>
      </c>
      <c r="BV41" s="1" t="s">
        <v>430</v>
      </c>
      <c r="BW41" s="1" t="s">
        <v>430</v>
      </c>
      <c r="BY41" s="1" t="s">
        <v>430</v>
      </c>
      <c r="CA41" s="1" t="s">
        <v>430</v>
      </c>
      <c r="CB41" s="1" t="s">
        <v>430</v>
      </c>
      <c r="CE41" s="1" t="s">
        <v>430</v>
      </c>
      <c r="CF41" s="1" t="s">
        <v>430</v>
      </c>
      <c r="CG41" s="1" t="s">
        <v>430</v>
      </c>
      <c r="CI41" s="1" t="s">
        <v>430</v>
      </c>
      <c r="CL41" s="1" t="s">
        <v>430</v>
      </c>
      <c r="CY41" s="1" t="s">
        <v>430</v>
      </c>
      <c r="CZ41" s="1" t="s">
        <v>430</v>
      </c>
      <c r="DB41" s="1" t="s">
        <v>430</v>
      </c>
      <c r="DC41" s="1" t="s">
        <v>430</v>
      </c>
      <c r="DD41" s="1" t="s">
        <v>430</v>
      </c>
      <c r="DL41" s="1" t="s">
        <v>430</v>
      </c>
      <c r="DM41" s="1" t="s">
        <v>430</v>
      </c>
      <c r="DR41" s="1" t="s">
        <v>430</v>
      </c>
      <c r="DY41" s="1" t="n">
        <v>0</v>
      </c>
      <c r="DZ41" s="4" t="n">
        <v>44121</v>
      </c>
    </row>
    <row r="42" customFormat="false" ht="14.5" hidden="false" customHeight="true" outlineLevel="0" collapsed="false">
      <c r="A42" s="3" t="n">
        <v>44122</v>
      </c>
      <c r="C42" s="1" t="s">
        <v>430</v>
      </c>
      <c r="D42" s="1" t="s">
        <v>430</v>
      </c>
      <c r="E42" s="1" t="s">
        <v>430</v>
      </c>
      <c r="F42" s="1" t="s">
        <v>430</v>
      </c>
      <c r="I42" s="1" t="s">
        <v>430</v>
      </c>
      <c r="J42" s="1" t="s">
        <v>430</v>
      </c>
      <c r="L42" s="1" t="s">
        <v>430</v>
      </c>
      <c r="AV42" s="1" t="s">
        <v>430</v>
      </c>
      <c r="CS42" s="1" t="s">
        <v>430</v>
      </c>
      <c r="CU42" s="1" t="s">
        <v>430</v>
      </c>
      <c r="CV42" s="1" t="s">
        <v>430</v>
      </c>
      <c r="CX42" s="1" t="s">
        <v>430</v>
      </c>
      <c r="DC42" s="1" t="s">
        <v>430</v>
      </c>
      <c r="DL42" s="1" t="s">
        <v>430</v>
      </c>
      <c r="DQ42" s="1" t="s">
        <v>430</v>
      </c>
      <c r="DY42" s="1" t="n">
        <v>0</v>
      </c>
      <c r="DZ42" s="4" t="n">
        <v>44122</v>
      </c>
    </row>
    <row r="43" customFormat="false" ht="14.5" hidden="false" customHeight="true" outlineLevel="0" collapsed="false">
      <c r="A43" s="3" t="n">
        <v>44123</v>
      </c>
      <c r="AN43" s="1" t="s">
        <v>430</v>
      </c>
      <c r="DY43" s="1" t="n">
        <v>0</v>
      </c>
      <c r="DZ43" s="4" t="n">
        <v>44123</v>
      </c>
    </row>
    <row r="44" customFormat="false" ht="14.5" hidden="false" customHeight="true" outlineLevel="0" collapsed="false">
      <c r="A44" s="3" t="n">
        <v>44124</v>
      </c>
      <c r="B44" s="1" t="s">
        <v>430</v>
      </c>
      <c r="D44" s="1" t="s">
        <v>430</v>
      </c>
      <c r="E44" s="1" t="s">
        <v>430</v>
      </c>
      <c r="F44" s="1" t="s">
        <v>430</v>
      </c>
      <c r="I44" s="1" t="s">
        <v>430</v>
      </c>
      <c r="J44" s="1" t="s">
        <v>430</v>
      </c>
      <c r="K44" s="1" t="s">
        <v>430</v>
      </c>
      <c r="O44" s="1" t="s">
        <v>430</v>
      </c>
      <c r="P44" s="1" t="s">
        <v>430</v>
      </c>
      <c r="Q44" s="1" t="s">
        <v>430</v>
      </c>
      <c r="R44" s="1" t="s">
        <v>430</v>
      </c>
      <c r="S44" s="1" t="s">
        <v>430</v>
      </c>
      <c r="T44" s="1" t="s">
        <v>430</v>
      </c>
      <c r="U44" s="1" t="s">
        <v>430</v>
      </c>
      <c r="AD44" s="1" t="s">
        <v>430</v>
      </c>
      <c r="AE44" s="1" t="s">
        <v>430</v>
      </c>
      <c r="AO44" s="1" t="s">
        <v>430</v>
      </c>
      <c r="AP44" s="1" t="s">
        <v>430</v>
      </c>
      <c r="AQ44" s="1" t="s">
        <v>430</v>
      </c>
      <c r="AT44" s="1" t="s">
        <v>430</v>
      </c>
      <c r="AU44" s="1" t="s">
        <v>430</v>
      </c>
      <c r="BF44" s="1" t="s">
        <v>430</v>
      </c>
      <c r="BM44" s="1" t="s">
        <v>430</v>
      </c>
      <c r="BN44" s="1" t="s">
        <v>430</v>
      </c>
      <c r="BO44" s="1" t="s">
        <v>430</v>
      </c>
      <c r="BQ44" s="1" t="s">
        <v>430</v>
      </c>
      <c r="BU44" s="1" t="s">
        <v>430</v>
      </c>
      <c r="BV44" s="1" t="s">
        <v>430</v>
      </c>
      <c r="BW44" s="1" t="s">
        <v>430</v>
      </c>
      <c r="BZ44" s="1" t="s">
        <v>430</v>
      </c>
      <c r="CB44" s="1" t="s">
        <v>430</v>
      </c>
      <c r="CC44" s="1" t="s">
        <v>430</v>
      </c>
      <c r="CD44" s="1" t="s">
        <v>430</v>
      </c>
      <c r="CF44" s="1" t="s">
        <v>430</v>
      </c>
      <c r="CG44" s="1" t="s">
        <v>430</v>
      </c>
      <c r="CH44" s="1" t="s">
        <v>430</v>
      </c>
      <c r="CI44" s="1" t="s">
        <v>430</v>
      </c>
      <c r="CN44" s="1" t="s">
        <v>430</v>
      </c>
      <c r="CQ44" s="1" t="s">
        <v>430</v>
      </c>
      <c r="DD44" s="1" t="s">
        <v>430</v>
      </c>
      <c r="DE44" s="1" t="s">
        <v>430</v>
      </c>
      <c r="DJ44" s="1" t="s">
        <v>430</v>
      </c>
      <c r="DR44" s="1" t="s">
        <v>430</v>
      </c>
      <c r="DY44" s="1" t="n">
        <v>0</v>
      </c>
      <c r="DZ44" s="4" t="n">
        <v>44124</v>
      </c>
    </row>
    <row r="45" customFormat="false" ht="14.5" hidden="false" customHeight="true" outlineLevel="0" collapsed="false">
      <c r="A45" s="3" t="n">
        <v>44125</v>
      </c>
      <c r="C45" s="1" t="s">
        <v>430</v>
      </c>
      <c r="E45" s="1" t="s">
        <v>430</v>
      </c>
      <c r="F45" s="1" t="s">
        <v>430</v>
      </c>
      <c r="G45" s="1" t="s">
        <v>430</v>
      </c>
      <c r="I45" s="1" t="s">
        <v>430</v>
      </c>
      <c r="K45" s="1" t="s">
        <v>430</v>
      </c>
      <c r="N45" s="1" t="s">
        <v>430</v>
      </c>
      <c r="O45" s="1" t="s">
        <v>430</v>
      </c>
      <c r="R45" s="1" t="s">
        <v>430</v>
      </c>
      <c r="U45" s="1" t="s">
        <v>430</v>
      </c>
      <c r="AA45" s="1" t="s">
        <v>430</v>
      </c>
      <c r="AR45" s="1" t="s">
        <v>430</v>
      </c>
      <c r="AT45" s="1" t="s">
        <v>430</v>
      </c>
      <c r="AU45" s="1" t="s">
        <v>430</v>
      </c>
      <c r="AV45" s="1" t="s">
        <v>430</v>
      </c>
      <c r="BB45" s="1" t="s">
        <v>430</v>
      </c>
      <c r="BC45" s="1" t="s">
        <v>430</v>
      </c>
      <c r="BD45" s="1" t="s">
        <v>430</v>
      </c>
      <c r="BE45" s="1" t="s">
        <v>430</v>
      </c>
      <c r="BF45" s="1" t="s">
        <v>430</v>
      </c>
      <c r="BQ45" s="1" t="s">
        <v>430</v>
      </c>
      <c r="BT45" s="1" t="s">
        <v>430</v>
      </c>
      <c r="BU45" s="1" t="s">
        <v>430</v>
      </c>
      <c r="BY45" s="1" t="s">
        <v>430</v>
      </c>
      <c r="BZ45" s="1" t="s">
        <v>430</v>
      </c>
      <c r="CB45" s="1" t="s">
        <v>430</v>
      </c>
      <c r="CI45" s="1" t="s">
        <v>430</v>
      </c>
      <c r="CN45" s="1" t="s">
        <v>430</v>
      </c>
      <c r="CO45" s="1" t="s">
        <v>430</v>
      </c>
      <c r="CV45" s="1" t="s">
        <v>430</v>
      </c>
      <c r="CX45" s="1" t="s">
        <v>430</v>
      </c>
      <c r="CZ45" s="1" t="s">
        <v>430</v>
      </c>
      <c r="DA45" s="1" t="s">
        <v>430</v>
      </c>
      <c r="DB45" s="1" t="s">
        <v>430</v>
      </c>
      <c r="DD45" s="1" t="s">
        <v>430</v>
      </c>
      <c r="DL45" s="1" t="s">
        <v>430</v>
      </c>
      <c r="DM45" s="1" t="s">
        <v>430</v>
      </c>
      <c r="DY45" s="1" t="n">
        <v>0</v>
      </c>
      <c r="DZ45" s="4" t="n">
        <v>44125</v>
      </c>
    </row>
    <row r="46" customFormat="false" ht="14.5" hidden="false" customHeight="true" outlineLevel="0" collapsed="false">
      <c r="A46" s="3" t="n">
        <v>44126</v>
      </c>
      <c r="F46" s="1" t="s">
        <v>430</v>
      </c>
      <c r="K46" s="1" t="s">
        <v>430</v>
      </c>
      <c r="CA46" s="1" t="s">
        <v>430</v>
      </c>
      <c r="DY46" s="1" t="n">
        <v>0</v>
      </c>
      <c r="DZ46" s="4" t="n">
        <v>44126</v>
      </c>
    </row>
    <row r="47" customFormat="false" ht="14.5" hidden="false" customHeight="true" outlineLevel="0" collapsed="false">
      <c r="A47" s="3" t="n">
        <v>44127</v>
      </c>
      <c r="E47" s="1" t="s">
        <v>430</v>
      </c>
      <c r="F47" s="1" t="s">
        <v>430</v>
      </c>
      <c r="G47" s="1" t="s">
        <v>430</v>
      </c>
      <c r="J47" s="1" t="s">
        <v>430</v>
      </c>
      <c r="K47" s="1" t="s">
        <v>430</v>
      </c>
      <c r="N47" s="1" t="s">
        <v>430</v>
      </c>
      <c r="O47" s="1" t="s">
        <v>430</v>
      </c>
      <c r="P47" s="1" t="s">
        <v>430</v>
      </c>
      <c r="Q47" s="1" t="s">
        <v>430</v>
      </c>
      <c r="W47" s="1" t="s">
        <v>430</v>
      </c>
      <c r="Z47" s="1" t="s">
        <v>430</v>
      </c>
      <c r="AA47" s="1" t="s">
        <v>430</v>
      </c>
      <c r="AB47" s="1" t="s">
        <v>430</v>
      </c>
      <c r="AQ47" s="1" t="s">
        <v>430</v>
      </c>
      <c r="AR47" s="1" t="s">
        <v>430</v>
      </c>
      <c r="AU47" s="1" t="s">
        <v>430</v>
      </c>
      <c r="BV47" s="1" t="s">
        <v>430</v>
      </c>
      <c r="BW47" s="1" t="s">
        <v>430</v>
      </c>
      <c r="CE47" s="1" t="s">
        <v>430</v>
      </c>
      <c r="CF47" s="1" t="s">
        <v>430</v>
      </c>
      <c r="CP47" s="1" t="s">
        <v>430</v>
      </c>
      <c r="CX47" s="1" t="s">
        <v>430</v>
      </c>
      <c r="DL47" s="1" t="s">
        <v>430</v>
      </c>
      <c r="DM47" s="1" t="s">
        <v>430</v>
      </c>
      <c r="DY47" s="1" t="n">
        <v>0</v>
      </c>
      <c r="DZ47" s="4" t="n">
        <v>44127</v>
      </c>
    </row>
    <row r="48" customFormat="false" ht="14.5" hidden="false" customHeight="true" outlineLevel="0" collapsed="false">
      <c r="A48" s="3" t="n">
        <v>44128</v>
      </c>
      <c r="B48" s="1" t="s">
        <v>430</v>
      </c>
      <c r="C48" s="1" t="s">
        <v>430</v>
      </c>
      <c r="F48" s="1" t="s">
        <v>430</v>
      </c>
      <c r="I48" s="1" t="s">
        <v>430</v>
      </c>
      <c r="J48" s="1" t="s">
        <v>430</v>
      </c>
      <c r="K48" s="1" t="s">
        <v>430</v>
      </c>
      <c r="R48" s="1" t="s">
        <v>430</v>
      </c>
      <c r="S48" s="1" t="s">
        <v>430</v>
      </c>
      <c r="T48" s="1" t="s">
        <v>430</v>
      </c>
      <c r="V48" s="1" t="s">
        <v>430</v>
      </c>
      <c r="AC48" s="1" t="s">
        <v>430</v>
      </c>
      <c r="AD48" s="1" t="s">
        <v>430</v>
      </c>
      <c r="AE48" s="1" t="s">
        <v>430</v>
      </c>
      <c r="AH48" s="1" t="s">
        <v>430</v>
      </c>
      <c r="AT48" s="1" t="s">
        <v>430</v>
      </c>
      <c r="AU48" s="1" t="s">
        <v>430</v>
      </c>
      <c r="AZ48" s="1" t="s">
        <v>430</v>
      </c>
      <c r="BA48" s="1" t="s">
        <v>430</v>
      </c>
      <c r="BB48" s="1" t="s">
        <v>430</v>
      </c>
      <c r="BC48" s="1" t="s">
        <v>430</v>
      </c>
      <c r="BD48" s="1" t="s">
        <v>430</v>
      </c>
      <c r="BE48" s="1" t="s">
        <v>430</v>
      </c>
      <c r="BF48" s="1" t="s">
        <v>430</v>
      </c>
      <c r="BJ48" s="1" t="s">
        <v>430</v>
      </c>
      <c r="BL48" s="1" t="s">
        <v>430</v>
      </c>
      <c r="BM48" s="1" t="s">
        <v>430</v>
      </c>
      <c r="BO48" s="1" t="s">
        <v>430</v>
      </c>
      <c r="BQ48" s="1" t="s">
        <v>430</v>
      </c>
      <c r="BT48" s="1" t="s">
        <v>430</v>
      </c>
      <c r="BU48" s="1" t="s">
        <v>430</v>
      </c>
      <c r="CA48" s="1" t="s">
        <v>430</v>
      </c>
      <c r="CD48" s="1" t="s">
        <v>430</v>
      </c>
      <c r="CF48" s="1" t="s">
        <v>430</v>
      </c>
      <c r="CH48" s="1" t="s">
        <v>430</v>
      </c>
      <c r="CL48" s="1" t="s">
        <v>430</v>
      </c>
      <c r="CV48" s="1" t="s">
        <v>430</v>
      </c>
      <c r="DB48" s="1" t="s">
        <v>430</v>
      </c>
      <c r="DC48" s="1" t="s">
        <v>430</v>
      </c>
      <c r="DE48" s="1" t="s">
        <v>430</v>
      </c>
      <c r="DG48" s="1" t="s">
        <v>430</v>
      </c>
      <c r="DY48" s="1" t="n">
        <v>0</v>
      </c>
      <c r="DZ48" s="4" t="n">
        <v>44128</v>
      </c>
    </row>
    <row r="49" customFormat="false" ht="14.5" hidden="false" customHeight="true" outlineLevel="0" collapsed="false">
      <c r="A49" s="3" t="n">
        <v>44129</v>
      </c>
      <c r="B49" s="1" t="s">
        <v>430</v>
      </c>
      <c r="C49" s="1" t="s">
        <v>430</v>
      </c>
      <c r="D49" s="1" t="s">
        <v>430</v>
      </c>
      <c r="E49" s="1" t="s">
        <v>430</v>
      </c>
      <c r="F49" s="1" t="s">
        <v>430</v>
      </c>
      <c r="I49" s="1" t="s">
        <v>430</v>
      </c>
      <c r="J49" s="1" t="s">
        <v>430</v>
      </c>
      <c r="K49" s="1" t="s">
        <v>430</v>
      </c>
      <c r="N49" s="1" t="s">
        <v>430</v>
      </c>
      <c r="O49" s="1" t="s">
        <v>430</v>
      </c>
      <c r="P49" s="1" t="s">
        <v>430</v>
      </c>
      <c r="Q49" s="1" t="s">
        <v>430</v>
      </c>
      <c r="T49" s="1" t="s">
        <v>430</v>
      </c>
      <c r="U49" s="1" t="s">
        <v>430</v>
      </c>
      <c r="Z49" s="1" t="s">
        <v>430</v>
      </c>
      <c r="AN49" s="1" t="s">
        <v>430</v>
      </c>
      <c r="AR49" s="1" t="s">
        <v>430</v>
      </c>
      <c r="AS49" s="1" t="s">
        <v>430</v>
      </c>
      <c r="AZ49" s="1" t="s">
        <v>430</v>
      </c>
      <c r="BB49" s="1" t="s">
        <v>430</v>
      </c>
      <c r="BC49" s="1" t="s">
        <v>430</v>
      </c>
      <c r="BM49" s="1" t="s">
        <v>430</v>
      </c>
      <c r="BO49" s="1" t="s">
        <v>430</v>
      </c>
      <c r="CE49" s="1" t="s">
        <v>430</v>
      </c>
      <c r="CI49" s="1" t="s">
        <v>430</v>
      </c>
      <c r="CL49" s="1" t="s">
        <v>430</v>
      </c>
      <c r="DY49" s="1" t="n">
        <v>0</v>
      </c>
      <c r="DZ49" s="4" t="n">
        <v>44129</v>
      </c>
    </row>
    <row r="50" customFormat="false" ht="14.5" hidden="false" customHeight="true" outlineLevel="0" collapsed="false">
      <c r="A50" s="3" t="n">
        <v>44130</v>
      </c>
      <c r="F50" s="1" t="s">
        <v>430</v>
      </c>
      <c r="T50" s="1" t="s">
        <v>430</v>
      </c>
      <c r="AJ50" s="1" t="s">
        <v>430</v>
      </c>
      <c r="CE50" s="1" t="s">
        <v>430</v>
      </c>
      <c r="DY50" s="1" t="n">
        <v>0</v>
      </c>
      <c r="DZ50" s="4" t="n">
        <v>44130</v>
      </c>
    </row>
    <row r="51" customFormat="false" ht="14.5" hidden="false" customHeight="true" outlineLevel="0" collapsed="false">
      <c r="A51" s="3" t="n">
        <v>44131</v>
      </c>
      <c r="B51" s="1" t="s">
        <v>430</v>
      </c>
      <c r="C51" s="1" t="s">
        <v>430</v>
      </c>
      <c r="D51" s="1" t="s">
        <v>430</v>
      </c>
      <c r="E51" s="1" t="s">
        <v>430</v>
      </c>
      <c r="F51" s="1" t="s">
        <v>430</v>
      </c>
      <c r="J51" s="1" t="s">
        <v>430</v>
      </c>
      <c r="K51" s="1" t="s">
        <v>430</v>
      </c>
      <c r="O51" s="1" t="s">
        <v>430</v>
      </c>
      <c r="P51" s="1" t="s">
        <v>430</v>
      </c>
      <c r="Q51" s="1" t="s">
        <v>430</v>
      </c>
      <c r="R51" s="1" t="s">
        <v>430</v>
      </c>
      <c r="T51" s="1" t="s">
        <v>430</v>
      </c>
      <c r="U51" s="1" t="s">
        <v>430</v>
      </c>
      <c r="AE51" s="1" t="s">
        <v>430</v>
      </c>
      <c r="AH51" s="1" t="s">
        <v>430</v>
      </c>
      <c r="AI51" s="1" t="s">
        <v>430</v>
      </c>
      <c r="AJ51" s="1" t="s">
        <v>430</v>
      </c>
      <c r="AM51" s="1" t="s">
        <v>430</v>
      </c>
      <c r="AN51" s="1" t="s">
        <v>430</v>
      </c>
      <c r="AO51" s="1" t="s">
        <v>430</v>
      </c>
      <c r="AR51" s="1" t="s">
        <v>430</v>
      </c>
      <c r="AZ51" s="1" t="s">
        <v>430</v>
      </c>
      <c r="BB51" s="1" t="s">
        <v>430</v>
      </c>
      <c r="BE51" s="1" t="s">
        <v>430</v>
      </c>
      <c r="BF51" s="1" t="s">
        <v>430</v>
      </c>
      <c r="BJ51" s="1" t="s">
        <v>430</v>
      </c>
      <c r="BL51" s="1" t="s">
        <v>430</v>
      </c>
      <c r="BM51" s="1" t="s">
        <v>430</v>
      </c>
      <c r="BN51" s="1" t="s">
        <v>430</v>
      </c>
      <c r="BO51" s="1" t="s">
        <v>430</v>
      </c>
      <c r="BQ51" s="1" t="s">
        <v>430</v>
      </c>
      <c r="BU51" s="1" t="s">
        <v>430</v>
      </c>
      <c r="BZ51" s="1" t="s">
        <v>430</v>
      </c>
      <c r="CO51" s="1" t="s">
        <v>430</v>
      </c>
      <c r="DB51" s="1" t="s">
        <v>430</v>
      </c>
      <c r="DC51" s="1" t="s">
        <v>430</v>
      </c>
      <c r="DD51" s="1" t="s">
        <v>430</v>
      </c>
      <c r="DE51" s="1" t="s">
        <v>430</v>
      </c>
      <c r="DK51" s="1" t="s">
        <v>430</v>
      </c>
      <c r="DY51" s="1" t="n">
        <v>0</v>
      </c>
      <c r="DZ51" s="4" t="n">
        <v>44131</v>
      </c>
    </row>
    <row r="52" customFormat="false" ht="14.5" hidden="false" customHeight="true" outlineLevel="0" collapsed="false">
      <c r="A52" s="3" t="n">
        <v>44132</v>
      </c>
      <c r="F52" s="1" t="s">
        <v>430</v>
      </c>
      <c r="N52" s="1" t="s">
        <v>430</v>
      </c>
      <c r="R52" s="1" t="s">
        <v>430</v>
      </c>
      <c r="AJ52" s="1" t="s">
        <v>430</v>
      </c>
      <c r="AP52" s="1" t="s">
        <v>430</v>
      </c>
      <c r="BB52" s="1" t="s">
        <v>430</v>
      </c>
      <c r="BD52" s="1" t="s">
        <v>430</v>
      </c>
      <c r="BQ52" s="1" t="s">
        <v>430</v>
      </c>
      <c r="BT52" s="1" t="s">
        <v>430</v>
      </c>
      <c r="BU52" s="1" t="s">
        <v>430</v>
      </c>
      <c r="BY52" s="1" t="s">
        <v>430</v>
      </c>
      <c r="CA52" s="1" t="s">
        <v>430</v>
      </c>
      <c r="CB52" s="1" t="s">
        <v>430</v>
      </c>
      <c r="CN52" s="1" t="s">
        <v>430</v>
      </c>
      <c r="CZ52" s="1" t="s">
        <v>430</v>
      </c>
      <c r="DY52" s="1" t="n">
        <v>0</v>
      </c>
      <c r="DZ52" s="4" t="n">
        <v>44132</v>
      </c>
    </row>
    <row r="53" customFormat="false" ht="14.5" hidden="false" customHeight="true" outlineLevel="0" collapsed="false">
      <c r="A53" s="3" t="n">
        <v>44133</v>
      </c>
      <c r="C53" s="1" t="s">
        <v>430</v>
      </c>
      <c r="G53" s="1" t="s">
        <v>430</v>
      </c>
      <c r="J53" s="1" t="s">
        <v>430</v>
      </c>
      <c r="K53" s="1" t="s">
        <v>430</v>
      </c>
      <c r="N53" s="1" t="s">
        <v>430</v>
      </c>
      <c r="O53" s="1" t="s">
        <v>430</v>
      </c>
      <c r="P53" s="1" t="s">
        <v>430</v>
      </c>
      <c r="Q53" s="1" t="s">
        <v>430</v>
      </c>
      <c r="U53" s="1" t="s">
        <v>430</v>
      </c>
      <c r="AH53" s="1" t="s">
        <v>430</v>
      </c>
      <c r="AJ53" s="1" t="s">
        <v>430</v>
      </c>
      <c r="AM53" s="1" t="s">
        <v>430</v>
      </c>
      <c r="AN53" s="1" t="s">
        <v>430</v>
      </c>
      <c r="AR53" s="1" t="s">
        <v>430</v>
      </c>
      <c r="CA53" s="1" t="s">
        <v>430</v>
      </c>
      <c r="DC53" s="1" t="s">
        <v>430</v>
      </c>
      <c r="DD53" s="1" t="s">
        <v>430</v>
      </c>
      <c r="DH53" s="1" t="s">
        <v>430</v>
      </c>
      <c r="DY53" s="1" t="n">
        <v>0</v>
      </c>
      <c r="DZ53" s="4" t="n">
        <v>44133</v>
      </c>
    </row>
    <row r="54" customFormat="false" ht="14.5" hidden="false" customHeight="true" outlineLevel="0" collapsed="false">
      <c r="A54" s="3" t="n">
        <v>44134</v>
      </c>
      <c r="E54" s="1" t="s">
        <v>430</v>
      </c>
      <c r="L54" s="1" t="s">
        <v>430</v>
      </c>
      <c r="O54" s="1" t="s">
        <v>430</v>
      </c>
      <c r="T54" s="1" t="s">
        <v>430</v>
      </c>
      <c r="U54" s="1" t="s">
        <v>430</v>
      </c>
      <c r="Z54" s="1" t="s">
        <v>430</v>
      </c>
      <c r="AN54" s="1" t="s">
        <v>430</v>
      </c>
      <c r="AP54" s="1" t="s">
        <v>430</v>
      </c>
      <c r="AR54" s="1" t="s">
        <v>430</v>
      </c>
      <c r="AS54" s="1" t="s">
        <v>430</v>
      </c>
      <c r="CN54" s="1" t="s">
        <v>430</v>
      </c>
      <c r="DB54" s="1" t="s">
        <v>430</v>
      </c>
      <c r="DE54" s="1" t="s">
        <v>430</v>
      </c>
      <c r="DI54" s="1" t="s">
        <v>430</v>
      </c>
      <c r="DJ54" s="1" t="s">
        <v>430</v>
      </c>
      <c r="DK54" s="1" t="s">
        <v>430</v>
      </c>
      <c r="DL54" s="1" t="s">
        <v>430</v>
      </c>
      <c r="DY54" s="1" t="n">
        <v>0</v>
      </c>
      <c r="DZ54" s="4" t="n">
        <v>44134</v>
      </c>
    </row>
    <row r="55" customFormat="false" ht="14.5" hidden="false" customHeight="true" outlineLevel="0" collapsed="false">
      <c r="A55" s="3" t="n">
        <v>44135</v>
      </c>
      <c r="B55" s="1" t="s">
        <v>430</v>
      </c>
      <c r="D55" s="1" t="s">
        <v>430</v>
      </c>
      <c r="J55" s="1" t="s">
        <v>430</v>
      </c>
      <c r="K55" s="1" t="s">
        <v>430</v>
      </c>
      <c r="L55" s="1" t="s">
        <v>430</v>
      </c>
      <c r="Q55" s="1" t="s">
        <v>430</v>
      </c>
      <c r="T55" s="1" t="s">
        <v>430</v>
      </c>
      <c r="AB55" s="1" t="s">
        <v>430</v>
      </c>
      <c r="AC55" s="1" t="s">
        <v>430</v>
      </c>
      <c r="AH55" s="1" t="s">
        <v>430</v>
      </c>
      <c r="AZ55" s="1" t="s">
        <v>430</v>
      </c>
      <c r="BA55" s="1" t="s">
        <v>430</v>
      </c>
      <c r="BC55" s="1" t="s">
        <v>430</v>
      </c>
      <c r="BK55" s="1" t="s">
        <v>430</v>
      </c>
      <c r="BM55" s="1" t="s">
        <v>430</v>
      </c>
      <c r="BN55" s="1" t="s">
        <v>430</v>
      </c>
      <c r="BO55" s="1" t="s">
        <v>430</v>
      </c>
      <c r="CL55" s="1" t="s">
        <v>430</v>
      </c>
      <c r="CM55" s="1" t="s">
        <v>430</v>
      </c>
      <c r="DC55" s="1" t="s">
        <v>430</v>
      </c>
      <c r="DD55" s="1" t="s">
        <v>430</v>
      </c>
      <c r="DR55" s="1" t="s">
        <v>430</v>
      </c>
      <c r="DY55" s="1" t="n">
        <v>0</v>
      </c>
      <c r="DZ55" s="4" t="n">
        <v>44135</v>
      </c>
    </row>
    <row r="56" customFormat="false" ht="14.5" hidden="false" customHeight="true" outlineLevel="0" collapsed="false">
      <c r="A56" s="3" t="n">
        <v>44136</v>
      </c>
      <c r="T56" s="1" t="s">
        <v>430</v>
      </c>
      <c r="V56" s="1" t="s">
        <v>430</v>
      </c>
      <c r="AP56" s="1" t="s">
        <v>430</v>
      </c>
      <c r="AR56" s="1" t="s">
        <v>430</v>
      </c>
      <c r="BQ56" s="1" t="s">
        <v>430</v>
      </c>
      <c r="BU56" s="1" t="s">
        <v>430</v>
      </c>
      <c r="CA56" s="1" t="s">
        <v>430</v>
      </c>
      <c r="CZ56" s="1" t="s">
        <v>430</v>
      </c>
      <c r="DA56" s="1" t="s">
        <v>430</v>
      </c>
      <c r="DL56" s="1" t="s">
        <v>430</v>
      </c>
      <c r="DQ56" s="1" t="s">
        <v>430</v>
      </c>
      <c r="DY56" s="1" t="n">
        <v>0</v>
      </c>
      <c r="DZ56" s="4" t="n">
        <v>44136</v>
      </c>
    </row>
    <row r="57" customFormat="false" ht="14.5" hidden="false" customHeight="true" outlineLevel="0" collapsed="false">
      <c r="A57" s="3" t="n">
        <v>44137</v>
      </c>
      <c r="C57" s="1" t="s">
        <v>430</v>
      </c>
      <c r="D57" s="1" t="s">
        <v>430</v>
      </c>
      <c r="E57" s="1" t="s">
        <v>430</v>
      </c>
      <c r="F57" s="1" t="s">
        <v>430</v>
      </c>
      <c r="I57" s="1" t="s">
        <v>430</v>
      </c>
      <c r="L57" s="1" t="s">
        <v>430</v>
      </c>
      <c r="DJ57" s="1" t="s">
        <v>430</v>
      </c>
      <c r="DY57" s="1" t="n">
        <v>0</v>
      </c>
      <c r="DZ57" s="4" t="n">
        <v>44137</v>
      </c>
    </row>
    <row r="58" customFormat="false" ht="14.5" hidden="false" customHeight="true" outlineLevel="0" collapsed="false">
      <c r="A58" s="3" t="n">
        <v>44138</v>
      </c>
      <c r="Z58" s="1" t="s">
        <v>430</v>
      </c>
      <c r="AE58" s="1" t="s">
        <v>430</v>
      </c>
      <c r="AM58" s="1" t="s">
        <v>430</v>
      </c>
      <c r="AO58" s="1" t="s">
        <v>430</v>
      </c>
      <c r="AQ58" s="1" t="s">
        <v>430</v>
      </c>
      <c r="AZ58" s="1" t="s">
        <v>430</v>
      </c>
      <c r="BE58" s="1" t="s">
        <v>430</v>
      </c>
      <c r="BN58" s="1" t="s">
        <v>430</v>
      </c>
      <c r="BW58" s="1" t="s">
        <v>430</v>
      </c>
      <c r="BZ58" s="1" t="s">
        <v>430</v>
      </c>
      <c r="CD58" s="1" t="s">
        <v>430</v>
      </c>
      <c r="CG58" s="1" t="s">
        <v>430</v>
      </c>
      <c r="CH58" s="1" t="s">
        <v>430</v>
      </c>
      <c r="CN58" s="1" t="s">
        <v>430</v>
      </c>
      <c r="DM58" s="1" t="s">
        <v>430</v>
      </c>
      <c r="DR58" s="1" t="s">
        <v>430</v>
      </c>
      <c r="DY58" s="1" t="n">
        <v>0</v>
      </c>
      <c r="DZ58" s="4" t="n">
        <v>44138</v>
      </c>
    </row>
    <row r="59" customFormat="false" ht="14.5" hidden="false" customHeight="true" outlineLevel="0" collapsed="false">
      <c r="A59" s="3" t="n">
        <v>44139</v>
      </c>
      <c r="N59" s="1" t="s">
        <v>430</v>
      </c>
      <c r="O59" s="1" t="s">
        <v>430</v>
      </c>
      <c r="P59" s="1" t="s">
        <v>430</v>
      </c>
      <c r="Q59" s="1" t="s">
        <v>430</v>
      </c>
      <c r="T59" s="1" t="s">
        <v>430</v>
      </c>
      <c r="V59" s="1" t="s">
        <v>430</v>
      </c>
      <c r="Z59" s="1" t="s">
        <v>430</v>
      </c>
      <c r="AA59" s="1" t="s">
        <v>430</v>
      </c>
      <c r="AB59" s="1" t="s">
        <v>430</v>
      </c>
      <c r="AC59" s="1" t="s">
        <v>430</v>
      </c>
      <c r="AH59" s="1" t="s">
        <v>430</v>
      </c>
      <c r="AM59" s="1" t="s">
        <v>430</v>
      </c>
      <c r="AN59" s="1" t="s">
        <v>430</v>
      </c>
      <c r="AR59" s="1" t="s">
        <v>430</v>
      </c>
      <c r="BC59" s="1" t="s">
        <v>430</v>
      </c>
      <c r="BE59" s="1" t="s">
        <v>430</v>
      </c>
      <c r="BL59" s="1" t="s">
        <v>430</v>
      </c>
      <c r="BM59" s="1" t="s">
        <v>430</v>
      </c>
      <c r="BN59" s="1" t="s">
        <v>430</v>
      </c>
      <c r="BO59" s="1" t="s">
        <v>430</v>
      </c>
      <c r="BV59" s="1" t="s">
        <v>430</v>
      </c>
      <c r="BZ59" s="1" t="s">
        <v>430</v>
      </c>
      <c r="CA59" s="1" t="s">
        <v>430</v>
      </c>
      <c r="CB59" s="1" t="s">
        <v>430</v>
      </c>
      <c r="CE59" s="1" t="s">
        <v>430</v>
      </c>
      <c r="CF59" s="1" t="s">
        <v>430</v>
      </c>
      <c r="CI59" s="1" t="s">
        <v>430</v>
      </c>
      <c r="CN59" s="1" t="s">
        <v>430</v>
      </c>
      <c r="CO59" s="1" t="s">
        <v>430</v>
      </c>
      <c r="CP59" s="1" t="s">
        <v>430</v>
      </c>
      <c r="CS59" s="1" t="s">
        <v>430</v>
      </c>
      <c r="CX59" s="1" t="s">
        <v>430</v>
      </c>
      <c r="CZ59" s="1" t="s">
        <v>430</v>
      </c>
      <c r="DA59" s="1" t="s">
        <v>430</v>
      </c>
      <c r="DL59" s="1" t="s">
        <v>430</v>
      </c>
      <c r="DY59" s="1" t="n">
        <v>0</v>
      </c>
      <c r="DZ59" s="4" t="n">
        <v>44139</v>
      </c>
    </row>
    <row r="60" customFormat="false" ht="14.5" hidden="false" customHeight="true" outlineLevel="0" collapsed="false">
      <c r="A60" s="3" t="n">
        <v>44140</v>
      </c>
      <c r="B60" s="1" t="s">
        <v>430</v>
      </c>
      <c r="C60" s="1" t="s">
        <v>430</v>
      </c>
      <c r="D60" s="1" t="s">
        <v>430</v>
      </c>
      <c r="E60" s="1" t="s">
        <v>430</v>
      </c>
      <c r="F60" s="1" t="s">
        <v>430</v>
      </c>
      <c r="J60" s="1" t="s">
        <v>430</v>
      </c>
      <c r="K60" s="1" t="s">
        <v>430</v>
      </c>
      <c r="T60" s="1" t="s">
        <v>430</v>
      </c>
      <c r="AJ60" s="1" t="s">
        <v>430</v>
      </c>
      <c r="DB60" s="1" t="s">
        <v>430</v>
      </c>
      <c r="DC60" s="1" t="s">
        <v>430</v>
      </c>
      <c r="DD60" s="1" t="s">
        <v>430</v>
      </c>
      <c r="DE60" s="1" t="s">
        <v>430</v>
      </c>
      <c r="DH60" s="1" t="s">
        <v>430</v>
      </c>
      <c r="DI60" s="1" t="s">
        <v>430</v>
      </c>
      <c r="DY60" s="1" t="n">
        <v>0</v>
      </c>
      <c r="DZ60" s="4" t="n">
        <v>44140</v>
      </c>
    </row>
    <row r="61" customFormat="false" ht="14.5" hidden="false" customHeight="true" outlineLevel="0" collapsed="false">
      <c r="A61" s="3" t="n">
        <v>44141</v>
      </c>
      <c r="N61" s="1" t="s">
        <v>430</v>
      </c>
      <c r="O61" s="1" t="s">
        <v>430</v>
      </c>
      <c r="P61" s="1" t="s">
        <v>430</v>
      </c>
      <c r="Q61" s="1" t="s">
        <v>430</v>
      </c>
      <c r="S61" s="1" t="s">
        <v>430</v>
      </c>
      <c r="T61" s="1" t="s">
        <v>430</v>
      </c>
      <c r="U61" s="1" t="s">
        <v>430</v>
      </c>
      <c r="AJ61" s="1" t="s">
        <v>430</v>
      </c>
      <c r="AN61" s="1" t="s">
        <v>430</v>
      </c>
      <c r="AQ61" s="1" t="s">
        <v>430</v>
      </c>
      <c r="BV61" s="1" t="s">
        <v>430</v>
      </c>
      <c r="BW61" s="1" t="s">
        <v>430</v>
      </c>
      <c r="BZ61" s="1" t="s">
        <v>430</v>
      </c>
      <c r="CA61" s="1" t="s">
        <v>430</v>
      </c>
      <c r="CB61" s="1" t="s">
        <v>430</v>
      </c>
      <c r="CD61" s="1" t="s">
        <v>430</v>
      </c>
      <c r="CE61" s="1" t="s">
        <v>430</v>
      </c>
      <c r="CF61" s="1" t="s">
        <v>430</v>
      </c>
      <c r="DC61" s="1" t="s">
        <v>430</v>
      </c>
      <c r="DD61" s="1" t="s">
        <v>430</v>
      </c>
      <c r="DG61" s="1" t="s">
        <v>430</v>
      </c>
      <c r="DI61" s="1" t="s">
        <v>430</v>
      </c>
      <c r="DL61" s="1" t="s">
        <v>430</v>
      </c>
      <c r="DM61" s="1" t="s">
        <v>430</v>
      </c>
      <c r="DY61" s="1" t="n">
        <v>0</v>
      </c>
      <c r="DZ61" s="4" t="n">
        <v>44141</v>
      </c>
    </row>
    <row r="62" customFormat="false" ht="14.5" hidden="false" customHeight="true" outlineLevel="0" collapsed="false">
      <c r="A62" s="3" t="n">
        <v>44142</v>
      </c>
      <c r="B62" s="1" t="s">
        <v>430</v>
      </c>
      <c r="C62" s="1" t="s">
        <v>430</v>
      </c>
      <c r="E62" s="1" t="s">
        <v>430</v>
      </c>
      <c r="F62" s="1" t="s">
        <v>430</v>
      </c>
      <c r="G62" s="1" t="s">
        <v>430</v>
      </c>
      <c r="I62" s="1" t="s">
        <v>430</v>
      </c>
      <c r="J62" s="1" t="s">
        <v>430</v>
      </c>
      <c r="K62" s="1" t="s">
        <v>430</v>
      </c>
      <c r="R62" s="1" t="s">
        <v>430</v>
      </c>
      <c r="V62" s="1" t="s">
        <v>430</v>
      </c>
      <c r="Z62" s="1" t="s">
        <v>430</v>
      </c>
      <c r="AB62" s="1" t="s">
        <v>430</v>
      </c>
      <c r="AC62" s="1" t="s">
        <v>430</v>
      </c>
      <c r="AD62" s="1" t="s">
        <v>430</v>
      </c>
      <c r="AE62" s="1" t="s">
        <v>430</v>
      </c>
      <c r="AH62" s="1" t="s">
        <v>430</v>
      </c>
      <c r="AM62" s="1" t="s">
        <v>430</v>
      </c>
      <c r="AN62" s="1" t="s">
        <v>430</v>
      </c>
      <c r="AP62" s="1" t="s">
        <v>430</v>
      </c>
      <c r="AR62" s="1" t="s">
        <v>430</v>
      </c>
      <c r="AT62" s="1" t="s">
        <v>430</v>
      </c>
      <c r="AU62" s="1" t="s">
        <v>430</v>
      </c>
      <c r="AV62" s="1" t="s">
        <v>430</v>
      </c>
      <c r="AZ62" s="1" t="s">
        <v>430</v>
      </c>
      <c r="BA62" s="1" t="s">
        <v>430</v>
      </c>
      <c r="BB62" s="1" t="s">
        <v>430</v>
      </c>
      <c r="BC62" s="1" t="s">
        <v>430</v>
      </c>
      <c r="BE62" s="1" t="s">
        <v>430</v>
      </c>
      <c r="BF62" s="1" t="s">
        <v>430</v>
      </c>
      <c r="BJ62" s="1" t="s">
        <v>430</v>
      </c>
      <c r="BK62" s="1" t="s">
        <v>430</v>
      </c>
      <c r="BL62" s="1" t="s">
        <v>430</v>
      </c>
      <c r="BM62" s="1" t="s">
        <v>430</v>
      </c>
      <c r="BO62" s="1" t="s">
        <v>430</v>
      </c>
      <c r="BQ62" s="1" t="s">
        <v>430</v>
      </c>
      <c r="BU62" s="1" t="s">
        <v>430</v>
      </c>
      <c r="BZ62" s="1" t="s">
        <v>430</v>
      </c>
      <c r="CE62" s="1" t="s">
        <v>430</v>
      </c>
      <c r="CF62" s="1" t="s">
        <v>430</v>
      </c>
      <c r="CH62" s="1" t="s">
        <v>430</v>
      </c>
      <c r="CI62" s="1" t="s">
        <v>430</v>
      </c>
      <c r="CL62" s="1" t="s">
        <v>430</v>
      </c>
      <c r="CN62" s="1" t="s">
        <v>430</v>
      </c>
      <c r="CO62" s="1" t="s">
        <v>430</v>
      </c>
      <c r="CQ62" s="1" t="s">
        <v>430</v>
      </c>
      <c r="CS62" s="1" t="s">
        <v>430</v>
      </c>
      <c r="CV62" s="1" t="s">
        <v>430</v>
      </c>
      <c r="CX62" s="1" t="s">
        <v>430</v>
      </c>
      <c r="DB62" s="1" t="s">
        <v>430</v>
      </c>
      <c r="DC62" s="1" t="s">
        <v>430</v>
      </c>
      <c r="DD62" s="1" t="s">
        <v>430</v>
      </c>
      <c r="DE62" s="1" t="s">
        <v>430</v>
      </c>
      <c r="DG62" s="1" t="s">
        <v>430</v>
      </c>
      <c r="DY62" s="1" t="n">
        <v>0</v>
      </c>
      <c r="DZ62" s="4" t="n">
        <v>44142</v>
      </c>
    </row>
    <row r="63" customFormat="false" ht="14.5" hidden="false" customHeight="true" outlineLevel="0" collapsed="false">
      <c r="A63" s="3" t="n">
        <v>44143</v>
      </c>
      <c r="T63" s="1" t="s">
        <v>430</v>
      </c>
      <c r="U63" s="1" t="s">
        <v>430</v>
      </c>
      <c r="V63" s="1" t="s">
        <v>430</v>
      </c>
      <c r="Z63" s="1" t="s">
        <v>430</v>
      </c>
      <c r="AB63" s="1" t="s">
        <v>430</v>
      </c>
      <c r="AC63" s="1" t="s">
        <v>430</v>
      </c>
      <c r="AD63" s="1" t="s">
        <v>430</v>
      </c>
      <c r="AN63" s="1" t="s">
        <v>430</v>
      </c>
      <c r="AP63" s="1" t="s">
        <v>430</v>
      </c>
      <c r="AZ63" s="1" t="s">
        <v>430</v>
      </c>
      <c r="BC63" s="1" t="s">
        <v>430</v>
      </c>
      <c r="BE63" s="1" t="s">
        <v>430</v>
      </c>
      <c r="BJ63" s="1" t="s">
        <v>430</v>
      </c>
      <c r="BM63" s="1" t="s">
        <v>430</v>
      </c>
      <c r="BO63" s="1" t="s">
        <v>430</v>
      </c>
      <c r="BQ63" s="1" t="s">
        <v>430</v>
      </c>
      <c r="BU63" s="1" t="s">
        <v>430</v>
      </c>
      <c r="CA63" s="1" t="s">
        <v>430</v>
      </c>
      <c r="CE63" s="1" t="s">
        <v>430</v>
      </c>
      <c r="CF63" s="1" t="s">
        <v>430</v>
      </c>
      <c r="CL63" s="1" t="s">
        <v>430</v>
      </c>
      <c r="CX63" s="1" t="s">
        <v>430</v>
      </c>
      <c r="DD63" s="1" t="s">
        <v>430</v>
      </c>
      <c r="DJ63" s="1" t="s">
        <v>430</v>
      </c>
      <c r="DK63" s="1" t="s">
        <v>430</v>
      </c>
      <c r="DY63" s="1" t="n">
        <v>0</v>
      </c>
      <c r="DZ63" s="4" t="n">
        <v>44143</v>
      </c>
    </row>
    <row r="64" customFormat="false" ht="14.5" hidden="false" customHeight="true" outlineLevel="0" collapsed="false">
      <c r="A64" s="3" t="n">
        <v>44144</v>
      </c>
      <c r="B64" s="1" t="s">
        <v>430</v>
      </c>
      <c r="C64" s="1" t="s">
        <v>430</v>
      </c>
      <c r="D64" s="1" t="s">
        <v>430</v>
      </c>
      <c r="E64" s="1" t="s">
        <v>430</v>
      </c>
      <c r="F64" s="1" t="s">
        <v>430</v>
      </c>
      <c r="I64" s="1" t="s">
        <v>430</v>
      </c>
      <c r="J64" s="1" t="s">
        <v>430</v>
      </c>
      <c r="L64" s="1" t="s">
        <v>430</v>
      </c>
      <c r="O64" s="1" t="s">
        <v>430</v>
      </c>
      <c r="Q64" s="1" t="s">
        <v>430</v>
      </c>
      <c r="T64" s="1" t="s">
        <v>430</v>
      </c>
      <c r="AJ64" s="1" t="s">
        <v>430</v>
      </c>
      <c r="AL64" s="1" t="s">
        <v>430</v>
      </c>
      <c r="DB64" s="1" t="s">
        <v>430</v>
      </c>
      <c r="DC64" s="1" t="s">
        <v>430</v>
      </c>
      <c r="DD64" s="1" t="s">
        <v>430</v>
      </c>
      <c r="DE64" s="1" t="s">
        <v>430</v>
      </c>
      <c r="DI64" s="1" t="s">
        <v>430</v>
      </c>
      <c r="DY64" s="1" t="n">
        <v>0</v>
      </c>
      <c r="DZ64" s="4" t="n">
        <v>44144</v>
      </c>
    </row>
    <row r="65" customFormat="false" ht="14.5" hidden="false" customHeight="true" outlineLevel="0" collapsed="false">
      <c r="A65" s="3" t="n">
        <v>44145</v>
      </c>
      <c r="B65" s="1" t="s">
        <v>430</v>
      </c>
      <c r="E65" s="1" t="s">
        <v>430</v>
      </c>
      <c r="L65" s="1" t="s">
        <v>430</v>
      </c>
      <c r="S65" s="1" t="s">
        <v>430</v>
      </c>
      <c r="AA65" s="1" t="s">
        <v>430</v>
      </c>
      <c r="AL65" s="1" t="s">
        <v>430</v>
      </c>
      <c r="AP65" s="1" t="s">
        <v>430</v>
      </c>
      <c r="AR65" s="1" t="s">
        <v>430</v>
      </c>
      <c r="AV65" s="1" t="s">
        <v>430</v>
      </c>
      <c r="BA65" s="1" t="s">
        <v>430</v>
      </c>
      <c r="BB65" s="1" t="s">
        <v>430</v>
      </c>
      <c r="BC65" s="1" t="s">
        <v>430</v>
      </c>
      <c r="BE65" s="1" t="s">
        <v>430</v>
      </c>
      <c r="BF65" s="1" t="s">
        <v>430</v>
      </c>
      <c r="BJ65" s="1" t="s">
        <v>430</v>
      </c>
      <c r="BM65" s="1" t="s">
        <v>430</v>
      </c>
      <c r="BQ65" s="1" t="s">
        <v>430</v>
      </c>
      <c r="BS65" s="1" t="s">
        <v>430</v>
      </c>
      <c r="BU65" s="1" t="s">
        <v>430</v>
      </c>
      <c r="BZ65" s="1" t="s">
        <v>430</v>
      </c>
      <c r="CD65" s="1" t="s">
        <v>430</v>
      </c>
      <c r="CF65" s="1" t="s">
        <v>430</v>
      </c>
      <c r="CH65" s="1" t="s">
        <v>430</v>
      </c>
      <c r="CI65" s="1" t="s">
        <v>430</v>
      </c>
      <c r="CN65" s="1" t="s">
        <v>430</v>
      </c>
      <c r="CQ65" s="1" t="s">
        <v>430</v>
      </c>
      <c r="CU65" s="1" t="s">
        <v>430</v>
      </c>
      <c r="CV65" s="1" t="s">
        <v>430</v>
      </c>
      <c r="DA65" s="1" t="s">
        <v>430</v>
      </c>
      <c r="DY65" s="1" t="n">
        <v>0</v>
      </c>
      <c r="DZ65" s="4" t="n">
        <v>44145</v>
      </c>
    </row>
    <row r="66" customFormat="false" ht="14.5" hidden="false" customHeight="true" outlineLevel="0" collapsed="false">
      <c r="A66" s="3" t="n">
        <v>44146</v>
      </c>
      <c r="V66" s="1" t="s">
        <v>430</v>
      </c>
      <c r="Z66" s="1" t="s">
        <v>430</v>
      </c>
      <c r="AB66" s="1" t="s">
        <v>430</v>
      </c>
      <c r="AC66" s="1" t="s">
        <v>430</v>
      </c>
      <c r="AD66" s="1" t="s">
        <v>430</v>
      </c>
      <c r="AE66" s="1" t="s">
        <v>430</v>
      </c>
      <c r="AN66" s="1" t="s">
        <v>430</v>
      </c>
      <c r="AR66" s="1" t="s">
        <v>430</v>
      </c>
      <c r="AZ66" s="1" t="s">
        <v>430</v>
      </c>
      <c r="BK66" s="1" t="s">
        <v>430</v>
      </c>
      <c r="BL66" s="1" t="s">
        <v>430</v>
      </c>
      <c r="BM66" s="1" t="s">
        <v>430</v>
      </c>
      <c r="BV66" s="1" t="s">
        <v>430</v>
      </c>
      <c r="BW66" s="1" t="s">
        <v>430</v>
      </c>
      <c r="BY66" s="1" t="s">
        <v>430</v>
      </c>
      <c r="CH66" s="1" t="s">
        <v>430</v>
      </c>
      <c r="CP66" s="1" t="s">
        <v>430</v>
      </c>
      <c r="CS66" s="1" t="s">
        <v>430</v>
      </c>
      <c r="CX66" s="1" t="s">
        <v>430</v>
      </c>
      <c r="DG66" s="1" t="s">
        <v>430</v>
      </c>
      <c r="DY66" s="1" t="n">
        <v>0</v>
      </c>
      <c r="DZ66" s="4" t="n">
        <v>44146</v>
      </c>
    </row>
    <row r="67" customFormat="false" ht="14.5" hidden="false" customHeight="true" outlineLevel="0" collapsed="false">
      <c r="A67" s="3" t="n">
        <v>44147</v>
      </c>
      <c r="F67" s="1" t="s">
        <v>430</v>
      </c>
      <c r="J67" s="1" t="s">
        <v>430</v>
      </c>
      <c r="N67" s="1" t="s">
        <v>430</v>
      </c>
      <c r="P67" s="1" t="s">
        <v>430</v>
      </c>
      <c r="Q67" s="1" t="s">
        <v>430</v>
      </c>
      <c r="R67" s="1" t="s">
        <v>430</v>
      </c>
      <c r="T67" s="1" t="s">
        <v>430</v>
      </c>
      <c r="AJ67" s="1" t="s">
        <v>430</v>
      </c>
      <c r="BE67" s="1" t="s">
        <v>430</v>
      </c>
      <c r="BO67" s="1" t="s">
        <v>430</v>
      </c>
      <c r="CB67" s="1" t="s">
        <v>430</v>
      </c>
      <c r="DC67" s="1" t="s">
        <v>430</v>
      </c>
      <c r="DD67" s="1" t="s">
        <v>430</v>
      </c>
      <c r="DH67" s="1" t="s">
        <v>430</v>
      </c>
      <c r="DI67" s="1" t="s">
        <v>430</v>
      </c>
      <c r="DL67" s="1" t="s">
        <v>430</v>
      </c>
      <c r="DM67" s="1" t="s">
        <v>430</v>
      </c>
      <c r="DQ67" s="1" t="s">
        <v>430</v>
      </c>
      <c r="DR67" s="1" t="s">
        <v>430</v>
      </c>
      <c r="DY67" s="1" t="n">
        <v>0</v>
      </c>
      <c r="DZ67" s="4" t="n">
        <v>44147</v>
      </c>
    </row>
    <row r="68" customFormat="false" ht="14.5" hidden="false" customHeight="true" outlineLevel="0" collapsed="false">
      <c r="A68" s="3" t="n">
        <v>44148</v>
      </c>
      <c r="B68" s="1" t="s">
        <v>430</v>
      </c>
      <c r="F68" s="1" t="s">
        <v>430</v>
      </c>
      <c r="J68" s="1" t="s">
        <v>430</v>
      </c>
      <c r="P68" s="1" t="s">
        <v>430</v>
      </c>
      <c r="R68" s="1" t="s">
        <v>430</v>
      </c>
      <c r="S68" s="1" t="s">
        <v>430</v>
      </c>
      <c r="T68" s="1" t="s">
        <v>430</v>
      </c>
      <c r="W68" s="1" t="s">
        <v>430</v>
      </c>
      <c r="AB68" s="1" t="s">
        <v>430</v>
      </c>
      <c r="AL68" s="1" t="s">
        <v>430</v>
      </c>
      <c r="AN68" s="1" t="s">
        <v>430</v>
      </c>
      <c r="AQ68" s="1" t="s">
        <v>430</v>
      </c>
      <c r="AU68" s="1" t="s">
        <v>430</v>
      </c>
      <c r="BW68" s="1" t="s">
        <v>430</v>
      </c>
      <c r="BZ68" s="1" t="s">
        <v>430</v>
      </c>
      <c r="CA68" s="1" t="s">
        <v>430</v>
      </c>
      <c r="CD68" s="1" t="s">
        <v>430</v>
      </c>
      <c r="CF68" s="1" t="s">
        <v>430</v>
      </c>
      <c r="CH68" s="1" t="s">
        <v>430</v>
      </c>
      <c r="CP68" s="1" t="s">
        <v>430</v>
      </c>
      <c r="CU68" s="1" t="s">
        <v>430</v>
      </c>
      <c r="CV68" s="1" t="s">
        <v>430</v>
      </c>
      <c r="DB68" s="1" t="s">
        <v>430</v>
      </c>
      <c r="DD68" s="1" t="s">
        <v>430</v>
      </c>
      <c r="DE68" s="1" t="s">
        <v>430</v>
      </c>
      <c r="DG68" s="1" t="s">
        <v>430</v>
      </c>
      <c r="DY68" s="1" t="n">
        <v>0</v>
      </c>
      <c r="DZ68" s="4" t="n">
        <v>44148</v>
      </c>
    </row>
    <row r="69" customFormat="false" ht="14.5" hidden="false" customHeight="true" outlineLevel="0" collapsed="false">
      <c r="A69" s="3" t="n">
        <v>44149</v>
      </c>
      <c r="G69" s="1" t="s">
        <v>430</v>
      </c>
      <c r="J69" s="1" t="s">
        <v>430</v>
      </c>
      <c r="K69" s="1" t="s">
        <v>430</v>
      </c>
      <c r="N69" s="1" t="s">
        <v>430</v>
      </c>
      <c r="P69" s="1" t="s">
        <v>430</v>
      </c>
      <c r="Q69" s="1" t="s">
        <v>430</v>
      </c>
      <c r="V69" s="1" t="s">
        <v>430</v>
      </c>
      <c r="Z69" s="1" t="s">
        <v>430</v>
      </c>
      <c r="AC69" s="1" t="s">
        <v>430</v>
      </c>
      <c r="AD69" s="1" t="s">
        <v>430</v>
      </c>
      <c r="AE69" s="1" t="s">
        <v>430</v>
      </c>
      <c r="AL69" s="1" t="s">
        <v>430</v>
      </c>
      <c r="AM69" s="1" t="s">
        <v>430</v>
      </c>
      <c r="AN69" s="1" t="s">
        <v>430</v>
      </c>
      <c r="AO69" s="1" t="s">
        <v>430</v>
      </c>
      <c r="AR69" s="1" t="s">
        <v>430</v>
      </c>
      <c r="BA69" s="1" t="s">
        <v>430</v>
      </c>
      <c r="BB69" s="1" t="s">
        <v>430</v>
      </c>
      <c r="BC69" s="1" t="s">
        <v>430</v>
      </c>
      <c r="BE69" s="1" t="s">
        <v>430</v>
      </c>
      <c r="BF69" s="1" t="s">
        <v>430</v>
      </c>
      <c r="BJ69" s="1" t="s">
        <v>430</v>
      </c>
      <c r="BK69" s="1" t="s">
        <v>430</v>
      </c>
      <c r="BL69" s="1" t="s">
        <v>430</v>
      </c>
      <c r="BM69" s="1" t="s">
        <v>430</v>
      </c>
      <c r="BO69" s="1" t="s">
        <v>430</v>
      </c>
      <c r="BT69" s="1" t="s">
        <v>430</v>
      </c>
      <c r="BU69" s="1" t="s">
        <v>430</v>
      </c>
      <c r="BZ69" s="1" t="s">
        <v>430</v>
      </c>
      <c r="CB69" s="1" t="s">
        <v>430</v>
      </c>
      <c r="CG69" s="1" t="s">
        <v>430</v>
      </c>
      <c r="CI69" s="1" t="s">
        <v>430</v>
      </c>
      <c r="CL69" s="1" t="s">
        <v>430</v>
      </c>
      <c r="CM69" s="1" t="s">
        <v>430</v>
      </c>
      <c r="CN69" s="1" t="s">
        <v>430</v>
      </c>
      <c r="CQ69" s="1" t="s">
        <v>430</v>
      </c>
      <c r="DC69" s="1" t="s">
        <v>430</v>
      </c>
      <c r="DE69" s="1" t="s">
        <v>430</v>
      </c>
      <c r="DG69" s="1" t="s">
        <v>430</v>
      </c>
      <c r="DH69" s="1" t="s">
        <v>430</v>
      </c>
      <c r="DI69" s="1" t="s">
        <v>430</v>
      </c>
      <c r="DJ69" s="1" t="s">
        <v>430</v>
      </c>
      <c r="DK69" s="1" t="s">
        <v>430</v>
      </c>
      <c r="DL69" s="1" t="s">
        <v>430</v>
      </c>
      <c r="DN69" s="1" t="s">
        <v>430</v>
      </c>
      <c r="DR69" s="1" t="s">
        <v>430</v>
      </c>
      <c r="DY69" s="1" t="n">
        <v>0</v>
      </c>
      <c r="DZ69" s="4" t="n">
        <v>44149</v>
      </c>
    </row>
    <row r="70" customFormat="false" ht="14.5" hidden="false" customHeight="true" outlineLevel="0" collapsed="false">
      <c r="A70" s="3" t="n">
        <v>44150</v>
      </c>
      <c r="D70" s="1" t="s">
        <v>430</v>
      </c>
      <c r="F70" s="1" t="s">
        <v>430</v>
      </c>
      <c r="I70" s="1" t="s">
        <v>430</v>
      </c>
      <c r="T70" s="1" t="s">
        <v>430</v>
      </c>
      <c r="AH70" s="1" t="s">
        <v>430</v>
      </c>
      <c r="AZ70" s="1" t="s">
        <v>430</v>
      </c>
      <c r="BB70" s="1" t="s">
        <v>430</v>
      </c>
      <c r="BD70" s="1" t="s">
        <v>430</v>
      </c>
      <c r="BM70" s="1" t="s">
        <v>430</v>
      </c>
      <c r="BO70" s="1" t="s">
        <v>430</v>
      </c>
      <c r="BV70" s="1" t="s">
        <v>430</v>
      </c>
      <c r="CS70" s="1" t="s">
        <v>430</v>
      </c>
      <c r="CV70" s="1" t="s">
        <v>430</v>
      </c>
      <c r="CX70" s="1" t="s">
        <v>430</v>
      </c>
      <c r="CY70" s="1" t="s">
        <v>430</v>
      </c>
      <c r="CZ70" s="1" t="s">
        <v>430</v>
      </c>
      <c r="DA70" s="1" t="s">
        <v>430</v>
      </c>
      <c r="DD70" s="1" t="s">
        <v>430</v>
      </c>
      <c r="DL70" s="1" t="s">
        <v>430</v>
      </c>
      <c r="DM70" s="1" t="s">
        <v>430</v>
      </c>
      <c r="DN70" s="1" t="s">
        <v>430</v>
      </c>
      <c r="DY70" s="1" t="n">
        <v>0</v>
      </c>
      <c r="DZ70" s="4" t="n">
        <v>44150</v>
      </c>
    </row>
    <row r="71" customFormat="false" ht="14.5" hidden="false" customHeight="true" outlineLevel="0" collapsed="false">
      <c r="A71" s="3" t="n">
        <v>44151</v>
      </c>
      <c r="AN71" s="1" t="s">
        <v>430</v>
      </c>
      <c r="BZ71" s="1" t="s">
        <v>430</v>
      </c>
      <c r="CA71" s="1" t="s">
        <v>430</v>
      </c>
      <c r="CO71" s="1" t="s">
        <v>430</v>
      </c>
      <c r="DY71" s="1" t="n">
        <v>0</v>
      </c>
      <c r="DZ71" s="4" t="n">
        <v>44151</v>
      </c>
    </row>
    <row r="72" customFormat="false" ht="14.5" hidden="false" customHeight="true" outlineLevel="0" collapsed="false">
      <c r="A72" s="3" t="n">
        <v>44152</v>
      </c>
      <c r="B72" s="1" t="s">
        <v>430</v>
      </c>
      <c r="C72" s="1" t="s">
        <v>430</v>
      </c>
      <c r="E72" s="1" t="s">
        <v>430</v>
      </c>
      <c r="F72" s="1" t="s">
        <v>430</v>
      </c>
      <c r="I72" s="1" t="s">
        <v>430</v>
      </c>
      <c r="O72" s="1" t="s">
        <v>430</v>
      </c>
      <c r="P72" s="1" t="s">
        <v>430</v>
      </c>
      <c r="Q72" s="1" t="s">
        <v>430</v>
      </c>
      <c r="S72" s="1" t="s">
        <v>430</v>
      </c>
      <c r="T72" s="1" t="s">
        <v>430</v>
      </c>
      <c r="U72" s="1" t="s">
        <v>430</v>
      </c>
      <c r="V72" s="1" t="s">
        <v>430</v>
      </c>
      <c r="Z72" s="1" t="s">
        <v>430</v>
      </c>
      <c r="AA72" s="1" t="s">
        <v>430</v>
      </c>
      <c r="AB72" s="1" t="s">
        <v>430</v>
      </c>
      <c r="AD72" s="1" t="s">
        <v>430</v>
      </c>
      <c r="AE72" s="1" t="s">
        <v>430</v>
      </c>
      <c r="AH72" s="1" t="s">
        <v>430</v>
      </c>
      <c r="AJ72" s="1" t="s">
        <v>430</v>
      </c>
      <c r="AM72" s="1" t="s">
        <v>430</v>
      </c>
      <c r="AP72" s="1" t="s">
        <v>430</v>
      </c>
      <c r="AT72" s="1" t="s">
        <v>430</v>
      </c>
      <c r="AU72" s="1" t="s">
        <v>430</v>
      </c>
      <c r="AV72" s="1" t="s">
        <v>430</v>
      </c>
      <c r="AZ72" s="1" t="s">
        <v>430</v>
      </c>
      <c r="BA72" s="1" t="s">
        <v>430</v>
      </c>
      <c r="BC72" s="1" t="s">
        <v>430</v>
      </c>
      <c r="BE72" s="1" t="s">
        <v>430</v>
      </c>
      <c r="BF72" s="1" t="s">
        <v>430</v>
      </c>
      <c r="BK72" s="1" t="s">
        <v>430</v>
      </c>
      <c r="BL72" s="1" t="s">
        <v>430</v>
      </c>
      <c r="BM72" s="1" t="s">
        <v>430</v>
      </c>
      <c r="BN72" s="1" t="s">
        <v>430</v>
      </c>
      <c r="BO72" s="1" t="s">
        <v>430</v>
      </c>
      <c r="BQ72" s="1" t="s">
        <v>430</v>
      </c>
      <c r="BS72" s="1" t="s">
        <v>430</v>
      </c>
      <c r="BU72" s="1" t="s">
        <v>430</v>
      </c>
      <c r="CE72" s="1" t="s">
        <v>430</v>
      </c>
      <c r="CF72" s="1" t="s">
        <v>430</v>
      </c>
      <c r="CG72" s="1" t="s">
        <v>430</v>
      </c>
      <c r="CI72" s="1" t="s">
        <v>430</v>
      </c>
      <c r="CU72" s="1" t="s">
        <v>430</v>
      </c>
      <c r="CW72" s="1" t="s">
        <v>430</v>
      </c>
      <c r="CX72" s="1" t="s">
        <v>430</v>
      </c>
      <c r="DB72" s="1" t="s">
        <v>430</v>
      </c>
      <c r="DD72" s="1" t="s">
        <v>430</v>
      </c>
      <c r="DE72" s="1" t="s">
        <v>430</v>
      </c>
      <c r="DI72" s="1" t="s">
        <v>430</v>
      </c>
      <c r="DL72" s="1" t="s">
        <v>430</v>
      </c>
      <c r="DM72" s="1" t="s">
        <v>430</v>
      </c>
      <c r="DO72" s="1" t="s">
        <v>430</v>
      </c>
      <c r="DQ72" s="1" t="s">
        <v>430</v>
      </c>
      <c r="DY72" s="1" t="n">
        <v>0</v>
      </c>
      <c r="DZ72" s="4" t="n">
        <v>44152</v>
      </c>
    </row>
    <row r="73" customFormat="false" ht="14.5" hidden="false" customHeight="true" outlineLevel="0" collapsed="false">
      <c r="A73" s="3" t="n">
        <v>44153</v>
      </c>
      <c r="J73" s="1" t="s">
        <v>430</v>
      </c>
      <c r="O73" s="1" t="s">
        <v>430</v>
      </c>
      <c r="AD73" s="1" t="s">
        <v>430</v>
      </c>
      <c r="AP73" s="1" t="s">
        <v>430</v>
      </c>
      <c r="AS73" s="1" t="n">
        <v>116.48</v>
      </c>
      <c r="AT73" s="1" t="s">
        <v>430</v>
      </c>
      <c r="AV73" s="1" t="s">
        <v>430</v>
      </c>
      <c r="BA73" s="1" t="s">
        <v>430</v>
      </c>
      <c r="BC73" s="1" t="s">
        <v>430</v>
      </c>
      <c r="BD73" s="1" t="s">
        <v>430</v>
      </c>
      <c r="BF73" s="1" t="s">
        <v>430</v>
      </c>
      <c r="BQ73" s="1" t="s">
        <v>430</v>
      </c>
      <c r="BT73" s="1" t="s">
        <v>430</v>
      </c>
      <c r="BZ73" s="1" t="s">
        <v>430</v>
      </c>
      <c r="CA73" s="1" t="s">
        <v>430</v>
      </c>
      <c r="CE73" s="1" t="s">
        <v>430</v>
      </c>
      <c r="CF73" s="1" t="s">
        <v>430</v>
      </c>
      <c r="CG73" s="1" t="s">
        <v>430</v>
      </c>
      <c r="CN73" s="1" t="s">
        <v>430</v>
      </c>
      <c r="CP73" s="1" t="s">
        <v>430</v>
      </c>
      <c r="CQ73" s="1" t="s">
        <v>430</v>
      </c>
      <c r="DB73" s="1" t="s">
        <v>430</v>
      </c>
      <c r="DH73" s="1" t="s">
        <v>430</v>
      </c>
      <c r="DI73" s="1" t="s">
        <v>430</v>
      </c>
      <c r="DJ73" s="1" t="s">
        <v>430</v>
      </c>
      <c r="DL73" s="1" t="s">
        <v>430</v>
      </c>
      <c r="DM73" s="1" t="s">
        <v>430</v>
      </c>
      <c r="DO73" s="1" t="s">
        <v>430</v>
      </c>
      <c r="DR73" s="1" t="s">
        <v>430</v>
      </c>
      <c r="DY73" s="1" t="n">
        <v>116.48</v>
      </c>
      <c r="DZ73" s="4" t="n">
        <v>44153</v>
      </c>
    </row>
    <row r="74" customFormat="false" ht="14.5" hidden="false" customHeight="true" outlineLevel="0" collapsed="false">
      <c r="A74" s="3" t="n">
        <v>44154</v>
      </c>
      <c r="C74" s="1" t="s">
        <v>430</v>
      </c>
      <c r="E74" s="1" t="s">
        <v>430</v>
      </c>
      <c r="G74" s="1" t="s">
        <v>430</v>
      </c>
      <c r="I74" s="1" t="s">
        <v>430</v>
      </c>
      <c r="N74" s="1" t="s">
        <v>430</v>
      </c>
      <c r="U74" s="1" t="s">
        <v>430</v>
      </c>
      <c r="AH74" s="1" t="s">
        <v>429</v>
      </c>
      <c r="BO74" s="1" t="s">
        <v>430</v>
      </c>
      <c r="BS74" s="1" t="s">
        <v>430</v>
      </c>
      <c r="CA74" s="1" t="s">
        <v>430</v>
      </c>
      <c r="CZ74" s="1" t="s">
        <v>430</v>
      </c>
      <c r="DA74" s="1" t="s">
        <v>430</v>
      </c>
      <c r="DY74" s="1" t="n">
        <v>0</v>
      </c>
      <c r="DZ74" s="4" t="n">
        <v>44154</v>
      </c>
    </row>
    <row r="75" customFormat="false" ht="14.5" hidden="false" customHeight="true" outlineLevel="0" collapsed="false">
      <c r="A75" s="3" t="n">
        <v>44155</v>
      </c>
      <c r="C75" s="1" t="s">
        <v>430</v>
      </c>
      <c r="D75" s="1" t="s">
        <v>430</v>
      </c>
      <c r="E75" s="1" t="s">
        <v>430</v>
      </c>
      <c r="G75" s="1" t="s">
        <v>430</v>
      </c>
      <c r="I75" s="1" t="s">
        <v>430</v>
      </c>
      <c r="J75" s="1" t="s">
        <v>430</v>
      </c>
      <c r="N75" s="1" t="s">
        <v>430</v>
      </c>
      <c r="O75" s="1" t="s">
        <v>430</v>
      </c>
      <c r="P75" s="1" t="s">
        <v>430</v>
      </c>
      <c r="Q75" s="1" t="s">
        <v>430</v>
      </c>
      <c r="W75" s="1" t="s">
        <v>430</v>
      </c>
      <c r="Z75" s="1" t="s">
        <v>430</v>
      </c>
      <c r="AJ75" s="1" t="s">
        <v>430</v>
      </c>
      <c r="AM75" s="1" t="s">
        <v>430</v>
      </c>
      <c r="AQ75" s="1" t="s">
        <v>430</v>
      </c>
      <c r="AR75" s="1" t="s">
        <v>430</v>
      </c>
      <c r="AS75" s="1" t="n">
        <v>272.48</v>
      </c>
      <c r="CA75" s="1" t="s">
        <v>430</v>
      </c>
      <c r="CB75" s="1" t="s">
        <v>430</v>
      </c>
      <c r="CD75" s="1" t="n">
        <v>10.08</v>
      </c>
      <c r="CF75" s="1" t="s">
        <v>430</v>
      </c>
      <c r="CM75" s="1" t="s">
        <v>430</v>
      </c>
      <c r="CN75" s="1" t="s">
        <v>430</v>
      </c>
      <c r="CO75" s="1" t="s">
        <v>430</v>
      </c>
      <c r="CV75" s="1" t="s">
        <v>430</v>
      </c>
      <c r="CX75" s="1" t="s">
        <v>430</v>
      </c>
      <c r="DC75" s="1" t="s">
        <v>430</v>
      </c>
      <c r="DD75" s="1" t="s">
        <v>430</v>
      </c>
      <c r="DE75" s="1" t="s">
        <v>430</v>
      </c>
      <c r="DG75" s="1" t="s">
        <v>430</v>
      </c>
      <c r="DL75" s="1" t="s">
        <v>430</v>
      </c>
      <c r="DM75" s="1" t="s">
        <v>430</v>
      </c>
      <c r="DY75" s="1" t="n">
        <v>282.56</v>
      </c>
      <c r="DZ75" s="4" t="n">
        <v>44155</v>
      </c>
    </row>
    <row r="76" customFormat="false" ht="14.5" hidden="false" customHeight="true" outlineLevel="0" collapsed="false">
      <c r="A76" s="3" t="n">
        <v>44156</v>
      </c>
      <c r="B76" s="1" t="s">
        <v>430</v>
      </c>
      <c r="C76" s="1" t="s">
        <v>430</v>
      </c>
      <c r="D76" s="1" t="s">
        <v>430</v>
      </c>
      <c r="E76" s="1" t="s">
        <v>430</v>
      </c>
      <c r="F76" s="1" t="s">
        <v>430</v>
      </c>
      <c r="I76" s="1" t="s">
        <v>430</v>
      </c>
      <c r="J76" s="1" t="s">
        <v>430</v>
      </c>
      <c r="K76" s="1" t="s">
        <v>430</v>
      </c>
      <c r="N76" s="1" t="s">
        <v>430</v>
      </c>
      <c r="O76" s="1" t="s">
        <v>430</v>
      </c>
      <c r="P76" s="1" t="s">
        <v>430</v>
      </c>
      <c r="Q76" s="1" t="s">
        <v>430</v>
      </c>
      <c r="S76" s="1" t="s">
        <v>430</v>
      </c>
      <c r="T76" s="1" t="s">
        <v>430</v>
      </c>
      <c r="V76" s="1" t="s">
        <v>430</v>
      </c>
      <c r="AB76" s="1" t="s">
        <v>430</v>
      </c>
      <c r="AC76" s="1" t="s">
        <v>430</v>
      </c>
      <c r="AD76" s="1" t="s">
        <v>430</v>
      </c>
      <c r="AE76" s="1" t="s">
        <v>430</v>
      </c>
      <c r="AJ76" s="1" t="s">
        <v>430</v>
      </c>
      <c r="AM76" s="1" t="s">
        <v>430</v>
      </c>
      <c r="AN76" s="1" t="s">
        <v>430</v>
      </c>
      <c r="AP76" s="1" t="s">
        <v>430</v>
      </c>
      <c r="AR76" s="1" t="s">
        <v>430</v>
      </c>
      <c r="AZ76" s="1" t="s">
        <v>430</v>
      </c>
      <c r="BA76" s="1" t="s">
        <v>430</v>
      </c>
      <c r="BB76" s="1" t="s">
        <v>430</v>
      </c>
      <c r="BC76" s="1" t="s">
        <v>430</v>
      </c>
      <c r="BD76" s="1" t="s">
        <v>430</v>
      </c>
      <c r="BE76" s="1" t="s">
        <v>430</v>
      </c>
      <c r="BF76" s="1" t="s">
        <v>430</v>
      </c>
      <c r="BK76" s="1" t="s">
        <v>430</v>
      </c>
      <c r="BL76" s="1" t="s">
        <v>430</v>
      </c>
      <c r="BM76" s="1" t="s">
        <v>430</v>
      </c>
      <c r="BN76" s="1" t="s">
        <v>430</v>
      </c>
      <c r="BO76" s="1" t="s">
        <v>430</v>
      </c>
      <c r="BQ76" s="1" t="s">
        <v>430</v>
      </c>
      <c r="BT76" s="1" t="s">
        <v>430</v>
      </c>
      <c r="BU76" s="1" t="s">
        <v>430</v>
      </c>
      <c r="CE76" s="1" t="s">
        <v>430</v>
      </c>
      <c r="CH76" s="1" t="s">
        <v>430</v>
      </c>
      <c r="CI76" s="1" t="s">
        <v>430</v>
      </c>
      <c r="CL76" s="1" t="n">
        <v>74.4</v>
      </c>
      <c r="DB76" s="1" t="s">
        <v>430</v>
      </c>
      <c r="DC76" s="1" t="s">
        <v>430</v>
      </c>
      <c r="DD76" s="1" t="s">
        <v>430</v>
      </c>
      <c r="DH76" s="1" t="s">
        <v>430</v>
      </c>
      <c r="DI76" s="1" t="s">
        <v>430</v>
      </c>
      <c r="DM76" s="1" t="s">
        <v>430</v>
      </c>
      <c r="DY76" s="1" t="n">
        <v>74.4</v>
      </c>
      <c r="DZ76" s="4" t="n">
        <v>44156</v>
      </c>
    </row>
    <row r="77" customFormat="false" ht="14.5" hidden="false" customHeight="true" outlineLevel="0" collapsed="false">
      <c r="A77" s="3" t="n">
        <v>44157</v>
      </c>
      <c r="B77" s="1" t="s">
        <v>430</v>
      </c>
      <c r="F77" s="1" t="s">
        <v>430</v>
      </c>
      <c r="R77" s="1" t="s">
        <v>430</v>
      </c>
      <c r="T77" s="1" t="s">
        <v>430</v>
      </c>
      <c r="U77" s="1" t="s">
        <v>430</v>
      </c>
      <c r="V77" s="1" t="s">
        <v>430</v>
      </c>
      <c r="Z77" s="1" t="s">
        <v>430</v>
      </c>
      <c r="AC77" s="1" t="s">
        <v>430</v>
      </c>
      <c r="AH77" s="1" t="s">
        <v>430</v>
      </c>
      <c r="AI77" s="1" t="s">
        <v>430</v>
      </c>
      <c r="AL77" s="1" t="s">
        <v>430</v>
      </c>
      <c r="AP77" s="1" t="s">
        <v>430</v>
      </c>
      <c r="AZ77" s="1" t="s">
        <v>430</v>
      </c>
      <c r="BA77" s="1" t="s">
        <v>430</v>
      </c>
      <c r="BC77" s="1" t="s">
        <v>430</v>
      </c>
      <c r="BH77" s="1" t="s">
        <v>430</v>
      </c>
      <c r="BM77" s="1" t="s">
        <v>430</v>
      </c>
      <c r="BO77" s="1" t="s">
        <v>430</v>
      </c>
      <c r="BS77" s="1" t="s">
        <v>430</v>
      </c>
      <c r="BU77" s="1" t="s">
        <v>430</v>
      </c>
      <c r="CE77" s="1" t="s">
        <v>430</v>
      </c>
      <c r="CF77" s="1" t="s">
        <v>430</v>
      </c>
      <c r="CG77" s="1" t="s">
        <v>430</v>
      </c>
      <c r="CU77" s="1" t="s">
        <v>430</v>
      </c>
      <c r="CV77" s="1" t="s">
        <v>430</v>
      </c>
      <c r="CW77" s="1" t="s">
        <v>430</v>
      </c>
      <c r="DC77" s="1" t="s">
        <v>430</v>
      </c>
      <c r="DE77" s="1" t="s">
        <v>430</v>
      </c>
      <c r="DL77" s="1" t="s">
        <v>430</v>
      </c>
      <c r="DR77" s="1" t="s">
        <v>430</v>
      </c>
      <c r="DY77" s="1" t="n">
        <v>0</v>
      </c>
      <c r="DZ77" s="4" t="n">
        <v>44157</v>
      </c>
    </row>
    <row r="78" customFormat="false" ht="14.5" hidden="false" customHeight="true" outlineLevel="0" collapsed="false">
      <c r="A78" s="3" t="n">
        <v>44158</v>
      </c>
      <c r="T78" s="1" t="s">
        <v>430</v>
      </c>
      <c r="AB78" s="1" t="s">
        <v>430</v>
      </c>
      <c r="AH78" s="1" t="s">
        <v>430</v>
      </c>
      <c r="AJ78" s="1" t="s">
        <v>430</v>
      </c>
      <c r="AL78" s="1" t="s">
        <v>430</v>
      </c>
      <c r="AM78" s="1" t="s">
        <v>430</v>
      </c>
      <c r="AN78" s="1" t="s">
        <v>430</v>
      </c>
      <c r="AO78" s="1" t="s">
        <v>430</v>
      </c>
      <c r="AP78" s="1" t="s">
        <v>430</v>
      </c>
      <c r="AR78" s="1" t="s">
        <v>430</v>
      </c>
      <c r="BZ78" s="1" t="s">
        <v>430</v>
      </c>
      <c r="CA78" s="1" t="s">
        <v>430</v>
      </c>
      <c r="CE78" s="1" t="s">
        <v>430</v>
      </c>
      <c r="CY78" s="1" t="s">
        <v>430</v>
      </c>
      <c r="CZ78" s="1" t="s">
        <v>430</v>
      </c>
      <c r="DA78" s="1" t="s">
        <v>430</v>
      </c>
      <c r="DY78" s="1" t="n">
        <v>0</v>
      </c>
      <c r="DZ78" s="4" t="n">
        <v>44158</v>
      </c>
    </row>
    <row r="79" customFormat="false" ht="14.5" hidden="false" customHeight="true" outlineLevel="0" collapsed="false">
      <c r="A79" s="3" t="n">
        <v>44159</v>
      </c>
      <c r="C79" s="1" t="s">
        <v>430</v>
      </c>
      <c r="D79" s="1" t="s">
        <v>430</v>
      </c>
      <c r="E79" s="1" t="s">
        <v>430</v>
      </c>
      <c r="O79" s="1" t="s">
        <v>430</v>
      </c>
      <c r="P79" s="1" t="s">
        <v>430</v>
      </c>
      <c r="Q79" s="1" t="s">
        <v>430</v>
      </c>
      <c r="R79" s="1" t="s">
        <v>430</v>
      </c>
      <c r="T79" s="1" t="s">
        <v>430</v>
      </c>
      <c r="U79" s="1" t="s">
        <v>430</v>
      </c>
      <c r="Z79" s="1" t="s">
        <v>430</v>
      </c>
      <c r="AB79" s="1" t="s">
        <v>430</v>
      </c>
      <c r="AC79" s="1" t="s">
        <v>430</v>
      </c>
      <c r="AD79" s="1" t="s">
        <v>430</v>
      </c>
      <c r="AM79" s="1" t="s">
        <v>430</v>
      </c>
      <c r="AN79" s="1" t="s">
        <v>430</v>
      </c>
      <c r="AO79" s="1" t="s">
        <v>430</v>
      </c>
      <c r="AP79" s="1" t="s">
        <v>430</v>
      </c>
      <c r="AR79" s="1" t="s">
        <v>430</v>
      </c>
      <c r="AZ79" s="1" t="s">
        <v>430</v>
      </c>
      <c r="BB79" s="1" t="s">
        <v>430</v>
      </c>
      <c r="BC79" s="1" t="s">
        <v>430</v>
      </c>
      <c r="BE79" s="1" t="s">
        <v>430</v>
      </c>
      <c r="BF79" s="1" t="s">
        <v>430</v>
      </c>
      <c r="BH79" s="1" t="s">
        <v>430</v>
      </c>
      <c r="BK79" s="1" t="s">
        <v>430</v>
      </c>
      <c r="BL79" s="1" t="s">
        <v>430</v>
      </c>
      <c r="BO79" s="1" t="s">
        <v>430</v>
      </c>
      <c r="BQ79" s="1" t="s">
        <v>430</v>
      </c>
      <c r="BS79" s="1" t="s">
        <v>430</v>
      </c>
      <c r="BU79" s="1" t="s">
        <v>430</v>
      </c>
      <c r="CB79" s="1" t="s">
        <v>430</v>
      </c>
      <c r="CE79" s="1" t="s">
        <v>430</v>
      </c>
      <c r="CF79" s="1" t="s">
        <v>430</v>
      </c>
      <c r="CI79" s="1" t="s">
        <v>430</v>
      </c>
      <c r="CM79" s="1" t="s">
        <v>430</v>
      </c>
      <c r="CO79" s="1" t="s">
        <v>430</v>
      </c>
      <c r="CS79" s="1" t="s">
        <v>430</v>
      </c>
      <c r="CU79" s="1" t="s">
        <v>430</v>
      </c>
      <c r="CW79" s="1" t="s">
        <v>430</v>
      </c>
      <c r="DB79" s="1" t="s">
        <v>430</v>
      </c>
      <c r="DD79" s="1" t="s">
        <v>430</v>
      </c>
      <c r="DJ79" s="1" t="s">
        <v>430</v>
      </c>
      <c r="DL79" s="1" t="s">
        <v>430</v>
      </c>
      <c r="DM79" s="1" t="s">
        <v>430</v>
      </c>
      <c r="DY79" s="1" t="n">
        <v>0</v>
      </c>
      <c r="DZ79" s="4" t="n">
        <v>44159</v>
      </c>
    </row>
    <row r="80" customFormat="false" ht="14.5" hidden="false" customHeight="true" outlineLevel="0" collapsed="false">
      <c r="A80" s="3" t="n">
        <v>44160</v>
      </c>
      <c r="C80" s="1" t="s">
        <v>430</v>
      </c>
      <c r="E80" s="1" t="s">
        <v>430</v>
      </c>
      <c r="P80" s="1" t="s">
        <v>430</v>
      </c>
      <c r="Q80" s="1" t="s">
        <v>430</v>
      </c>
      <c r="T80" s="1" t="s">
        <v>430</v>
      </c>
      <c r="AH80" s="1" t="s">
        <v>430</v>
      </c>
      <c r="AL80" s="1" t="s">
        <v>430</v>
      </c>
      <c r="AQ80" s="1" t="s">
        <v>430</v>
      </c>
      <c r="AS80" s="1" t="n">
        <v>324.48</v>
      </c>
      <c r="BA80" s="1" t="s">
        <v>430</v>
      </c>
      <c r="BB80" s="1" t="s">
        <v>430</v>
      </c>
      <c r="BD80" s="1" t="s">
        <v>430</v>
      </c>
      <c r="BF80" s="1" t="s">
        <v>430</v>
      </c>
      <c r="BL80" s="1" t="s">
        <v>430</v>
      </c>
      <c r="BQ80" s="1" t="s">
        <v>430</v>
      </c>
      <c r="BS80" s="1" t="s">
        <v>430</v>
      </c>
      <c r="BT80" s="1" t="s">
        <v>430</v>
      </c>
      <c r="BU80" s="1" t="s">
        <v>430</v>
      </c>
      <c r="BV80" s="1" t="s">
        <v>430</v>
      </c>
      <c r="CA80" s="1" t="s">
        <v>430</v>
      </c>
      <c r="CB80" s="1" t="s">
        <v>430</v>
      </c>
      <c r="CE80" s="1" t="s">
        <v>430</v>
      </c>
      <c r="CY80" s="1" t="s">
        <v>430</v>
      </c>
      <c r="CZ80" s="1" t="s">
        <v>430</v>
      </c>
      <c r="DC80" s="1" t="s">
        <v>430</v>
      </c>
      <c r="DL80" s="1" t="s">
        <v>430</v>
      </c>
      <c r="DY80" s="1" t="n">
        <v>324.48</v>
      </c>
      <c r="DZ80" s="4" t="n">
        <v>44160</v>
      </c>
    </row>
    <row r="81" customFormat="false" ht="14.5" hidden="false" customHeight="true" outlineLevel="0" collapsed="false">
      <c r="A81" s="3" t="n">
        <v>44161</v>
      </c>
      <c r="CA81" s="1" t="n">
        <v>289.8</v>
      </c>
      <c r="DB81" s="1" t="s">
        <v>430</v>
      </c>
      <c r="DD81" s="1" t="s">
        <v>430</v>
      </c>
      <c r="DM81" s="1" t="s">
        <v>430</v>
      </c>
      <c r="DQ81" s="1" t="s">
        <v>430</v>
      </c>
      <c r="DY81" s="1" t="n">
        <v>289.8</v>
      </c>
      <c r="DZ81" s="4" t="n">
        <v>44161</v>
      </c>
    </row>
    <row r="82" customFormat="false" ht="14.5" hidden="false" customHeight="true" outlineLevel="0" collapsed="false">
      <c r="A82" s="3" t="n">
        <v>44162</v>
      </c>
      <c r="B82" s="1" t="s">
        <v>430</v>
      </c>
      <c r="E82" s="1" t="s">
        <v>430</v>
      </c>
      <c r="F82" s="1" t="s">
        <v>430</v>
      </c>
      <c r="J82" s="1" t="s">
        <v>430</v>
      </c>
      <c r="N82" s="1" t="s">
        <v>430</v>
      </c>
      <c r="O82" s="1" t="s">
        <v>430</v>
      </c>
      <c r="Q82" s="1" t="s">
        <v>430</v>
      </c>
      <c r="U82" s="1" t="s">
        <v>430</v>
      </c>
      <c r="W82" s="1" t="s">
        <v>430</v>
      </c>
      <c r="AB82" s="1" t="s">
        <v>430</v>
      </c>
      <c r="AH82" s="1" t="s">
        <v>430</v>
      </c>
      <c r="AT82" s="1" t="s">
        <v>430</v>
      </c>
      <c r="AU82" s="1" t="s">
        <v>430</v>
      </c>
      <c r="AV82" s="1" t="s">
        <v>430</v>
      </c>
      <c r="CN82" s="1" t="s">
        <v>430</v>
      </c>
      <c r="DB82" s="1" t="s">
        <v>430</v>
      </c>
      <c r="DC82" s="1" t="s">
        <v>430</v>
      </c>
      <c r="DI82" s="1" t="s">
        <v>430</v>
      </c>
      <c r="DL82" s="1" t="s">
        <v>430</v>
      </c>
      <c r="DR82" s="1" t="s">
        <v>430</v>
      </c>
      <c r="DY82" s="1" t="n">
        <v>0</v>
      </c>
      <c r="DZ82" s="4" t="n">
        <v>44162</v>
      </c>
    </row>
    <row r="83" customFormat="false" ht="14.5" hidden="false" customHeight="true" outlineLevel="0" collapsed="false">
      <c r="A83" s="3" t="n">
        <v>44163</v>
      </c>
      <c r="C83" s="1" t="s">
        <v>430</v>
      </c>
      <c r="D83" s="1" t="s">
        <v>430</v>
      </c>
      <c r="E83" s="1" t="s">
        <v>430</v>
      </c>
      <c r="J83" s="1" t="s">
        <v>430</v>
      </c>
      <c r="N83" s="1" t="s">
        <v>430</v>
      </c>
      <c r="V83" s="1" t="s">
        <v>430</v>
      </c>
      <c r="AC83" s="1" t="s">
        <v>430</v>
      </c>
      <c r="AJ83" s="1" t="s">
        <v>430</v>
      </c>
      <c r="AN83" s="1" t="s">
        <v>430</v>
      </c>
      <c r="AR83" s="1" t="s">
        <v>430</v>
      </c>
      <c r="AV83" s="1" t="s">
        <v>430</v>
      </c>
      <c r="AZ83" s="1" t="s">
        <v>430</v>
      </c>
      <c r="BB83" s="1" t="s">
        <v>430</v>
      </c>
      <c r="BM83" s="1" t="s">
        <v>430</v>
      </c>
      <c r="BO83" s="1" t="s">
        <v>430</v>
      </c>
      <c r="BQ83" s="1" t="s">
        <v>430</v>
      </c>
      <c r="BV83" s="1" t="s">
        <v>430</v>
      </c>
      <c r="CF83" s="1" t="s">
        <v>430</v>
      </c>
      <c r="CQ83" s="1" t="s">
        <v>430</v>
      </c>
      <c r="DA83" s="1" t="s">
        <v>430</v>
      </c>
      <c r="DB83" s="1" t="s">
        <v>430</v>
      </c>
      <c r="DE83" s="1" t="s">
        <v>430</v>
      </c>
      <c r="DI83" s="1" t="s">
        <v>430</v>
      </c>
      <c r="DJ83" s="1" t="s">
        <v>430</v>
      </c>
      <c r="DN83" s="1" t="s">
        <v>430</v>
      </c>
      <c r="DY83" s="1" t="n">
        <v>0</v>
      </c>
      <c r="DZ83" s="4" t="n">
        <v>44163</v>
      </c>
    </row>
    <row r="84" customFormat="false" ht="14.5" hidden="false" customHeight="true" outlineLevel="0" collapsed="false">
      <c r="A84" s="3" t="n">
        <v>44164</v>
      </c>
      <c r="B84" s="1" t="s">
        <v>430</v>
      </c>
      <c r="D84" s="1" t="s">
        <v>430</v>
      </c>
      <c r="I84" s="1" t="s">
        <v>430</v>
      </c>
      <c r="T84" s="1" t="s">
        <v>430</v>
      </c>
      <c r="AB84" s="1" t="s">
        <v>430</v>
      </c>
      <c r="AJ84" s="1" t="s">
        <v>430</v>
      </c>
      <c r="AP84" s="1" t="s">
        <v>430</v>
      </c>
      <c r="AR84" s="1" t="s">
        <v>430</v>
      </c>
      <c r="BF84" s="1" t="s">
        <v>430</v>
      </c>
      <c r="BK84" s="1" t="s">
        <v>430</v>
      </c>
      <c r="CF84" s="1" t="s">
        <v>430</v>
      </c>
      <c r="CS84" s="1" t="s">
        <v>430</v>
      </c>
      <c r="CW84" s="1" t="n">
        <v>2.4</v>
      </c>
      <c r="DB84" s="1" t="s">
        <v>430</v>
      </c>
      <c r="DY84" s="1" t="n">
        <v>2.4</v>
      </c>
      <c r="DZ84" s="4" t="n">
        <v>44164</v>
      </c>
    </row>
    <row r="85" customFormat="false" ht="14.5" hidden="false" customHeight="true" outlineLevel="0" collapsed="false">
      <c r="A85" s="3" t="n">
        <v>44165</v>
      </c>
      <c r="T85" s="1" t="s">
        <v>430</v>
      </c>
      <c r="CD85" s="1" t="n">
        <v>10.08</v>
      </c>
      <c r="CF85" s="1" t="s">
        <v>430</v>
      </c>
      <c r="CM85" s="1" t="s">
        <v>430</v>
      </c>
      <c r="DB85" s="1" t="s">
        <v>430</v>
      </c>
      <c r="DY85" s="1" t="n">
        <v>10.08</v>
      </c>
      <c r="DZ85" s="4" t="n">
        <v>44165</v>
      </c>
    </row>
    <row r="86" customFormat="false" ht="14.5" hidden="false" customHeight="true" outlineLevel="0" collapsed="false">
      <c r="A86" s="3" t="n">
        <v>44166</v>
      </c>
      <c r="B86" s="1" t="s">
        <v>430</v>
      </c>
      <c r="C86" s="1" t="s">
        <v>430</v>
      </c>
      <c r="D86" s="1" t="s">
        <v>430</v>
      </c>
      <c r="F86" s="1" t="s">
        <v>430</v>
      </c>
      <c r="G86" s="1" t="s">
        <v>430</v>
      </c>
      <c r="O86" s="1" t="s">
        <v>430</v>
      </c>
      <c r="P86" s="1" t="s">
        <v>430</v>
      </c>
      <c r="Q86" s="1" t="s">
        <v>430</v>
      </c>
      <c r="R86" s="1" t="s">
        <v>430</v>
      </c>
      <c r="T86" s="1" t="s">
        <v>430</v>
      </c>
      <c r="Z86" s="1" t="s">
        <v>430</v>
      </c>
      <c r="AC86" s="1" t="s">
        <v>430</v>
      </c>
      <c r="AD86" s="1" t="s">
        <v>430</v>
      </c>
      <c r="AE86" s="1" t="s">
        <v>430</v>
      </c>
      <c r="AL86" s="1" t="s">
        <v>430</v>
      </c>
      <c r="AT86" s="1" t="s">
        <v>430</v>
      </c>
      <c r="AZ86" s="1" t="s">
        <v>430</v>
      </c>
      <c r="BA86" s="1" t="s">
        <v>430</v>
      </c>
      <c r="BC86" s="1" t="s">
        <v>430</v>
      </c>
      <c r="BF86" s="1" t="s">
        <v>430</v>
      </c>
      <c r="BJ86" s="1" t="s">
        <v>430</v>
      </c>
      <c r="BL86" s="1" t="s">
        <v>430</v>
      </c>
      <c r="BM86" s="1" t="s">
        <v>430</v>
      </c>
      <c r="BN86" s="1" t="s">
        <v>430</v>
      </c>
      <c r="BO86" s="1" t="s">
        <v>430</v>
      </c>
      <c r="BU86" s="1" t="s">
        <v>430</v>
      </c>
      <c r="BV86" s="1" t="s">
        <v>430</v>
      </c>
      <c r="BW86" s="1" t="s">
        <v>430</v>
      </c>
      <c r="CB86" s="1" t="s">
        <v>430</v>
      </c>
      <c r="CD86" s="1" t="n">
        <v>213.36</v>
      </c>
      <c r="CE86" s="1" t="s">
        <v>430</v>
      </c>
      <c r="CI86" s="1" t="s">
        <v>430</v>
      </c>
      <c r="CN86" s="1" t="s">
        <v>430</v>
      </c>
      <c r="CU86" s="1" t="s">
        <v>430</v>
      </c>
      <c r="CX86" s="1" t="s">
        <v>430</v>
      </c>
      <c r="CY86" s="1" t="s">
        <v>430</v>
      </c>
      <c r="DB86" s="1" t="s">
        <v>430</v>
      </c>
      <c r="DC86" s="1" t="s">
        <v>430</v>
      </c>
      <c r="DD86" s="1" t="s">
        <v>430</v>
      </c>
      <c r="DE86" s="1" t="s">
        <v>430</v>
      </c>
      <c r="DG86" s="1" t="s">
        <v>430</v>
      </c>
      <c r="DQ86" s="1" t="n">
        <v>72</v>
      </c>
      <c r="DY86" s="1" t="n">
        <v>285.36</v>
      </c>
      <c r="DZ86" s="4" t="n">
        <v>44166</v>
      </c>
    </row>
    <row r="87" customFormat="false" ht="14.5" hidden="false" customHeight="true" outlineLevel="0" collapsed="false">
      <c r="A87" s="3" t="n">
        <v>44167</v>
      </c>
      <c r="D87" s="1" t="s">
        <v>430</v>
      </c>
      <c r="J87" s="1" t="s">
        <v>430</v>
      </c>
      <c r="N87" s="1" t="n">
        <v>41.44</v>
      </c>
      <c r="P87" s="1" t="s">
        <v>430</v>
      </c>
      <c r="Q87" s="1" t="s">
        <v>430</v>
      </c>
      <c r="V87" s="1" t="s">
        <v>430</v>
      </c>
      <c r="Z87" s="1" t="s">
        <v>430</v>
      </c>
      <c r="AC87" s="1" t="s">
        <v>430</v>
      </c>
      <c r="AJ87" s="1" t="s">
        <v>430</v>
      </c>
      <c r="AP87" s="1" t="s">
        <v>430</v>
      </c>
      <c r="AZ87" s="1" t="s">
        <v>430</v>
      </c>
      <c r="BA87" s="1" t="s">
        <v>430</v>
      </c>
      <c r="BB87" s="1" t="s">
        <v>430</v>
      </c>
      <c r="BC87" s="1" t="s">
        <v>430</v>
      </c>
      <c r="BD87" s="1" t="s">
        <v>430</v>
      </c>
      <c r="BE87" s="1" t="s">
        <v>430</v>
      </c>
      <c r="BF87" s="1" t="s">
        <v>430</v>
      </c>
      <c r="BM87" s="1" t="s">
        <v>430</v>
      </c>
      <c r="BQ87" s="1" t="s">
        <v>430</v>
      </c>
      <c r="BT87" s="1" t="s">
        <v>430</v>
      </c>
      <c r="BU87" s="1" t="s">
        <v>430</v>
      </c>
      <c r="CB87" s="1" t="s">
        <v>430</v>
      </c>
      <c r="CE87" s="1" t="s">
        <v>430</v>
      </c>
      <c r="CQ87" s="1" t="s">
        <v>430</v>
      </c>
      <c r="CY87" s="1" t="n">
        <v>59.4</v>
      </c>
      <c r="DB87" s="1" t="s">
        <v>430</v>
      </c>
      <c r="DC87" s="1" t="s">
        <v>430</v>
      </c>
      <c r="DD87" s="1" t="s">
        <v>430</v>
      </c>
      <c r="DI87" s="1" t="s">
        <v>430</v>
      </c>
      <c r="DO87" s="1" t="n">
        <v>223</v>
      </c>
      <c r="DY87" s="1" t="n">
        <v>323.84</v>
      </c>
      <c r="DZ87" s="4" t="n">
        <v>44167</v>
      </c>
    </row>
    <row r="88" customFormat="false" ht="14.5" hidden="false" customHeight="true" outlineLevel="0" collapsed="false">
      <c r="A88" s="3" t="n">
        <v>44168</v>
      </c>
      <c r="DC88" s="1" t="s">
        <v>430</v>
      </c>
      <c r="DM88" s="1" t="n">
        <v>48</v>
      </c>
      <c r="DR88" s="1" t="n">
        <v>36</v>
      </c>
      <c r="DY88" s="1" t="n">
        <v>84</v>
      </c>
      <c r="DZ88" s="4" t="n">
        <v>44168</v>
      </c>
    </row>
    <row r="89" customFormat="false" ht="14.5" hidden="false" customHeight="true" outlineLevel="0" collapsed="false">
      <c r="A89" s="3" t="n">
        <v>44169</v>
      </c>
      <c r="B89" s="1" t="s">
        <v>430</v>
      </c>
      <c r="D89" s="1" t="s">
        <v>430</v>
      </c>
      <c r="E89" s="1" t="s">
        <v>430</v>
      </c>
      <c r="K89" s="1" t="s">
        <v>430</v>
      </c>
      <c r="S89" s="1" t="s">
        <v>430</v>
      </c>
      <c r="W89" s="1" t="s">
        <v>430</v>
      </c>
      <c r="Z89" s="1" t="s">
        <v>430</v>
      </c>
      <c r="AH89" s="1" t="s">
        <v>430</v>
      </c>
      <c r="AP89" s="1" t="s">
        <v>430</v>
      </c>
      <c r="AZ89" s="1" t="s">
        <v>430</v>
      </c>
      <c r="BE89" s="1" t="s">
        <v>430</v>
      </c>
      <c r="CB89" s="1" t="s">
        <v>430</v>
      </c>
      <c r="CH89" s="1" t="s">
        <v>430</v>
      </c>
      <c r="CU89" s="1" t="s">
        <v>430</v>
      </c>
      <c r="DY89" s="1" t="n">
        <v>0</v>
      </c>
      <c r="DZ89" s="4" t="n">
        <v>44169</v>
      </c>
    </row>
    <row r="90" customFormat="false" ht="14.5" hidden="false" customHeight="true" outlineLevel="0" collapsed="false">
      <c r="A90" s="3" t="n">
        <v>44170</v>
      </c>
      <c r="J90" s="1" t="s">
        <v>430</v>
      </c>
      <c r="K90" s="1" t="s">
        <v>430</v>
      </c>
      <c r="Q90" s="1" t="s">
        <v>430</v>
      </c>
      <c r="T90" s="1" t="s">
        <v>430</v>
      </c>
      <c r="V90" s="1" t="s">
        <v>430</v>
      </c>
      <c r="AC90" s="1" t="s">
        <v>430</v>
      </c>
      <c r="AD90" s="1" t="s">
        <v>430</v>
      </c>
      <c r="AE90" s="1" t="s">
        <v>430</v>
      </c>
      <c r="AM90" s="1" t="n">
        <v>7.36</v>
      </c>
      <c r="AN90" s="1" t="s">
        <v>430</v>
      </c>
      <c r="AO90" s="1" t="s">
        <v>430</v>
      </c>
      <c r="AR90" s="1" t="s">
        <v>430</v>
      </c>
      <c r="AV90" s="1" t="s">
        <v>430</v>
      </c>
      <c r="BB90" s="1" t="s">
        <v>430</v>
      </c>
      <c r="BH90" s="1" t="s">
        <v>430</v>
      </c>
      <c r="BK90" s="1" t="s">
        <v>430</v>
      </c>
      <c r="BM90" s="1" t="s">
        <v>430</v>
      </c>
      <c r="BN90" s="1" t="s">
        <v>430</v>
      </c>
      <c r="BO90" s="1" t="s">
        <v>430</v>
      </c>
      <c r="BP90" s="1" t="s">
        <v>430</v>
      </c>
      <c r="BW90" s="1" t="s">
        <v>430</v>
      </c>
      <c r="CE90" s="1" t="s">
        <v>430</v>
      </c>
      <c r="CF90" s="1" t="s">
        <v>430</v>
      </c>
      <c r="CG90" s="1" t="s">
        <v>430</v>
      </c>
      <c r="CI90" s="1" t="s">
        <v>430</v>
      </c>
      <c r="CQ90" s="1" t="n">
        <v>123.5</v>
      </c>
      <c r="CS90" s="1" t="n">
        <v>39</v>
      </c>
      <c r="CV90" s="1" t="s">
        <v>430</v>
      </c>
      <c r="DC90" s="1" t="s">
        <v>430</v>
      </c>
      <c r="DD90" s="1" t="s">
        <v>430</v>
      </c>
      <c r="DE90" s="1" t="s">
        <v>430</v>
      </c>
      <c r="DG90" s="1" t="s">
        <v>430</v>
      </c>
      <c r="DI90" s="1" t="s">
        <v>430</v>
      </c>
      <c r="DJ90" s="1" t="s">
        <v>430</v>
      </c>
      <c r="DL90" s="1" t="n">
        <v>141</v>
      </c>
      <c r="DN90" s="1" t="n">
        <v>429</v>
      </c>
      <c r="DY90" s="1" t="n">
        <v>739.86</v>
      </c>
      <c r="DZ90" s="4" t="n">
        <v>44170</v>
      </c>
    </row>
    <row r="91" customFormat="false" ht="14.5" hidden="false" customHeight="true" outlineLevel="0" collapsed="false">
      <c r="A91" s="3" t="n">
        <v>44171</v>
      </c>
      <c r="D91" s="1" t="s">
        <v>430</v>
      </c>
      <c r="E91" s="1" t="s">
        <v>430</v>
      </c>
      <c r="I91" s="1" t="s">
        <v>430</v>
      </c>
      <c r="AB91" s="1" t="s">
        <v>430</v>
      </c>
      <c r="AI91" s="1" t="n">
        <v>80.64</v>
      </c>
      <c r="AL91" s="1" t="n">
        <v>393.6</v>
      </c>
      <c r="AZ91" s="1" t="s">
        <v>430</v>
      </c>
      <c r="BL91" s="1" t="s">
        <v>430</v>
      </c>
      <c r="BZ91" s="1" t="s">
        <v>430</v>
      </c>
      <c r="CN91" s="1" t="s">
        <v>430</v>
      </c>
      <c r="DD91" s="1" t="s">
        <v>430</v>
      </c>
      <c r="DY91" s="1" t="n">
        <v>474.24</v>
      </c>
      <c r="DZ91" s="4" t="n">
        <v>44171</v>
      </c>
    </row>
    <row r="92" customFormat="false" ht="14.5" hidden="false" customHeight="true" outlineLevel="0" collapsed="false">
      <c r="A92" s="3" t="n">
        <v>44172</v>
      </c>
      <c r="CO92" s="1" t="n">
        <v>110.4</v>
      </c>
      <c r="CV92" s="1" t="s">
        <v>430</v>
      </c>
      <c r="DY92" s="1" t="n">
        <v>110.4</v>
      </c>
      <c r="DZ92" s="4" t="n">
        <v>44172</v>
      </c>
    </row>
    <row r="93" customFormat="false" ht="14.5" hidden="false" customHeight="true" outlineLevel="0" collapsed="false">
      <c r="A93" s="3" t="n">
        <v>44173</v>
      </c>
      <c r="B93" s="1" t="n">
        <v>324</v>
      </c>
      <c r="F93" s="1" t="n">
        <v>307.84</v>
      </c>
      <c r="R93" s="1" t="n">
        <v>647.36</v>
      </c>
      <c r="S93" s="1" t="n">
        <v>20.16</v>
      </c>
      <c r="W93" s="1" t="n">
        <v>9.6</v>
      </c>
      <c r="AE93" s="1" t="n">
        <v>1.2</v>
      </c>
      <c r="AH93" s="1" t="n">
        <v>119.56</v>
      </c>
      <c r="AO93" s="1" t="n">
        <v>12.6</v>
      </c>
      <c r="AQ93" s="1" t="n">
        <v>6</v>
      </c>
      <c r="BE93" s="1" t="s">
        <v>430</v>
      </c>
      <c r="BH93" s="1" t="s">
        <v>430</v>
      </c>
      <c r="BJ93" s="1" t="s">
        <v>430</v>
      </c>
      <c r="BQ93" s="1" t="s">
        <v>430</v>
      </c>
      <c r="BS93" s="1" t="n">
        <v>0.8</v>
      </c>
      <c r="BU93" s="1" t="s">
        <v>430</v>
      </c>
      <c r="BZ93" s="1" t="n">
        <v>55.08</v>
      </c>
      <c r="CG93" s="1" t="n">
        <v>109.2</v>
      </c>
      <c r="CH93" s="1" t="n">
        <v>57.24</v>
      </c>
      <c r="CI93" s="1" t="n">
        <v>28.5</v>
      </c>
      <c r="CM93" s="1" t="n">
        <v>139.2</v>
      </c>
      <c r="CN93" s="1" t="n">
        <v>471.6</v>
      </c>
      <c r="CU93" s="1" t="n">
        <v>14.4</v>
      </c>
      <c r="CV93" s="1" t="n">
        <v>7.56</v>
      </c>
      <c r="DB93" s="1" t="s">
        <v>430</v>
      </c>
      <c r="DG93" s="1" t="s">
        <v>430</v>
      </c>
      <c r="DL93" s="1" t="n">
        <v>426</v>
      </c>
      <c r="DM93" s="1" t="n">
        <v>510</v>
      </c>
      <c r="DY93" s="1" t="n">
        <v>3267.9</v>
      </c>
      <c r="DZ93" s="4" t="n">
        <v>44173</v>
      </c>
    </row>
    <row r="94" customFormat="false" ht="14.5" hidden="false" customHeight="true" outlineLevel="0" collapsed="false">
      <c r="A94" s="3" t="n">
        <v>44174</v>
      </c>
      <c r="O94" s="1" t="n">
        <v>189.44</v>
      </c>
      <c r="P94" s="1" t="n">
        <v>17.76</v>
      </c>
      <c r="Q94" s="1" t="n">
        <v>26.64</v>
      </c>
      <c r="U94" s="1" t="n">
        <v>48.6</v>
      </c>
      <c r="AN94" s="1" t="n">
        <v>109.8</v>
      </c>
      <c r="AT94" s="1" t="s">
        <v>430</v>
      </c>
      <c r="AU94" s="1" t="s">
        <v>430</v>
      </c>
      <c r="BA94" s="1" t="n">
        <v>2</v>
      </c>
      <c r="BC94" s="1" t="n">
        <v>66.4</v>
      </c>
      <c r="BE94" s="1" t="n">
        <v>30</v>
      </c>
      <c r="BF94" s="1" t="n">
        <v>1.5</v>
      </c>
      <c r="BG94" s="1" t="n">
        <v>3.2</v>
      </c>
      <c r="BH94" s="1" t="s">
        <v>430</v>
      </c>
      <c r="BK94" s="1" t="n">
        <v>11</v>
      </c>
      <c r="BL94" s="1" t="n">
        <v>11.2</v>
      </c>
      <c r="BN94" s="1" t="n">
        <v>23</v>
      </c>
      <c r="BO94" s="1" t="n">
        <v>1.6</v>
      </c>
      <c r="BP94" s="1" t="n">
        <v>0.8</v>
      </c>
      <c r="BV94" s="1" t="n">
        <v>271.75</v>
      </c>
      <c r="BW94" s="1" t="n">
        <v>90</v>
      </c>
      <c r="BX94" s="1" t="n">
        <v>19.2</v>
      </c>
      <c r="CB94" s="1" t="n">
        <v>10.8</v>
      </c>
      <c r="CF94" s="1" t="n">
        <v>254.4</v>
      </c>
      <c r="CP94" s="1" t="n">
        <v>22.5</v>
      </c>
      <c r="CX94" s="1" t="n">
        <v>224.64</v>
      </c>
      <c r="CZ94" s="1" t="n">
        <v>205.2</v>
      </c>
      <c r="DA94" s="1" t="n">
        <v>118.98</v>
      </c>
      <c r="DC94" s="1" t="n">
        <v>13.5</v>
      </c>
      <c r="DD94" s="1" t="n">
        <v>24</v>
      </c>
      <c r="DE94" s="1" t="n">
        <v>10.5</v>
      </c>
      <c r="DG94" s="1" t="n">
        <v>15</v>
      </c>
      <c r="DI94" s="1" t="n">
        <v>18</v>
      </c>
      <c r="DQ94" s="1" t="n">
        <v>390</v>
      </c>
      <c r="DR94" s="1" t="n">
        <v>438</v>
      </c>
      <c r="DY94" s="1" t="n">
        <v>2669.41</v>
      </c>
      <c r="DZ94" s="4" t="n">
        <v>44174</v>
      </c>
    </row>
    <row r="95" customFormat="false" ht="14.5" hidden="false" customHeight="true" outlineLevel="0" collapsed="false">
      <c r="A95" s="3" t="n">
        <v>44175</v>
      </c>
      <c r="D95" s="1" t="n">
        <v>306.662</v>
      </c>
      <c r="E95" s="1" t="n">
        <v>6</v>
      </c>
      <c r="F95" s="1" t="n">
        <v>301.92</v>
      </c>
      <c r="G95" s="1" t="n">
        <v>54</v>
      </c>
      <c r="J95" s="1" t="n">
        <v>194.88</v>
      </c>
      <c r="AJ95" s="1" t="n">
        <v>441.6</v>
      </c>
      <c r="AR95" s="1" t="n">
        <v>386.4</v>
      </c>
      <c r="BM95" s="1" t="n">
        <v>709</v>
      </c>
      <c r="CE95" s="1" t="n">
        <v>288</v>
      </c>
      <c r="CU95" s="1" t="s">
        <v>430</v>
      </c>
      <c r="CV95" s="1" t="s">
        <v>430</v>
      </c>
      <c r="CX95" s="1" t="s">
        <v>430</v>
      </c>
      <c r="DB95" s="1" t="n">
        <v>360</v>
      </c>
      <c r="DY95" s="1" t="n">
        <v>3048.462</v>
      </c>
      <c r="DZ95" s="4" t="n">
        <v>44175</v>
      </c>
    </row>
    <row r="96" customFormat="false" ht="14.5" hidden="false" customHeight="true" outlineLevel="0" collapsed="false">
      <c r="A96" s="3" t="n">
        <v>44176</v>
      </c>
      <c r="DY96" s="1" t="n">
        <v>0</v>
      </c>
      <c r="DZ96" s="4" t="n">
        <v>44176</v>
      </c>
    </row>
    <row r="97" customFormat="false" ht="14.5" hidden="false" customHeight="true" outlineLevel="0" collapsed="false">
      <c r="A97" s="3" t="n">
        <v>44177</v>
      </c>
      <c r="DY97" s="1" t="n">
        <v>0</v>
      </c>
      <c r="DZ97" s="4" t="n">
        <v>44177</v>
      </c>
    </row>
    <row r="98" customFormat="false" ht="14.5" hidden="false" customHeight="true" outlineLevel="0" collapsed="false">
      <c r="A98" s="3" t="n">
        <v>44178</v>
      </c>
      <c r="DY98" s="1" t="n">
        <v>0</v>
      </c>
      <c r="DZ98" s="4" t="n">
        <v>44178</v>
      </c>
    </row>
    <row r="99" customFormat="false" ht="14.5" hidden="false" customHeight="true" outlineLevel="0" collapsed="false">
      <c r="A99" s="3" t="n">
        <v>44179</v>
      </c>
      <c r="DY99" s="1" t="n">
        <v>0</v>
      </c>
      <c r="DZ99" s="4" t="n">
        <v>44179</v>
      </c>
    </row>
    <row r="100" customFormat="false" ht="14.5" hidden="false" customHeight="true" outlineLevel="0" collapsed="false">
      <c r="A100" s="3" t="n">
        <v>44180</v>
      </c>
      <c r="DY100" s="1" t="n">
        <v>0</v>
      </c>
      <c r="DZ100" s="4" t="n">
        <v>44180</v>
      </c>
    </row>
    <row r="101" customFormat="false" ht="14.5" hidden="false" customHeight="true" outlineLevel="0" collapsed="false">
      <c r="A101" s="3" t="n">
        <v>44181</v>
      </c>
      <c r="DY101" s="1" t="n">
        <v>0</v>
      </c>
      <c r="DZ101" s="4" t="n">
        <v>44181</v>
      </c>
    </row>
    <row r="102" customFormat="false" ht="14.5" hidden="false" customHeight="true" outlineLevel="0" collapsed="false">
      <c r="A102" s="2"/>
    </row>
    <row r="103" customFormat="false" ht="14.5" hidden="false" customHeight="true" outlineLevel="0" collapsed="false">
      <c r="A103" s="2" t="s">
        <v>434</v>
      </c>
      <c r="B103" s="1" t="n">
        <v>324</v>
      </c>
      <c r="C103" s="1" t="n">
        <v>0</v>
      </c>
      <c r="D103" s="1" t="n">
        <v>306.662</v>
      </c>
      <c r="E103" s="1" t="n">
        <v>6</v>
      </c>
      <c r="F103" s="1" t="n">
        <v>609.76</v>
      </c>
      <c r="G103" s="1" t="n">
        <v>54</v>
      </c>
      <c r="H103" s="1" t="n">
        <v>0</v>
      </c>
      <c r="I103" s="1" t="n">
        <v>0</v>
      </c>
      <c r="J103" s="1" t="n">
        <v>194.88</v>
      </c>
      <c r="K103" s="1" t="n">
        <v>0</v>
      </c>
      <c r="L103" s="1" t="n">
        <v>0</v>
      </c>
      <c r="M103" s="1" t="n">
        <v>0</v>
      </c>
      <c r="N103" s="1" t="n">
        <v>41.44</v>
      </c>
      <c r="O103" s="1" t="n">
        <v>189.44</v>
      </c>
      <c r="P103" s="1" t="n">
        <v>17.76</v>
      </c>
      <c r="Q103" s="1" t="n">
        <v>26.64</v>
      </c>
      <c r="R103" s="1" t="n">
        <v>647.36</v>
      </c>
      <c r="S103" s="1" t="n">
        <v>20.16</v>
      </c>
      <c r="T103" s="1" t="n">
        <v>0</v>
      </c>
      <c r="U103" s="1" t="n">
        <v>48.6</v>
      </c>
      <c r="V103" s="1" t="n">
        <v>0</v>
      </c>
      <c r="W103" s="1" t="n">
        <v>9.6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1.2</v>
      </c>
      <c r="AF103" s="1" t="n">
        <v>0</v>
      </c>
      <c r="AG103" s="1" t="n">
        <v>0</v>
      </c>
      <c r="AH103" s="1" t="n">
        <v>119.56</v>
      </c>
      <c r="AI103" s="1" t="n">
        <v>80.64</v>
      </c>
      <c r="AJ103" s="1" t="n">
        <v>441.6</v>
      </c>
      <c r="AK103" s="1" t="n">
        <v>0</v>
      </c>
      <c r="AL103" s="1" t="n">
        <v>393.6</v>
      </c>
      <c r="AM103" s="1" t="n">
        <v>7.36</v>
      </c>
      <c r="AN103" s="1" t="n">
        <v>109.8</v>
      </c>
      <c r="AO103" s="1" t="n">
        <v>12.6</v>
      </c>
      <c r="AP103" s="1" t="n">
        <v>0</v>
      </c>
      <c r="AQ103" s="1" t="n">
        <v>6</v>
      </c>
      <c r="AR103" s="1" t="n">
        <v>386.4</v>
      </c>
      <c r="AS103" s="1" t="n">
        <v>713.44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2</v>
      </c>
      <c r="BB103" s="1" t="n">
        <v>0</v>
      </c>
      <c r="BC103" s="1" t="n">
        <v>66.4</v>
      </c>
      <c r="BD103" s="1" t="n">
        <v>0</v>
      </c>
      <c r="BE103" s="1" t="n">
        <v>30</v>
      </c>
      <c r="BF103" s="1" t="n">
        <v>1.5</v>
      </c>
      <c r="BG103" s="1" t="n">
        <v>3.2</v>
      </c>
      <c r="BH103" s="1" t="n">
        <v>0</v>
      </c>
      <c r="BI103" s="1" t="n">
        <v>0</v>
      </c>
      <c r="BJ103" s="1" t="n">
        <v>0</v>
      </c>
      <c r="BK103" s="1" t="n">
        <v>11</v>
      </c>
      <c r="BL103" s="1" t="n">
        <v>11.2</v>
      </c>
      <c r="BM103" s="1" t="n">
        <v>709</v>
      </c>
      <c r="BN103" s="1" t="n">
        <v>23</v>
      </c>
      <c r="BO103" s="1" t="n">
        <v>1.6</v>
      </c>
      <c r="BP103" s="1" t="n">
        <v>0.8</v>
      </c>
      <c r="BQ103" s="1" t="n">
        <v>0</v>
      </c>
      <c r="BR103" s="1" t="n">
        <v>0</v>
      </c>
      <c r="BS103" s="1" t="n">
        <v>0.8</v>
      </c>
      <c r="BT103" s="1" t="n">
        <v>0</v>
      </c>
      <c r="BU103" s="1" t="n">
        <v>0</v>
      </c>
      <c r="BV103" s="1" t="n">
        <v>271.75</v>
      </c>
      <c r="BW103" s="1" t="n">
        <v>90</v>
      </c>
      <c r="BX103" s="1" t="n">
        <v>19.2</v>
      </c>
      <c r="BY103" s="1" t="n">
        <v>0</v>
      </c>
      <c r="BZ103" s="1" t="n">
        <v>55.08</v>
      </c>
      <c r="CA103" s="1" t="n">
        <v>289.8</v>
      </c>
      <c r="CB103" s="1" t="n">
        <v>10.8</v>
      </c>
      <c r="CC103" s="1" t="n">
        <v>0</v>
      </c>
      <c r="CD103" s="1" t="n">
        <v>233.52</v>
      </c>
      <c r="CE103" s="1" t="n">
        <v>288</v>
      </c>
      <c r="CF103" s="1" t="n">
        <v>254.4</v>
      </c>
      <c r="CG103" s="1" t="n">
        <v>109.2</v>
      </c>
      <c r="CH103" s="1" t="n">
        <v>57.24</v>
      </c>
      <c r="CI103" s="1" t="n">
        <v>28.5</v>
      </c>
      <c r="CJ103" s="1" t="n">
        <v>0</v>
      </c>
      <c r="CK103" s="1" t="n">
        <v>0</v>
      </c>
      <c r="CL103" s="1" t="n">
        <v>74.4</v>
      </c>
      <c r="CM103" s="1" t="n">
        <v>139.2</v>
      </c>
      <c r="CN103" s="1" t="n">
        <v>471.6</v>
      </c>
      <c r="CO103" s="1" t="n">
        <v>110.4</v>
      </c>
      <c r="CP103" s="1" t="n">
        <v>22.5</v>
      </c>
      <c r="CQ103" s="1" t="n">
        <v>123.5</v>
      </c>
      <c r="CR103" s="1" t="n">
        <v>0</v>
      </c>
      <c r="CS103" s="1" t="n">
        <v>39</v>
      </c>
      <c r="CT103" s="1" t="n">
        <v>0</v>
      </c>
      <c r="CU103" s="1" t="n">
        <v>14.4</v>
      </c>
      <c r="CV103" s="1" t="n">
        <v>7.56</v>
      </c>
      <c r="CW103" s="1" t="n">
        <v>2.4</v>
      </c>
      <c r="CX103" s="1" t="n">
        <v>224.64</v>
      </c>
      <c r="CY103" s="1" t="n">
        <v>59.4</v>
      </c>
      <c r="CZ103" s="1" t="n">
        <v>205.2</v>
      </c>
      <c r="DA103" s="1" t="n">
        <v>118.98</v>
      </c>
      <c r="DB103" s="1" t="n">
        <v>360</v>
      </c>
      <c r="DC103" s="1" t="n">
        <v>13.5</v>
      </c>
      <c r="DD103" s="1" t="n">
        <v>24</v>
      </c>
      <c r="DE103" s="1" t="n">
        <v>10.5</v>
      </c>
      <c r="DF103" s="1" t="n">
        <v>0</v>
      </c>
      <c r="DG103" s="1" t="n">
        <v>15</v>
      </c>
      <c r="DH103" s="1" t="n">
        <v>0</v>
      </c>
      <c r="DI103" s="1" t="n">
        <v>18</v>
      </c>
      <c r="DJ103" s="1" t="n">
        <v>0</v>
      </c>
      <c r="DK103" s="1" t="n">
        <v>0</v>
      </c>
      <c r="DL103" s="1" t="n">
        <v>567</v>
      </c>
      <c r="DM103" s="1" t="n">
        <v>558</v>
      </c>
      <c r="DN103" s="1" t="n">
        <v>429</v>
      </c>
      <c r="DO103" s="1" t="n">
        <v>223</v>
      </c>
      <c r="DP103" s="1" t="n">
        <v>0</v>
      </c>
      <c r="DQ103" s="1" t="n">
        <v>462</v>
      </c>
      <c r="DR103" s="1" t="n">
        <v>474</v>
      </c>
      <c r="DS103" s="1" t="n">
        <v>0</v>
      </c>
      <c r="DY103" s="1" t="n">
        <v>12103.672</v>
      </c>
      <c r="DZ103" s="1" t="s">
        <v>434</v>
      </c>
    </row>
    <row r="104" customFormat="false" ht="14.5" hidden="false" customHeight="true" outlineLevel="0" collapsed="false">
      <c r="A104" s="2" t="s">
        <v>435</v>
      </c>
      <c r="B104" s="1" t="n">
        <v>324</v>
      </c>
      <c r="C104" s="1" t="n">
        <v>0</v>
      </c>
      <c r="D104" s="1" t="n">
        <v>306.662</v>
      </c>
      <c r="E104" s="1" t="n">
        <v>6</v>
      </c>
      <c r="F104" s="1" t="n">
        <v>609.76</v>
      </c>
      <c r="G104" s="1" t="n">
        <v>54</v>
      </c>
      <c r="H104" s="1" t="n">
        <v>0</v>
      </c>
      <c r="I104" s="1" t="n">
        <v>0</v>
      </c>
      <c r="J104" s="1" t="n">
        <v>194.88</v>
      </c>
      <c r="K104" s="1" t="n">
        <v>0</v>
      </c>
      <c r="L104" s="1" t="n">
        <v>0</v>
      </c>
      <c r="M104" s="1" t="n">
        <v>0</v>
      </c>
      <c r="N104" s="1" t="n">
        <v>41.44</v>
      </c>
      <c r="O104" s="1" t="n">
        <v>189.44</v>
      </c>
      <c r="P104" s="1" t="n">
        <v>17.76</v>
      </c>
      <c r="Q104" s="1" t="n">
        <v>26.64</v>
      </c>
      <c r="R104" s="1" t="n">
        <v>647.36</v>
      </c>
      <c r="S104" s="1" t="n">
        <v>20.16</v>
      </c>
      <c r="T104" s="1" t="n">
        <v>0</v>
      </c>
      <c r="U104" s="1" t="n">
        <v>48.6</v>
      </c>
      <c r="V104" s="1" t="n">
        <v>0</v>
      </c>
      <c r="W104" s="1" t="n">
        <v>9.6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1.2</v>
      </c>
      <c r="AF104" s="1" t="n">
        <v>0</v>
      </c>
      <c r="AG104" s="1" t="n">
        <v>0</v>
      </c>
      <c r="AH104" s="1" t="n">
        <v>119.56</v>
      </c>
      <c r="AI104" s="1" t="n">
        <v>80.64</v>
      </c>
      <c r="AJ104" s="1" t="n">
        <v>441.6</v>
      </c>
      <c r="AK104" s="1" t="n">
        <v>0</v>
      </c>
      <c r="AL104" s="1" t="n">
        <v>393.6</v>
      </c>
      <c r="AM104" s="1" t="n">
        <v>7.36</v>
      </c>
      <c r="AN104" s="1" t="n">
        <v>109.8</v>
      </c>
      <c r="AO104" s="1" t="n">
        <v>12.6</v>
      </c>
      <c r="AP104" s="1" t="n">
        <v>0</v>
      </c>
      <c r="AQ104" s="1" t="n">
        <v>6</v>
      </c>
      <c r="AR104" s="1" t="n">
        <v>386.4</v>
      </c>
      <c r="AS104" s="1" t="n">
        <v>713.44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2</v>
      </c>
      <c r="BB104" s="1" t="n">
        <v>0</v>
      </c>
      <c r="BC104" s="1" t="n">
        <v>66.4</v>
      </c>
      <c r="BD104" s="1" t="n">
        <v>0</v>
      </c>
      <c r="BE104" s="1" t="n">
        <v>30</v>
      </c>
      <c r="BF104" s="1" t="n">
        <v>1.5</v>
      </c>
      <c r="BG104" s="1" t="n">
        <v>3.2</v>
      </c>
      <c r="BH104" s="1" t="n">
        <v>0</v>
      </c>
      <c r="BI104" s="1" t="n">
        <v>0</v>
      </c>
      <c r="BJ104" s="1" t="n">
        <v>0</v>
      </c>
      <c r="BK104" s="1" t="n">
        <v>11</v>
      </c>
      <c r="BL104" s="1" t="n">
        <v>11.2</v>
      </c>
      <c r="BM104" s="1" t="n">
        <v>709</v>
      </c>
      <c r="BN104" s="1" t="n">
        <v>23</v>
      </c>
      <c r="BO104" s="1" t="n">
        <v>1.6</v>
      </c>
      <c r="BP104" s="1" t="n">
        <v>0.8</v>
      </c>
      <c r="BQ104" s="1" t="n">
        <v>0</v>
      </c>
      <c r="BR104" s="1" t="n">
        <v>0</v>
      </c>
      <c r="BS104" s="1" t="n">
        <v>0.8</v>
      </c>
      <c r="BT104" s="1" t="n">
        <v>0</v>
      </c>
      <c r="BU104" s="1" t="n">
        <v>0</v>
      </c>
      <c r="BV104" s="1" t="n">
        <v>271.75</v>
      </c>
      <c r="BW104" s="1" t="n">
        <v>90</v>
      </c>
      <c r="BX104" s="1" t="n">
        <v>19.2</v>
      </c>
      <c r="BY104" s="1" t="n">
        <v>0</v>
      </c>
      <c r="BZ104" s="1" t="n">
        <v>55.08</v>
      </c>
      <c r="CA104" s="1" t="n">
        <v>289.8</v>
      </c>
      <c r="CB104" s="1" t="n">
        <v>10.8</v>
      </c>
      <c r="CC104" s="1" t="n">
        <v>0</v>
      </c>
      <c r="CD104" s="1" t="n">
        <v>233.52</v>
      </c>
      <c r="CE104" s="1" t="n">
        <v>288</v>
      </c>
      <c r="CF104" s="1" t="n">
        <v>254.4</v>
      </c>
      <c r="CG104" s="1" t="n">
        <v>109.2</v>
      </c>
      <c r="CH104" s="1" t="n">
        <v>57.24</v>
      </c>
      <c r="CI104" s="1" t="n">
        <v>28.5</v>
      </c>
      <c r="CJ104" s="1" t="n">
        <v>0</v>
      </c>
      <c r="CK104" s="1" t="n">
        <v>0</v>
      </c>
      <c r="CL104" s="1" t="n">
        <v>74.4</v>
      </c>
      <c r="CM104" s="1" t="n">
        <v>139.2</v>
      </c>
      <c r="CN104" s="1" t="n">
        <v>471.6</v>
      </c>
      <c r="CO104" s="1" t="n">
        <v>110.4</v>
      </c>
      <c r="CP104" s="1" t="n">
        <v>22.5</v>
      </c>
      <c r="CQ104" s="1" t="n">
        <v>123.5</v>
      </c>
      <c r="CR104" s="1" t="n">
        <v>0</v>
      </c>
      <c r="CS104" s="1" t="n">
        <v>39</v>
      </c>
      <c r="CT104" s="1" t="n">
        <v>0</v>
      </c>
      <c r="CU104" s="1" t="n">
        <v>14.4</v>
      </c>
      <c r="CV104" s="1" t="n">
        <v>7.56</v>
      </c>
      <c r="CW104" s="1" t="n">
        <v>2.4</v>
      </c>
      <c r="CX104" s="1" t="n">
        <v>224.64</v>
      </c>
      <c r="CY104" s="1" t="n">
        <v>59.4</v>
      </c>
      <c r="CZ104" s="1" t="n">
        <v>205.2</v>
      </c>
      <c r="DA104" s="1" t="n">
        <v>118.98</v>
      </c>
      <c r="DB104" s="1" t="n">
        <v>360</v>
      </c>
      <c r="DC104" s="1" t="n">
        <v>13.5</v>
      </c>
      <c r="DD104" s="1" t="n">
        <v>24</v>
      </c>
      <c r="DE104" s="1" t="n">
        <v>10.5</v>
      </c>
      <c r="DF104" s="1" t="n">
        <v>0</v>
      </c>
      <c r="DG104" s="1" t="n">
        <v>15</v>
      </c>
      <c r="DH104" s="1" t="n">
        <v>0</v>
      </c>
      <c r="DI104" s="1" t="n">
        <v>18</v>
      </c>
      <c r="DJ104" s="1" t="n">
        <v>0</v>
      </c>
      <c r="DK104" s="1" t="n">
        <v>0</v>
      </c>
      <c r="DL104" s="1" t="n">
        <v>567</v>
      </c>
      <c r="DM104" s="1" t="n">
        <v>558</v>
      </c>
      <c r="DN104" s="1" t="n">
        <v>429</v>
      </c>
      <c r="DO104" s="1" t="n">
        <v>223</v>
      </c>
      <c r="DP104" s="1" t="n">
        <v>0</v>
      </c>
      <c r="DQ104" s="1" t="n">
        <v>462</v>
      </c>
      <c r="DR104" s="1" t="n">
        <v>474</v>
      </c>
      <c r="DS104" s="1" t="n">
        <v>0</v>
      </c>
      <c r="DT104" s="1" t="n">
        <v>0</v>
      </c>
      <c r="DU104" s="1" t="n">
        <v>0</v>
      </c>
      <c r="DV104" s="1" t="n">
        <v>0</v>
      </c>
      <c r="DW104" s="1" t="n">
        <v>0</v>
      </c>
      <c r="DX104" s="1" t="n">
        <v>0</v>
      </c>
      <c r="DY104" s="1" t="n">
        <v>12103.672</v>
      </c>
      <c r="DZ104" s="1" t="s">
        <v>435</v>
      </c>
    </row>
    <row r="105" customFormat="false" ht="14.5" hidden="false" customHeight="true" outlineLevel="0" collapsed="false">
      <c r="A105" s="2" t="s">
        <v>436</v>
      </c>
      <c r="DY105" s="1" t="n">
        <v>0</v>
      </c>
      <c r="DZ105" s="1" t="s">
        <v>436</v>
      </c>
    </row>
    <row r="106" customFormat="false" ht="14.5" hidden="false" customHeight="true" outlineLevel="0" collapsed="false">
      <c r="A106" s="2"/>
      <c r="DY106" s="1" t="n">
        <v>0</v>
      </c>
    </row>
    <row r="107" customFormat="false" ht="14.5" hidden="false" customHeight="true" outlineLevel="0" collapsed="false">
      <c r="A107" s="2"/>
      <c r="DY107" s="1" t="n">
        <v>0</v>
      </c>
    </row>
    <row r="108" customFormat="false" ht="14.5" hidden="false" customHeight="true" outlineLevel="0" collapsed="false">
      <c r="A108" s="2" t="s">
        <v>437</v>
      </c>
      <c r="DY108" s="1" t="n">
        <v>0</v>
      </c>
      <c r="DZ108" s="1" t="s">
        <v>437</v>
      </c>
    </row>
    <row r="109" customFormat="false" ht="14.5" hidden="false" customHeight="true" outlineLevel="0" collapsed="false">
      <c r="A109" s="2" t="s">
        <v>438</v>
      </c>
      <c r="DT109" s="1" t="n">
        <v>0</v>
      </c>
      <c r="DU109" s="1" t="n">
        <v>0</v>
      </c>
      <c r="DW109" s="1" t="n">
        <v>0</v>
      </c>
      <c r="DY109" s="1" t="n">
        <v>0</v>
      </c>
      <c r="DZ109" s="1" t="s">
        <v>438</v>
      </c>
    </row>
    <row r="110" customFormat="false" ht="14.5" hidden="false" customHeight="true" outlineLevel="0" collapsed="false">
      <c r="A110" s="2"/>
    </row>
    <row r="111" customFormat="false" ht="14.5" hidden="false" customHeight="true" outlineLevel="0" collapsed="false">
      <c r="A111" s="2" t="s">
        <v>439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0</v>
      </c>
      <c r="DO111" s="1" t="n">
        <v>0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X111" s="1" t="n">
        <v>0</v>
      </c>
      <c r="DY111" s="1" t="n">
        <v>0</v>
      </c>
      <c r="DZ111" s="1" t="s">
        <v>439</v>
      </c>
    </row>
    <row r="112" customFormat="false" ht="14.5" hidden="false" customHeight="true" outlineLevel="0" collapsed="false">
      <c r="A112" s="2" t="s">
        <v>435</v>
      </c>
      <c r="DY112" s="1" t="n">
        <v>0</v>
      </c>
      <c r="DZ112" s="1" t="s">
        <v>440</v>
      </c>
    </row>
    <row r="113" customFormat="false" ht="14.5" hidden="false" customHeight="true" outlineLevel="0" collapsed="false">
      <c r="A113" s="2" t="s">
        <v>436</v>
      </c>
      <c r="DY113" s="1" t="n">
        <v>0</v>
      </c>
      <c r="DZ113" s="1" t="s">
        <v>441</v>
      </c>
    </row>
    <row r="114" customFormat="false" ht="14.5" hidden="false" customHeight="true" outlineLevel="0" collapsed="false">
      <c r="A114" s="2"/>
      <c r="DY114" s="1" t="n">
        <v>0</v>
      </c>
    </row>
    <row r="115" customFormat="false" ht="14.5" hidden="false" customHeight="true" outlineLevel="0" collapsed="false">
      <c r="A115" s="2"/>
      <c r="DY115" s="1" t="n">
        <v>0</v>
      </c>
    </row>
    <row r="116" customFormat="false" ht="14.5" hidden="false" customHeight="true" outlineLevel="0" collapsed="false">
      <c r="A116" s="2" t="s">
        <v>437</v>
      </c>
      <c r="DY116" s="1" t="n">
        <v>0</v>
      </c>
      <c r="DZ116" s="1" t="s">
        <v>442</v>
      </c>
    </row>
    <row r="117" customFormat="false" ht="14.5" hidden="false" customHeight="true" outlineLevel="0" collapsed="false">
      <c r="A117" s="2" t="s">
        <v>438</v>
      </c>
      <c r="DY117" s="1" t="n">
        <v>0</v>
      </c>
      <c r="DZ117" s="1" t="s">
        <v>443</v>
      </c>
    </row>
    <row r="118" customFormat="false" ht="14.5" hidden="false" customHeight="true" outlineLevel="0" collapsed="false">
      <c r="A118" s="2"/>
    </row>
    <row r="119" customFormat="false" ht="14.5" hidden="false" customHeight="true" outlineLevel="0" collapsed="false">
      <c r="A119" s="2" t="s">
        <v>444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1" t="n">
        <v>0</v>
      </c>
      <c r="DM119" s="1" t="n">
        <v>0</v>
      </c>
      <c r="DN119" s="1" t="n">
        <v>0</v>
      </c>
      <c r="DO119" s="1" t="n">
        <v>0</v>
      </c>
      <c r="DP119" s="1" t="n">
        <v>0</v>
      </c>
      <c r="DQ119" s="1" t="n">
        <v>0</v>
      </c>
      <c r="DR119" s="1" t="n">
        <v>0</v>
      </c>
      <c r="DS119" s="1" t="n">
        <v>0</v>
      </c>
      <c r="DT119" s="1" t="n">
        <v>0</v>
      </c>
      <c r="DX119" s="1" t="n">
        <v>0</v>
      </c>
      <c r="DY119" s="1" t="n">
        <v>0</v>
      </c>
      <c r="DZ119" s="1" t="s">
        <v>444</v>
      </c>
    </row>
    <row r="120" customFormat="false" ht="14.5" hidden="false" customHeight="true" outlineLevel="0" collapsed="false">
      <c r="A120" s="2" t="s">
        <v>435</v>
      </c>
      <c r="DY120" s="1" t="n">
        <v>0</v>
      </c>
      <c r="DZ120" s="1" t="s">
        <v>440</v>
      </c>
    </row>
    <row r="121" customFormat="false" ht="14.5" hidden="false" customHeight="true" outlineLevel="0" collapsed="false">
      <c r="A121" s="2" t="s">
        <v>436</v>
      </c>
      <c r="DY121" s="1" t="n">
        <v>0</v>
      </c>
      <c r="DZ121" s="1" t="s">
        <v>441</v>
      </c>
    </row>
    <row r="122" customFormat="false" ht="14.5" hidden="false" customHeight="true" outlineLevel="0" collapsed="false">
      <c r="A122" s="2" t="n">
        <v>0</v>
      </c>
      <c r="DY122" s="1" t="n">
        <v>0</v>
      </c>
      <c r="DZ122" s="1" t="n">
        <v>0</v>
      </c>
    </row>
    <row r="123" customFormat="false" ht="14.5" hidden="false" customHeight="true" outlineLevel="0" collapsed="false">
      <c r="A123" s="2" t="n">
        <v>0</v>
      </c>
      <c r="DY123" s="1" t="n">
        <v>0</v>
      </c>
      <c r="DZ123" s="1" t="n">
        <v>0</v>
      </c>
    </row>
    <row r="124" customFormat="false" ht="14.5" hidden="false" customHeight="true" outlineLevel="0" collapsed="false">
      <c r="A124" s="2" t="s">
        <v>437</v>
      </c>
      <c r="DZ124" s="1" t="s">
        <v>442</v>
      </c>
    </row>
    <row r="125" customFormat="false" ht="14.5" hidden="false" customHeight="true" outlineLevel="0" collapsed="false">
      <c r="A125" s="2" t="s">
        <v>438</v>
      </c>
      <c r="DY125" s="1" t="n">
        <v>0</v>
      </c>
      <c r="DZ125" s="1" t="s">
        <v>443</v>
      </c>
    </row>
    <row r="126" customFormat="false" ht="14.5" hidden="false" customHeight="true" outlineLevel="0" collapsed="false">
      <c r="A126" s="2"/>
    </row>
    <row r="127" customFormat="false" ht="14.5" hidden="false" customHeight="true" outlineLevel="0" collapsed="false">
      <c r="A127" s="2" t="s">
        <v>445</v>
      </c>
      <c r="B127" s="1" t="n">
        <v>324</v>
      </c>
      <c r="C127" s="1" t="n">
        <v>0</v>
      </c>
      <c r="D127" s="1" t="n">
        <v>306.662</v>
      </c>
      <c r="E127" s="1" t="n">
        <v>6</v>
      </c>
      <c r="F127" s="1" t="n">
        <v>609.76</v>
      </c>
      <c r="G127" s="1" t="n">
        <v>54</v>
      </c>
      <c r="H127" s="1" t="n">
        <v>0</v>
      </c>
      <c r="I127" s="1" t="n">
        <v>0</v>
      </c>
      <c r="J127" s="1" t="n">
        <v>194.88</v>
      </c>
      <c r="K127" s="1" t="n">
        <v>0</v>
      </c>
      <c r="L127" s="1" t="n">
        <v>0</v>
      </c>
      <c r="M127" s="1" t="n">
        <v>0</v>
      </c>
      <c r="N127" s="1" t="n">
        <v>41.44</v>
      </c>
      <c r="O127" s="1" t="n">
        <v>189.44</v>
      </c>
      <c r="P127" s="1" t="n">
        <v>17.76</v>
      </c>
      <c r="Q127" s="1" t="n">
        <v>26.64</v>
      </c>
      <c r="R127" s="1" t="n">
        <v>647.36</v>
      </c>
      <c r="S127" s="1" t="n">
        <v>20.16</v>
      </c>
      <c r="T127" s="1" t="n">
        <v>0</v>
      </c>
      <c r="U127" s="1" t="n">
        <v>48.6</v>
      </c>
      <c r="V127" s="1" t="n">
        <v>0</v>
      </c>
      <c r="W127" s="1" t="n">
        <v>9.6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1.2</v>
      </c>
      <c r="AF127" s="1" t="n">
        <v>0</v>
      </c>
      <c r="AG127" s="1" t="n">
        <v>0</v>
      </c>
      <c r="AH127" s="1" t="n">
        <v>119.56</v>
      </c>
      <c r="AI127" s="1" t="n">
        <v>80.64</v>
      </c>
      <c r="AJ127" s="1" t="n">
        <v>441.6</v>
      </c>
      <c r="AK127" s="1" t="n">
        <v>0</v>
      </c>
      <c r="AL127" s="1" t="n">
        <v>393.6</v>
      </c>
      <c r="AM127" s="1" t="n">
        <v>7.36</v>
      </c>
      <c r="AN127" s="1" t="n">
        <v>109.8</v>
      </c>
      <c r="AO127" s="1" t="n">
        <v>12.6</v>
      </c>
      <c r="AP127" s="1" t="n">
        <v>0</v>
      </c>
      <c r="AQ127" s="1" t="n">
        <v>6</v>
      </c>
      <c r="AR127" s="1" t="n">
        <v>386.4</v>
      </c>
      <c r="AS127" s="1" t="n">
        <v>713.44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2</v>
      </c>
      <c r="BB127" s="1" t="n">
        <v>0</v>
      </c>
      <c r="BC127" s="1" t="n">
        <v>66.4</v>
      </c>
      <c r="BD127" s="1" t="n">
        <v>0</v>
      </c>
      <c r="BE127" s="1" t="n">
        <v>30</v>
      </c>
      <c r="BF127" s="1" t="n">
        <v>1.5</v>
      </c>
      <c r="BG127" s="1" t="n">
        <v>3.2</v>
      </c>
      <c r="BH127" s="1" t="n">
        <v>0</v>
      </c>
      <c r="BI127" s="1" t="n">
        <v>0</v>
      </c>
      <c r="BJ127" s="1" t="n">
        <v>0</v>
      </c>
      <c r="BK127" s="1" t="n">
        <v>11</v>
      </c>
      <c r="BL127" s="1" t="n">
        <v>11.2</v>
      </c>
      <c r="BM127" s="1" t="n">
        <v>709</v>
      </c>
      <c r="BN127" s="1" t="n">
        <v>23</v>
      </c>
      <c r="BO127" s="1" t="n">
        <v>1.6</v>
      </c>
      <c r="BP127" s="1" t="n">
        <v>0.8</v>
      </c>
      <c r="BQ127" s="1" t="n">
        <v>0</v>
      </c>
      <c r="BR127" s="1" t="n">
        <v>0</v>
      </c>
      <c r="BS127" s="1" t="n">
        <v>0.8</v>
      </c>
      <c r="BT127" s="1" t="n">
        <v>0</v>
      </c>
      <c r="BU127" s="1" t="n">
        <v>0</v>
      </c>
      <c r="BV127" s="1" t="n">
        <v>271.75</v>
      </c>
      <c r="BW127" s="1" t="n">
        <v>90</v>
      </c>
      <c r="BX127" s="1" t="n">
        <v>19.2</v>
      </c>
      <c r="BY127" s="1" t="n">
        <v>0</v>
      </c>
      <c r="BZ127" s="1" t="n">
        <v>55.08</v>
      </c>
      <c r="CA127" s="1" t="n">
        <v>289.8</v>
      </c>
      <c r="CB127" s="1" t="n">
        <v>10.8</v>
      </c>
      <c r="CC127" s="1" t="n">
        <v>0</v>
      </c>
      <c r="CD127" s="1" t="n">
        <v>233.52</v>
      </c>
      <c r="CE127" s="1" t="n">
        <v>288</v>
      </c>
      <c r="CF127" s="1" t="n">
        <v>254.4</v>
      </c>
      <c r="CG127" s="1" t="n">
        <v>109.2</v>
      </c>
      <c r="CH127" s="1" t="n">
        <v>57.24</v>
      </c>
      <c r="CI127" s="1" t="n">
        <v>28.5</v>
      </c>
      <c r="CJ127" s="1" t="n">
        <v>0</v>
      </c>
      <c r="CK127" s="1" t="n">
        <v>0</v>
      </c>
      <c r="CL127" s="1" t="n">
        <v>74.4</v>
      </c>
      <c r="CM127" s="1" t="n">
        <v>139.2</v>
      </c>
      <c r="CN127" s="1" t="n">
        <v>471.6</v>
      </c>
      <c r="CO127" s="1" t="n">
        <v>110.4</v>
      </c>
      <c r="CP127" s="1" t="n">
        <v>22.5</v>
      </c>
      <c r="CQ127" s="1" t="n">
        <v>123.5</v>
      </c>
      <c r="CR127" s="1" t="n">
        <v>0</v>
      </c>
      <c r="CS127" s="1" t="n">
        <v>39</v>
      </c>
      <c r="CT127" s="1" t="n">
        <v>0</v>
      </c>
      <c r="CU127" s="1" t="n">
        <v>14.4</v>
      </c>
      <c r="CV127" s="1" t="n">
        <v>7.56</v>
      </c>
      <c r="CW127" s="1" t="n">
        <v>2.4</v>
      </c>
      <c r="CX127" s="1" t="n">
        <v>224.64</v>
      </c>
      <c r="CY127" s="1" t="n">
        <v>59.4</v>
      </c>
      <c r="CZ127" s="1" t="n">
        <v>205.2</v>
      </c>
      <c r="DA127" s="1" t="n">
        <v>118.98</v>
      </c>
      <c r="DB127" s="1" t="n">
        <v>360</v>
      </c>
      <c r="DC127" s="1" t="n">
        <v>13.5</v>
      </c>
      <c r="DD127" s="1" t="n">
        <v>24</v>
      </c>
      <c r="DE127" s="1" t="n">
        <v>10.5</v>
      </c>
      <c r="DF127" s="1" t="n">
        <v>0</v>
      </c>
      <c r="DG127" s="1" t="n">
        <v>15</v>
      </c>
      <c r="DH127" s="1" t="n">
        <v>0</v>
      </c>
      <c r="DI127" s="1" t="n">
        <v>18</v>
      </c>
      <c r="DJ127" s="1" t="n">
        <v>0</v>
      </c>
      <c r="DK127" s="1" t="n">
        <v>0</v>
      </c>
      <c r="DL127" s="1" t="n">
        <v>567</v>
      </c>
      <c r="DM127" s="1" t="n">
        <v>558</v>
      </c>
      <c r="DN127" s="1" t="n">
        <v>429</v>
      </c>
      <c r="DO127" s="1" t="n">
        <v>223</v>
      </c>
      <c r="DP127" s="1" t="n">
        <v>0</v>
      </c>
      <c r="DQ127" s="1" t="n">
        <v>462</v>
      </c>
      <c r="DR127" s="1" t="n">
        <v>474</v>
      </c>
      <c r="DS127" s="1" t="n">
        <v>0</v>
      </c>
      <c r="DT127" s="1" t="n">
        <v>0</v>
      </c>
      <c r="DX127" s="1" t="n">
        <v>0</v>
      </c>
      <c r="DY127" s="1" t="n">
        <v>12103.672</v>
      </c>
      <c r="DZ127" s="1" t="s">
        <v>445</v>
      </c>
    </row>
    <row r="128" customFormat="false" ht="14.5" hidden="false" customHeight="true" outlineLevel="0" collapsed="false">
      <c r="A128" s="2" t="s">
        <v>435</v>
      </c>
      <c r="B128" s="1" t="n">
        <v>324</v>
      </c>
      <c r="C128" s="1" t="n">
        <v>0</v>
      </c>
      <c r="D128" s="1" t="n">
        <v>306.662</v>
      </c>
      <c r="E128" s="1" t="n">
        <v>6</v>
      </c>
      <c r="F128" s="1" t="n">
        <v>609.76</v>
      </c>
      <c r="G128" s="1" t="n">
        <v>54</v>
      </c>
      <c r="H128" s="1" t="n">
        <v>0</v>
      </c>
      <c r="I128" s="1" t="n">
        <v>0</v>
      </c>
      <c r="J128" s="1" t="n">
        <v>194.88</v>
      </c>
      <c r="K128" s="1" t="n">
        <v>0</v>
      </c>
      <c r="L128" s="1" t="n">
        <v>0</v>
      </c>
      <c r="M128" s="1" t="n">
        <v>0</v>
      </c>
      <c r="N128" s="1" t="n">
        <v>41.44</v>
      </c>
      <c r="O128" s="1" t="n">
        <v>189.44</v>
      </c>
      <c r="P128" s="1" t="n">
        <v>17.76</v>
      </c>
      <c r="Q128" s="1" t="n">
        <v>26.64</v>
      </c>
      <c r="R128" s="1" t="n">
        <v>647.36</v>
      </c>
      <c r="S128" s="1" t="n">
        <v>20.16</v>
      </c>
      <c r="T128" s="1" t="n">
        <v>0</v>
      </c>
      <c r="U128" s="1" t="n">
        <v>48.6</v>
      </c>
      <c r="V128" s="1" t="n">
        <v>0</v>
      </c>
      <c r="W128" s="1" t="n">
        <v>9.6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1.2</v>
      </c>
      <c r="AF128" s="1" t="n">
        <v>0</v>
      </c>
      <c r="AG128" s="1" t="n">
        <v>0</v>
      </c>
      <c r="AH128" s="1" t="n">
        <v>119.56</v>
      </c>
      <c r="AI128" s="1" t="n">
        <v>80.64</v>
      </c>
      <c r="AJ128" s="1" t="n">
        <v>441.6</v>
      </c>
      <c r="AK128" s="1" t="n">
        <v>0</v>
      </c>
      <c r="AL128" s="1" t="n">
        <v>393.6</v>
      </c>
      <c r="AM128" s="1" t="n">
        <v>7.36</v>
      </c>
      <c r="AN128" s="1" t="n">
        <v>109.8</v>
      </c>
      <c r="AO128" s="1" t="n">
        <v>12.6</v>
      </c>
      <c r="AP128" s="1" t="n">
        <v>0</v>
      </c>
      <c r="AQ128" s="1" t="n">
        <v>6</v>
      </c>
      <c r="AR128" s="1" t="n">
        <v>386.4</v>
      </c>
      <c r="AS128" s="1" t="n">
        <v>713.44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2</v>
      </c>
      <c r="BB128" s="1" t="n">
        <v>0</v>
      </c>
      <c r="BC128" s="1" t="n">
        <v>66.4</v>
      </c>
      <c r="BD128" s="1" t="n">
        <v>0</v>
      </c>
      <c r="BE128" s="1" t="n">
        <v>30</v>
      </c>
      <c r="BF128" s="1" t="n">
        <v>1.5</v>
      </c>
      <c r="BG128" s="1" t="n">
        <v>3.2</v>
      </c>
      <c r="BH128" s="1" t="n">
        <v>0</v>
      </c>
      <c r="BI128" s="1" t="n">
        <v>0</v>
      </c>
      <c r="BJ128" s="1" t="n">
        <v>0</v>
      </c>
      <c r="BK128" s="1" t="n">
        <v>11</v>
      </c>
      <c r="BL128" s="1" t="n">
        <v>11.2</v>
      </c>
      <c r="BM128" s="1" t="n">
        <v>709</v>
      </c>
      <c r="BN128" s="1" t="n">
        <v>23</v>
      </c>
      <c r="BO128" s="1" t="n">
        <v>1.6</v>
      </c>
      <c r="BP128" s="1" t="n">
        <v>0.8</v>
      </c>
      <c r="BQ128" s="1" t="n">
        <v>0</v>
      </c>
      <c r="BR128" s="1" t="n">
        <v>0</v>
      </c>
      <c r="BS128" s="1" t="n">
        <v>0.8</v>
      </c>
      <c r="BT128" s="1" t="n">
        <v>0</v>
      </c>
      <c r="BU128" s="1" t="n">
        <v>0</v>
      </c>
      <c r="BV128" s="1" t="n">
        <v>271.75</v>
      </c>
      <c r="BW128" s="1" t="n">
        <v>90</v>
      </c>
      <c r="BX128" s="1" t="n">
        <v>19.2</v>
      </c>
      <c r="BY128" s="1" t="n">
        <v>0</v>
      </c>
      <c r="BZ128" s="1" t="n">
        <v>55.08</v>
      </c>
      <c r="CA128" s="1" t="n">
        <v>289.8</v>
      </c>
      <c r="CB128" s="1" t="n">
        <v>10.8</v>
      </c>
      <c r="CC128" s="1" t="n">
        <v>0</v>
      </c>
      <c r="CD128" s="1" t="n">
        <v>233.52</v>
      </c>
      <c r="CE128" s="1" t="n">
        <v>288</v>
      </c>
      <c r="CF128" s="1" t="n">
        <v>254.4</v>
      </c>
      <c r="CG128" s="1" t="n">
        <v>109.2</v>
      </c>
      <c r="CH128" s="1" t="n">
        <v>57.24</v>
      </c>
      <c r="CI128" s="1" t="n">
        <v>28.5</v>
      </c>
      <c r="CJ128" s="1" t="n">
        <v>0</v>
      </c>
      <c r="CK128" s="1" t="n">
        <v>0</v>
      </c>
      <c r="CL128" s="1" t="n">
        <v>74.4</v>
      </c>
      <c r="CM128" s="1" t="n">
        <v>139.2</v>
      </c>
      <c r="CN128" s="1" t="n">
        <v>471.6</v>
      </c>
      <c r="CO128" s="1" t="n">
        <v>110.4</v>
      </c>
      <c r="CP128" s="1" t="n">
        <v>22.5</v>
      </c>
      <c r="CQ128" s="1" t="n">
        <v>123.5</v>
      </c>
      <c r="CR128" s="1" t="n">
        <v>0</v>
      </c>
      <c r="CS128" s="1" t="n">
        <v>39</v>
      </c>
      <c r="CT128" s="1" t="n">
        <v>0</v>
      </c>
      <c r="CU128" s="1" t="n">
        <v>14.4</v>
      </c>
      <c r="CV128" s="1" t="n">
        <v>7.56</v>
      </c>
      <c r="CW128" s="1" t="n">
        <v>2.4</v>
      </c>
      <c r="CX128" s="1" t="n">
        <v>224.64</v>
      </c>
      <c r="CY128" s="1" t="n">
        <v>59.4</v>
      </c>
      <c r="CZ128" s="1" t="n">
        <v>205.2</v>
      </c>
      <c r="DA128" s="1" t="n">
        <v>118.98</v>
      </c>
      <c r="DB128" s="1" t="n">
        <v>360</v>
      </c>
      <c r="DC128" s="1" t="n">
        <v>13.5</v>
      </c>
      <c r="DD128" s="1" t="n">
        <v>24</v>
      </c>
      <c r="DE128" s="1" t="n">
        <v>10.5</v>
      </c>
      <c r="DF128" s="1" t="n">
        <v>0</v>
      </c>
      <c r="DG128" s="1" t="n">
        <v>15</v>
      </c>
      <c r="DH128" s="1" t="n">
        <v>0</v>
      </c>
      <c r="DI128" s="1" t="n">
        <v>18</v>
      </c>
      <c r="DJ128" s="1" t="n">
        <v>0</v>
      </c>
      <c r="DK128" s="1" t="n">
        <v>0</v>
      </c>
      <c r="DL128" s="1" t="n">
        <v>567</v>
      </c>
      <c r="DM128" s="1" t="n">
        <v>558</v>
      </c>
      <c r="DN128" s="1" t="n">
        <v>429</v>
      </c>
      <c r="DO128" s="1" t="n">
        <v>223</v>
      </c>
      <c r="DP128" s="1" t="n">
        <v>0</v>
      </c>
      <c r="DQ128" s="1" t="n">
        <v>462</v>
      </c>
      <c r="DR128" s="1" t="n">
        <v>474</v>
      </c>
      <c r="DS128" s="1" t="n">
        <v>0</v>
      </c>
      <c r="DT128" s="1" t="n">
        <v>0</v>
      </c>
      <c r="DX128" s="1" t="n">
        <v>0</v>
      </c>
      <c r="DY128" s="1" t="n">
        <v>12103.672</v>
      </c>
      <c r="DZ128" s="1" t="s">
        <v>440</v>
      </c>
    </row>
    <row r="129" customFormat="false" ht="14.5" hidden="false" customHeight="true" outlineLevel="0" collapsed="false">
      <c r="A129" s="2" t="s">
        <v>436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1" t="n">
        <v>0</v>
      </c>
      <c r="DM129" s="1" t="n">
        <v>0</v>
      </c>
      <c r="DN129" s="1" t="n">
        <v>0</v>
      </c>
      <c r="DO129" s="1" t="n">
        <v>0</v>
      </c>
      <c r="DP129" s="1" t="n">
        <v>0</v>
      </c>
      <c r="DQ129" s="1" t="n">
        <v>0</v>
      </c>
      <c r="DR129" s="1" t="n">
        <v>0</v>
      </c>
      <c r="DS129" s="1" t="n">
        <v>0</v>
      </c>
      <c r="DT129" s="1" t="n">
        <v>0</v>
      </c>
      <c r="DX129" s="1" t="n">
        <v>0</v>
      </c>
      <c r="DY129" s="1" t="n">
        <v>0</v>
      </c>
      <c r="DZ129" s="1" t="s">
        <v>441</v>
      </c>
    </row>
    <row r="130" customFormat="false" ht="14.5" hidden="false" customHeight="true" outlineLevel="0" collapsed="false">
      <c r="A130" s="2" t="n">
        <v>0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0</v>
      </c>
      <c r="AL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  <c r="DG130" s="1" t="n">
        <v>0</v>
      </c>
      <c r="DH130" s="1" t="n">
        <v>0</v>
      </c>
      <c r="DI130" s="1" t="n">
        <v>0</v>
      </c>
      <c r="DJ130" s="1" t="n">
        <v>0</v>
      </c>
      <c r="DK130" s="1" t="n">
        <v>0</v>
      </c>
      <c r="DL130" s="1" t="n">
        <v>0</v>
      </c>
      <c r="DM130" s="1" t="n">
        <v>0</v>
      </c>
      <c r="DN130" s="1" t="n">
        <v>0</v>
      </c>
      <c r="DO130" s="1" t="n">
        <v>0</v>
      </c>
      <c r="DP130" s="1" t="n">
        <v>0</v>
      </c>
      <c r="DQ130" s="1" t="n">
        <v>0</v>
      </c>
      <c r="DR130" s="1" t="n">
        <v>0</v>
      </c>
      <c r="DS130" s="1" t="n">
        <v>0</v>
      </c>
      <c r="DT130" s="1" t="n">
        <v>0</v>
      </c>
      <c r="DX130" s="1" t="n">
        <v>0</v>
      </c>
      <c r="DY130" s="1" t="n">
        <v>0</v>
      </c>
      <c r="DZ130" s="1" t="n">
        <v>0</v>
      </c>
    </row>
    <row r="131" customFormat="false" ht="14.5" hidden="false" customHeight="true" outlineLevel="0" collapsed="false">
      <c r="A131" s="2" t="n">
        <v>0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  <c r="DG131" s="1" t="n">
        <v>0</v>
      </c>
      <c r="DH131" s="1" t="n">
        <v>0</v>
      </c>
      <c r="DI131" s="1" t="n">
        <v>0</v>
      </c>
      <c r="DJ131" s="1" t="n">
        <v>0</v>
      </c>
      <c r="DK131" s="1" t="n">
        <v>0</v>
      </c>
      <c r="DL131" s="1" t="n">
        <v>0</v>
      </c>
      <c r="DM131" s="1" t="n">
        <v>0</v>
      </c>
      <c r="DN131" s="1" t="n">
        <v>0</v>
      </c>
      <c r="DO131" s="1" t="n">
        <v>0</v>
      </c>
      <c r="DP131" s="1" t="n">
        <v>0</v>
      </c>
      <c r="DQ131" s="1" t="n">
        <v>0</v>
      </c>
      <c r="DR131" s="1" t="n">
        <v>0</v>
      </c>
      <c r="DS131" s="1" t="n">
        <v>0</v>
      </c>
      <c r="DT131" s="1" t="n">
        <v>0</v>
      </c>
      <c r="DX131" s="1" t="n">
        <v>0</v>
      </c>
      <c r="DY131" s="1" t="n">
        <v>0</v>
      </c>
      <c r="DZ131" s="1" t="n">
        <v>0</v>
      </c>
    </row>
    <row r="132" customFormat="false" ht="14.5" hidden="false" customHeight="true" outlineLevel="0" collapsed="false">
      <c r="A132" s="2" t="s">
        <v>437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0</v>
      </c>
      <c r="DE132" s="1" t="n">
        <v>0</v>
      </c>
      <c r="DF132" s="1" t="n">
        <v>0</v>
      </c>
      <c r="DG132" s="1" t="n">
        <v>0</v>
      </c>
      <c r="DH132" s="1" t="n">
        <v>0</v>
      </c>
      <c r="DI132" s="1" t="n">
        <v>0</v>
      </c>
      <c r="DJ132" s="1" t="n">
        <v>0</v>
      </c>
      <c r="DK132" s="1" t="n">
        <v>0</v>
      </c>
      <c r="DL132" s="1" t="n">
        <v>0</v>
      </c>
      <c r="DM132" s="1" t="n">
        <v>0</v>
      </c>
      <c r="DN132" s="1" t="n">
        <v>0</v>
      </c>
      <c r="DO132" s="1" t="n">
        <v>0</v>
      </c>
      <c r="DP132" s="1" t="n">
        <v>0</v>
      </c>
      <c r="DQ132" s="1" t="n">
        <v>0</v>
      </c>
      <c r="DR132" s="1" t="n">
        <v>0</v>
      </c>
      <c r="DS132" s="1" t="n">
        <v>0</v>
      </c>
      <c r="DT132" s="1" t="n">
        <v>0</v>
      </c>
      <c r="DX132" s="1" t="n">
        <v>0</v>
      </c>
      <c r="DY132" s="1" t="n">
        <v>0</v>
      </c>
      <c r="DZ132" s="1" t="s">
        <v>442</v>
      </c>
    </row>
    <row r="133" customFormat="false" ht="14.5" hidden="false" customHeight="true" outlineLevel="0" collapsed="false">
      <c r="A133" s="2" t="s">
        <v>438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  <c r="DG133" s="1" t="n">
        <v>0</v>
      </c>
      <c r="DH133" s="1" t="n">
        <v>0</v>
      </c>
      <c r="DI133" s="1" t="n">
        <v>0</v>
      </c>
      <c r="DJ133" s="1" t="n">
        <v>0</v>
      </c>
      <c r="DK133" s="1" t="n">
        <v>0</v>
      </c>
      <c r="DL133" s="1" t="n">
        <v>0</v>
      </c>
      <c r="DM133" s="1" t="n">
        <v>0</v>
      </c>
      <c r="DN133" s="1" t="n">
        <v>0</v>
      </c>
      <c r="DO133" s="1" t="n">
        <v>0</v>
      </c>
      <c r="DP133" s="1" t="n">
        <v>0</v>
      </c>
      <c r="DQ133" s="1" t="n">
        <v>0</v>
      </c>
      <c r="DR133" s="1" t="n">
        <v>0</v>
      </c>
      <c r="DS133" s="1" t="n">
        <v>0</v>
      </c>
      <c r="DT133" s="1" t="n">
        <v>0</v>
      </c>
      <c r="DX133" s="1" t="n">
        <v>0</v>
      </c>
      <c r="DY133" s="1" t="n">
        <v>0</v>
      </c>
      <c r="DZ133" s="1" t="s">
        <v>443</v>
      </c>
    </row>
    <row r="134" customFormat="false" ht="14.5" hidden="false" customHeight="true" outlineLevel="0" collapsed="false">
      <c r="A134" s="2"/>
    </row>
    <row r="135" customFormat="false" ht="14.5" hidden="false" customHeight="true" outlineLevel="0" collapsed="false">
      <c r="A135" s="2" t="s">
        <v>446</v>
      </c>
      <c r="B135" s="1" t="n">
        <v>101.25</v>
      </c>
      <c r="C135" s="1" t="n">
        <v>0</v>
      </c>
      <c r="D135" s="1" t="n">
        <v>102.220666666667</v>
      </c>
      <c r="E135" s="1" t="n">
        <v>2</v>
      </c>
      <c r="F135" s="1" t="n">
        <v>206</v>
      </c>
      <c r="G135" s="1" t="n">
        <v>9</v>
      </c>
      <c r="H135" s="1" t="n">
        <v>0</v>
      </c>
      <c r="I135" s="1" t="n">
        <v>0</v>
      </c>
      <c r="J135" s="1" t="n">
        <v>87</v>
      </c>
      <c r="K135" s="1" t="n">
        <v>0</v>
      </c>
      <c r="L135" s="1" t="n">
        <v>0</v>
      </c>
      <c r="M135" s="1" t="n">
        <v>0</v>
      </c>
      <c r="N135" s="1" t="n">
        <v>13.8133333333333</v>
      </c>
      <c r="O135" s="1" t="n">
        <v>63.1466666666667</v>
      </c>
      <c r="P135" s="1" t="n">
        <v>6</v>
      </c>
      <c r="Q135" s="1" t="n">
        <v>8.88</v>
      </c>
      <c r="R135" s="1" t="n">
        <v>289</v>
      </c>
      <c r="S135" s="1" t="n">
        <v>8.43514644351464</v>
      </c>
      <c r="T135" s="1" t="n">
        <v>0</v>
      </c>
      <c r="U135" s="1" t="n">
        <v>27</v>
      </c>
      <c r="V135" s="1" t="n">
        <v>0</v>
      </c>
      <c r="W135" s="1" t="n">
        <v>7.11111111111111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1</v>
      </c>
      <c r="AF135" s="1" t="n">
        <v>0</v>
      </c>
      <c r="AG135" s="1" t="n">
        <v>0</v>
      </c>
      <c r="AH135" s="1" t="n">
        <v>53.375</v>
      </c>
      <c r="AI135" s="1" t="n">
        <v>36</v>
      </c>
      <c r="AJ135" s="1" t="n">
        <v>46</v>
      </c>
      <c r="AK135" s="1" t="n">
        <v>0</v>
      </c>
      <c r="AL135" s="1" t="n">
        <v>41</v>
      </c>
      <c r="AM135" s="1" t="n">
        <v>2</v>
      </c>
      <c r="AN135" s="1" t="n">
        <v>61</v>
      </c>
      <c r="AO135" s="1" t="n">
        <v>7</v>
      </c>
      <c r="AP135" s="1" t="n">
        <v>0</v>
      </c>
      <c r="AQ135" s="1" t="n">
        <v>4.44444444444444</v>
      </c>
      <c r="AR135" s="1" t="n">
        <v>42</v>
      </c>
      <c r="AS135" s="1" t="n">
        <v>343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2</v>
      </c>
      <c r="BB135" s="1" t="n">
        <v>0</v>
      </c>
      <c r="BC135" s="1" t="n">
        <v>83</v>
      </c>
      <c r="BD135" s="1" t="n">
        <v>0</v>
      </c>
      <c r="BE135" s="1" t="n">
        <v>20</v>
      </c>
      <c r="BF135" s="1" t="n">
        <v>1</v>
      </c>
      <c r="BG135" s="1" t="n">
        <v>2.03821656050955</v>
      </c>
      <c r="BH135" s="1" t="n">
        <v>0</v>
      </c>
      <c r="BI135" s="1" t="n">
        <v>0</v>
      </c>
      <c r="BJ135" s="1" t="n">
        <v>0</v>
      </c>
      <c r="BK135" s="1" t="n">
        <v>11</v>
      </c>
      <c r="BL135" s="1" t="n">
        <v>7</v>
      </c>
      <c r="BM135" s="1" t="n">
        <v>709</v>
      </c>
      <c r="BN135" s="1" t="n">
        <v>23</v>
      </c>
      <c r="BO135" s="1" t="n">
        <v>2</v>
      </c>
      <c r="BP135" s="1" t="n">
        <v>0.509554140127389</v>
      </c>
      <c r="BQ135" s="1" t="n">
        <v>0</v>
      </c>
      <c r="BR135" s="1" t="n">
        <v>0</v>
      </c>
      <c r="BS135" s="1" t="n">
        <v>0.51948051948052</v>
      </c>
      <c r="BT135" s="1" t="n">
        <v>0</v>
      </c>
      <c r="BU135" s="1" t="n">
        <v>0</v>
      </c>
      <c r="BV135" s="1" t="n">
        <v>181.166666666667</v>
      </c>
      <c r="BW135" s="1" t="n">
        <v>30</v>
      </c>
      <c r="BX135" s="1" t="n">
        <v>13.5211267605634</v>
      </c>
      <c r="BY135" s="1" t="n">
        <v>0</v>
      </c>
      <c r="BZ135" s="1" t="n">
        <v>51</v>
      </c>
      <c r="CA135" s="1" t="n">
        <v>345</v>
      </c>
      <c r="CB135" s="1" t="n">
        <v>6</v>
      </c>
      <c r="CC135" s="1" t="n">
        <v>0</v>
      </c>
      <c r="CD135" s="1" t="n">
        <v>278</v>
      </c>
      <c r="CE135" s="1" t="n">
        <v>96</v>
      </c>
      <c r="CF135" s="1" t="n">
        <v>212</v>
      </c>
      <c r="CG135" s="1" t="n">
        <v>91</v>
      </c>
      <c r="CH135" s="1" t="n">
        <v>53</v>
      </c>
      <c r="CI135" s="1" t="n">
        <v>19</v>
      </c>
      <c r="CJ135" s="1" t="n">
        <v>0</v>
      </c>
      <c r="CK135" s="1" t="n">
        <v>0</v>
      </c>
      <c r="CL135" s="1" t="n">
        <v>62</v>
      </c>
      <c r="CM135" s="1" t="n">
        <v>98.0281690140845</v>
      </c>
      <c r="CN135" s="1" t="n">
        <v>332.112676056338</v>
      </c>
      <c r="CO135" s="1" t="n">
        <v>77.7464788732394</v>
      </c>
      <c r="CP135" s="1" t="n">
        <v>15</v>
      </c>
      <c r="CQ135" s="1" t="n">
        <v>41.1666666666667</v>
      </c>
      <c r="CR135" s="1" t="n">
        <v>0</v>
      </c>
      <c r="CS135" s="1" t="n">
        <v>13</v>
      </c>
      <c r="CT135" s="1" t="n">
        <v>0</v>
      </c>
      <c r="CU135" s="1" t="n">
        <v>12</v>
      </c>
      <c r="CV135" s="1" t="n">
        <v>7</v>
      </c>
      <c r="CW135" s="1" t="n">
        <v>2</v>
      </c>
      <c r="CX135" s="1" t="n">
        <v>208</v>
      </c>
      <c r="CY135" s="1" t="n">
        <v>55</v>
      </c>
      <c r="CZ135" s="1" t="n">
        <v>190</v>
      </c>
      <c r="DA135" s="1" t="n">
        <v>110.166666666667</v>
      </c>
      <c r="DB135" s="1" t="n">
        <v>240</v>
      </c>
      <c r="DC135" s="1" t="n">
        <v>9</v>
      </c>
      <c r="DD135" s="1" t="n">
        <v>8</v>
      </c>
      <c r="DE135" s="1" t="n">
        <v>7</v>
      </c>
      <c r="DF135" s="1" t="n">
        <v>0</v>
      </c>
      <c r="DG135" s="1" t="n">
        <v>10</v>
      </c>
      <c r="DH135" s="1" t="n">
        <v>0</v>
      </c>
      <c r="DI135" s="1" t="n">
        <v>6</v>
      </c>
      <c r="DJ135" s="1" t="n">
        <v>0</v>
      </c>
      <c r="DK135" s="1" t="n">
        <v>0</v>
      </c>
      <c r="DL135" s="1" t="n">
        <v>189</v>
      </c>
      <c r="DM135" s="1" t="n">
        <v>93</v>
      </c>
      <c r="DN135" s="1" t="n">
        <v>143</v>
      </c>
      <c r="DO135" s="1" t="n">
        <v>74.3333333333333</v>
      </c>
      <c r="DP135" s="1" t="n">
        <v>0</v>
      </c>
      <c r="DQ135" s="1" t="n">
        <v>77</v>
      </c>
      <c r="DR135" s="1" t="n">
        <v>79</v>
      </c>
      <c r="DS135" s="1" t="n">
        <v>0</v>
      </c>
      <c r="DT135" s="1" t="n">
        <v>0</v>
      </c>
      <c r="DX135" s="1" t="n">
        <v>0</v>
      </c>
      <c r="DY135" s="1" t="n">
        <v>5962.98540392341</v>
      </c>
      <c r="DZ135" s="1" t="s">
        <v>446</v>
      </c>
    </row>
    <row r="136" customFormat="false" ht="14.5" hidden="false" customHeight="true" outlineLevel="0" collapsed="false">
      <c r="A136" s="2"/>
    </row>
    <row r="137" customFormat="false" ht="14.5" hidden="false" customHeight="true" outlineLevel="0" collapsed="false">
      <c r="A137" s="2" t="s">
        <v>447</v>
      </c>
      <c r="B137" s="1" t="n">
        <v>957.586</v>
      </c>
      <c r="C137" s="1" t="n">
        <v>163.118952380952</v>
      </c>
      <c r="D137" s="1" t="n">
        <v>661.89119047619</v>
      </c>
      <c r="E137" s="1" t="n">
        <v>61.8280952380952</v>
      </c>
      <c r="F137" s="1" t="n">
        <v>856.585238095238</v>
      </c>
      <c r="G137" s="1" t="n">
        <v>29.1428571428571</v>
      </c>
      <c r="H137" s="1" t="n">
        <v>0</v>
      </c>
      <c r="I137" s="1" t="n">
        <v>201.208476190476</v>
      </c>
      <c r="J137" s="1" t="n">
        <v>661.2</v>
      </c>
      <c r="K137" s="1" t="n">
        <v>90.0394285714286</v>
      </c>
      <c r="L137" s="1" t="n">
        <v>43.2109523809524</v>
      </c>
      <c r="M137" s="1" t="n">
        <v>0</v>
      </c>
      <c r="N137" s="1" t="n">
        <v>79.9376190476191</v>
      </c>
      <c r="O137" s="1" t="n">
        <v>257.89</v>
      </c>
      <c r="P137" s="1" t="n">
        <v>84.1485714285714</v>
      </c>
      <c r="Q137" s="1" t="n">
        <v>174.252380952381</v>
      </c>
      <c r="R137" s="1" t="n">
        <v>878.933333333333</v>
      </c>
      <c r="S137" s="1" t="n">
        <v>68.4190476190476</v>
      </c>
      <c r="T137" s="1" t="n">
        <v>7092.18666666667</v>
      </c>
      <c r="U137" s="1" t="n">
        <v>179.904761904762</v>
      </c>
      <c r="V137" s="1" t="n">
        <v>672.685714285714</v>
      </c>
      <c r="W137" s="1" t="n">
        <v>320.245714285714</v>
      </c>
      <c r="X137" s="1" t="n">
        <v>0</v>
      </c>
      <c r="Y137" s="1" t="n">
        <v>0</v>
      </c>
      <c r="Z137" s="1" t="n">
        <v>728.195238095238</v>
      </c>
      <c r="AA137" s="1" t="n">
        <v>74.6342857142857</v>
      </c>
      <c r="AB137" s="1" t="n">
        <v>2436.64190476191</v>
      </c>
      <c r="AC137" s="1" t="n">
        <v>389.554285714286</v>
      </c>
      <c r="AD137" s="1" t="n">
        <v>6</v>
      </c>
      <c r="AE137" s="1" t="n">
        <v>464.245714285714</v>
      </c>
      <c r="AF137" s="1" t="n">
        <v>0</v>
      </c>
      <c r="AG137" s="1" t="n">
        <v>0</v>
      </c>
      <c r="AH137" s="1" t="n">
        <v>924.88</v>
      </c>
      <c r="AI137" s="1" t="n">
        <v>51.92</v>
      </c>
      <c r="AJ137" s="1" t="n">
        <v>2463.65714285714</v>
      </c>
      <c r="AK137" s="1" t="n">
        <v>0</v>
      </c>
      <c r="AL137" s="1" t="n">
        <v>0</v>
      </c>
      <c r="AM137" s="1" t="n">
        <v>585.645714285714</v>
      </c>
      <c r="AN137" s="1" t="n">
        <v>5366.24761904762</v>
      </c>
      <c r="AO137" s="1" t="n">
        <v>69.6</v>
      </c>
      <c r="AP137" s="1" t="n">
        <v>472.285714285714</v>
      </c>
      <c r="AQ137" s="1" t="n">
        <v>20.1142857142857</v>
      </c>
      <c r="AR137" s="1" t="n">
        <v>735.12380952381</v>
      </c>
      <c r="AS137" s="1" t="n">
        <v>359.914285714286</v>
      </c>
      <c r="AT137" s="1" t="n">
        <v>66.67</v>
      </c>
      <c r="AU137" s="1" t="n">
        <v>0</v>
      </c>
      <c r="AV137" s="1" t="n">
        <v>24.8442857142857</v>
      </c>
      <c r="AW137" s="1" t="n">
        <v>0</v>
      </c>
      <c r="AX137" s="1" t="n">
        <v>0</v>
      </c>
      <c r="AY137" s="1" t="n">
        <v>238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1424.78571428571</v>
      </c>
      <c r="BW137" s="1" t="n">
        <v>191.285714285714</v>
      </c>
      <c r="BX137" s="1" t="n">
        <v>0</v>
      </c>
      <c r="BY137" s="1" t="n">
        <v>187.714285714286</v>
      </c>
      <c r="BZ137" s="1" t="n">
        <v>1123.66285714286</v>
      </c>
      <c r="CA137" s="1" t="n">
        <v>407.07</v>
      </c>
      <c r="CB137" s="1" t="n">
        <v>0</v>
      </c>
      <c r="CC137" s="1" t="n">
        <v>0</v>
      </c>
      <c r="CD137" s="1" t="n">
        <v>376.971428571428</v>
      </c>
      <c r="CE137" s="1" t="n">
        <v>25692.7142857143</v>
      </c>
      <c r="CF137" s="1" t="n">
        <v>10794.9714285714</v>
      </c>
      <c r="CG137" s="1" t="n">
        <v>186</v>
      </c>
      <c r="CH137" s="1" t="n">
        <v>2076.45428571429</v>
      </c>
      <c r="CI137" s="1" t="n">
        <v>902.571428571429</v>
      </c>
      <c r="CJ137" s="1" t="n">
        <v>0</v>
      </c>
      <c r="CK137" s="1" t="n">
        <v>0</v>
      </c>
      <c r="CL137" s="1" t="n">
        <v>217.714285714286</v>
      </c>
      <c r="CM137" s="1" t="n">
        <v>64.2857142857143</v>
      </c>
      <c r="CN137" s="1" t="n">
        <v>49.1142857142857</v>
      </c>
      <c r="CO137" s="1" t="n">
        <v>63.7142857142857</v>
      </c>
      <c r="CP137" s="1" t="n">
        <v>38.3571428571429</v>
      </c>
      <c r="CQ137" s="1" t="n">
        <v>171.619047619048</v>
      </c>
      <c r="CR137" s="1" t="n">
        <v>0</v>
      </c>
      <c r="CS137" s="1" t="n">
        <v>335.714285714286</v>
      </c>
      <c r="CT137" s="1" t="n">
        <v>0</v>
      </c>
      <c r="CU137" s="1" t="n">
        <v>405.085714285714</v>
      </c>
      <c r="CV137" s="1" t="n">
        <v>946.645714285714</v>
      </c>
      <c r="CW137" s="1" t="n">
        <v>77.8285714285714</v>
      </c>
      <c r="CX137" s="1" t="n">
        <v>989.28</v>
      </c>
      <c r="CY137" s="1" t="n">
        <v>54.1542857142857</v>
      </c>
      <c r="CZ137" s="1" t="n">
        <v>1191.44571428571</v>
      </c>
      <c r="DA137" s="1" t="n">
        <v>329.245714285714</v>
      </c>
      <c r="DB137" s="1" t="n">
        <v>691</v>
      </c>
      <c r="DC137" s="1" t="n">
        <v>4411.60714285714</v>
      </c>
      <c r="DD137" s="1" t="n">
        <v>3310.14285714286</v>
      </c>
      <c r="DE137" s="1" t="n">
        <v>1035.21428571429</v>
      </c>
      <c r="DF137" s="1" t="n">
        <v>0</v>
      </c>
      <c r="DG137" s="1" t="n">
        <v>827.035714285714</v>
      </c>
      <c r="DH137" s="1" t="n">
        <v>11.1428571428571</v>
      </c>
      <c r="DI137" s="1" t="n">
        <v>335.142857142857</v>
      </c>
      <c r="DJ137" s="1" t="n">
        <v>49.2857142857143</v>
      </c>
      <c r="DK137" s="1" t="n">
        <v>270.977142857143</v>
      </c>
      <c r="DL137" s="1" t="n">
        <v>494.952380952381</v>
      </c>
      <c r="DM137" s="1" t="n">
        <v>696.761904761905</v>
      </c>
      <c r="DN137" s="1" t="n">
        <v>0</v>
      </c>
      <c r="DO137" s="1" t="n">
        <v>0</v>
      </c>
      <c r="DP137" s="1" t="n">
        <v>0</v>
      </c>
      <c r="DQ137" s="1" t="n">
        <v>259.047619047619</v>
      </c>
      <c r="DR137" s="1" t="n">
        <v>472.190476190476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DX137" s="1" t="n">
        <v>0</v>
      </c>
      <c r="DY137" s="1" t="n">
        <v>90175.4964285714</v>
      </c>
      <c r="DZ137" s="1" t="s">
        <v>447</v>
      </c>
    </row>
    <row r="138" customFormat="false" ht="14.5" hidden="false" customHeight="true" outlineLevel="0" collapsed="false">
      <c r="A138" s="2"/>
    </row>
    <row r="139" customFormat="false" ht="14.5" hidden="false" customHeight="true" outlineLevel="0" collapsed="false">
      <c r="A139" s="2" t="s">
        <v>448</v>
      </c>
      <c r="N139" s="1" t="s">
        <v>430</v>
      </c>
      <c r="DZ139" s="1" t="s">
        <v>448</v>
      </c>
    </row>
    <row r="140" customFormat="false" ht="14.5" hidden="false" customHeight="true" outlineLevel="0" collapsed="false">
      <c r="A140" s="2" t="s">
        <v>449</v>
      </c>
      <c r="B140" s="1" t="n">
        <v>966.9</v>
      </c>
      <c r="C140" s="1" t="n">
        <v>0</v>
      </c>
      <c r="D140" s="1" t="n">
        <v>60</v>
      </c>
      <c r="E140" s="1" t="n">
        <v>0</v>
      </c>
      <c r="F140" s="1" t="n">
        <v>470.64</v>
      </c>
      <c r="G140" s="1" t="n">
        <v>0</v>
      </c>
      <c r="H140" s="1" t="n">
        <v>0</v>
      </c>
      <c r="I140" s="1" t="n">
        <v>30</v>
      </c>
      <c r="J140" s="1" t="n">
        <v>246.4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56.24</v>
      </c>
      <c r="P140" s="1" t="n">
        <v>195.36</v>
      </c>
      <c r="Q140" s="1" t="n">
        <v>121.36</v>
      </c>
      <c r="R140" s="1" t="n">
        <v>0</v>
      </c>
      <c r="S140" s="1" t="n">
        <v>204</v>
      </c>
      <c r="T140" s="1" t="n">
        <v>2022.72</v>
      </c>
      <c r="U140" s="1" t="n">
        <v>0</v>
      </c>
      <c r="V140" s="1" t="n">
        <v>123.6</v>
      </c>
      <c r="W140" s="1" t="n">
        <v>1005.6</v>
      </c>
      <c r="X140" s="1" t="n">
        <v>0</v>
      </c>
      <c r="Y140" s="1" t="n">
        <v>0</v>
      </c>
      <c r="Z140" s="1" t="n">
        <v>479.52</v>
      </c>
      <c r="AA140" s="1" t="n">
        <v>0</v>
      </c>
      <c r="AB140" s="1" t="n">
        <v>908.96</v>
      </c>
      <c r="AC140" s="1" t="n">
        <v>74.4</v>
      </c>
      <c r="AD140" s="1" t="n">
        <v>1.2</v>
      </c>
      <c r="AE140" s="1" t="n">
        <v>324</v>
      </c>
      <c r="AF140" s="1" t="n">
        <v>0</v>
      </c>
      <c r="AG140" s="1" t="n">
        <v>0</v>
      </c>
      <c r="AH140" s="1" t="n">
        <v>275.52</v>
      </c>
      <c r="AI140" s="1" t="n">
        <v>11.2</v>
      </c>
      <c r="AJ140" s="1" t="n">
        <v>384</v>
      </c>
      <c r="AK140" s="1" t="n">
        <v>0</v>
      </c>
      <c r="AL140" s="1" t="n">
        <v>0</v>
      </c>
      <c r="AM140" s="1" t="n">
        <v>114.08</v>
      </c>
      <c r="AN140" s="1" t="n">
        <v>289.8</v>
      </c>
      <c r="AO140" s="1" t="n">
        <v>0</v>
      </c>
      <c r="AP140" s="1" t="n">
        <v>450</v>
      </c>
      <c r="AQ140" s="1" t="n">
        <v>6</v>
      </c>
      <c r="AR140" s="1" t="n">
        <v>0</v>
      </c>
      <c r="AS140" s="1" t="n">
        <v>24.96</v>
      </c>
      <c r="AT140" s="1" t="n">
        <v>15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796</v>
      </c>
      <c r="BA140" s="1" t="n">
        <v>183</v>
      </c>
      <c r="BB140" s="1" t="n">
        <v>65</v>
      </c>
      <c r="BC140" s="1" t="n">
        <v>58.4</v>
      </c>
      <c r="BD140" s="1" t="n">
        <v>0</v>
      </c>
      <c r="BE140" s="1" t="n">
        <v>285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150</v>
      </c>
      <c r="BK140" s="1" t="n">
        <v>18</v>
      </c>
      <c r="BL140" s="1" t="n">
        <v>28.8</v>
      </c>
      <c r="BM140" s="1" t="n">
        <v>1712</v>
      </c>
      <c r="BN140" s="1" t="n">
        <v>35</v>
      </c>
      <c r="BO140" s="1" t="n">
        <v>448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273</v>
      </c>
      <c r="BV140" s="1" t="n">
        <v>295.5</v>
      </c>
      <c r="BW140" s="1" t="n">
        <v>9</v>
      </c>
      <c r="BX140" s="1" t="n">
        <v>144</v>
      </c>
      <c r="BY140" s="1" t="n">
        <v>0</v>
      </c>
      <c r="BZ140" s="1" t="n">
        <v>78.84</v>
      </c>
      <c r="CA140" s="1" t="n">
        <v>1.68</v>
      </c>
      <c r="CB140" s="1" t="n">
        <v>64.8</v>
      </c>
      <c r="CC140" s="1" t="n">
        <v>0</v>
      </c>
      <c r="CD140" s="1" t="n">
        <v>0</v>
      </c>
      <c r="CE140" s="1" t="n">
        <v>7809</v>
      </c>
      <c r="CF140" s="1" t="n">
        <v>434.4</v>
      </c>
      <c r="CG140" s="1" t="n">
        <v>0</v>
      </c>
      <c r="CH140" s="1" t="n">
        <v>421.2</v>
      </c>
      <c r="CI140" s="1" t="n">
        <v>303</v>
      </c>
      <c r="CJ140" s="1" t="n">
        <v>0</v>
      </c>
      <c r="CK140" s="1" t="n">
        <v>0</v>
      </c>
      <c r="CL140" s="1" t="n">
        <v>0</v>
      </c>
      <c r="CM140" s="1" t="n">
        <v>18</v>
      </c>
      <c r="CN140" s="1" t="n">
        <v>58.8</v>
      </c>
      <c r="CO140" s="1" t="n">
        <v>1.2</v>
      </c>
      <c r="CP140" s="1" t="n">
        <v>0</v>
      </c>
      <c r="CQ140" s="1" t="n">
        <v>132</v>
      </c>
      <c r="CR140" s="1" t="n">
        <v>0</v>
      </c>
      <c r="CS140" s="1" t="n">
        <v>6</v>
      </c>
      <c r="CT140" s="1" t="n">
        <v>0</v>
      </c>
      <c r="CU140" s="1" t="n">
        <v>4.8</v>
      </c>
      <c r="CV140" s="1" t="n">
        <v>280.8</v>
      </c>
      <c r="CW140" s="1" t="n">
        <v>0</v>
      </c>
      <c r="CX140" s="1" t="n">
        <v>89.64</v>
      </c>
      <c r="CY140" s="1" t="n">
        <v>0</v>
      </c>
      <c r="CZ140" s="1" t="n">
        <v>115.56</v>
      </c>
      <c r="DA140" s="1" t="n">
        <v>48.6</v>
      </c>
      <c r="DB140" s="1" t="n">
        <v>3478.5</v>
      </c>
      <c r="DC140" s="1" t="n">
        <v>91.5</v>
      </c>
      <c r="DD140" s="1" t="n">
        <v>969</v>
      </c>
      <c r="DE140" s="1" t="n">
        <v>340.5</v>
      </c>
      <c r="DF140" s="1" t="n">
        <v>0</v>
      </c>
      <c r="DG140" s="1" t="n">
        <v>210</v>
      </c>
      <c r="DH140" s="1" t="n">
        <v>0</v>
      </c>
      <c r="DI140" s="1" t="n">
        <v>6</v>
      </c>
      <c r="DJ140" s="1" t="n">
        <v>48</v>
      </c>
      <c r="DK140" s="1" t="n">
        <v>0</v>
      </c>
      <c r="DL140" s="1" t="n">
        <v>63</v>
      </c>
      <c r="DM140" s="1" t="n">
        <v>156</v>
      </c>
      <c r="DN140" s="1" t="n">
        <v>0</v>
      </c>
      <c r="DO140" s="1" t="n">
        <v>9</v>
      </c>
      <c r="DP140" s="1" t="n">
        <v>0</v>
      </c>
      <c r="DQ140" s="1" t="n">
        <v>240</v>
      </c>
      <c r="DR140" s="1" t="n">
        <v>390</v>
      </c>
      <c r="DX140" s="1" t="s">
        <v>430</v>
      </c>
      <c r="DY140" s="1" t="n">
        <v>29231.98</v>
      </c>
    </row>
    <row r="141" customFormat="false" ht="14.5" hidden="false" customHeight="true" outlineLevel="0" collapsed="false">
      <c r="A141" s="2" t="s">
        <v>450</v>
      </c>
      <c r="B141" s="1" t="n">
        <v>75.9</v>
      </c>
      <c r="C141" s="1" t="n">
        <v>18</v>
      </c>
      <c r="D141" s="1" t="n">
        <v>3</v>
      </c>
      <c r="E141" s="1" t="n">
        <v>60</v>
      </c>
      <c r="F141" s="1" t="n">
        <v>293.04</v>
      </c>
      <c r="G141" s="1" t="n">
        <v>48</v>
      </c>
      <c r="H141" s="1" t="n">
        <v>0</v>
      </c>
      <c r="I141" s="1" t="n">
        <v>202</v>
      </c>
      <c r="J141" s="1" t="n">
        <v>181.44</v>
      </c>
      <c r="K141" s="1" t="n">
        <v>50</v>
      </c>
      <c r="L141" s="1" t="n">
        <v>0</v>
      </c>
      <c r="M141" s="1" t="n">
        <v>0</v>
      </c>
      <c r="N141" s="1" t="n">
        <v>0</v>
      </c>
      <c r="O141" s="1" t="n">
        <v>136.16</v>
      </c>
      <c r="P141" s="1" t="n">
        <v>29.6</v>
      </c>
      <c r="Q141" s="1" t="n">
        <v>56.24</v>
      </c>
      <c r="R141" s="1" t="n">
        <v>192.64</v>
      </c>
      <c r="S141" s="1" t="n">
        <v>600</v>
      </c>
      <c r="T141" s="1" t="n">
        <v>1603.84</v>
      </c>
      <c r="U141" s="1" t="n">
        <v>133.2</v>
      </c>
      <c r="V141" s="1" t="n">
        <v>160.8</v>
      </c>
      <c r="W141" s="1" t="n">
        <v>54</v>
      </c>
      <c r="X141" s="1" t="n">
        <v>1.2</v>
      </c>
      <c r="Y141" s="1" t="n">
        <v>0</v>
      </c>
      <c r="Z141" s="1" t="n">
        <v>330.78</v>
      </c>
      <c r="AA141" s="1" t="n">
        <v>37.74</v>
      </c>
      <c r="AB141" s="1" t="n">
        <v>566.72</v>
      </c>
      <c r="AC141" s="1" t="n">
        <v>56.4</v>
      </c>
      <c r="AD141" s="1" t="n">
        <v>48.24</v>
      </c>
      <c r="AE141" s="1" t="n">
        <v>447.6</v>
      </c>
      <c r="AF141" s="1" t="n">
        <v>1.2</v>
      </c>
      <c r="AG141" s="1" t="n">
        <v>2.24</v>
      </c>
      <c r="AH141" s="1" t="n">
        <v>280</v>
      </c>
      <c r="AI141" s="1" t="n">
        <v>51.52</v>
      </c>
      <c r="AJ141" s="1" t="n">
        <v>396</v>
      </c>
      <c r="AK141" s="1" t="n">
        <v>0</v>
      </c>
      <c r="AL141" s="1" t="n">
        <v>0</v>
      </c>
      <c r="AM141" s="1" t="n">
        <v>110.4</v>
      </c>
      <c r="AN141" s="1" t="n">
        <v>270</v>
      </c>
      <c r="AO141" s="1" t="n">
        <v>0</v>
      </c>
      <c r="AP141" s="1" t="n">
        <v>0</v>
      </c>
      <c r="AQ141" s="1" t="n">
        <v>1.2</v>
      </c>
      <c r="AR141" s="1" t="n">
        <v>211.6</v>
      </c>
      <c r="AS141" s="1" t="n">
        <v>37.44</v>
      </c>
      <c r="AT141" s="1" t="n">
        <v>0</v>
      </c>
      <c r="AU141" s="1" t="n">
        <v>39.1</v>
      </c>
      <c r="AV141" s="1" t="n">
        <v>3.8</v>
      </c>
      <c r="AW141" s="1" t="n">
        <v>0</v>
      </c>
      <c r="AX141" s="1" t="n">
        <v>0</v>
      </c>
      <c r="AY141" s="1" t="n">
        <v>0</v>
      </c>
      <c r="AZ141" s="1" t="n">
        <v>1462</v>
      </c>
      <c r="BA141" s="1" t="n">
        <v>159.25</v>
      </c>
      <c r="BB141" s="1" t="n">
        <v>9</v>
      </c>
      <c r="BC141" s="1" t="n">
        <v>154.4</v>
      </c>
      <c r="BD141" s="1" t="n">
        <v>142.8</v>
      </c>
      <c r="BE141" s="1" t="n">
        <v>121.5</v>
      </c>
      <c r="BF141" s="1" t="n">
        <v>34.5</v>
      </c>
      <c r="BG141" s="1" t="n">
        <v>0</v>
      </c>
      <c r="BH141" s="1" t="n">
        <v>0</v>
      </c>
      <c r="BI141" s="1" t="n">
        <v>1</v>
      </c>
      <c r="BJ141" s="1" t="n">
        <v>215</v>
      </c>
      <c r="BK141" s="1" t="n">
        <v>8</v>
      </c>
      <c r="BL141" s="1" t="n">
        <v>14.4</v>
      </c>
      <c r="BM141" s="1" t="n">
        <v>1620</v>
      </c>
      <c r="BN141" s="1" t="n">
        <v>27</v>
      </c>
      <c r="BO141" s="1" t="n">
        <v>426.4</v>
      </c>
      <c r="BP141" s="1" t="n">
        <v>0</v>
      </c>
      <c r="BQ141" s="1" t="n">
        <v>31.5</v>
      </c>
      <c r="BR141" s="1" t="n">
        <v>1</v>
      </c>
      <c r="BS141" s="1" t="n">
        <v>0</v>
      </c>
      <c r="BT141" s="1" t="n">
        <v>334.8</v>
      </c>
      <c r="BU141" s="1" t="n">
        <v>211.5</v>
      </c>
      <c r="BV141" s="1" t="n">
        <v>252</v>
      </c>
      <c r="BW141" s="1" t="n">
        <v>132</v>
      </c>
      <c r="BX141" s="1" t="n">
        <v>0</v>
      </c>
      <c r="BY141" s="1" t="n">
        <v>0</v>
      </c>
      <c r="BZ141" s="1" t="n">
        <v>6.48</v>
      </c>
      <c r="CA141" s="1" t="n">
        <v>1.68</v>
      </c>
      <c r="CB141" s="1" t="n">
        <v>12.6</v>
      </c>
      <c r="CC141" s="1" t="n">
        <v>0</v>
      </c>
      <c r="CD141" s="1" t="n">
        <v>0</v>
      </c>
      <c r="CE141" s="1" t="n">
        <v>2022</v>
      </c>
      <c r="CF141" s="1" t="n">
        <v>1219.2</v>
      </c>
      <c r="CG141" s="1" t="n">
        <v>0</v>
      </c>
      <c r="CH141" s="1" t="n">
        <v>577.8</v>
      </c>
      <c r="CI141" s="1" t="n">
        <v>205.5</v>
      </c>
      <c r="CJ141" s="1" t="n">
        <v>0</v>
      </c>
      <c r="CK141" s="1" t="n">
        <v>0</v>
      </c>
      <c r="CL141" s="1" t="n">
        <v>0</v>
      </c>
      <c r="CM141" s="1" t="n">
        <v>100.8</v>
      </c>
      <c r="CN141" s="1" t="n">
        <v>190</v>
      </c>
      <c r="CO141" s="1" t="n">
        <v>108</v>
      </c>
      <c r="CP141" s="1" t="n">
        <v>13.5</v>
      </c>
      <c r="CQ141" s="1" t="n">
        <v>42</v>
      </c>
      <c r="CR141" s="1" t="n">
        <v>0</v>
      </c>
      <c r="CS141" s="1" t="n">
        <v>51</v>
      </c>
      <c r="CT141" s="1" t="n">
        <v>0</v>
      </c>
      <c r="CU141" s="1" t="n">
        <v>50.4</v>
      </c>
      <c r="CV141" s="1" t="n">
        <v>388.8</v>
      </c>
      <c r="CW141" s="1" t="n">
        <v>0</v>
      </c>
      <c r="CX141" s="1" t="n">
        <v>468.72</v>
      </c>
      <c r="CY141" s="1" t="n">
        <v>0</v>
      </c>
      <c r="CZ141" s="1" t="n">
        <v>51.84</v>
      </c>
      <c r="DA141" s="1" t="n">
        <v>29.16</v>
      </c>
      <c r="DB141" s="1" t="n">
        <v>2668.5</v>
      </c>
      <c r="DC141" s="1" t="n">
        <v>169.5</v>
      </c>
      <c r="DD141" s="1" t="n">
        <v>804</v>
      </c>
      <c r="DE141" s="1" t="n">
        <v>249</v>
      </c>
      <c r="DF141" s="1" t="n">
        <v>0</v>
      </c>
      <c r="DG141" s="1" t="n">
        <v>405</v>
      </c>
      <c r="DH141" s="1" t="n">
        <v>9</v>
      </c>
      <c r="DI141" s="1" t="n">
        <v>165</v>
      </c>
      <c r="DJ141" s="1" t="n">
        <v>92.8</v>
      </c>
      <c r="DK141" s="1" t="n">
        <v>0</v>
      </c>
      <c r="DL141" s="1" t="n">
        <v>309</v>
      </c>
      <c r="DM141" s="1" t="n">
        <v>60</v>
      </c>
      <c r="DN141" s="1" t="n">
        <v>45</v>
      </c>
      <c r="DO141" s="1" t="n">
        <v>6</v>
      </c>
      <c r="DP141" s="1" t="n">
        <v>6</v>
      </c>
      <c r="DQ141" s="1" t="n">
        <v>0</v>
      </c>
      <c r="DR141" s="1" t="n">
        <v>30</v>
      </c>
      <c r="DX141" s="1" t="s">
        <v>430</v>
      </c>
      <c r="DY141" s="1" t="n">
        <v>22707.37</v>
      </c>
    </row>
    <row r="142" customFormat="false" ht="14.5" hidden="false" customHeight="true" outlineLevel="0" collapsed="false">
      <c r="A142" s="2" t="s">
        <v>451</v>
      </c>
      <c r="B142" s="1" t="n">
        <v>0</v>
      </c>
      <c r="C142" s="1" t="n">
        <v>54</v>
      </c>
      <c r="D142" s="1" t="n">
        <v>30</v>
      </c>
      <c r="E142" s="1" t="n">
        <v>21</v>
      </c>
      <c r="F142" s="1" t="n">
        <v>97.68</v>
      </c>
      <c r="G142" s="1" t="n">
        <v>0</v>
      </c>
      <c r="H142" s="1" t="n">
        <v>0</v>
      </c>
      <c r="I142" s="1" t="n">
        <v>63</v>
      </c>
      <c r="J142" s="1" t="n">
        <v>89.6</v>
      </c>
      <c r="K142" s="1" t="n">
        <v>10</v>
      </c>
      <c r="L142" s="1" t="n">
        <v>0</v>
      </c>
      <c r="M142" s="1" t="n">
        <v>0</v>
      </c>
      <c r="N142" s="1" t="n">
        <v>0</v>
      </c>
      <c r="O142" s="1" t="n">
        <v>74</v>
      </c>
      <c r="P142" s="1" t="n">
        <v>982.72</v>
      </c>
      <c r="Q142" s="1" t="n">
        <v>74</v>
      </c>
      <c r="R142" s="1" t="n">
        <v>0</v>
      </c>
      <c r="S142" s="1" t="n">
        <v>0</v>
      </c>
      <c r="T142" s="1" t="n">
        <v>714.56</v>
      </c>
      <c r="U142" s="1" t="n">
        <v>41.4</v>
      </c>
      <c r="V142" s="1" t="n">
        <v>70.8</v>
      </c>
      <c r="W142" s="1" t="n">
        <v>21.6</v>
      </c>
      <c r="X142" s="1" t="n">
        <v>0</v>
      </c>
      <c r="Y142" s="1" t="n">
        <v>0</v>
      </c>
      <c r="Z142" s="1" t="n">
        <v>142.08</v>
      </c>
      <c r="AA142" s="1" t="n">
        <v>26.64</v>
      </c>
      <c r="AB142" s="1" t="n">
        <v>2936.64</v>
      </c>
      <c r="AC142" s="1" t="n">
        <v>22.8</v>
      </c>
      <c r="AD142" s="1" t="n">
        <v>8.4</v>
      </c>
      <c r="AE142" s="1" t="n">
        <v>0</v>
      </c>
      <c r="AF142" s="1" t="n">
        <v>0</v>
      </c>
      <c r="AG142" s="1" t="n">
        <v>0</v>
      </c>
      <c r="AH142" s="1" t="n">
        <v>15.68</v>
      </c>
      <c r="AI142" s="1" t="n">
        <v>43.68</v>
      </c>
      <c r="AJ142" s="1" t="n">
        <v>43.2</v>
      </c>
      <c r="AK142" s="1" t="n">
        <v>0</v>
      </c>
      <c r="AL142" s="1" t="n">
        <v>0</v>
      </c>
      <c r="AM142" s="1" t="n">
        <v>264.96</v>
      </c>
      <c r="AN142" s="1" t="n">
        <v>313.2</v>
      </c>
      <c r="AO142" s="1" t="n">
        <v>172.8</v>
      </c>
      <c r="AP142" s="1" t="n">
        <v>0</v>
      </c>
      <c r="AQ142" s="1" t="n">
        <v>6</v>
      </c>
      <c r="AR142" s="1" t="n">
        <v>257.6</v>
      </c>
      <c r="AS142" s="1" t="n">
        <v>57.2</v>
      </c>
      <c r="AT142" s="1" t="n">
        <v>1.7</v>
      </c>
      <c r="AU142" s="1" t="n">
        <v>0</v>
      </c>
      <c r="AV142" s="1" t="n">
        <v>13.3</v>
      </c>
      <c r="AW142" s="1" t="n">
        <v>0</v>
      </c>
      <c r="AX142" s="1" t="n">
        <v>0</v>
      </c>
      <c r="AY142" s="1" t="n">
        <v>0</v>
      </c>
      <c r="AZ142" s="1" t="n">
        <v>140</v>
      </c>
      <c r="BA142" s="1" t="n">
        <v>62.5</v>
      </c>
      <c r="BB142" s="1" t="n">
        <v>289</v>
      </c>
      <c r="BC142" s="1" t="n">
        <v>147.2</v>
      </c>
      <c r="BD142" s="1" t="n">
        <v>0</v>
      </c>
      <c r="BE142" s="1" t="n">
        <v>61.5</v>
      </c>
      <c r="BF142" s="1" t="n">
        <v>36</v>
      </c>
      <c r="BG142" s="1" t="n">
        <v>704.8</v>
      </c>
      <c r="BH142" s="1" t="n">
        <v>172.8</v>
      </c>
      <c r="BI142" s="1" t="n">
        <v>0</v>
      </c>
      <c r="BJ142" s="1" t="n">
        <v>0</v>
      </c>
      <c r="BK142" s="1" t="n">
        <v>6</v>
      </c>
      <c r="BL142" s="1" t="n">
        <v>4</v>
      </c>
      <c r="BM142" s="1" t="n">
        <v>5152</v>
      </c>
      <c r="BN142" s="1" t="n">
        <v>27.5</v>
      </c>
      <c r="BO142" s="1" t="n">
        <v>279.2</v>
      </c>
      <c r="BP142" s="1" t="n">
        <v>0</v>
      </c>
      <c r="BQ142" s="1" t="n">
        <v>33</v>
      </c>
      <c r="BR142" s="1" t="n">
        <v>0</v>
      </c>
      <c r="BS142" s="1" t="n">
        <v>384</v>
      </c>
      <c r="BT142" s="1" t="n">
        <v>0</v>
      </c>
      <c r="BU142" s="1" t="n">
        <v>63</v>
      </c>
      <c r="BV142" s="1" t="n">
        <v>192</v>
      </c>
      <c r="BW142" s="1" t="n">
        <v>75</v>
      </c>
      <c r="BX142" s="1" t="n">
        <v>0</v>
      </c>
      <c r="BY142" s="1" t="n">
        <v>0</v>
      </c>
      <c r="BZ142" s="1" t="n">
        <v>31.32</v>
      </c>
      <c r="CA142" s="1" t="n">
        <v>5.04</v>
      </c>
      <c r="CB142" s="1" t="n">
        <v>9</v>
      </c>
      <c r="CC142" s="1" t="n">
        <v>0</v>
      </c>
      <c r="CD142" s="1" t="n">
        <v>0</v>
      </c>
      <c r="CE142" s="1" t="n">
        <v>54</v>
      </c>
      <c r="CF142" s="1" t="n">
        <v>9709.2</v>
      </c>
      <c r="CG142" s="1" t="n">
        <v>0</v>
      </c>
      <c r="CH142" s="1" t="n">
        <v>0</v>
      </c>
      <c r="CI142" s="1" t="n">
        <v>76.5</v>
      </c>
      <c r="CJ142" s="1" t="n">
        <v>0</v>
      </c>
      <c r="CK142" s="1" t="n">
        <v>0</v>
      </c>
      <c r="CL142" s="1" t="n">
        <v>0</v>
      </c>
      <c r="CM142" s="1" t="n">
        <v>16.8</v>
      </c>
      <c r="CN142" s="1" t="n">
        <v>49.2</v>
      </c>
      <c r="CO142" s="1" t="n">
        <v>15.6</v>
      </c>
      <c r="CP142" s="1" t="n">
        <v>0</v>
      </c>
      <c r="CQ142" s="1" t="n">
        <v>3.5</v>
      </c>
      <c r="CR142" s="1" t="n">
        <v>0</v>
      </c>
      <c r="CS142" s="1" t="n">
        <v>21</v>
      </c>
      <c r="CT142" s="1" t="n">
        <v>0</v>
      </c>
      <c r="CU142" s="1" t="n">
        <v>57.6</v>
      </c>
      <c r="CV142" s="1" t="n">
        <v>0</v>
      </c>
      <c r="CW142" s="1" t="n">
        <v>0</v>
      </c>
      <c r="CX142" s="1" t="n">
        <v>113.4</v>
      </c>
      <c r="CY142" s="1" t="n">
        <v>75.6</v>
      </c>
      <c r="CZ142" s="1" t="n">
        <v>39.96</v>
      </c>
      <c r="DA142" s="1" t="n">
        <v>30.24</v>
      </c>
      <c r="DB142" s="1" t="n">
        <v>5235.75</v>
      </c>
      <c r="DC142" s="1" t="n">
        <v>171</v>
      </c>
      <c r="DD142" s="1" t="n">
        <v>345</v>
      </c>
      <c r="DE142" s="1" t="n">
        <v>99</v>
      </c>
      <c r="DF142" s="1" t="n">
        <v>0</v>
      </c>
      <c r="DG142" s="1" t="n">
        <v>0</v>
      </c>
      <c r="DH142" s="1" t="n">
        <v>0</v>
      </c>
      <c r="DI142" s="1" t="n">
        <v>141</v>
      </c>
      <c r="DJ142" s="1" t="n">
        <v>44.4</v>
      </c>
      <c r="DK142" s="1" t="n">
        <v>0</v>
      </c>
      <c r="DL142" s="1" t="n">
        <v>171</v>
      </c>
      <c r="DM142" s="1" t="n">
        <v>36</v>
      </c>
      <c r="DN142" s="1" t="n">
        <v>18</v>
      </c>
      <c r="DO142" s="1" t="n">
        <v>0</v>
      </c>
      <c r="DP142" s="1" t="n">
        <v>2</v>
      </c>
      <c r="DQ142" s="1" t="n">
        <v>0</v>
      </c>
      <c r="DR142" s="1" t="n">
        <v>12</v>
      </c>
      <c r="DT142" s="1" t="s">
        <v>430</v>
      </c>
      <c r="DY142" s="1" t="n">
        <v>31082.85</v>
      </c>
    </row>
    <row r="143" customFormat="false" ht="14.5" hidden="false" customHeight="true" outlineLevel="0" collapsed="false">
      <c r="A143" s="2"/>
      <c r="DS143" s="1" t="s">
        <v>430</v>
      </c>
      <c r="DY143" s="1" t="n">
        <v>0</v>
      </c>
      <c r="DZ143" s="1" t="s">
        <v>430</v>
      </c>
    </row>
    <row r="144" customFormat="false" ht="14.5" hidden="false" customHeight="true" outlineLevel="0" collapsed="false">
      <c r="A144" s="2"/>
      <c r="DY144" s="1" t="n">
        <v>0</v>
      </c>
      <c r="DZ144" s="1" t="s">
        <v>430</v>
      </c>
    </row>
    <row r="145" customFormat="false" ht="14.5" hidden="false" customHeight="true" outlineLevel="0" collapsed="false">
      <c r="A145" s="2" t="s">
        <v>430</v>
      </c>
      <c r="B145" s="1" t="s">
        <v>430</v>
      </c>
      <c r="C145" s="1" t="s">
        <v>430</v>
      </c>
      <c r="D145" s="1" t="s">
        <v>430</v>
      </c>
      <c r="E145" s="1" t="s">
        <v>430</v>
      </c>
      <c r="F145" s="1" t="s">
        <v>430</v>
      </c>
      <c r="G145" s="1" t="s">
        <v>430</v>
      </c>
      <c r="I145" s="1" t="s">
        <v>430</v>
      </c>
      <c r="J145" s="1" t="s">
        <v>430</v>
      </c>
      <c r="K145" s="1" t="s">
        <v>430</v>
      </c>
      <c r="L145" s="1" t="s">
        <v>430</v>
      </c>
      <c r="M145" s="1" t="s">
        <v>430</v>
      </c>
      <c r="N145" s="1" t="s">
        <v>430</v>
      </c>
      <c r="O145" s="1" t="s">
        <v>430</v>
      </c>
      <c r="P145" s="1" t="s">
        <v>430</v>
      </c>
      <c r="Q145" s="1" t="s">
        <v>430</v>
      </c>
      <c r="R145" s="1" t="s">
        <v>430</v>
      </c>
      <c r="S145" s="1" t="s">
        <v>430</v>
      </c>
      <c r="T145" s="1" t="s">
        <v>430</v>
      </c>
      <c r="U145" s="1" t="s">
        <v>430</v>
      </c>
      <c r="V145" s="1" t="s">
        <v>430</v>
      </c>
      <c r="W145" s="1" t="s">
        <v>430</v>
      </c>
      <c r="Y145" s="1" t="s">
        <v>430</v>
      </c>
      <c r="Z145" s="1" t="s">
        <v>430</v>
      </c>
      <c r="AA145" s="1" t="s">
        <v>430</v>
      </c>
      <c r="AB145" s="1" t="s">
        <v>430</v>
      </c>
      <c r="AC145" s="1" t="s">
        <v>430</v>
      </c>
      <c r="AD145" s="1" t="s">
        <v>430</v>
      </c>
      <c r="AE145" s="1" t="s">
        <v>430</v>
      </c>
      <c r="AH145" s="1" t="s">
        <v>430</v>
      </c>
      <c r="AI145" s="1" t="s">
        <v>430</v>
      </c>
      <c r="AJ145" s="1" t="s">
        <v>430</v>
      </c>
      <c r="AL145" s="1" t="s">
        <v>430</v>
      </c>
      <c r="AM145" s="1" t="s">
        <v>430</v>
      </c>
      <c r="AN145" s="1" t="s">
        <v>430</v>
      </c>
      <c r="AO145" s="1" t="s">
        <v>430</v>
      </c>
      <c r="AP145" s="1" t="s">
        <v>430</v>
      </c>
      <c r="AQ145" s="1" t="s">
        <v>430</v>
      </c>
      <c r="AR145" s="1" t="s">
        <v>430</v>
      </c>
      <c r="AS145" s="1" t="s">
        <v>430</v>
      </c>
      <c r="AT145" s="1" t="s">
        <v>430</v>
      </c>
      <c r="AU145" s="1" t="s">
        <v>430</v>
      </c>
      <c r="AV145" s="1" t="s">
        <v>430</v>
      </c>
      <c r="AW145" s="1" t="s">
        <v>430</v>
      </c>
      <c r="AX145" s="1" t="s">
        <v>430</v>
      </c>
      <c r="AY145" s="1" t="s">
        <v>430</v>
      </c>
      <c r="AZ145" s="1" t="s">
        <v>430</v>
      </c>
      <c r="BA145" s="1" t="s">
        <v>430</v>
      </c>
      <c r="BB145" s="1" t="s">
        <v>430</v>
      </c>
      <c r="BC145" s="1" t="s">
        <v>430</v>
      </c>
      <c r="BD145" s="1" t="s">
        <v>430</v>
      </c>
      <c r="BE145" s="1" t="s">
        <v>430</v>
      </c>
      <c r="BF145" s="1" t="s">
        <v>430</v>
      </c>
      <c r="BG145" s="1" t="s">
        <v>430</v>
      </c>
      <c r="BH145" s="1" t="s">
        <v>430</v>
      </c>
      <c r="BJ145" s="1" t="s">
        <v>430</v>
      </c>
      <c r="BK145" s="1" t="s">
        <v>430</v>
      </c>
      <c r="BL145" s="1" t="s">
        <v>430</v>
      </c>
      <c r="BM145" s="1" t="s">
        <v>430</v>
      </c>
      <c r="BN145" s="1" t="s">
        <v>430</v>
      </c>
      <c r="BO145" s="1" t="s">
        <v>430</v>
      </c>
      <c r="BP145" s="1" t="s">
        <v>430</v>
      </c>
      <c r="BQ145" s="1" t="s">
        <v>430</v>
      </c>
      <c r="BS145" s="1" t="s">
        <v>430</v>
      </c>
      <c r="BT145" s="1" t="s">
        <v>430</v>
      </c>
      <c r="BU145" s="1" t="s">
        <v>430</v>
      </c>
      <c r="BV145" s="1" t="s">
        <v>430</v>
      </c>
      <c r="BW145" s="1" t="s">
        <v>430</v>
      </c>
      <c r="BX145" s="1" t="s">
        <v>430</v>
      </c>
      <c r="BY145" s="1" t="s">
        <v>430</v>
      </c>
      <c r="BZ145" s="1" t="s">
        <v>430</v>
      </c>
      <c r="CA145" s="1" t="s">
        <v>430</v>
      </c>
      <c r="CB145" s="1" t="s">
        <v>430</v>
      </c>
      <c r="CC145" s="1" t="s">
        <v>430</v>
      </c>
      <c r="CD145" s="1" t="s">
        <v>430</v>
      </c>
      <c r="CE145" s="1" t="s">
        <v>430</v>
      </c>
      <c r="CF145" s="1" t="s">
        <v>430</v>
      </c>
      <c r="CG145" s="1" t="s">
        <v>430</v>
      </c>
      <c r="CH145" s="1" t="s">
        <v>430</v>
      </c>
      <c r="CI145" s="1" t="s">
        <v>430</v>
      </c>
      <c r="CL145" s="1" t="s">
        <v>430</v>
      </c>
      <c r="CM145" s="1" t="s">
        <v>430</v>
      </c>
      <c r="CN145" s="1" t="s">
        <v>430</v>
      </c>
      <c r="CO145" s="1" t="s">
        <v>430</v>
      </c>
      <c r="CP145" s="1" t="s">
        <v>430</v>
      </c>
      <c r="CQ145" s="1" t="s">
        <v>430</v>
      </c>
      <c r="CS145" s="1" t="s">
        <v>430</v>
      </c>
      <c r="CU145" s="1" t="s">
        <v>430</v>
      </c>
      <c r="CV145" s="1" t="s">
        <v>430</v>
      </c>
      <c r="CW145" s="1" t="s">
        <v>430</v>
      </c>
      <c r="CX145" s="1" t="s">
        <v>430</v>
      </c>
      <c r="CY145" s="1" t="s">
        <v>430</v>
      </c>
      <c r="CZ145" s="1" t="s">
        <v>430</v>
      </c>
      <c r="DA145" s="1" t="s">
        <v>430</v>
      </c>
      <c r="DB145" s="1" t="s">
        <v>430</v>
      </c>
      <c r="DC145" s="1" t="s">
        <v>430</v>
      </c>
      <c r="DD145" s="1" t="s">
        <v>430</v>
      </c>
      <c r="DE145" s="1" t="s">
        <v>430</v>
      </c>
      <c r="DG145" s="1" t="s">
        <v>430</v>
      </c>
      <c r="DH145" s="1" t="s">
        <v>430</v>
      </c>
      <c r="DI145" s="1" t="s">
        <v>430</v>
      </c>
      <c r="DJ145" s="1" t="s">
        <v>430</v>
      </c>
      <c r="DK145" s="1" t="s">
        <v>430</v>
      </c>
      <c r="DL145" s="1" t="s">
        <v>430</v>
      </c>
      <c r="DM145" s="1" t="s">
        <v>430</v>
      </c>
      <c r="DN145" s="1" t="s">
        <v>430</v>
      </c>
      <c r="DO145" s="1" t="s">
        <v>430</v>
      </c>
      <c r="DP145" s="1" t="s">
        <v>430</v>
      </c>
      <c r="DQ145" s="1" t="s">
        <v>430</v>
      </c>
      <c r="DR145" s="1" t="s">
        <v>430</v>
      </c>
      <c r="DS145" s="1" t="s">
        <v>429</v>
      </c>
      <c r="DT145" s="1" t="s">
        <v>430</v>
      </c>
      <c r="DY145" s="1" t="n">
        <v>0</v>
      </c>
      <c r="DZ145" s="1" t="s">
        <v>430</v>
      </c>
    </row>
    <row r="146" customFormat="false" ht="14.5" hidden="false" customHeight="true" outlineLevel="0" collapsed="false">
      <c r="A146" s="2" t="s">
        <v>430</v>
      </c>
      <c r="B146" s="1" t="s">
        <v>430</v>
      </c>
      <c r="C146" s="1" t="s">
        <v>430</v>
      </c>
      <c r="D146" s="1" t="s">
        <v>430</v>
      </c>
      <c r="E146" s="1" t="s">
        <v>430</v>
      </c>
      <c r="F146" s="1" t="s">
        <v>430</v>
      </c>
      <c r="G146" s="1" t="s">
        <v>430</v>
      </c>
      <c r="I146" s="1" t="s">
        <v>430</v>
      </c>
      <c r="J146" s="1" t="s">
        <v>430</v>
      </c>
      <c r="K146" s="1" t="s">
        <v>430</v>
      </c>
      <c r="L146" s="1" t="s">
        <v>430</v>
      </c>
      <c r="M146" s="1" t="s">
        <v>430</v>
      </c>
      <c r="N146" s="1" t="s">
        <v>430</v>
      </c>
      <c r="O146" s="1" t="s">
        <v>430</v>
      </c>
      <c r="P146" s="1" t="s">
        <v>430</v>
      </c>
      <c r="Q146" s="1" t="s">
        <v>430</v>
      </c>
      <c r="R146" s="1" t="s">
        <v>430</v>
      </c>
      <c r="S146" s="1" t="s">
        <v>430</v>
      </c>
      <c r="T146" s="1" t="s">
        <v>430</v>
      </c>
      <c r="U146" s="1" t="s">
        <v>430</v>
      </c>
      <c r="V146" s="1" t="s">
        <v>430</v>
      </c>
      <c r="W146" s="1" t="s">
        <v>430</v>
      </c>
      <c r="Y146" s="1" t="s">
        <v>430</v>
      </c>
      <c r="Z146" s="1" t="s">
        <v>430</v>
      </c>
      <c r="AA146" s="1" t="s">
        <v>430</v>
      </c>
      <c r="AB146" s="1" t="s">
        <v>430</v>
      </c>
      <c r="AC146" s="1" t="s">
        <v>430</v>
      </c>
      <c r="AD146" s="1" t="s">
        <v>430</v>
      </c>
      <c r="AE146" s="1" t="s">
        <v>430</v>
      </c>
      <c r="AH146" s="1" t="s">
        <v>430</v>
      </c>
      <c r="AI146" s="1" t="s">
        <v>430</v>
      </c>
      <c r="AJ146" s="1" t="s">
        <v>430</v>
      </c>
      <c r="AL146" s="1" t="s">
        <v>430</v>
      </c>
      <c r="AM146" s="1" t="s">
        <v>430</v>
      </c>
      <c r="AN146" s="1" t="s">
        <v>430</v>
      </c>
      <c r="AO146" s="1" t="s">
        <v>430</v>
      </c>
      <c r="AP146" s="1" t="s">
        <v>430</v>
      </c>
      <c r="AQ146" s="1" t="s">
        <v>430</v>
      </c>
      <c r="AR146" s="1" t="s">
        <v>430</v>
      </c>
      <c r="AS146" s="1" t="s">
        <v>430</v>
      </c>
      <c r="AT146" s="1" t="s">
        <v>430</v>
      </c>
      <c r="AU146" s="1" t="s">
        <v>430</v>
      </c>
      <c r="AV146" s="1" t="s">
        <v>430</v>
      </c>
      <c r="AW146" s="1" t="s">
        <v>430</v>
      </c>
      <c r="AX146" s="1" t="s">
        <v>430</v>
      </c>
      <c r="AY146" s="1" t="s">
        <v>430</v>
      </c>
      <c r="AZ146" s="1" t="s">
        <v>430</v>
      </c>
      <c r="BA146" s="1" t="s">
        <v>430</v>
      </c>
      <c r="BB146" s="1" t="s">
        <v>430</v>
      </c>
      <c r="BC146" s="1" t="s">
        <v>430</v>
      </c>
      <c r="BD146" s="1" t="s">
        <v>430</v>
      </c>
      <c r="BE146" s="1" t="s">
        <v>430</v>
      </c>
      <c r="BF146" s="1" t="s">
        <v>430</v>
      </c>
      <c r="BG146" s="1" t="s">
        <v>430</v>
      </c>
      <c r="BH146" s="1" t="s">
        <v>430</v>
      </c>
      <c r="BJ146" s="1" t="s">
        <v>430</v>
      </c>
      <c r="BK146" s="1" t="s">
        <v>430</v>
      </c>
      <c r="BL146" s="1" t="s">
        <v>430</v>
      </c>
      <c r="BM146" s="1" t="s">
        <v>430</v>
      </c>
      <c r="BN146" s="1" t="s">
        <v>430</v>
      </c>
      <c r="BO146" s="1" t="s">
        <v>430</v>
      </c>
      <c r="BP146" s="1" t="s">
        <v>430</v>
      </c>
      <c r="BQ146" s="1" t="s">
        <v>430</v>
      </c>
      <c r="BS146" s="1" t="s">
        <v>430</v>
      </c>
      <c r="BT146" s="1" t="s">
        <v>430</v>
      </c>
      <c r="BU146" s="1" t="s">
        <v>430</v>
      </c>
      <c r="BV146" s="1" t="s">
        <v>430</v>
      </c>
      <c r="BW146" s="1" t="s">
        <v>430</v>
      </c>
      <c r="BX146" s="1" t="s">
        <v>430</v>
      </c>
      <c r="BY146" s="1" t="s">
        <v>430</v>
      </c>
      <c r="BZ146" s="1" t="s">
        <v>430</v>
      </c>
      <c r="CA146" s="1" t="s">
        <v>430</v>
      </c>
      <c r="CB146" s="1" t="s">
        <v>430</v>
      </c>
      <c r="CC146" s="1" t="s">
        <v>430</v>
      </c>
      <c r="CD146" s="1" t="s">
        <v>430</v>
      </c>
      <c r="CE146" s="1" t="s">
        <v>430</v>
      </c>
      <c r="CF146" s="1" t="s">
        <v>430</v>
      </c>
      <c r="CG146" s="1" t="s">
        <v>430</v>
      </c>
      <c r="CH146" s="1" t="s">
        <v>430</v>
      </c>
      <c r="CI146" s="1" t="s">
        <v>430</v>
      </c>
      <c r="CL146" s="1" t="s">
        <v>430</v>
      </c>
      <c r="CM146" s="1" t="s">
        <v>430</v>
      </c>
      <c r="CN146" s="1" t="s">
        <v>430</v>
      </c>
      <c r="CO146" s="1" t="s">
        <v>430</v>
      </c>
      <c r="CP146" s="1" t="s">
        <v>430</v>
      </c>
      <c r="CQ146" s="1" t="s">
        <v>430</v>
      </c>
      <c r="CS146" s="1" t="s">
        <v>430</v>
      </c>
      <c r="CU146" s="1" t="s">
        <v>430</v>
      </c>
      <c r="CV146" s="1" t="s">
        <v>430</v>
      </c>
      <c r="CW146" s="1" t="s">
        <v>430</v>
      </c>
      <c r="CX146" s="1" t="s">
        <v>430</v>
      </c>
      <c r="CY146" s="1" t="s">
        <v>430</v>
      </c>
      <c r="CZ146" s="1" t="s">
        <v>430</v>
      </c>
      <c r="DA146" s="1" t="s">
        <v>430</v>
      </c>
      <c r="DB146" s="1" t="s">
        <v>430</v>
      </c>
      <c r="DC146" s="1" t="s">
        <v>430</v>
      </c>
      <c r="DD146" s="1" t="s">
        <v>430</v>
      </c>
      <c r="DE146" s="1" t="s">
        <v>430</v>
      </c>
      <c r="DG146" s="1" t="s">
        <v>430</v>
      </c>
      <c r="DH146" s="1" t="s">
        <v>430</v>
      </c>
      <c r="DI146" s="1" t="s">
        <v>430</v>
      </c>
      <c r="DJ146" s="1" t="s">
        <v>430</v>
      </c>
      <c r="DK146" s="1" t="s">
        <v>430</v>
      </c>
      <c r="DL146" s="1" t="s">
        <v>430</v>
      </c>
      <c r="DM146" s="1" t="s">
        <v>430</v>
      </c>
      <c r="DN146" s="1" t="s">
        <v>430</v>
      </c>
      <c r="DO146" s="1" t="s">
        <v>430</v>
      </c>
      <c r="DP146" s="1" t="s">
        <v>430</v>
      </c>
      <c r="DQ146" s="1" t="s">
        <v>430</v>
      </c>
      <c r="DR146" s="1" t="s">
        <v>430</v>
      </c>
      <c r="DY146" s="1" t="n">
        <v>0</v>
      </c>
      <c r="DZ146" s="1" t="s">
        <v>430</v>
      </c>
    </row>
    <row r="147" customFormat="false" ht="14.5" hidden="false" customHeight="true" outlineLevel="0" collapsed="false">
      <c r="A147" s="2" t="s">
        <v>452</v>
      </c>
      <c r="B147" s="1" t="n">
        <v>1042.8</v>
      </c>
      <c r="C147" s="1" t="n">
        <v>72</v>
      </c>
      <c r="D147" s="1" t="n">
        <v>93</v>
      </c>
      <c r="E147" s="1" t="n">
        <v>81</v>
      </c>
      <c r="F147" s="1" t="n">
        <v>861.36</v>
      </c>
      <c r="G147" s="1" t="n">
        <v>48</v>
      </c>
      <c r="H147" s="1" t="n">
        <v>0</v>
      </c>
      <c r="I147" s="1" t="n">
        <v>295</v>
      </c>
      <c r="J147" s="1" t="n">
        <v>517.44</v>
      </c>
      <c r="K147" s="1" t="n">
        <v>60</v>
      </c>
      <c r="L147" s="1" t="n">
        <v>0</v>
      </c>
      <c r="M147" s="1" t="n">
        <v>0</v>
      </c>
      <c r="N147" s="1" t="n">
        <v>0</v>
      </c>
      <c r="O147" s="1" t="n">
        <v>266.4</v>
      </c>
      <c r="P147" s="1" t="n">
        <v>1207.68</v>
      </c>
      <c r="Q147" s="1" t="n">
        <v>251.6</v>
      </c>
      <c r="R147" s="1" t="n">
        <v>192.64</v>
      </c>
      <c r="S147" s="1" t="n">
        <v>804</v>
      </c>
      <c r="T147" s="1" t="n">
        <v>4341.12</v>
      </c>
      <c r="U147" s="1" t="n">
        <v>174.6</v>
      </c>
      <c r="V147" s="1" t="n">
        <v>355.2</v>
      </c>
      <c r="W147" s="1" t="n">
        <v>1081.2</v>
      </c>
      <c r="X147" s="1" t="n">
        <v>1.2</v>
      </c>
      <c r="Y147" s="1" t="n">
        <v>0</v>
      </c>
      <c r="Z147" s="1" t="n">
        <v>952.38</v>
      </c>
      <c r="AA147" s="1" t="n">
        <v>64.38</v>
      </c>
      <c r="AB147" s="1" t="n">
        <v>4412.32</v>
      </c>
      <c r="AC147" s="1" t="n">
        <v>153.6</v>
      </c>
      <c r="AD147" s="1" t="n">
        <v>57.84</v>
      </c>
      <c r="AE147" s="1" t="n">
        <v>771.6</v>
      </c>
      <c r="AF147" s="1" t="n">
        <v>1.2</v>
      </c>
      <c r="AG147" s="1" t="n">
        <v>2.24</v>
      </c>
      <c r="AH147" s="1" t="n">
        <v>571.2</v>
      </c>
      <c r="AI147" s="1" t="n">
        <v>106.4</v>
      </c>
      <c r="AJ147" s="1" t="n">
        <v>823.2</v>
      </c>
      <c r="AK147" s="1" t="n">
        <v>0</v>
      </c>
      <c r="AL147" s="1" t="n">
        <v>0</v>
      </c>
      <c r="AM147" s="1" t="n">
        <v>489.44</v>
      </c>
      <c r="AN147" s="1" t="n">
        <v>873</v>
      </c>
      <c r="AO147" s="1" t="n">
        <v>172.8</v>
      </c>
      <c r="AP147" s="1" t="n">
        <v>450</v>
      </c>
      <c r="AQ147" s="1" t="n">
        <v>13.2</v>
      </c>
      <c r="AR147" s="1" t="n">
        <v>469.2</v>
      </c>
      <c r="AS147" s="1" t="n">
        <v>119.6</v>
      </c>
      <c r="AT147" s="1" t="n">
        <v>16.7</v>
      </c>
      <c r="AU147" s="1" t="n">
        <v>39.1</v>
      </c>
      <c r="AV147" s="1" t="n">
        <v>17.1</v>
      </c>
      <c r="AW147" s="1" t="n">
        <v>0</v>
      </c>
      <c r="AX147" s="1" t="n">
        <v>0</v>
      </c>
      <c r="AY147" s="1" t="n">
        <v>0</v>
      </c>
      <c r="AZ147" s="1" t="n">
        <v>2398</v>
      </c>
      <c r="BA147" s="1" t="n">
        <v>404.75</v>
      </c>
      <c r="BB147" s="1" t="n">
        <v>363</v>
      </c>
      <c r="BC147" s="1" t="n">
        <v>360</v>
      </c>
      <c r="BD147" s="1" t="n">
        <v>142.8</v>
      </c>
      <c r="BE147" s="1" t="n">
        <v>468</v>
      </c>
      <c r="BF147" s="1" t="n">
        <v>70.5</v>
      </c>
      <c r="BG147" s="1" t="n">
        <v>704.8</v>
      </c>
      <c r="BH147" s="1" t="n">
        <v>172.8</v>
      </c>
      <c r="BI147" s="1" t="n">
        <v>1</v>
      </c>
      <c r="BJ147" s="1" t="n">
        <v>365</v>
      </c>
      <c r="BK147" s="1" t="n">
        <v>32</v>
      </c>
      <c r="BL147" s="1" t="n">
        <v>47.2</v>
      </c>
      <c r="BM147" s="1" t="n">
        <v>8484</v>
      </c>
      <c r="BN147" s="1" t="n">
        <v>89.5</v>
      </c>
      <c r="BO147" s="1" t="n">
        <v>1153.6</v>
      </c>
      <c r="BP147" s="1" t="n">
        <v>0</v>
      </c>
      <c r="BQ147" s="1" t="n">
        <v>64.5</v>
      </c>
      <c r="BR147" s="1" t="n">
        <v>1</v>
      </c>
      <c r="BS147" s="1" t="n">
        <v>384</v>
      </c>
      <c r="BT147" s="1" t="n">
        <v>334.8</v>
      </c>
      <c r="BU147" s="1" t="n">
        <v>547.5</v>
      </c>
      <c r="BV147" s="1" t="n">
        <v>739.5</v>
      </c>
      <c r="BW147" s="1" t="n">
        <v>216</v>
      </c>
      <c r="BX147" s="1" t="n">
        <v>144</v>
      </c>
      <c r="BY147" s="1" t="n">
        <v>0</v>
      </c>
      <c r="BZ147" s="1" t="n">
        <v>116.64</v>
      </c>
      <c r="CA147" s="1" t="n">
        <v>8.4</v>
      </c>
      <c r="CB147" s="1" t="n">
        <v>86.4</v>
      </c>
      <c r="CC147" s="1" t="n">
        <v>0</v>
      </c>
      <c r="CD147" s="1" t="n">
        <v>0</v>
      </c>
      <c r="CE147" s="1" t="n">
        <v>9885</v>
      </c>
      <c r="CF147" s="1" t="n">
        <v>11362.8</v>
      </c>
      <c r="CG147" s="1" t="n">
        <v>0</v>
      </c>
      <c r="CH147" s="1" t="n">
        <v>999</v>
      </c>
      <c r="CI147" s="1" t="n">
        <v>585</v>
      </c>
      <c r="CJ147" s="1" t="n">
        <v>0</v>
      </c>
      <c r="CK147" s="1" t="n">
        <v>0</v>
      </c>
      <c r="CL147" s="1" t="n">
        <v>0</v>
      </c>
      <c r="CM147" s="1" t="n">
        <v>135.6</v>
      </c>
      <c r="CN147" s="1" t="n">
        <v>298</v>
      </c>
      <c r="CO147" s="1" t="n">
        <v>124.8</v>
      </c>
      <c r="CP147" s="1" t="n">
        <v>13.5</v>
      </c>
      <c r="CQ147" s="1" t="n">
        <v>177.5</v>
      </c>
      <c r="CR147" s="1" t="n">
        <v>0</v>
      </c>
      <c r="CS147" s="1" t="n">
        <v>78</v>
      </c>
      <c r="CT147" s="1" t="n">
        <v>0</v>
      </c>
      <c r="CU147" s="1" t="n">
        <v>112.8</v>
      </c>
      <c r="CV147" s="1" t="n">
        <v>669.6</v>
      </c>
      <c r="CW147" s="1" t="n">
        <v>0</v>
      </c>
      <c r="CX147" s="1" t="n">
        <v>671.76</v>
      </c>
      <c r="CY147" s="1" t="n">
        <v>75.6</v>
      </c>
      <c r="CZ147" s="1" t="n">
        <v>207.36</v>
      </c>
      <c r="DA147" s="1" t="n">
        <v>108</v>
      </c>
      <c r="DB147" s="1" t="n">
        <v>11382.75</v>
      </c>
      <c r="DC147" s="1" t="n">
        <v>432</v>
      </c>
      <c r="DD147" s="1" t="n">
        <v>2118</v>
      </c>
      <c r="DE147" s="1" t="n">
        <v>688.5</v>
      </c>
      <c r="DF147" s="1" t="n">
        <v>0</v>
      </c>
      <c r="DG147" s="1" t="n">
        <v>615</v>
      </c>
      <c r="DH147" s="1" t="n">
        <v>9</v>
      </c>
      <c r="DI147" s="1" t="n">
        <v>312</v>
      </c>
      <c r="DJ147" s="1" t="n">
        <v>185.2</v>
      </c>
      <c r="DK147" s="1" t="n">
        <v>0</v>
      </c>
      <c r="DL147" s="1" t="n">
        <v>543</v>
      </c>
      <c r="DM147" s="1" t="n">
        <v>252</v>
      </c>
      <c r="DN147" s="1" t="n">
        <v>63</v>
      </c>
      <c r="DO147" s="1" t="n">
        <v>15</v>
      </c>
      <c r="DP147" s="1" t="n">
        <v>8</v>
      </c>
      <c r="DQ147" s="1" t="n">
        <v>240</v>
      </c>
      <c r="DR147" s="1" t="n">
        <v>432</v>
      </c>
      <c r="DS147" s="1" t="n">
        <v>0</v>
      </c>
      <c r="DT147" s="1" t="n">
        <v>0</v>
      </c>
      <c r="DX147" s="1" t="n">
        <v>0</v>
      </c>
      <c r="DY147" s="1" t="n">
        <v>83022.2</v>
      </c>
      <c r="DZ147" s="1" t="s">
        <v>452</v>
      </c>
    </row>
    <row r="148" customFormat="false" ht="14.5" hidden="false" customHeight="true" outlineLevel="0" collapsed="false">
      <c r="A148" s="2" t="s">
        <v>453</v>
      </c>
      <c r="B148" s="1" t="n">
        <v>325.875</v>
      </c>
      <c r="C148" s="1" t="n">
        <v>24</v>
      </c>
      <c r="D148" s="1" t="n">
        <v>31</v>
      </c>
      <c r="E148" s="1" t="n">
        <v>27</v>
      </c>
      <c r="F148" s="1" t="n">
        <v>291</v>
      </c>
      <c r="G148" s="1" t="n">
        <v>8</v>
      </c>
      <c r="H148" s="1" t="n">
        <v>0</v>
      </c>
      <c r="I148" s="1" t="n">
        <v>98.3333333333333</v>
      </c>
      <c r="J148" s="1" t="n">
        <v>231</v>
      </c>
      <c r="K148" s="1" t="n">
        <v>25.8620689655172</v>
      </c>
      <c r="L148" s="1" t="n">
        <v>0</v>
      </c>
      <c r="M148" s="1" t="n">
        <v>0</v>
      </c>
      <c r="N148" s="1" t="n">
        <v>0</v>
      </c>
      <c r="O148" s="1" t="n">
        <v>88.8</v>
      </c>
      <c r="P148" s="1" t="n">
        <v>408</v>
      </c>
      <c r="Q148" s="1" t="n">
        <v>83.8666666666667</v>
      </c>
      <c r="R148" s="1" t="n">
        <v>86</v>
      </c>
      <c r="S148" s="1" t="n">
        <v>336.401673640167</v>
      </c>
      <c r="T148" s="1" t="n">
        <v>1938</v>
      </c>
      <c r="U148" s="1" t="n">
        <v>97</v>
      </c>
      <c r="V148" s="1" t="n">
        <v>296</v>
      </c>
      <c r="W148" s="1" t="n">
        <v>800.888888888889</v>
      </c>
      <c r="X148" s="1" t="n">
        <v>0.888888888888889</v>
      </c>
      <c r="Y148" s="1" t="n">
        <v>0</v>
      </c>
      <c r="Z148" s="1" t="n">
        <v>429</v>
      </c>
      <c r="AA148" s="1" t="n">
        <v>29</v>
      </c>
      <c r="AB148" s="1" t="n">
        <v>1199</v>
      </c>
      <c r="AC148" s="1" t="n">
        <v>128</v>
      </c>
      <c r="AD148" s="1" t="n">
        <v>42.8444444444444</v>
      </c>
      <c r="AE148" s="1" t="n">
        <v>643</v>
      </c>
      <c r="AF148" s="1" t="n">
        <v>0.888888888888889</v>
      </c>
      <c r="AG148" s="1" t="n">
        <v>0.914285714285714</v>
      </c>
      <c r="AH148" s="1" t="n">
        <v>255</v>
      </c>
      <c r="AI148" s="1" t="n">
        <v>47.5</v>
      </c>
      <c r="AJ148" s="1" t="n">
        <v>85.75</v>
      </c>
      <c r="AK148" s="1" t="n">
        <v>0</v>
      </c>
      <c r="AL148" s="1" t="n">
        <v>0</v>
      </c>
      <c r="AM148" s="1" t="n">
        <v>133</v>
      </c>
      <c r="AN148" s="1" t="n">
        <v>485</v>
      </c>
      <c r="AO148" s="1" t="n">
        <v>96</v>
      </c>
      <c r="AP148" s="1" t="n">
        <v>75</v>
      </c>
      <c r="AQ148" s="1" t="n">
        <v>9.77777777777778</v>
      </c>
      <c r="AR148" s="1" t="n">
        <v>51</v>
      </c>
      <c r="AS148" s="1" t="n">
        <v>57.5</v>
      </c>
      <c r="AT148" s="1" t="n">
        <v>8.60824742268041</v>
      </c>
      <c r="AU148" s="1" t="n">
        <v>20.1546391752577</v>
      </c>
      <c r="AV148" s="1" t="n">
        <v>8.81443298969072</v>
      </c>
      <c r="AW148" s="1" t="n">
        <v>0</v>
      </c>
      <c r="AX148" s="1" t="n">
        <v>0</v>
      </c>
      <c r="AY148" s="1" t="n">
        <v>0</v>
      </c>
      <c r="AZ148" s="1" t="n">
        <v>2398</v>
      </c>
      <c r="BA148" s="1" t="n">
        <v>404.75</v>
      </c>
      <c r="BB148" s="1" t="n">
        <v>363</v>
      </c>
      <c r="BC148" s="1" t="n">
        <v>450</v>
      </c>
      <c r="BD148" s="1" t="n">
        <v>119</v>
      </c>
      <c r="BE148" s="1" t="n">
        <v>312</v>
      </c>
      <c r="BF148" s="1" t="n">
        <v>47</v>
      </c>
      <c r="BG148" s="1" t="n">
        <v>448.917197452229</v>
      </c>
      <c r="BH148" s="1" t="n">
        <v>112.207792207792</v>
      </c>
      <c r="BI148" s="1" t="n">
        <v>0.518134715025907</v>
      </c>
      <c r="BJ148" s="1" t="n">
        <v>365</v>
      </c>
      <c r="BK148" s="1" t="n">
        <v>32</v>
      </c>
      <c r="BL148" s="1" t="n">
        <v>29.5</v>
      </c>
      <c r="BM148" s="1" t="n">
        <v>8484</v>
      </c>
      <c r="BN148" s="1" t="n">
        <v>89.5</v>
      </c>
      <c r="BO148" s="1" t="n">
        <v>1442</v>
      </c>
      <c r="BP148" s="1" t="n">
        <v>0</v>
      </c>
      <c r="BQ148" s="1" t="n">
        <v>43</v>
      </c>
      <c r="BR148" s="1" t="n">
        <v>0.518134715025907</v>
      </c>
      <c r="BS148" s="1" t="n">
        <v>249.350649350649</v>
      </c>
      <c r="BT148" s="1" t="n">
        <v>279</v>
      </c>
      <c r="BU148" s="1" t="n">
        <v>365</v>
      </c>
      <c r="BV148" s="1" t="n">
        <v>493</v>
      </c>
      <c r="BW148" s="1" t="n">
        <v>72</v>
      </c>
      <c r="BX148" s="1" t="n">
        <v>101.408450704225</v>
      </c>
      <c r="BY148" s="1" t="n">
        <v>0</v>
      </c>
      <c r="BZ148" s="1" t="n">
        <v>108</v>
      </c>
      <c r="CA148" s="1" t="n">
        <v>10</v>
      </c>
      <c r="CB148" s="1" t="n">
        <v>48</v>
      </c>
      <c r="CC148" s="1" t="n">
        <v>0</v>
      </c>
      <c r="CD148" s="1" t="n">
        <v>0</v>
      </c>
      <c r="CE148" s="1" t="n">
        <v>3295</v>
      </c>
      <c r="CF148" s="1" t="n">
        <v>9469</v>
      </c>
      <c r="CG148" s="1" t="n">
        <v>0</v>
      </c>
      <c r="CH148" s="1" t="n">
        <v>925</v>
      </c>
      <c r="CI148" s="1" t="n">
        <v>390</v>
      </c>
      <c r="CJ148" s="1" t="n">
        <v>0</v>
      </c>
      <c r="CK148" s="1" t="n">
        <v>0</v>
      </c>
      <c r="CL148" s="1" t="n">
        <v>0</v>
      </c>
      <c r="CM148" s="1" t="n">
        <v>95.4929577464789</v>
      </c>
      <c r="CN148" s="1" t="n">
        <v>209.859154929577</v>
      </c>
      <c r="CO148" s="1" t="n">
        <v>87.887323943662</v>
      </c>
      <c r="CP148" s="1" t="n">
        <v>9</v>
      </c>
      <c r="CQ148" s="1" t="n">
        <v>59.1666666666667</v>
      </c>
      <c r="CR148" s="1" t="n">
        <v>0</v>
      </c>
      <c r="CS148" s="1" t="n">
        <v>26</v>
      </c>
      <c r="CT148" s="1" t="n">
        <v>0</v>
      </c>
      <c r="CU148" s="1" t="n">
        <v>94</v>
      </c>
      <c r="CV148" s="1" t="n">
        <v>620</v>
      </c>
      <c r="CW148" s="1" t="n">
        <v>0</v>
      </c>
      <c r="CX148" s="1" t="n">
        <v>622</v>
      </c>
      <c r="CY148" s="1" t="n">
        <v>70</v>
      </c>
      <c r="CZ148" s="1" t="n">
        <v>192</v>
      </c>
      <c r="DA148" s="1" t="n">
        <v>100</v>
      </c>
      <c r="DB148" s="1" t="n">
        <v>7588.5</v>
      </c>
      <c r="DC148" s="1" t="n">
        <v>288</v>
      </c>
      <c r="DD148" s="1" t="n">
        <v>706</v>
      </c>
      <c r="DE148" s="1" t="n">
        <v>459</v>
      </c>
      <c r="DF148" s="1" t="n">
        <v>0</v>
      </c>
      <c r="DG148" s="1" t="n">
        <v>410</v>
      </c>
      <c r="DH148" s="1" t="n">
        <v>6</v>
      </c>
      <c r="DI148" s="1" t="n">
        <v>104</v>
      </c>
      <c r="DJ148" s="1" t="n">
        <v>130.422535211268</v>
      </c>
      <c r="DK148" s="1" t="n">
        <v>0</v>
      </c>
      <c r="DL148" s="1" t="n">
        <v>181</v>
      </c>
      <c r="DM148" s="1" t="n">
        <v>42</v>
      </c>
      <c r="DN148" s="1" t="n">
        <v>21</v>
      </c>
      <c r="DO148" s="1" t="n">
        <v>5</v>
      </c>
      <c r="DP148" s="1" t="n">
        <v>2.66666666666667</v>
      </c>
      <c r="DQ148" s="1" t="n">
        <v>40</v>
      </c>
      <c r="DR148" s="1" t="n">
        <v>72</v>
      </c>
      <c r="DS148" s="1" t="n">
        <v>0</v>
      </c>
      <c r="DT148" s="1" t="n">
        <v>0</v>
      </c>
      <c r="DX148" s="1" t="n">
        <v>0</v>
      </c>
      <c r="DY148" s="1" t="n">
        <v>52190.3349011058</v>
      </c>
      <c r="DZ148" s="1" t="s">
        <v>453</v>
      </c>
    </row>
    <row r="149" customFormat="false" ht="14.5" hidden="false" customHeight="true" outlineLevel="0" collapsed="false">
      <c r="A149" s="2"/>
      <c r="DY149" s="1" t="n">
        <v>0</v>
      </c>
    </row>
    <row r="150" customFormat="false" ht="14.5" hidden="false" customHeight="true" outlineLevel="0" collapsed="false">
      <c r="A150" s="2" t="s">
        <v>454</v>
      </c>
      <c r="B150" s="1" t="n">
        <v>-718.8</v>
      </c>
      <c r="C150" s="1" t="n">
        <v>-72</v>
      </c>
      <c r="D150" s="1" t="n">
        <v>213.662</v>
      </c>
      <c r="E150" s="1" t="n">
        <v>-75</v>
      </c>
      <c r="F150" s="1" t="n">
        <v>-251.6</v>
      </c>
      <c r="G150" s="1" t="n">
        <v>6</v>
      </c>
      <c r="I150" s="1" t="n">
        <v>-295</v>
      </c>
      <c r="J150" s="1" t="n">
        <v>-322.56</v>
      </c>
      <c r="K150" s="1" t="n">
        <v>-60</v>
      </c>
      <c r="L150" s="1" t="n">
        <v>0</v>
      </c>
      <c r="M150" s="1" t="n">
        <v>0</v>
      </c>
      <c r="N150" s="1" t="n">
        <v>41.44</v>
      </c>
      <c r="O150" s="1" t="n">
        <v>-76.96</v>
      </c>
      <c r="P150" s="1" t="n">
        <v>-1189.92</v>
      </c>
      <c r="Q150" s="1" t="n">
        <v>-224.96</v>
      </c>
      <c r="R150" s="1" t="n">
        <v>454.72</v>
      </c>
      <c r="S150" s="1" t="n">
        <v>-783.84</v>
      </c>
      <c r="T150" s="1" t="n">
        <v>-4341.12</v>
      </c>
      <c r="U150" s="1" t="n">
        <v>-126</v>
      </c>
      <c r="V150" s="1" t="n">
        <v>-355.2</v>
      </c>
      <c r="W150" s="1" t="n">
        <v>-1071.6</v>
      </c>
      <c r="X150" s="1" t="n">
        <v>-1.2</v>
      </c>
      <c r="Y150" s="1" t="n">
        <v>0</v>
      </c>
      <c r="Z150" s="1" t="n">
        <v>-952.38</v>
      </c>
      <c r="AA150" s="1" t="n">
        <v>-64.38</v>
      </c>
      <c r="AB150" s="1" t="n">
        <v>-4412.32</v>
      </c>
      <c r="AC150" s="1" t="n">
        <v>-153.6</v>
      </c>
      <c r="AD150" s="1" t="n">
        <v>-57.84</v>
      </c>
      <c r="AE150" s="1" t="n">
        <v>-770.4</v>
      </c>
      <c r="AF150" s="1" t="n">
        <v>-1.2</v>
      </c>
      <c r="AG150" s="1" t="n">
        <v>-2.24</v>
      </c>
      <c r="AH150" s="1" t="n">
        <v>-451.64</v>
      </c>
      <c r="AI150" s="1" t="n">
        <v>-25.76</v>
      </c>
      <c r="AJ150" s="1" t="n">
        <v>-381.6</v>
      </c>
      <c r="AK150" s="1" t="n">
        <v>0</v>
      </c>
      <c r="AL150" s="1" t="n">
        <v>393.6</v>
      </c>
      <c r="AM150" s="1" t="n">
        <v>-482.08</v>
      </c>
      <c r="AN150" s="1" t="n">
        <v>-763.2</v>
      </c>
      <c r="AO150" s="1" t="n">
        <v>-160.2</v>
      </c>
      <c r="AP150" s="1" t="n">
        <v>-450</v>
      </c>
      <c r="AQ150" s="1" t="n">
        <v>-7.2</v>
      </c>
      <c r="AR150" s="1" t="n">
        <v>-82.8000000000001</v>
      </c>
      <c r="AS150" s="1" t="n">
        <v>593.84</v>
      </c>
      <c r="AT150" s="1" t="n">
        <v>-16.7</v>
      </c>
      <c r="AU150" s="1" t="n">
        <v>-39.1</v>
      </c>
      <c r="AV150" s="1" t="n">
        <v>-17.1</v>
      </c>
      <c r="AW150" s="1" t="n">
        <v>0</v>
      </c>
      <c r="AX150" s="1" t="n">
        <v>0</v>
      </c>
      <c r="AY150" s="1" t="n">
        <v>0</v>
      </c>
      <c r="AZ150" s="1" t="n">
        <v>-2398</v>
      </c>
      <c r="BA150" s="1" t="n">
        <v>-402.75</v>
      </c>
      <c r="BB150" s="1" t="n">
        <v>-363</v>
      </c>
      <c r="BC150" s="1" t="n">
        <v>-293.6</v>
      </c>
      <c r="BD150" s="1" t="n">
        <v>-142.8</v>
      </c>
      <c r="BE150" s="1" t="n">
        <v>-438</v>
      </c>
      <c r="BF150" s="1" t="n">
        <v>-69</v>
      </c>
      <c r="BG150" s="1" t="n">
        <v>-701.6</v>
      </c>
      <c r="BH150" s="1" t="n">
        <v>-172.8</v>
      </c>
      <c r="BJ150" s="1" t="n">
        <v>-365</v>
      </c>
      <c r="BK150" s="1" t="n">
        <v>-21</v>
      </c>
      <c r="BL150" s="1" t="n">
        <v>-36</v>
      </c>
      <c r="BM150" s="1" t="n">
        <v>-7775</v>
      </c>
      <c r="BN150" s="1" t="n">
        <v>-66.5</v>
      </c>
      <c r="BO150" s="1" t="n">
        <v>-1152</v>
      </c>
      <c r="BP150" s="1" t="n">
        <v>0.8</v>
      </c>
      <c r="BQ150" s="1" t="n">
        <v>-64.5</v>
      </c>
      <c r="BS150" s="1" t="n">
        <v>-383.2</v>
      </c>
      <c r="BT150" s="1" t="n">
        <v>-334.8</v>
      </c>
      <c r="BU150" s="1" t="n">
        <v>-547.5</v>
      </c>
      <c r="BV150" s="1" t="n">
        <v>-467.75</v>
      </c>
      <c r="BW150" s="1" t="n">
        <v>-126</v>
      </c>
      <c r="BX150" s="1" t="n">
        <v>-124.8</v>
      </c>
      <c r="BY150" s="1" t="n">
        <v>0</v>
      </c>
      <c r="BZ150" s="1" t="n">
        <v>-61.56</v>
      </c>
      <c r="CA150" s="1" t="n">
        <v>281.4</v>
      </c>
      <c r="CB150" s="1" t="n">
        <v>-75.6</v>
      </c>
      <c r="CC150" s="1" t="n">
        <v>0</v>
      </c>
      <c r="CD150" s="1" t="n">
        <v>233.52</v>
      </c>
      <c r="CE150" s="1" t="n">
        <v>-9597</v>
      </c>
      <c r="CF150" s="1" t="n">
        <v>-11108.4</v>
      </c>
      <c r="CG150" s="1" t="n">
        <v>109.2</v>
      </c>
      <c r="CH150" s="1" t="n">
        <v>-941.76</v>
      </c>
      <c r="CI150" s="1" t="n">
        <v>-556.5</v>
      </c>
      <c r="CL150" s="1" t="n">
        <v>74.4</v>
      </c>
      <c r="CM150" s="1" t="n">
        <v>3.59999999999999</v>
      </c>
      <c r="CN150" s="1" t="n">
        <v>173.6</v>
      </c>
      <c r="CO150" s="1" t="n">
        <v>-14.4</v>
      </c>
      <c r="CP150" s="1" t="n">
        <v>9</v>
      </c>
      <c r="CQ150" s="1" t="n">
        <v>-54</v>
      </c>
      <c r="CS150" s="1" t="n">
        <v>-39</v>
      </c>
      <c r="CT150" s="1" t="n">
        <v>0</v>
      </c>
      <c r="CU150" s="1" t="n">
        <v>-98.4</v>
      </c>
      <c r="CV150" s="1" t="n">
        <v>-662.04</v>
      </c>
      <c r="CW150" s="1" t="n">
        <v>2.4</v>
      </c>
      <c r="CX150" s="1" t="n">
        <v>-447.12</v>
      </c>
      <c r="CY150" s="1" t="n">
        <v>-16.2</v>
      </c>
      <c r="CZ150" s="1" t="n">
        <v>-2.16000000000002</v>
      </c>
      <c r="DA150" s="1" t="n">
        <v>10.98</v>
      </c>
      <c r="DB150" s="1" t="n">
        <v>-11022.75</v>
      </c>
      <c r="DC150" s="1" t="n">
        <v>-418.5</v>
      </c>
      <c r="DD150" s="1" t="n">
        <v>-2094</v>
      </c>
      <c r="DE150" s="1" t="n">
        <v>-678</v>
      </c>
      <c r="DF150" s="1" t="n">
        <v>0</v>
      </c>
      <c r="DG150" s="1" t="n">
        <v>-600</v>
      </c>
      <c r="DH150" s="1" t="n">
        <v>-9</v>
      </c>
      <c r="DI150" s="1" t="n">
        <v>-294</v>
      </c>
      <c r="DJ150" s="1" t="n">
        <v>-185.2</v>
      </c>
      <c r="DK150" s="1" t="n">
        <v>0</v>
      </c>
      <c r="DL150" s="1" t="n">
        <v>24</v>
      </c>
      <c r="DM150" s="1" t="n">
        <v>306</v>
      </c>
      <c r="DN150" s="1" t="n">
        <v>366</v>
      </c>
      <c r="DO150" s="1" t="n">
        <v>208</v>
      </c>
      <c r="DP150" s="1" t="n">
        <v>-8</v>
      </c>
      <c r="DQ150" s="1" t="n">
        <v>222</v>
      </c>
      <c r="DR150" s="1" t="n">
        <v>42</v>
      </c>
      <c r="DS150" s="1" t="n">
        <v>0</v>
      </c>
      <c r="DT150" s="1" t="n">
        <v>0</v>
      </c>
      <c r="DU150" s="1" t="n">
        <v>0</v>
      </c>
      <c r="DW150" s="1" t="n">
        <v>0</v>
      </c>
      <c r="DX150" s="1" t="n">
        <v>0</v>
      </c>
      <c r="DY150" s="1" t="n">
        <v>-70916.528</v>
      </c>
      <c r="DZ150" s="1" t="s">
        <v>454</v>
      </c>
    </row>
    <row r="151" customFormat="false" ht="14.5" hidden="false" customHeight="true" outlineLevel="0" collapsed="false">
      <c r="A151" s="2"/>
    </row>
    <row r="152" customFormat="false" ht="14.5" hidden="false" customHeight="true" outlineLevel="0" collapsed="false">
      <c r="A152" s="2" t="s">
        <v>455</v>
      </c>
      <c r="B152" s="1" t="s">
        <v>456</v>
      </c>
      <c r="N152" s="5" t="s">
        <v>457</v>
      </c>
      <c r="R152" s="1" t="s">
        <v>458</v>
      </c>
      <c r="AZ152" s="1" t="s">
        <v>459</v>
      </c>
      <c r="BV152" s="1" t="s">
        <v>460</v>
      </c>
      <c r="CS152" s="1" t="s">
        <v>461</v>
      </c>
      <c r="DB152" s="1" t="s">
        <v>146</v>
      </c>
      <c r="DL152" s="1" t="s">
        <v>462</v>
      </c>
      <c r="DZ152" s="1" t="s">
        <v>455</v>
      </c>
    </row>
    <row r="153" customFormat="false" ht="14.5" hidden="false" customHeight="true" outlineLevel="0" collapsed="false">
      <c r="A153" s="2" t="s">
        <v>463</v>
      </c>
      <c r="B153" s="1" t="n">
        <v>1495.302</v>
      </c>
      <c r="N153" s="1" t="n">
        <v>275.28</v>
      </c>
      <c r="R153" s="1" t="n">
        <v>2997.92</v>
      </c>
      <c r="AZ153" s="1" t="n">
        <v>860.5</v>
      </c>
      <c r="BV153" s="1" t="n">
        <v>2649.09</v>
      </c>
      <c r="CS153" s="1" t="n">
        <v>671.58</v>
      </c>
      <c r="DB153" s="1" t="n">
        <v>441</v>
      </c>
      <c r="DL153" s="1" t="n">
        <v>2713</v>
      </c>
      <c r="DY153" s="1" t="n">
        <v>11243.172</v>
      </c>
      <c r="DZ153" s="1" t="s">
        <v>463</v>
      </c>
    </row>
    <row r="154" customFormat="false" ht="14.5" hidden="false" customHeight="true" outlineLevel="0" collapsed="false">
      <c r="A154" s="2" t="s">
        <v>464</v>
      </c>
      <c r="B154" s="1" t="n">
        <v>3070.6</v>
      </c>
      <c r="N154" s="1" t="n">
        <v>1725.68</v>
      </c>
      <c r="R154" s="1" t="n">
        <v>17526.46</v>
      </c>
      <c r="AZ154" s="1" t="n">
        <v>16588.75</v>
      </c>
      <c r="BV154" s="1" t="n">
        <v>24892.14</v>
      </c>
      <c r="CS154" s="1" t="n">
        <v>1923.12</v>
      </c>
      <c r="DB154" s="1" t="n">
        <v>15742.45</v>
      </c>
      <c r="DL154" s="1" t="n">
        <v>1553</v>
      </c>
      <c r="DY154" s="1" t="n">
        <v>66433.45</v>
      </c>
      <c r="DZ154" s="1" t="s">
        <v>464</v>
      </c>
    </row>
    <row r="155" customFormat="false" ht="14.5" hidden="false" customHeight="true" outlineLevel="0" collapsed="false">
      <c r="A155" s="2" t="s">
        <v>430</v>
      </c>
      <c r="DZ155" s="1" t="s">
        <v>430</v>
      </c>
    </row>
    <row r="156" customFormat="false" ht="14.5" hidden="false" customHeight="true" outlineLevel="0" collapsed="false">
      <c r="A156" s="2" t="s">
        <v>465</v>
      </c>
      <c r="W156" s="1" t="n">
        <v>9.6</v>
      </c>
      <c r="Y156" s="1" t="n">
        <v>0</v>
      </c>
      <c r="AS156" s="1" t="n">
        <v>713.44</v>
      </c>
      <c r="DB156" s="1" t="n">
        <v>441</v>
      </c>
      <c r="DL156" s="1" t="n">
        <v>1125</v>
      </c>
      <c r="DS156" s="1" t="n">
        <v>0</v>
      </c>
      <c r="DY156" s="1" t="n">
        <v>2289.04</v>
      </c>
      <c r="DZ156" s="1" t="s">
        <v>465</v>
      </c>
    </row>
    <row r="157" customFormat="false" ht="14.5" hidden="false" customHeight="true" outlineLevel="0" collapsed="false">
      <c r="A157" s="2"/>
    </row>
    <row r="158" customFormat="false" ht="14.5" hidden="false" customHeight="true" outlineLevel="0" collapsed="false">
      <c r="A158" s="2" t="s">
        <v>466</v>
      </c>
      <c r="W158" s="1" t="n">
        <v>320.245714285714</v>
      </c>
      <c r="Y158" s="1" t="n">
        <v>0</v>
      </c>
      <c r="AS158" s="1" t="n">
        <v>359.914285714286</v>
      </c>
      <c r="DB158" s="1" t="n">
        <v>10621.2857142857</v>
      </c>
      <c r="DL158" s="1" t="n">
        <v>1191.71428571429</v>
      </c>
      <c r="DS158" s="1" t="n">
        <v>0</v>
      </c>
      <c r="DY158" s="1" t="n">
        <v>12493.16</v>
      </c>
      <c r="DZ158" s="1" t="s">
        <v>466</v>
      </c>
    </row>
    <row r="159" customFormat="false" ht="14.5" hidden="false" customHeight="true" outlineLevel="0" collapsed="false">
      <c r="A159" s="2"/>
    </row>
    <row r="160" customFormat="false" ht="14.5" hidden="false" customHeight="true" outlineLevel="0" collapsed="false">
      <c r="A160" s="2" t="s">
        <v>467</v>
      </c>
      <c r="W160" s="1" t="n">
        <v>-310.645714285714</v>
      </c>
      <c r="Y160" s="1" t="n">
        <v>0</v>
      </c>
      <c r="AS160" s="1" t="n">
        <v>353.525714285714</v>
      </c>
      <c r="DB160" s="1" t="n">
        <v>-10180.2857142857</v>
      </c>
      <c r="DL160" s="1" t="n">
        <v>-66.7142857142858</v>
      </c>
      <c r="DS160" s="1" t="n">
        <v>0</v>
      </c>
      <c r="DZ160" s="1" t="s">
        <v>467</v>
      </c>
    </row>
    <row r="161" customFormat="false" ht="14.5" hidden="false" customHeight="true" outlineLevel="0" collapsed="false">
      <c r="A161" s="2"/>
    </row>
    <row r="162" customFormat="false" ht="14.5" hidden="false" customHeight="true" outlineLevel="0" collapsed="false">
      <c r="A162" s="2"/>
      <c r="I162" s="1" t="n">
        <v>590</v>
      </c>
      <c r="Z162" s="1" t="n">
        <v>1904.76</v>
      </c>
      <c r="AB162" s="1" t="n">
        <v>8824.64</v>
      </c>
      <c r="AM162" s="1" t="n">
        <v>978.88</v>
      </c>
      <c r="AR162" s="1" t="n">
        <v>938.4</v>
      </c>
      <c r="AS162" s="1" t="n">
        <v>239.2</v>
      </c>
      <c r="AZ162" s="1" t="n">
        <v>4796</v>
      </c>
      <c r="BB162" s="1" t="n">
        <v>726</v>
      </c>
      <c r="BC162" s="1" t="n">
        <v>720</v>
      </c>
      <c r="BL162" s="1" t="n">
        <v>94.4</v>
      </c>
      <c r="BM162" s="1" t="n">
        <v>16968</v>
      </c>
      <c r="BO162" s="1" t="n">
        <v>2307.2</v>
      </c>
      <c r="DB162" s="1" t="n">
        <v>22765.5</v>
      </c>
      <c r="DL162" s="1" t="n">
        <v>1086</v>
      </c>
      <c r="DS162" s="1" t="n">
        <v>0</v>
      </c>
      <c r="DY162" s="1" t="n">
        <v>62938.98</v>
      </c>
    </row>
    <row r="163" customFormat="false" ht="14.5" hidden="false" customHeight="true" outlineLevel="0" collapsed="false">
      <c r="A163" s="2" t="s">
        <v>468</v>
      </c>
      <c r="B163" s="1" t="n">
        <v>8025.81222222222</v>
      </c>
      <c r="C163" s="1" t="n">
        <v>177.763333333333</v>
      </c>
      <c r="D163" s="1" t="n">
        <v>3592.3075</v>
      </c>
      <c r="E163" s="1" t="n">
        <v>230.032</v>
      </c>
      <c r="F163" s="1" t="n">
        <v>4163.78814814815</v>
      </c>
      <c r="G163" s="1" t="n">
        <v>148.8</v>
      </c>
      <c r="H163" s="1" t="n">
        <v>0</v>
      </c>
      <c r="I163" s="1" t="n">
        <v>1129.17407407407</v>
      </c>
      <c r="J163" s="1" t="n">
        <v>2090.40148148148</v>
      </c>
      <c r="K163" s="1" t="n">
        <v>284.447777777778</v>
      </c>
      <c r="L163" s="1" t="n">
        <v>91.1244444444445</v>
      </c>
      <c r="M163" s="1" t="n">
        <v>0</v>
      </c>
      <c r="N163" s="1" t="n">
        <v>340.03</v>
      </c>
      <c r="O163" s="1" t="n">
        <v>858.4</v>
      </c>
      <c r="P163" s="1" t="n">
        <v>754.231111111111</v>
      </c>
      <c r="Q163" s="1" t="n">
        <v>750.853333333333</v>
      </c>
      <c r="R163" s="1" t="n">
        <v>983.68</v>
      </c>
      <c r="S163" s="1" t="n">
        <v>584.888888888889</v>
      </c>
      <c r="T163" s="1" t="n">
        <v>28763.0699259259</v>
      </c>
      <c r="U163" s="1" t="n">
        <v>521.571428571428</v>
      </c>
      <c r="V163" s="1" t="n">
        <v>2407.66761904762</v>
      </c>
      <c r="W163" s="1" t="n">
        <v>1701.28</v>
      </c>
      <c r="X163" s="1" t="n">
        <v>0</v>
      </c>
      <c r="Y163" s="1" t="n">
        <v>180</v>
      </c>
      <c r="Z163" s="1" t="n">
        <v>2297.44276190476</v>
      </c>
      <c r="AA163" s="1" t="n">
        <v>244.775555555556</v>
      </c>
      <c r="AB163" s="1" t="n">
        <v>6842.88933333334</v>
      </c>
      <c r="AC163" s="1" t="n">
        <v>1320.69222222222</v>
      </c>
      <c r="AD163" s="1" t="n">
        <v>154.36</v>
      </c>
      <c r="AE163" s="1" t="n">
        <v>2179.33333333333</v>
      </c>
      <c r="AF163" s="1" t="n">
        <v>0</v>
      </c>
      <c r="AG163" s="1" t="n">
        <v>0</v>
      </c>
      <c r="AH163" s="1" t="n">
        <v>1569.41777777778</v>
      </c>
      <c r="AI163" s="1" t="n">
        <v>284.057777777778</v>
      </c>
      <c r="AJ163" s="1" t="n">
        <v>4840.68571428572</v>
      </c>
      <c r="AK163" s="1" t="n">
        <v>0</v>
      </c>
      <c r="AL163" s="1" t="n">
        <v>1700</v>
      </c>
      <c r="AM163" s="1" t="n">
        <v>1113.25111111111</v>
      </c>
      <c r="AN163" s="1" t="n">
        <v>5399.95468253968</v>
      </c>
      <c r="AO163" s="1" t="n">
        <v>148.4</v>
      </c>
      <c r="AP163" s="1" t="n">
        <v>2920.66666666667</v>
      </c>
      <c r="AQ163" s="1" t="n">
        <v>254.48</v>
      </c>
      <c r="AR163" s="1" t="n">
        <v>1211.90222222222</v>
      </c>
      <c r="AS163" s="1" t="n">
        <v>425.47037037037</v>
      </c>
      <c r="AT163" s="1" t="n">
        <v>57.9227777777778</v>
      </c>
      <c r="AU163" s="1" t="n">
        <v>63.7488888888889</v>
      </c>
      <c r="AV163" s="1" t="n">
        <v>26.7355555555556</v>
      </c>
      <c r="AW163" s="1" t="n">
        <v>0</v>
      </c>
      <c r="AX163" s="1" t="n">
        <v>0</v>
      </c>
      <c r="AY163" s="1" t="n">
        <v>0</v>
      </c>
      <c r="AZ163" s="1" t="n">
        <v>4150.00388227513</v>
      </c>
      <c r="BA163" s="1" t="n">
        <v>666.499894179894</v>
      </c>
      <c r="BB163" s="1" t="n">
        <v>685.666666666667</v>
      </c>
      <c r="BC163" s="1" t="n">
        <v>1608.84592592593</v>
      </c>
      <c r="BD163" s="1" t="n">
        <v>497.04</v>
      </c>
      <c r="BE163" s="1" t="n">
        <v>1230.85714285714</v>
      </c>
      <c r="BF163" s="1" t="n">
        <v>207.166666666667</v>
      </c>
      <c r="BG163" s="1" t="n">
        <v>0</v>
      </c>
      <c r="BH163" s="1" t="n">
        <v>68.8</v>
      </c>
      <c r="BI163" s="1" t="n">
        <v>0</v>
      </c>
      <c r="BJ163" s="1" t="n">
        <v>1182.66666666667</v>
      </c>
      <c r="BK163" s="1" t="n">
        <v>124.681111111111</v>
      </c>
      <c r="BL163" s="1" t="n">
        <v>125.103703703704</v>
      </c>
      <c r="BM163" s="1" t="n">
        <v>13293.8790740741</v>
      </c>
      <c r="BN163" s="1" t="n">
        <v>219.747777777778</v>
      </c>
      <c r="BO163" s="1" t="n">
        <v>5135.80923280423</v>
      </c>
      <c r="BP163" s="1" t="n">
        <v>0</v>
      </c>
      <c r="BQ163" s="1" t="n">
        <v>174.166666666667</v>
      </c>
      <c r="BR163" s="1" t="n">
        <v>0</v>
      </c>
      <c r="BS163" s="1" t="n">
        <v>155.644444444444</v>
      </c>
      <c r="BT163" s="1" t="n">
        <v>639.36</v>
      </c>
      <c r="BU163" s="1" t="n">
        <v>980.5</v>
      </c>
      <c r="BV163" s="1" t="n">
        <v>2527.26468253968</v>
      </c>
      <c r="BW163" s="1" t="n">
        <v>447.722222222222</v>
      </c>
      <c r="BX163" s="1" t="n">
        <v>0</v>
      </c>
      <c r="BY163" s="1" t="n">
        <v>304</v>
      </c>
      <c r="BZ163" s="1" t="n">
        <v>906.253571428571</v>
      </c>
      <c r="CA163" s="1" t="n">
        <v>87.3366666666667</v>
      </c>
      <c r="CB163" s="1" t="n">
        <v>135.516666666667</v>
      </c>
      <c r="CC163" s="1" t="n">
        <v>0.257777777777778</v>
      </c>
      <c r="CD163" s="1" t="n">
        <v>810.133333333333</v>
      </c>
      <c r="CE163" s="1" t="n">
        <v>15666.3333333333</v>
      </c>
      <c r="CF163" s="1" t="n">
        <v>13145.2842857143</v>
      </c>
      <c r="CG163" s="1" t="n">
        <v>239.2</v>
      </c>
      <c r="CH163" s="1" t="n">
        <v>3405.48</v>
      </c>
      <c r="CI163" s="1" t="n">
        <v>1064.33333333333</v>
      </c>
      <c r="CJ163" s="1" t="n">
        <v>0</v>
      </c>
      <c r="CK163" s="1" t="n">
        <v>80</v>
      </c>
      <c r="CL163" s="1" t="n">
        <v>309.333333333333</v>
      </c>
      <c r="CM163" s="1" t="n">
        <v>1287.48888888889</v>
      </c>
      <c r="CN163" s="1" t="n">
        <v>680.044444444444</v>
      </c>
      <c r="CO163" s="1" t="n">
        <v>300</v>
      </c>
      <c r="CP163" s="1" t="n">
        <v>70.2</v>
      </c>
      <c r="CQ163" s="1" t="n">
        <v>469.68253968254</v>
      </c>
      <c r="CR163" s="1" t="n">
        <v>0</v>
      </c>
      <c r="CS163" s="1" t="n">
        <v>289.706349206349</v>
      </c>
      <c r="CT163" s="1" t="n">
        <v>0</v>
      </c>
      <c r="CU163" s="1" t="n">
        <v>872.811111111111</v>
      </c>
      <c r="CV163" s="1" t="n">
        <v>2618.04</v>
      </c>
      <c r="CW163" s="1" t="n">
        <v>80</v>
      </c>
      <c r="CX163" s="1" t="n">
        <v>1725.176</v>
      </c>
      <c r="CY163" s="1" t="n">
        <v>76.44</v>
      </c>
      <c r="CZ163" s="1" t="n">
        <v>701.728</v>
      </c>
      <c r="DA163" s="1" t="n">
        <v>587.157142857143</v>
      </c>
      <c r="DB163" s="1" t="n">
        <v>18684.0813492064</v>
      </c>
      <c r="DC163" s="1" t="n">
        <v>2179.85476190476</v>
      </c>
      <c r="DD163" s="1" t="n">
        <v>3955.43055555556</v>
      </c>
      <c r="DE163" s="1" t="n">
        <v>1178.5</v>
      </c>
      <c r="DF163" s="1" t="n">
        <v>0</v>
      </c>
      <c r="DG163" s="1" t="n">
        <v>1659.5</v>
      </c>
      <c r="DH163" s="1" t="n">
        <v>28.5</v>
      </c>
      <c r="DI163" s="1" t="n">
        <v>483.677777777778</v>
      </c>
      <c r="DJ163" s="1" t="n">
        <v>645.211111111111</v>
      </c>
      <c r="DK163" s="1" t="n">
        <v>334.22</v>
      </c>
      <c r="DL163" s="1" t="n">
        <v>1279.31111111111</v>
      </c>
      <c r="DM163" s="1" t="n">
        <v>1466.66666666667</v>
      </c>
      <c r="DN163" s="1" t="n">
        <v>33.3333333333333</v>
      </c>
      <c r="DO163" s="1" t="n">
        <v>38.6666666666667</v>
      </c>
      <c r="DP163" s="1" t="n">
        <v>6.72222222222222</v>
      </c>
      <c r="DQ163" s="1" t="n">
        <v>505.111111111111</v>
      </c>
      <c r="DR163" s="1" t="n">
        <v>926.888888888889</v>
      </c>
      <c r="DS163" s="1" t="n">
        <v>0</v>
      </c>
      <c r="DT163" s="1" t="n">
        <v>0</v>
      </c>
      <c r="DU163" s="1" t="n">
        <v>0</v>
      </c>
      <c r="DW163" s="1" t="n">
        <v>0</v>
      </c>
      <c r="DX163" s="1" t="n">
        <v>0</v>
      </c>
      <c r="DY163" s="1" t="n">
        <v>204274.548133598</v>
      </c>
      <c r="DZ163" s="1" t="s">
        <v>468</v>
      </c>
    </row>
    <row r="164" customFormat="false" ht="14.5" hidden="false" customHeight="true" outlineLevel="0" collapsed="false">
      <c r="A164" s="2" t="s">
        <v>469</v>
      </c>
      <c r="DY164" s="1" t="n">
        <v>0</v>
      </c>
      <c r="DZ164" s="1" t="s">
        <v>469</v>
      </c>
    </row>
    <row r="165" customFormat="false" ht="14.5" hidden="false" customHeight="true" outlineLevel="0" collapsed="false">
      <c r="A165" s="2" t="s">
        <v>470</v>
      </c>
      <c r="B165" s="1" t="n">
        <v>5474.7</v>
      </c>
      <c r="C165" s="1" t="n">
        <v>0</v>
      </c>
      <c r="D165" s="1" t="n">
        <v>1620</v>
      </c>
      <c r="E165" s="1" t="n">
        <v>0</v>
      </c>
      <c r="F165" s="1" t="n">
        <v>1240.24</v>
      </c>
      <c r="G165" s="1" t="n">
        <v>0</v>
      </c>
      <c r="I165" s="1" t="n">
        <v>0</v>
      </c>
      <c r="J165" s="1" t="n">
        <v>159.04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26.64</v>
      </c>
      <c r="P165" s="1" t="n">
        <v>20.72</v>
      </c>
      <c r="Q165" s="1" t="n">
        <v>14.8</v>
      </c>
      <c r="R165" s="1" t="n">
        <v>0</v>
      </c>
      <c r="T165" s="1" t="n">
        <v>2873.92</v>
      </c>
      <c r="U165" s="1" t="n">
        <v>18</v>
      </c>
      <c r="V165" s="1" t="n">
        <v>121.2</v>
      </c>
      <c r="W165" s="1" t="n">
        <v>15.6</v>
      </c>
      <c r="Y165" s="1" t="n">
        <v>10.8</v>
      </c>
      <c r="Z165" s="1" t="n">
        <v>77.7</v>
      </c>
      <c r="AA165" s="1" t="n">
        <v>0</v>
      </c>
      <c r="AB165" s="1" t="n">
        <v>415.84</v>
      </c>
      <c r="AC165" s="1" t="n">
        <v>91.32</v>
      </c>
      <c r="AE165" s="1" t="n">
        <v>48</v>
      </c>
      <c r="AH165" s="1" t="n">
        <v>170.52</v>
      </c>
      <c r="AI165" s="1" t="n">
        <v>6.72</v>
      </c>
      <c r="AJ165" s="1" t="n">
        <v>0</v>
      </c>
      <c r="AM165" s="1" t="n">
        <v>184</v>
      </c>
      <c r="AN165" s="1" t="n">
        <v>325.8</v>
      </c>
      <c r="AO165" s="1" t="n">
        <v>0</v>
      </c>
      <c r="AP165" s="1" t="n">
        <v>6</v>
      </c>
      <c r="AQ165" s="1" t="n">
        <v>7.2</v>
      </c>
      <c r="AR165" s="1" t="n">
        <v>0</v>
      </c>
      <c r="AS165" s="1" t="n">
        <v>49.92</v>
      </c>
      <c r="AT165" s="1" t="n">
        <v>2.85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161.25</v>
      </c>
      <c r="BA165" s="1" t="n">
        <v>62</v>
      </c>
      <c r="BB165" s="1" t="n">
        <v>0</v>
      </c>
      <c r="BC165" s="1" t="n">
        <v>12</v>
      </c>
      <c r="BD165" s="1" t="n">
        <v>0</v>
      </c>
      <c r="BE165" s="1" t="n">
        <v>43.5</v>
      </c>
      <c r="BF165" s="1" t="n">
        <v>0</v>
      </c>
      <c r="BJ165" s="1" t="n">
        <v>18</v>
      </c>
      <c r="BK165" s="1" t="n">
        <v>1</v>
      </c>
      <c r="BL165" s="1" t="n">
        <v>1.6</v>
      </c>
      <c r="BM165" s="1" t="n">
        <v>219</v>
      </c>
      <c r="BN165" s="1" t="n">
        <v>3</v>
      </c>
      <c r="BO165" s="1" t="n">
        <v>74.4</v>
      </c>
      <c r="BQ165" s="1" t="n">
        <v>0</v>
      </c>
      <c r="BT165" s="1" t="n">
        <v>0</v>
      </c>
      <c r="BU165" s="1" t="n">
        <v>24</v>
      </c>
      <c r="BV165" s="1" t="n">
        <v>49.75</v>
      </c>
      <c r="BW165" s="1" t="n">
        <v>9</v>
      </c>
      <c r="BY165" s="1" t="n">
        <v>0</v>
      </c>
      <c r="BZ165" s="1" t="n">
        <v>108.18</v>
      </c>
      <c r="CA165" s="1" t="n">
        <v>1.68</v>
      </c>
      <c r="CB165" s="1" t="n">
        <v>1.8</v>
      </c>
      <c r="CC165" s="1" t="n">
        <v>0</v>
      </c>
      <c r="CD165" s="1" t="n">
        <v>16.8</v>
      </c>
      <c r="CE165" s="1" t="n">
        <v>1035</v>
      </c>
      <c r="CF165" s="1" t="n">
        <v>1299.6</v>
      </c>
      <c r="CG165" s="1" t="n">
        <v>0</v>
      </c>
      <c r="CH165" s="1" t="n">
        <v>75.6</v>
      </c>
      <c r="CI165" s="1" t="n">
        <v>43.5</v>
      </c>
      <c r="CL165" s="1" t="n">
        <v>0</v>
      </c>
      <c r="CP165" s="1" t="n">
        <v>0</v>
      </c>
      <c r="CQ165" s="1" t="n">
        <v>51</v>
      </c>
      <c r="CS165" s="1" t="n">
        <v>15</v>
      </c>
      <c r="CU165" s="1" t="n">
        <v>1.2</v>
      </c>
      <c r="CV165" s="1" t="n">
        <v>43.2</v>
      </c>
      <c r="CW165" s="1" t="n">
        <v>0</v>
      </c>
      <c r="CX165" s="1" t="n">
        <v>164.16</v>
      </c>
      <c r="CY165" s="1" t="n">
        <v>0</v>
      </c>
      <c r="CZ165" s="1" t="n">
        <v>31.32</v>
      </c>
      <c r="DA165" s="1" t="n">
        <v>5.58</v>
      </c>
      <c r="DB165" s="1" t="n">
        <v>18.25</v>
      </c>
      <c r="DC165" s="1" t="n">
        <v>30</v>
      </c>
      <c r="DD165" s="1" t="n">
        <v>114</v>
      </c>
      <c r="DE165" s="1" t="n">
        <v>22.5</v>
      </c>
      <c r="DG165" s="1" t="n">
        <v>22.5</v>
      </c>
      <c r="DH165" s="1" t="n">
        <v>0</v>
      </c>
      <c r="DI165" s="1" t="n">
        <v>48</v>
      </c>
      <c r="DK165" s="1" t="n">
        <v>42.12</v>
      </c>
      <c r="DL165" s="1" t="n">
        <v>36</v>
      </c>
      <c r="DM165" s="1" t="n">
        <v>12</v>
      </c>
      <c r="DQ165" s="1" t="n">
        <v>6</v>
      </c>
      <c r="DR165" s="1" t="n">
        <v>12</v>
      </c>
      <c r="DY165" s="1" t="n">
        <v>16917.02</v>
      </c>
      <c r="DZ165" s="1" t="s">
        <v>470</v>
      </c>
    </row>
    <row r="166" customFormat="false" ht="14.5" hidden="false" customHeight="true" outlineLevel="0" collapsed="false">
      <c r="A166" s="2" t="s">
        <v>471</v>
      </c>
      <c r="B166" s="1" t="n">
        <v>82.5</v>
      </c>
      <c r="C166" s="1" t="n">
        <v>30</v>
      </c>
      <c r="D166" s="1" t="n">
        <v>60</v>
      </c>
      <c r="E166" s="1" t="n">
        <v>33</v>
      </c>
      <c r="F166" s="1" t="n">
        <v>1133.68</v>
      </c>
      <c r="G166" s="1" t="n">
        <v>60</v>
      </c>
      <c r="I166" s="1" t="n">
        <v>253</v>
      </c>
      <c r="J166" s="1" t="n">
        <v>571.2</v>
      </c>
      <c r="K166" s="1" t="n">
        <v>36</v>
      </c>
      <c r="L166" s="1" t="n">
        <v>0</v>
      </c>
      <c r="M166" s="1" t="n">
        <v>0</v>
      </c>
      <c r="N166" s="1" t="n">
        <v>56.24</v>
      </c>
      <c r="O166" s="1" t="n">
        <v>245.68</v>
      </c>
      <c r="P166" s="1" t="n">
        <v>59.2</v>
      </c>
      <c r="Q166" s="1" t="n">
        <v>183.52</v>
      </c>
      <c r="R166" s="1" t="n">
        <v>183.68</v>
      </c>
      <c r="T166" s="1" t="n">
        <v>5270.72</v>
      </c>
      <c r="U166" s="1" t="n">
        <v>68.4</v>
      </c>
      <c r="V166" s="1" t="n">
        <v>434.4</v>
      </c>
      <c r="W166" s="1" t="n">
        <v>690.48</v>
      </c>
      <c r="Y166" s="1" t="n">
        <v>169.2</v>
      </c>
      <c r="Z166" s="1" t="n">
        <v>517.26</v>
      </c>
      <c r="AA166" s="1" t="n">
        <v>31.08</v>
      </c>
      <c r="AB166" s="1" t="n">
        <v>1527.2</v>
      </c>
      <c r="AC166" s="1" t="n">
        <v>147.6</v>
      </c>
      <c r="AE166" s="1" t="n">
        <v>483.6</v>
      </c>
      <c r="AH166" s="1" t="n">
        <v>226.24</v>
      </c>
      <c r="AI166" s="1" t="n">
        <v>10.08</v>
      </c>
      <c r="AJ166" s="1" t="n">
        <v>789.6</v>
      </c>
      <c r="AM166" s="1" t="n">
        <v>283.36</v>
      </c>
      <c r="AN166" s="1" t="n">
        <v>617.4</v>
      </c>
      <c r="AO166" s="1" t="n">
        <v>0</v>
      </c>
      <c r="AP166" s="1" t="n">
        <v>936</v>
      </c>
      <c r="AQ166" s="1" t="n">
        <v>6.48</v>
      </c>
      <c r="AR166" s="1" t="n">
        <v>211.6</v>
      </c>
      <c r="AS166" s="1" t="n">
        <v>62.4</v>
      </c>
      <c r="AT166" s="1" t="n">
        <v>0</v>
      </c>
      <c r="AV166" s="1" t="n">
        <v>3.8</v>
      </c>
      <c r="AW166" s="1" t="n">
        <v>0</v>
      </c>
      <c r="AX166" s="1" t="n">
        <v>0</v>
      </c>
      <c r="AY166" s="1" t="n">
        <v>0</v>
      </c>
      <c r="AZ166" s="1" t="n">
        <v>309.5</v>
      </c>
      <c r="BA166" s="1" t="n">
        <v>72.5</v>
      </c>
      <c r="BB166" s="1" t="n">
        <v>156</v>
      </c>
      <c r="BC166" s="1" t="n">
        <v>456</v>
      </c>
      <c r="BD166" s="1" t="n">
        <v>222</v>
      </c>
      <c r="BE166" s="1" t="n">
        <v>643.5</v>
      </c>
      <c r="BF166" s="1" t="n">
        <v>24</v>
      </c>
      <c r="BJ166" s="1" t="n">
        <v>320</v>
      </c>
      <c r="BK166" s="1" t="n">
        <v>35</v>
      </c>
      <c r="BL166" s="1" t="n">
        <v>5.6</v>
      </c>
      <c r="BM166" s="1" t="n">
        <v>844.5</v>
      </c>
      <c r="BN166" s="1" t="n">
        <v>8.5</v>
      </c>
      <c r="BO166" s="1" t="n">
        <v>1368</v>
      </c>
      <c r="BQ166" s="1" t="n">
        <v>13.5</v>
      </c>
      <c r="BT166" s="1" t="n">
        <v>240</v>
      </c>
      <c r="BU166" s="1" t="n">
        <v>168</v>
      </c>
      <c r="BV166" s="1" t="n">
        <v>361</v>
      </c>
      <c r="BW166" s="1" t="n">
        <v>90</v>
      </c>
      <c r="BY166" s="1" t="n">
        <v>84</v>
      </c>
      <c r="BZ166" s="1" t="n">
        <v>268.92</v>
      </c>
      <c r="CA166" s="1" t="n">
        <v>7.28</v>
      </c>
      <c r="CB166" s="1" t="n">
        <v>4.8</v>
      </c>
      <c r="CC166" s="1" t="n">
        <v>0</v>
      </c>
      <c r="CD166" s="1" t="n">
        <v>205.8</v>
      </c>
      <c r="CE166" s="1" t="n">
        <v>3177</v>
      </c>
      <c r="CF166" s="1" t="n">
        <v>2138.4</v>
      </c>
      <c r="CG166" s="1" t="n">
        <v>0</v>
      </c>
      <c r="CH166" s="1" t="n">
        <v>939.6</v>
      </c>
      <c r="CI166" s="1" t="n">
        <v>313.5</v>
      </c>
      <c r="CL166" s="1" t="n">
        <v>0</v>
      </c>
      <c r="CP166" s="1" t="n">
        <v>30</v>
      </c>
      <c r="CQ166" s="1" t="n">
        <v>48</v>
      </c>
      <c r="CS166" s="1" t="n">
        <v>36</v>
      </c>
      <c r="CU166" s="1" t="n">
        <v>92</v>
      </c>
      <c r="CV166" s="1" t="n">
        <v>712.8</v>
      </c>
      <c r="CW166" s="1" t="n">
        <v>0</v>
      </c>
      <c r="CX166" s="1" t="n">
        <v>273.24</v>
      </c>
      <c r="CY166" s="1" t="n">
        <v>0</v>
      </c>
      <c r="CZ166" s="1" t="n">
        <v>127.44</v>
      </c>
      <c r="DA166" s="1" t="n">
        <v>100.44</v>
      </c>
      <c r="DB166" s="1" t="n">
        <v>493.5</v>
      </c>
      <c r="DC166" s="1" t="n">
        <v>523.5</v>
      </c>
      <c r="DD166" s="1" t="n">
        <v>612</v>
      </c>
      <c r="DE166" s="1" t="n">
        <v>348</v>
      </c>
      <c r="DG166" s="1" t="n">
        <v>367.5</v>
      </c>
      <c r="DH166" s="1" t="n">
        <v>7.5</v>
      </c>
      <c r="DI166" s="1" t="n">
        <v>27</v>
      </c>
      <c r="DK166" s="1" t="n">
        <v>92.88</v>
      </c>
      <c r="DL166" s="1" t="n">
        <v>327</v>
      </c>
      <c r="DM166" s="1" t="n">
        <v>226</v>
      </c>
      <c r="DQ166" s="1" t="n">
        <v>204</v>
      </c>
      <c r="DR166" s="1" t="n">
        <v>84</v>
      </c>
      <c r="DY166" s="1" t="n">
        <v>32684.3</v>
      </c>
      <c r="DZ166" s="1" t="s">
        <v>471</v>
      </c>
    </row>
    <row r="167" customFormat="false" ht="14.5" hidden="false" customHeight="true" outlineLevel="0" collapsed="false">
      <c r="A167" s="2"/>
      <c r="DY167" s="1" t="n">
        <v>0</v>
      </c>
    </row>
    <row r="168" customFormat="false" ht="14.5" hidden="false" customHeight="true" outlineLevel="0" collapsed="false">
      <c r="A168" s="2"/>
      <c r="DY168" s="1" t="n">
        <v>0</v>
      </c>
    </row>
    <row r="169" customFormat="false" ht="14.5" hidden="false" customHeight="true" outlineLevel="0" collapsed="false">
      <c r="A169" s="2" t="s">
        <v>472</v>
      </c>
      <c r="B169" s="1" t="n">
        <v>2468.61222222222</v>
      </c>
      <c r="C169" s="1" t="n">
        <v>147.763333333333</v>
      </c>
      <c r="D169" s="1" t="n">
        <v>1912.3075</v>
      </c>
      <c r="E169" s="1" t="n">
        <v>197.032</v>
      </c>
      <c r="F169" s="1" t="n">
        <v>1789.86814814815</v>
      </c>
      <c r="G169" s="1" t="n">
        <v>88.8</v>
      </c>
      <c r="H169" s="1" t="n">
        <v>0</v>
      </c>
      <c r="I169" s="1" t="n">
        <v>876.174074074074</v>
      </c>
      <c r="J169" s="1" t="n">
        <v>1360.16148148148</v>
      </c>
      <c r="K169" s="1" t="n">
        <v>248.447777777778</v>
      </c>
      <c r="L169" s="1" t="n">
        <v>91.1244444444445</v>
      </c>
      <c r="M169" s="1" t="n">
        <v>0</v>
      </c>
      <c r="N169" s="1" t="n">
        <v>283.79</v>
      </c>
      <c r="O169" s="1" t="n">
        <v>586.08</v>
      </c>
      <c r="P169" s="1" t="n">
        <v>674.311111111111</v>
      </c>
      <c r="Q169" s="1" t="n">
        <v>552.533333333333</v>
      </c>
      <c r="R169" s="1" t="n">
        <v>800</v>
      </c>
      <c r="S169" s="1" t="n">
        <v>584.888888888889</v>
      </c>
      <c r="T169" s="1" t="n">
        <v>20618.4299259259</v>
      </c>
      <c r="U169" s="1" t="n">
        <v>435.171428571429</v>
      </c>
      <c r="V169" s="1" t="n">
        <v>1852.06761904762</v>
      </c>
      <c r="W169" s="1" t="n">
        <v>995.2</v>
      </c>
      <c r="X169" s="1" t="n">
        <v>0</v>
      </c>
      <c r="Y169" s="1" t="n">
        <v>0</v>
      </c>
      <c r="Z169" s="1" t="n">
        <v>1702.48276190476</v>
      </c>
      <c r="AA169" s="1" t="n">
        <v>213.695555555556</v>
      </c>
      <c r="AB169" s="1" t="n">
        <v>4899.84933333333</v>
      </c>
      <c r="AC169" s="1" t="n">
        <v>1081.77222222222</v>
      </c>
      <c r="AD169" s="1" t="n">
        <v>154.36</v>
      </c>
      <c r="AE169" s="1" t="n">
        <v>1647.73333333333</v>
      </c>
      <c r="AF169" s="1" t="n">
        <v>0</v>
      </c>
      <c r="AG169" s="1" t="n">
        <v>0</v>
      </c>
      <c r="AH169" s="1" t="n">
        <v>1172.65777777778</v>
      </c>
      <c r="AI169" s="1" t="n">
        <v>267.257777777778</v>
      </c>
      <c r="AJ169" s="1" t="n">
        <v>4051.08571428571</v>
      </c>
      <c r="AK169" s="1" t="n">
        <v>0</v>
      </c>
      <c r="AL169" s="1" t="n">
        <v>1700</v>
      </c>
      <c r="AM169" s="1" t="n">
        <v>645.891111111111</v>
      </c>
      <c r="AN169" s="1" t="n">
        <v>4456.75468253968</v>
      </c>
      <c r="AO169" s="1" t="n">
        <v>148.4</v>
      </c>
      <c r="AP169" s="1" t="n">
        <v>1978.66666666667</v>
      </c>
      <c r="AQ169" s="1" t="n">
        <v>240.8</v>
      </c>
      <c r="AR169" s="1" t="n">
        <v>1000.30222222222</v>
      </c>
      <c r="AS169" s="1" t="n">
        <v>313.15037037037</v>
      </c>
      <c r="AT169" s="1" t="n">
        <v>55.0727777777778</v>
      </c>
      <c r="AU169" s="1" t="n">
        <v>63.7488888888889</v>
      </c>
      <c r="AV169" s="1" t="n">
        <v>22.9355555555556</v>
      </c>
      <c r="AW169" s="1" t="n">
        <v>0</v>
      </c>
      <c r="AX169" s="1" t="n">
        <v>0</v>
      </c>
      <c r="AY169" s="1" t="n">
        <v>0</v>
      </c>
      <c r="AZ169" s="1" t="n">
        <v>3679.25388227513</v>
      </c>
      <c r="BA169" s="1" t="n">
        <v>531.999894179894</v>
      </c>
      <c r="BB169" s="1" t="n">
        <v>529.666666666667</v>
      </c>
      <c r="BC169" s="1" t="n">
        <v>1140.84592592593</v>
      </c>
      <c r="BD169" s="1" t="n">
        <v>275.04</v>
      </c>
      <c r="BE169" s="1" t="n">
        <v>543.857142857143</v>
      </c>
      <c r="BF169" s="1" t="n">
        <v>183.166666666667</v>
      </c>
      <c r="BG169" s="1" t="n">
        <v>0</v>
      </c>
      <c r="BH169" s="1" t="n">
        <v>68.8</v>
      </c>
      <c r="BI169" s="1" t="n">
        <v>0</v>
      </c>
      <c r="BJ169" s="1" t="n">
        <v>844.666666666667</v>
      </c>
      <c r="BK169" s="1" t="n">
        <v>88.6811111111111</v>
      </c>
      <c r="BL169" s="1" t="n">
        <v>117.903703703704</v>
      </c>
      <c r="BM169" s="1" t="n">
        <v>12230.3790740741</v>
      </c>
      <c r="BN169" s="1" t="n">
        <v>208.247777777778</v>
      </c>
      <c r="BO169" s="1" t="n">
        <v>3693.40923280423</v>
      </c>
      <c r="BP169" s="1" t="n">
        <v>0</v>
      </c>
      <c r="BQ169" s="1" t="n">
        <v>160.666666666667</v>
      </c>
      <c r="BR169" s="1" t="n">
        <v>0</v>
      </c>
      <c r="BS169" s="1" t="n">
        <v>155.644444444444</v>
      </c>
      <c r="BT169" s="1" t="n">
        <v>399.36</v>
      </c>
      <c r="BU169" s="1" t="n">
        <v>788.5</v>
      </c>
      <c r="BV169" s="1" t="n">
        <v>2116.51468253968</v>
      </c>
      <c r="BW169" s="1" t="n">
        <v>348.722222222222</v>
      </c>
      <c r="BX169" s="1" t="n">
        <v>0</v>
      </c>
      <c r="BY169" s="1" t="n">
        <v>220</v>
      </c>
      <c r="BZ169" s="1" t="n">
        <v>529.153571428571</v>
      </c>
      <c r="CA169" s="1" t="n">
        <v>78.3766666666667</v>
      </c>
      <c r="CB169" s="1" t="n">
        <v>128.916666666667</v>
      </c>
      <c r="CC169" s="1" t="n">
        <v>0.257777777777778</v>
      </c>
      <c r="CD169" s="1" t="n">
        <v>587.533333333333</v>
      </c>
      <c r="CE169" s="1" t="n">
        <v>11454.3333333333</v>
      </c>
      <c r="CF169" s="1" t="n">
        <v>9707.28428571429</v>
      </c>
      <c r="CG169" s="1" t="n">
        <v>239.2</v>
      </c>
      <c r="CH169" s="1" t="n">
        <v>2390.28</v>
      </c>
      <c r="CI169" s="1" t="n">
        <v>707.333333333333</v>
      </c>
      <c r="CJ169" s="1" t="n">
        <v>0</v>
      </c>
      <c r="CK169" s="1" t="n">
        <v>80</v>
      </c>
      <c r="CL169" s="1" t="n">
        <v>309.333333333333</v>
      </c>
      <c r="CM169" s="1" t="n">
        <v>1287.48888888889</v>
      </c>
      <c r="CN169" s="1" t="n">
        <v>680.044444444444</v>
      </c>
      <c r="CO169" s="1" t="n">
        <v>300</v>
      </c>
      <c r="CP169" s="1" t="n">
        <v>40.2</v>
      </c>
      <c r="CQ169" s="1" t="n">
        <v>370.68253968254</v>
      </c>
      <c r="CR169" s="1" t="n">
        <v>0</v>
      </c>
      <c r="CS169" s="1" t="n">
        <v>238.706349206349</v>
      </c>
      <c r="CT169" s="1" t="n">
        <v>0</v>
      </c>
      <c r="CU169" s="1" t="n">
        <v>779.611111111111</v>
      </c>
      <c r="CV169" s="1" t="n">
        <v>1862.04</v>
      </c>
      <c r="CW169" s="1" t="n">
        <v>80</v>
      </c>
      <c r="CX169" s="1" t="n">
        <v>1287.776</v>
      </c>
      <c r="CY169" s="1" t="n">
        <v>76.44</v>
      </c>
      <c r="CZ169" s="1" t="n">
        <v>542.968</v>
      </c>
      <c r="DA169" s="1" t="n">
        <v>481.137142857143</v>
      </c>
      <c r="DB169" s="1" t="n">
        <v>18172.3313492064</v>
      </c>
      <c r="DC169" s="1" t="n">
        <v>1626.35476190476</v>
      </c>
      <c r="DD169" s="1" t="n">
        <v>3229.43055555556</v>
      </c>
      <c r="DE169" s="1" t="n">
        <v>808</v>
      </c>
      <c r="DF169" s="1" t="n">
        <v>0</v>
      </c>
      <c r="DG169" s="1" t="n">
        <v>1269.5</v>
      </c>
      <c r="DH169" s="1" t="n">
        <v>21</v>
      </c>
      <c r="DI169" s="1" t="n">
        <v>408.677777777778</v>
      </c>
      <c r="DJ169" s="1" t="n">
        <v>645.211111111111</v>
      </c>
      <c r="DK169" s="1" t="n">
        <v>199.22</v>
      </c>
      <c r="DL169" s="1" t="n">
        <v>916.311111111111</v>
      </c>
      <c r="DM169" s="1" t="n">
        <v>1228.66666666667</v>
      </c>
      <c r="DN169" s="1" t="n">
        <v>33.3333333333333</v>
      </c>
      <c r="DO169" s="1" t="n">
        <v>38.6666666666667</v>
      </c>
      <c r="DP169" s="1" t="n">
        <v>6.72222222222222</v>
      </c>
      <c r="DQ169" s="1" t="n">
        <v>295.111111111111</v>
      </c>
      <c r="DR169" s="1" t="n">
        <v>830.888888888889</v>
      </c>
      <c r="DY169" s="1" t="n">
        <v>154673.228133598</v>
      </c>
      <c r="DZ169" s="1" t="s">
        <v>472</v>
      </c>
    </row>
    <row r="170" customFormat="false" ht="14.5" hidden="false" customHeight="true" outlineLevel="0" collapsed="false">
      <c r="A170" s="2" t="s">
        <v>473</v>
      </c>
      <c r="B170" s="1" t="n">
        <v>2592.04283333333</v>
      </c>
      <c r="C170" s="1" t="n">
        <v>155.1515</v>
      </c>
      <c r="D170" s="1" t="n">
        <v>2007.922875</v>
      </c>
      <c r="E170" s="1" t="n">
        <v>206.8836</v>
      </c>
      <c r="F170" s="1" t="n">
        <v>1879.36155555556</v>
      </c>
      <c r="G170" s="1" t="n">
        <v>93.24</v>
      </c>
      <c r="H170" s="1" t="n">
        <v>0</v>
      </c>
      <c r="I170" s="1" t="n">
        <v>2119.98277777778</v>
      </c>
      <c r="J170" s="1" t="n">
        <v>1428.16955555556</v>
      </c>
      <c r="K170" s="1" t="n">
        <v>760.870166666667</v>
      </c>
      <c r="L170" s="1" t="n">
        <v>95.6806666666667</v>
      </c>
      <c r="M170" s="1" t="n">
        <v>0</v>
      </c>
      <c r="N170" s="1" t="n">
        <v>297.9795</v>
      </c>
      <c r="O170" s="1" t="n">
        <v>615.384</v>
      </c>
      <c r="P170" s="1" t="n">
        <v>288.353333333333</v>
      </c>
      <c r="Q170" s="1" t="n">
        <v>580.16</v>
      </c>
      <c r="R170" s="1" t="n">
        <v>800</v>
      </c>
      <c r="S170" s="1" t="n">
        <v>614.133333333333</v>
      </c>
      <c r="T170" s="1" t="n">
        <v>16269.3514222222</v>
      </c>
      <c r="U170" s="1" t="n">
        <v>456.93</v>
      </c>
      <c r="V170" s="1" t="n">
        <v>1944.671</v>
      </c>
      <c r="W170" s="1" t="n">
        <v>1044.96</v>
      </c>
      <c r="X170" s="1" t="n">
        <v>0</v>
      </c>
      <c r="Y170" s="1" t="n">
        <v>0</v>
      </c>
      <c r="Z170" s="1" t="n">
        <v>2486.9069</v>
      </c>
      <c r="AA170" s="1" t="n">
        <v>224.380333333333</v>
      </c>
      <c r="AB170" s="1" t="n">
        <v>5136.0966</v>
      </c>
      <c r="AC170" s="1" t="n">
        <v>1109.56083333333</v>
      </c>
      <c r="AD170" s="1" t="n">
        <v>158.388</v>
      </c>
      <c r="AE170" s="1" t="n">
        <v>1730.12</v>
      </c>
      <c r="AF170" s="1" t="n">
        <v>0</v>
      </c>
      <c r="AG170" s="1" t="n">
        <v>0</v>
      </c>
      <c r="AH170" s="1" t="n">
        <v>1791.15066666667</v>
      </c>
      <c r="AI170" s="1" t="n">
        <v>272.770666666667</v>
      </c>
      <c r="AJ170" s="1" t="n">
        <v>4253.64</v>
      </c>
      <c r="AK170" s="1" t="n">
        <v>0</v>
      </c>
      <c r="AL170" s="1" t="n">
        <v>1700</v>
      </c>
      <c r="AM170" s="1" t="n">
        <v>2444.58566666667</v>
      </c>
      <c r="AN170" s="1" t="n">
        <v>5483.59241666667</v>
      </c>
      <c r="AO170" s="1" t="n">
        <v>155.82</v>
      </c>
      <c r="AP170" s="1" t="n">
        <v>2077.6</v>
      </c>
      <c r="AQ170" s="1" t="n">
        <v>242.84</v>
      </c>
      <c r="AR170" s="1" t="n">
        <v>1050.31733333333</v>
      </c>
      <c r="AS170" s="1" t="n">
        <v>326.617888888889</v>
      </c>
      <c r="AT170" s="1" t="n">
        <v>57.8264166666667</v>
      </c>
      <c r="AU170" s="1" t="n">
        <v>66.9363333333333</v>
      </c>
      <c r="AV170" s="1" t="n">
        <v>24.0823333333333</v>
      </c>
      <c r="AW170" s="1" t="n">
        <v>0</v>
      </c>
      <c r="AX170" s="1" t="n">
        <v>0</v>
      </c>
      <c r="AY170" s="1" t="n">
        <v>0</v>
      </c>
      <c r="AZ170" s="1" t="n">
        <v>6019.22657638889</v>
      </c>
      <c r="BA170" s="1" t="n">
        <v>1473.22988888889</v>
      </c>
      <c r="BB170" s="1" t="n">
        <v>556.15</v>
      </c>
      <c r="BC170" s="1" t="n">
        <v>1197.88822222222</v>
      </c>
      <c r="BD170" s="1" t="n">
        <v>288.792</v>
      </c>
      <c r="BE170" s="1" t="n">
        <v>5188.775</v>
      </c>
      <c r="BF170" s="1" t="n">
        <v>192.325</v>
      </c>
      <c r="BG170" s="1" t="n">
        <v>0</v>
      </c>
      <c r="BH170" s="1" t="n">
        <v>72.24</v>
      </c>
      <c r="BI170" s="1" t="n">
        <v>0</v>
      </c>
      <c r="BJ170" s="1" t="n">
        <v>886.9</v>
      </c>
      <c r="BK170" s="1" t="n">
        <v>92.9651666666667</v>
      </c>
      <c r="BL170" s="1" t="n">
        <v>123.798888888889</v>
      </c>
      <c r="BM170" s="1" t="n">
        <v>17953.2980277778</v>
      </c>
      <c r="BN170" s="1" t="n">
        <v>212.140166666667</v>
      </c>
      <c r="BO170" s="1" t="n">
        <v>4186.07969444444</v>
      </c>
      <c r="BP170" s="1" t="n">
        <v>0</v>
      </c>
      <c r="BQ170" s="1" t="n">
        <v>168.7</v>
      </c>
      <c r="BR170" s="1" t="n">
        <v>0</v>
      </c>
      <c r="BS170" s="1" t="n">
        <v>163.426666666667</v>
      </c>
      <c r="BT170" s="1" t="n">
        <v>419.328</v>
      </c>
      <c r="BU170" s="1" t="n">
        <v>5386.05</v>
      </c>
      <c r="BV170" s="1" t="n">
        <v>2514.13479166667</v>
      </c>
      <c r="BW170" s="1" t="n">
        <v>661.558333333333</v>
      </c>
      <c r="BX170" s="1" t="n">
        <v>0</v>
      </c>
      <c r="BY170" s="1" t="n">
        <v>220</v>
      </c>
      <c r="BZ170" s="1" t="n">
        <v>555.61125</v>
      </c>
      <c r="CA170" s="1" t="n">
        <v>82.2955000000001</v>
      </c>
      <c r="CB170" s="1" t="n">
        <v>1055.615</v>
      </c>
      <c r="CC170" s="1" t="n">
        <v>0.270666666666667</v>
      </c>
      <c r="CD170" s="1" t="n">
        <v>616.91</v>
      </c>
      <c r="CE170" s="1" t="n">
        <v>12327.05</v>
      </c>
      <c r="CF170" s="1" t="n">
        <v>15616.0685</v>
      </c>
      <c r="CG170" s="1" t="n">
        <v>251.16</v>
      </c>
      <c r="CH170" s="1" t="n">
        <v>2509.794</v>
      </c>
      <c r="CI170" s="1" t="n">
        <v>742.7</v>
      </c>
      <c r="CJ170" s="1" t="n">
        <v>0</v>
      </c>
      <c r="CK170" s="1" t="n">
        <v>80</v>
      </c>
      <c r="CL170" s="1" t="n">
        <v>324.8</v>
      </c>
      <c r="CM170" s="1" t="n">
        <v>1300.04333333333</v>
      </c>
      <c r="CN170" s="1" t="n">
        <v>1672.3975</v>
      </c>
      <c r="CO170" s="1" t="n">
        <v>300</v>
      </c>
      <c r="CP170" s="1" t="n">
        <v>42.21</v>
      </c>
      <c r="CQ170" s="1" t="n">
        <v>389.216666666667</v>
      </c>
      <c r="CR170" s="1" t="n">
        <v>0</v>
      </c>
      <c r="CS170" s="1" t="n">
        <v>2840.64166666667</v>
      </c>
      <c r="CT170" s="1" t="n">
        <v>0</v>
      </c>
      <c r="CU170" s="1" t="n">
        <v>918.591666666667</v>
      </c>
      <c r="CV170" s="1" t="n">
        <v>1955.142</v>
      </c>
      <c r="CW170" s="1" t="n">
        <v>80</v>
      </c>
      <c r="CX170" s="1" t="n">
        <v>1184.6288</v>
      </c>
      <c r="CY170" s="1" t="n">
        <v>80.262</v>
      </c>
      <c r="CZ170" s="1" t="n">
        <v>570.1164</v>
      </c>
      <c r="DA170" s="1" t="n">
        <v>491.144</v>
      </c>
      <c r="DB170" s="1" t="n">
        <v>11642.8079166667</v>
      </c>
      <c r="DC170" s="1" t="n">
        <v>2457.6725</v>
      </c>
      <c r="DD170" s="1" t="n">
        <v>3670.90208333333</v>
      </c>
      <c r="DE170" s="1" t="n">
        <v>848.4</v>
      </c>
      <c r="DF170" s="1" t="n">
        <v>0</v>
      </c>
      <c r="DG170" s="1" t="n">
        <v>1332.975</v>
      </c>
      <c r="DH170" s="1" t="n">
        <v>22.05</v>
      </c>
      <c r="DI170" s="1" t="n">
        <v>3091.11166666667</v>
      </c>
      <c r="DJ170" s="1" t="n">
        <v>1658.08166666667</v>
      </c>
      <c r="DK170" s="1" t="n">
        <v>304.351</v>
      </c>
      <c r="DL170" s="1" t="n">
        <v>962.126666666667</v>
      </c>
      <c r="DM170" s="1" t="n">
        <v>1290.1</v>
      </c>
      <c r="DN170" s="1" t="n">
        <v>35</v>
      </c>
      <c r="DO170" s="1" t="n">
        <v>40.6</v>
      </c>
      <c r="DP170" s="1" t="n">
        <v>7.05833333333333</v>
      </c>
      <c r="DQ170" s="1" t="n">
        <v>309.866666666667</v>
      </c>
      <c r="DR170" s="1" t="n">
        <v>872.433333333333</v>
      </c>
      <c r="DY170" s="1" t="n">
        <v>187553.672715278</v>
      </c>
      <c r="DZ170" s="1" t="s">
        <v>473</v>
      </c>
    </row>
    <row r="171" customFormat="false" ht="14.5" hidden="false" customHeight="true" outlineLevel="0" collapsed="false">
      <c r="A171" s="2" t="s">
        <v>474</v>
      </c>
      <c r="B171" s="1" t="n">
        <v>2715.47344444444</v>
      </c>
      <c r="C171" s="1" t="n">
        <v>162.539666666667</v>
      </c>
      <c r="D171" s="1" t="n">
        <v>2103.53825</v>
      </c>
      <c r="E171" s="1" t="n">
        <v>216.7352</v>
      </c>
      <c r="F171" s="1" t="n">
        <v>1968.85496296296</v>
      </c>
      <c r="G171" s="1" t="n">
        <v>97.68</v>
      </c>
      <c r="H171" s="1" t="n">
        <v>0</v>
      </c>
      <c r="I171" s="1" t="n">
        <v>963.791481481482</v>
      </c>
      <c r="J171" s="1" t="n">
        <v>1496.17762962963</v>
      </c>
      <c r="K171" s="1" t="n">
        <v>273.292555555556</v>
      </c>
      <c r="L171" s="1" t="n">
        <v>100.236888888889</v>
      </c>
      <c r="M171" s="1" t="n">
        <v>0</v>
      </c>
      <c r="N171" s="1" t="n">
        <v>312.169</v>
      </c>
      <c r="O171" s="1" t="n">
        <v>644.688</v>
      </c>
      <c r="P171" s="1" t="n">
        <v>302.084444444444</v>
      </c>
      <c r="Q171" s="1" t="n">
        <v>607.786666666667</v>
      </c>
      <c r="R171" s="1" t="n">
        <v>800</v>
      </c>
      <c r="S171" s="1" t="n">
        <v>643.377777777778</v>
      </c>
      <c r="T171" s="1" t="n">
        <v>12246.9929185185</v>
      </c>
      <c r="U171" s="1" t="n">
        <v>478.688571428571</v>
      </c>
      <c r="V171" s="1" t="n">
        <v>2037.27438095238</v>
      </c>
      <c r="W171" s="1" t="n">
        <v>1094.72</v>
      </c>
      <c r="X171" s="1" t="n">
        <v>0</v>
      </c>
      <c r="Y171" s="1" t="n">
        <v>0</v>
      </c>
      <c r="Z171" s="1" t="n">
        <v>1872.73103809524</v>
      </c>
      <c r="AA171" s="1" t="n">
        <v>235.065111111111</v>
      </c>
      <c r="AB171" s="1" t="n">
        <v>3471.12431111111</v>
      </c>
      <c r="AC171" s="1" t="n">
        <v>1478.80277777778</v>
      </c>
      <c r="AD171" s="1" t="n">
        <v>162.416</v>
      </c>
      <c r="AE171" s="1" t="n">
        <v>1812.50666666667</v>
      </c>
      <c r="AF171" s="1" t="n">
        <v>0</v>
      </c>
      <c r="AG171" s="1" t="n">
        <v>0</v>
      </c>
      <c r="AH171" s="1" t="n">
        <v>1267.24355555556</v>
      </c>
      <c r="AI171" s="1" t="n">
        <v>278.283555555556</v>
      </c>
      <c r="AJ171" s="1" t="n">
        <v>4456.19428571429</v>
      </c>
      <c r="AK171" s="1" t="n">
        <v>0</v>
      </c>
      <c r="AL171" s="1" t="n">
        <v>1700</v>
      </c>
      <c r="AM171" s="1" t="n">
        <v>710.480222222222</v>
      </c>
      <c r="AN171" s="1" t="n">
        <v>4782.43015079365</v>
      </c>
      <c r="AO171" s="1" t="n">
        <v>163.24</v>
      </c>
      <c r="AP171" s="1" t="n">
        <v>2176.53333333333</v>
      </c>
      <c r="AQ171" s="1" t="n">
        <v>244.88</v>
      </c>
      <c r="AR171" s="1" t="n">
        <v>1100.33244444444</v>
      </c>
      <c r="AS171" s="1" t="n">
        <v>340.085407407407</v>
      </c>
      <c r="AT171" s="1" t="n">
        <v>60.5800555555556</v>
      </c>
      <c r="AU171" s="1" t="n">
        <v>70.1237777777778</v>
      </c>
      <c r="AV171" s="1" t="n">
        <v>25.2291111111111</v>
      </c>
      <c r="AW171" s="1" t="n">
        <v>0</v>
      </c>
      <c r="AX171" s="1" t="n">
        <v>0</v>
      </c>
      <c r="AY171" s="1" t="n">
        <v>0</v>
      </c>
      <c r="AZ171" s="1" t="n">
        <v>1758.81593716931</v>
      </c>
      <c r="BA171" s="1" t="n">
        <v>561.759883597884</v>
      </c>
      <c r="BB171" s="1" t="n">
        <v>582.633333333333</v>
      </c>
      <c r="BC171" s="1" t="n">
        <v>1254.93051851852</v>
      </c>
      <c r="BD171" s="1" t="n">
        <v>302.544</v>
      </c>
      <c r="BE171" s="1" t="n">
        <v>5197.76428571429</v>
      </c>
      <c r="BF171" s="1" t="n">
        <v>201.483333333333</v>
      </c>
      <c r="BG171" s="1" t="n">
        <v>0</v>
      </c>
      <c r="BH171" s="1" t="n">
        <v>75.68</v>
      </c>
      <c r="BI171" s="1" t="n">
        <v>0</v>
      </c>
      <c r="BJ171" s="1" t="n">
        <v>929.133333333333</v>
      </c>
      <c r="BK171" s="1" t="n">
        <v>97.2492222222222</v>
      </c>
      <c r="BL171" s="1" t="n">
        <v>129.694074074074</v>
      </c>
      <c r="BM171" s="1" t="n">
        <v>11509.4503148148</v>
      </c>
      <c r="BN171" s="1" t="n">
        <v>216.032555555556</v>
      </c>
      <c r="BO171" s="1" t="n">
        <v>3199.41682275132</v>
      </c>
      <c r="BP171" s="1" t="n">
        <v>0</v>
      </c>
      <c r="BQ171" s="1" t="n">
        <v>176.733333333333</v>
      </c>
      <c r="BR171" s="1" t="n">
        <v>0</v>
      </c>
      <c r="BS171" s="1" t="n">
        <v>171.208888888889</v>
      </c>
      <c r="BT171" s="1" t="n">
        <v>439.296</v>
      </c>
      <c r="BU171" s="1" t="n">
        <v>5404.43333333333</v>
      </c>
      <c r="BV171" s="1" t="n">
        <v>2296.81740079365</v>
      </c>
      <c r="BW171" s="1" t="n">
        <v>374.394444444445</v>
      </c>
      <c r="BX171" s="1" t="n">
        <v>0</v>
      </c>
      <c r="BY171" s="1" t="n">
        <v>220</v>
      </c>
      <c r="BZ171" s="1" t="n">
        <v>582.068928571429</v>
      </c>
      <c r="CA171" s="1" t="n">
        <v>86.2143333333334</v>
      </c>
      <c r="CB171" s="1" t="n">
        <v>141.808333333333</v>
      </c>
      <c r="CC171" s="1" t="n">
        <v>0.283555555555556</v>
      </c>
      <c r="CD171" s="1" t="n">
        <v>646.286666666667</v>
      </c>
      <c r="CE171" s="1" t="n">
        <v>12599.7666666667</v>
      </c>
      <c r="CF171" s="1" t="n">
        <v>6553.89271428572</v>
      </c>
      <c r="CG171" s="1" t="n">
        <v>263.12</v>
      </c>
      <c r="CH171" s="1" t="n">
        <v>2629.308</v>
      </c>
      <c r="CI171" s="1" t="n">
        <v>778.066666666667</v>
      </c>
      <c r="CJ171" s="1" t="n">
        <v>0</v>
      </c>
      <c r="CK171" s="1" t="n">
        <v>80</v>
      </c>
      <c r="CL171" s="1" t="n">
        <v>340.266666666667</v>
      </c>
      <c r="CM171" s="1" t="n">
        <v>12712.5977777778</v>
      </c>
      <c r="CN171" s="1" t="n">
        <v>682.111666666667</v>
      </c>
      <c r="CO171" s="1" t="n">
        <v>300</v>
      </c>
      <c r="CP171" s="1" t="n">
        <v>44.22</v>
      </c>
      <c r="CQ171" s="1" t="n">
        <v>407.750793650794</v>
      </c>
      <c r="CR171" s="1" t="n">
        <v>0</v>
      </c>
      <c r="CS171" s="1" t="n">
        <v>262.576984126984</v>
      </c>
      <c r="CT171" s="1" t="n">
        <v>0</v>
      </c>
      <c r="CU171" s="1" t="n">
        <v>817.572222222222</v>
      </c>
      <c r="CV171" s="1" t="n">
        <v>2048.244</v>
      </c>
      <c r="CW171" s="1" t="n">
        <v>80</v>
      </c>
      <c r="CX171" s="1" t="n">
        <v>1122.4016</v>
      </c>
      <c r="CY171" s="1" t="n">
        <v>84.084</v>
      </c>
      <c r="CZ171" s="1" t="n">
        <v>597.2648</v>
      </c>
      <c r="DA171" s="1" t="n">
        <v>501.150857142857</v>
      </c>
      <c r="DB171" s="1" t="n">
        <v>17335.284484127</v>
      </c>
      <c r="DC171" s="1" t="n">
        <v>1788.99023809524</v>
      </c>
      <c r="DD171" s="1" t="n">
        <v>3512.37361111111</v>
      </c>
      <c r="DE171" s="1" t="n">
        <v>888.8</v>
      </c>
      <c r="DF171" s="1" t="n">
        <v>0</v>
      </c>
      <c r="DG171" s="1" t="n">
        <v>1396.45</v>
      </c>
      <c r="DH171" s="1" t="n">
        <v>23.1</v>
      </c>
      <c r="DI171" s="1" t="n">
        <v>449.545555555556</v>
      </c>
      <c r="DJ171" s="1" t="n">
        <v>916.552222222222</v>
      </c>
      <c r="DK171" s="1" t="n">
        <v>215.082</v>
      </c>
      <c r="DL171" s="1" t="n">
        <v>1007.94222222222</v>
      </c>
      <c r="DM171" s="1" t="n">
        <v>1351.53333333333</v>
      </c>
      <c r="DN171" s="1" t="n">
        <v>36.6666666666667</v>
      </c>
      <c r="DO171" s="1" t="n">
        <v>42.5333333333333</v>
      </c>
      <c r="DP171" s="1" t="n">
        <v>7.39444444444444</v>
      </c>
      <c r="DQ171" s="1" t="n">
        <v>324.622222222222</v>
      </c>
      <c r="DR171" s="1" t="n">
        <v>913.977777777778</v>
      </c>
      <c r="DY171" s="1" t="n">
        <v>165345.760003307</v>
      </c>
      <c r="DZ171" s="1" t="s">
        <v>474</v>
      </c>
    </row>
    <row r="172" customFormat="false" ht="14.5" hidden="false" customHeight="true" outlineLevel="0" collapsed="false">
      <c r="A172" s="2" t="s">
        <v>475</v>
      </c>
      <c r="B172" s="1" t="n">
        <v>2221.751</v>
      </c>
      <c r="C172" s="1" t="n">
        <v>132.987</v>
      </c>
      <c r="D172" s="1" t="n">
        <v>1721.07675</v>
      </c>
      <c r="E172" s="1" t="n">
        <v>177.3288</v>
      </c>
      <c r="F172" s="1" t="n">
        <v>1610.88133333333</v>
      </c>
      <c r="G172" s="1" t="n">
        <v>79.92</v>
      </c>
      <c r="H172" s="1" t="n">
        <v>0</v>
      </c>
      <c r="I172" s="1" t="n">
        <v>788.556666666667</v>
      </c>
      <c r="J172" s="1" t="n">
        <v>1224.14533333333</v>
      </c>
      <c r="K172" s="1" t="n">
        <v>223.603</v>
      </c>
      <c r="L172" s="1" t="n">
        <v>82.012</v>
      </c>
      <c r="M172" s="1" t="n">
        <v>0</v>
      </c>
      <c r="N172" s="1" t="n">
        <v>255.411</v>
      </c>
      <c r="O172" s="1" t="n">
        <v>527.472</v>
      </c>
      <c r="P172" s="1" t="n">
        <v>247.16</v>
      </c>
      <c r="Q172" s="1" t="n">
        <v>497.28</v>
      </c>
      <c r="R172" s="1" t="n">
        <v>800</v>
      </c>
      <c r="S172" s="1" t="n">
        <v>526.4</v>
      </c>
      <c r="T172" s="1" t="n">
        <v>12556.5869333333</v>
      </c>
      <c r="U172" s="1" t="n">
        <v>391.654285714286</v>
      </c>
      <c r="V172" s="1" t="n">
        <v>1666.86085714286</v>
      </c>
      <c r="W172" s="1" t="n">
        <v>895.68</v>
      </c>
      <c r="X172" s="1" t="n">
        <v>0</v>
      </c>
      <c r="Y172" s="1" t="n">
        <v>0</v>
      </c>
      <c r="Z172" s="1" t="n">
        <v>1532.23448571429</v>
      </c>
      <c r="AA172" s="1" t="n">
        <v>192.326</v>
      </c>
      <c r="AB172" s="1" t="n">
        <v>2854.0108</v>
      </c>
      <c r="AC172" s="1" t="n">
        <v>1396.475</v>
      </c>
      <c r="AD172" s="1" t="n">
        <v>146.304</v>
      </c>
      <c r="AE172" s="1" t="n">
        <v>1482.96</v>
      </c>
      <c r="AF172" s="1" t="n">
        <v>0</v>
      </c>
      <c r="AG172" s="1" t="n">
        <v>0</v>
      </c>
      <c r="AH172" s="1" t="n">
        <v>2321.464</v>
      </c>
      <c r="AI172" s="1" t="n">
        <v>256.232</v>
      </c>
      <c r="AJ172" s="1" t="n">
        <v>3645.97714285714</v>
      </c>
      <c r="AK172" s="1" t="n">
        <v>0</v>
      </c>
      <c r="AL172" s="1" t="n">
        <v>1700</v>
      </c>
      <c r="AM172" s="1" t="n">
        <v>581.302</v>
      </c>
      <c r="AN172" s="1" t="n">
        <v>4131.07921428571</v>
      </c>
      <c r="AO172" s="1" t="n">
        <v>133.56</v>
      </c>
      <c r="AP172" s="1" t="n">
        <v>1780.8</v>
      </c>
      <c r="AQ172" s="1" t="n">
        <v>236.72</v>
      </c>
      <c r="AR172" s="1" t="n">
        <v>900.272</v>
      </c>
      <c r="AS172" s="1" t="n">
        <v>286.215333333333</v>
      </c>
      <c r="AT172" s="1" t="n">
        <v>49.5655</v>
      </c>
      <c r="AU172" s="1" t="n">
        <v>57.374</v>
      </c>
      <c r="AV172" s="1" t="n">
        <v>20.642</v>
      </c>
      <c r="AW172" s="1" t="n">
        <v>0</v>
      </c>
      <c r="AX172" s="1" t="n">
        <v>0</v>
      </c>
      <c r="AY172" s="1" t="n">
        <v>0</v>
      </c>
      <c r="AZ172" s="1" t="n">
        <v>1547.35849404762</v>
      </c>
      <c r="BA172" s="1" t="n">
        <v>502.239904761905</v>
      </c>
      <c r="BB172" s="1" t="n">
        <v>476.7</v>
      </c>
      <c r="BC172" s="1" t="n">
        <v>1026.76133333333</v>
      </c>
      <c r="BD172" s="1" t="n">
        <v>247.536</v>
      </c>
      <c r="BE172" s="1" t="n">
        <v>489.471428571429</v>
      </c>
      <c r="BF172" s="1" t="n">
        <v>164.85</v>
      </c>
      <c r="BG172" s="1" t="n">
        <v>0</v>
      </c>
      <c r="BH172" s="1" t="n">
        <v>61.92</v>
      </c>
      <c r="BI172" s="1" t="n">
        <v>0</v>
      </c>
      <c r="BJ172" s="1" t="n">
        <v>760.2</v>
      </c>
      <c r="BK172" s="1" t="n">
        <v>80.113</v>
      </c>
      <c r="BL172" s="1" t="n">
        <v>106.113333333333</v>
      </c>
      <c r="BM172" s="1" t="n">
        <v>6432.64116666667</v>
      </c>
      <c r="BN172" s="1" t="n">
        <v>200.463</v>
      </c>
      <c r="BO172" s="1" t="n">
        <v>2654.06830952381</v>
      </c>
      <c r="BP172" s="1" t="n">
        <v>0</v>
      </c>
      <c r="BQ172" s="1" t="n">
        <v>144.6</v>
      </c>
      <c r="BR172" s="1" t="n">
        <v>0</v>
      </c>
      <c r="BS172" s="1" t="n">
        <v>140.08</v>
      </c>
      <c r="BT172" s="1" t="n">
        <v>359.424</v>
      </c>
      <c r="BU172" s="1" t="n">
        <v>709.65</v>
      </c>
      <c r="BV172" s="1" t="n">
        <v>1966.08696428571</v>
      </c>
      <c r="BW172" s="1" t="n">
        <v>323.05</v>
      </c>
      <c r="BX172" s="1" t="n">
        <v>0</v>
      </c>
      <c r="BY172" s="1" t="n">
        <v>220</v>
      </c>
      <c r="BZ172" s="1" t="n">
        <v>476.238214285714</v>
      </c>
      <c r="CA172" s="1" t="n">
        <v>70.5390000000001</v>
      </c>
      <c r="CB172" s="1" t="n">
        <v>116.025</v>
      </c>
      <c r="CC172" s="1" t="n">
        <v>0.232</v>
      </c>
      <c r="CD172" s="1" t="n">
        <v>528.78</v>
      </c>
      <c r="CE172" s="1" t="n">
        <v>10308.9</v>
      </c>
      <c r="CF172" s="1" t="n">
        <v>15243.4758571429</v>
      </c>
      <c r="CG172" s="1" t="n">
        <v>215.28</v>
      </c>
      <c r="CH172" s="1" t="n">
        <v>2151.252</v>
      </c>
      <c r="CI172" s="1" t="n">
        <v>636.6</v>
      </c>
      <c r="CJ172" s="1" t="n">
        <v>0</v>
      </c>
      <c r="CK172" s="1" t="n">
        <v>80</v>
      </c>
      <c r="CL172" s="1" t="n">
        <v>278.4</v>
      </c>
      <c r="CM172" s="1" t="n">
        <v>12662.38</v>
      </c>
      <c r="CN172" s="1" t="n">
        <v>643.255</v>
      </c>
      <c r="CO172" s="1" t="n">
        <v>300</v>
      </c>
      <c r="CP172" s="1" t="n">
        <v>36.18</v>
      </c>
      <c r="CQ172" s="1" t="n">
        <v>333.614285714286</v>
      </c>
      <c r="CR172" s="1" t="n">
        <v>0</v>
      </c>
      <c r="CS172" s="1" t="n">
        <v>214.835714285714</v>
      </c>
      <c r="CT172" s="1" t="n">
        <v>0</v>
      </c>
      <c r="CU172" s="1" t="n">
        <v>741.65</v>
      </c>
      <c r="CV172" s="1" t="n">
        <v>1675.836</v>
      </c>
      <c r="CW172" s="1" t="n">
        <v>80</v>
      </c>
      <c r="CX172" s="1" t="n">
        <v>1593.0824</v>
      </c>
      <c r="CY172" s="1" t="n">
        <v>68.796</v>
      </c>
      <c r="CZ172" s="1" t="n">
        <v>488.6712</v>
      </c>
      <c r="DA172" s="1" t="n">
        <v>461.123428571429</v>
      </c>
      <c r="DB172" s="1" t="n">
        <v>6967.37821428571</v>
      </c>
      <c r="DC172" s="1" t="n">
        <v>1463.71928571428</v>
      </c>
      <c r="DD172" s="1" t="n">
        <v>2974.4375</v>
      </c>
      <c r="DE172" s="1" t="n">
        <v>727.2</v>
      </c>
      <c r="DF172" s="1" t="n">
        <v>0</v>
      </c>
      <c r="DG172" s="1" t="n">
        <v>1142.55</v>
      </c>
      <c r="DH172" s="1" t="n">
        <v>18.9</v>
      </c>
      <c r="DI172" s="1" t="n">
        <v>367.81</v>
      </c>
      <c r="DJ172" s="1" t="n">
        <v>865.87</v>
      </c>
      <c r="DK172" s="1" t="n">
        <v>183.358</v>
      </c>
      <c r="DL172" s="1" t="n">
        <v>824.68</v>
      </c>
      <c r="DM172" s="1" t="n">
        <v>1105.8</v>
      </c>
      <c r="DN172" s="1" t="n">
        <v>30</v>
      </c>
      <c r="DO172" s="1" t="n">
        <v>34.8</v>
      </c>
      <c r="DP172" s="1" t="n">
        <v>6.05</v>
      </c>
      <c r="DQ172" s="1" t="n">
        <v>265.6</v>
      </c>
      <c r="DR172" s="1" t="n">
        <v>747.8</v>
      </c>
      <c r="DY172" s="1" t="n">
        <v>136076.706470238</v>
      </c>
      <c r="DZ172" s="1" t="s">
        <v>475</v>
      </c>
    </row>
    <row r="173" customFormat="false" ht="14.5" hidden="false" customHeight="true" outlineLevel="0" collapsed="false">
      <c r="A173" s="2" t="s">
        <v>476</v>
      </c>
      <c r="B173" s="1" t="n">
        <v>2221.751</v>
      </c>
      <c r="C173" s="1" t="n">
        <v>132.987</v>
      </c>
      <c r="D173" s="1" t="n">
        <v>1721.07675</v>
      </c>
      <c r="E173" s="1" t="n">
        <v>177.3288</v>
      </c>
      <c r="F173" s="1" t="n">
        <v>1610.88133333333</v>
      </c>
      <c r="G173" s="1" t="n">
        <v>79.92</v>
      </c>
      <c r="H173" s="1" t="n">
        <v>0</v>
      </c>
      <c r="I173" s="1" t="n">
        <v>788.556666666667</v>
      </c>
      <c r="J173" s="1" t="n">
        <v>2015.92133333333</v>
      </c>
      <c r="K173" s="1" t="n">
        <v>223.603</v>
      </c>
      <c r="L173" s="1" t="n">
        <v>82.012</v>
      </c>
      <c r="M173" s="1" t="n">
        <v>0</v>
      </c>
      <c r="N173" s="1" t="n">
        <v>255.411</v>
      </c>
      <c r="O173" s="1" t="n">
        <v>527.472</v>
      </c>
      <c r="P173" s="1" t="n">
        <v>247.16</v>
      </c>
      <c r="Q173" s="1" t="n">
        <v>497.28</v>
      </c>
      <c r="R173" s="1" t="n">
        <v>800</v>
      </c>
      <c r="S173" s="1" t="n">
        <v>526.4</v>
      </c>
      <c r="T173" s="1" t="n">
        <v>14556.5869333333</v>
      </c>
      <c r="U173" s="1" t="n">
        <v>391.654285714286</v>
      </c>
      <c r="V173" s="1" t="n">
        <v>1666.86085714286</v>
      </c>
      <c r="W173" s="1" t="n">
        <v>895.68</v>
      </c>
      <c r="X173" s="1" t="n">
        <v>0</v>
      </c>
      <c r="Y173" s="1" t="n">
        <v>0</v>
      </c>
      <c r="Z173" s="1" t="n">
        <v>1532.23448571429</v>
      </c>
      <c r="AA173" s="1" t="n">
        <v>192.326</v>
      </c>
      <c r="AB173" s="1" t="n">
        <v>2777.0108</v>
      </c>
      <c r="AC173" s="1" t="n">
        <v>500.195</v>
      </c>
      <c r="AD173" s="1" t="n">
        <v>72.504</v>
      </c>
      <c r="AE173" s="1" t="n">
        <v>1482.96</v>
      </c>
      <c r="AF173" s="1" t="n">
        <v>0</v>
      </c>
      <c r="AG173" s="1" t="n">
        <v>0</v>
      </c>
      <c r="AH173" s="1" t="n">
        <v>2094.664</v>
      </c>
      <c r="AI173" s="1" t="n">
        <v>99.232</v>
      </c>
      <c r="AJ173" s="1" t="n">
        <v>3645.97714285714</v>
      </c>
      <c r="AK173" s="1" t="n">
        <v>0</v>
      </c>
      <c r="AL173" s="1" t="n">
        <v>1700</v>
      </c>
      <c r="AM173" s="1" t="n">
        <v>581.302</v>
      </c>
      <c r="AN173" s="1" t="n">
        <v>13464.5192142857</v>
      </c>
      <c r="AO173" s="1" t="n">
        <v>133.56</v>
      </c>
      <c r="AP173" s="1" t="n">
        <v>1780.8</v>
      </c>
      <c r="AQ173" s="1" t="n">
        <v>51</v>
      </c>
      <c r="AR173" s="1" t="n">
        <v>900.272</v>
      </c>
      <c r="AS173" s="1" t="n">
        <v>242.415333333333</v>
      </c>
      <c r="AT173" s="1" t="n">
        <v>49.5655</v>
      </c>
      <c r="AU173" s="1" t="n">
        <v>57.374</v>
      </c>
      <c r="AV173" s="1" t="n">
        <v>20.642</v>
      </c>
      <c r="AW173" s="1" t="n">
        <v>0</v>
      </c>
      <c r="AX173" s="1" t="n">
        <v>0</v>
      </c>
      <c r="AY173" s="1" t="n">
        <v>0</v>
      </c>
      <c r="AZ173" s="1" t="n">
        <v>1051.55849404762</v>
      </c>
      <c r="BA173" s="1" t="n">
        <v>267.839904761905</v>
      </c>
      <c r="BB173" s="1" t="n">
        <v>476.7</v>
      </c>
      <c r="BC173" s="1" t="n">
        <v>1026.76133333333</v>
      </c>
      <c r="BD173" s="1" t="n">
        <v>247.536</v>
      </c>
      <c r="BE173" s="1" t="n">
        <v>489.471428571429</v>
      </c>
      <c r="BF173" s="1" t="n">
        <v>164.85</v>
      </c>
      <c r="BG173" s="1" t="n">
        <v>0</v>
      </c>
      <c r="BH173" s="1" t="n">
        <v>61.92</v>
      </c>
      <c r="BI173" s="1" t="n">
        <v>0</v>
      </c>
      <c r="BJ173" s="1" t="n">
        <v>760.2</v>
      </c>
      <c r="BK173" s="1" t="n">
        <v>77.113</v>
      </c>
      <c r="BL173" s="1" t="n">
        <v>106.113333333333</v>
      </c>
      <c r="BM173" s="1" t="n">
        <v>916.678666666667</v>
      </c>
      <c r="BN173" s="1" t="n">
        <v>70.063</v>
      </c>
      <c r="BO173" s="1" t="n">
        <v>2454.06830952381</v>
      </c>
      <c r="BP173" s="1" t="n">
        <v>0</v>
      </c>
      <c r="BQ173" s="1" t="n">
        <v>144.6</v>
      </c>
      <c r="BR173" s="1" t="n">
        <v>0</v>
      </c>
      <c r="BS173" s="1" t="n">
        <v>140.08</v>
      </c>
      <c r="BT173" s="1" t="n">
        <v>359.424</v>
      </c>
      <c r="BU173" s="1" t="n">
        <v>709.65</v>
      </c>
      <c r="BV173" s="1" t="n">
        <v>1488.28696428571</v>
      </c>
      <c r="BW173" s="1" t="n">
        <v>231.05</v>
      </c>
      <c r="BX173" s="1" t="n">
        <v>0</v>
      </c>
      <c r="BY173" s="1" t="n">
        <v>220</v>
      </c>
      <c r="BZ173" s="1" t="n">
        <v>476.238214285714</v>
      </c>
      <c r="CA173" s="1" t="n">
        <v>70.5390000000001</v>
      </c>
      <c r="CB173" s="1" t="n">
        <v>116.025</v>
      </c>
      <c r="CC173" s="1" t="n">
        <v>0.232</v>
      </c>
      <c r="CD173" s="1" t="n">
        <v>528.78</v>
      </c>
      <c r="CE173" s="1" t="n">
        <v>10308.9</v>
      </c>
      <c r="CF173" s="1" t="n">
        <v>11243.4758571429</v>
      </c>
      <c r="CG173" s="1" t="n">
        <v>215.28</v>
      </c>
      <c r="CH173" s="1" t="n">
        <v>2151.252</v>
      </c>
      <c r="CI173" s="1" t="n">
        <v>636.6</v>
      </c>
      <c r="CJ173" s="1" t="n">
        <v>0</v>
      </c>
      <c r="CK173" s="1" t="n">
        <v>80</v>
      </c>
      <c r="CL173" s="1" t="n">
        <v>278.4</v>
      </c>
      <c r="CM173" s="1" t="n">
        <v>11825.98</v>
      </c>
      <c r="CN173" s="1" t="n">
        <v>174.855</v>
      </c>
      <c r="CO173" s="1" t="n">
        <v>300</v>
      </c>
      <c r="CP173" s="1" t="n">
        <v>36.18</v>
      </c>
      <c r="CQ173" s="1" t="n">
        <v>333.614285714286</v>
      </c>
      <c r="CR173" s="1" t="n">
        <v>0</v>
      </c>
      <c r="CS173" s="1" t="n">
        <v>214.835714285714</v>
      </c>
      <c r="CT173" s="1" t="n">
        <v>0</v>
      </c>
      <c r="CU173" s="1" t="n">
        <v>341.65</v>
      </c>
      <c r="CV173" s="1" t="n">
        <v>1675.836</v>
      </c>
      <c r="CW173" s="1" t="n">
        <v>80</v>
      </c>
      <c r="CX173" s="1" t="n">
        <v>1477.6824</v>
      </c>
      <c r="CY173" s="1" t="n">
        <v>68.796</v>
      </c>
      <c r="CZ173" s="1" t="n">
        <v>488.6712</v>
      </c>
      <c r="DA173" s="1" t="n">
        <v>219.42</v>
      </c>
      <c r="DB173" s="1" t="n">
        <v>958.078214285714</v>
      </c>
      <c r="DC173" s="1" t="n">
        <v>8163.71928571428</v>
      </c>
      <c r="DD173" s="1" t="n">
        <v>2974.4375</v>
      </c>
      <c r="DE173" s="1" t="n">
        <v>727.2</v>
      </c>
      <c r="DF173" s="1" t="n">
        <v>0</v>
      </c>
      <c r="DG173" s="1" t="n">
        <v>1142.55</v>
      </c>
      <c r="DH173" s="1" t="n">
        <v>18.9</v>
      </c>
      <c r="DI173" s="1" t="n">
        <v>367.81</v>
      </c>
      <c r="DJ173" s="1" t="n">
        <v>678.07</v>
      </c>
      <c r="DK173" s="1" t="n">
        <v>142.758</v>
      </c>
      <c r="DL173" s="1" t="n">
        <v>824.68</v>
      </c>
      <c r="DM173" s="1" t="n">
        <v>1105.8</v>
      </c>
      <c r="DN173" s="1" t="n">
        <v>30</v>
      </c>
      <c r="DO173" s="1" t="n">
        <v>34.8</v>
      </c>
      <c r="DP173" s="1" t="n">
        <v>6.05</v>
      </c>
      <c r="DQ173" s="1" t="n">
        <v>265.6</v>
      </c>
      <c r="DR173" s="1" t="n">
        <v>747.8</v>
      </c>
      <c r="DY173" s="1" t="n">
        <v>133792.556541667</v>
      </c>
      <c r="DZ173" s="1" t="s">
        <v>476</v>
      </c>
    </row>
    <row r="174" customFormat="false" ht="14.5" hidden="false" customHeight="true" outlineLevel="0" collapsed="false">
      <c r="A174" s="2" t="s">
        <v>477</v>
      </c>
      <c r="B174" s="1" t="n">
        <v>2345.18161111111</v>
      </c>
      <c r="C174" s="1" t="n">
        <v>140.375166666667</v>
      </c>
      <c r="D174" s="1" t="n">
        <v>1816.692125</v>
      </c>
      <c r="E174" s="1" t="n">
        <v>187.1804</v>
      </c>
      <c r="F174" s="1" t="n">
        <v>1700.37474074074</v>
      </c>
      <c r="G174" s="1" t="n">
        <v>84.36</v>
      </c>
      <c r="H174" s="1" t="n">
        <v>0</v>
      </c>
      <c r="I174" s="1" t="n">
        <v>832.36537037037</v>
      </c>
      <c r="J174" s="1" t="n">
        <v>2072.36140740741</v>
      </c>
      <c r="K174" s="1" t="n">
        <v>236.025388888889</v>
      </c>
      <c r="L174" s="1" t="n">
        <v>86.5682222222222</v>
      </c>
      <c r="M174" s="1" t="n">
        <v>0</v>
      </c>
      <c r="N174" s="1" t="n">
        <v>269.6005</v>
      </c>
      <c r="O174" s="1" t="n">
        <v>556.776</v>
      </c>
      <c r="P174" s="1" t="n">
        <v>260.891111111111</v>
      </c>
      <c r="Q174" s="1" t="n">
        <v>524.906666666667</v>
      </c>
      <c r="R174" s="1" t="n">
        <v>800</v>
      </c>
      <c r="S174" s="1" t="n">
        <v>555.644444444444</v>
      </c>
      <c r="T174" s="1" t="n">
        <v>14078.0704296296</v>
      </c>
      <c r="U174" s="1" t="n">
        <v>413.412857142857</v>
      </c>
      <c r="V174" s="1" t="n">
        <v>1759.46423809524</v>
      </c>
      <c r="W174" s="1" t="n">
        <v>945.44</v>
      </c>
      <c r="X174" s="1" t="n">
        <v>0</v>
      </c>
      <c r="Y174" s="1" t="n">
        <v>0</v>
      </c>
      <c r="Z174" s="1" t="n">
        <v>2323.36402380952</v>
      </c>
      <c r="AA174" s="1" t="n">
        <v>203.010777777778</v>
      </c>
      <c r="AB174" s="1" t="n">
        <v>2931.28917777778</v>
      </c>
      <c r="AC174" s="1" t="n">
        <v>527.983611111111</v>
      </c>
      <c r="AD174" s="1" t="n">
        <v>76.532</v>
      </c>
      <c r="AE174" s="1" t="n">
        <v>1565.34666666667</v>
      </c>
      <c r="AF174" s="1" t="n">
        <v>0</v>
      </c>
      <c r="AG174" s="1" t="n">
        <v>0</v>
      </c>
      <c r="AH174" s="1" t="n">
        <v>898.564888888889</v>
      </c>
      <c r="AI174" s="1" t="n">
        <v>104.744888888889</v>
      </c>
      <c r="AJ174" s="1" t="n">
        <v>3848.53142857143</v>
      </c>
      <c r="AK174" s="1" t="n">
        <v>0</v>
      </c>
      <c r="AL174" s="1" t="n">
        <v>1700</v>
      </c>
      <c r="AM174" s="1" t="n">
        <v>613.596555555556</v>
      </c>
      <c r="AN174" s="1" t="n">
        <v>5601.4369484127</v>
      </c>
      <c r="AO174" s="1" t="n">
        <v>140.98</v>
      </c>
      <c r="AP174" s="1" t="n">
        <v>1879.73333333333</v>
      </c>
      <c r="AQ174" s="1" t="n">
        <v>53.8333333333333</v>
      </c>
      <c r="AR174" s="1" t="n">
        <v>950.287111111111</v>
      </c>
      <c r="AS174" s="1" t="n">
        <v>255.882851851852</v>
      </c>
      <c r="AT174" s="1" t="n">
        <v>52.3191388888889</v>
      </c>
      <c r="AU174" s="1" t="n">
        <v>60.5614444444444</v>
      </c>
      <c r="AV174" s="1" t="n">
        <v>21.7887777777778</v>
      </c>
      <c r="AW174" s="1" t="n">
        <v>0</v>
      </c>
      <c r="AX174" s="1" t="n">
        <v>0</v>
      </c>
      <c r="AY174" s="1" t="n">
        <v>0</v>
      </c>
      <c r="AZ174" s="1" t="n">
        <v>1076.36991732804</v>
      </c>
      <c r="BA174" s="1" t="n">
        <v>282.7198994709</v>
      </c>
      <c r="BB174" s="1" t="n">
        <v>503.183333333333</v>
      </c>
      <c r="BC174" s="1" t="n">
        <v>1083.80362962963</v>
      </c>
      <c r="BD174" s="1" t="n">
        <v>261.288</v>
      </c>
      <c r="BE174" s="1" t="n">
        <v>516.664285714286</v>
      </c>
      <c r="BF174" s="1" t="n">
        <v>174.008333333333</v>
      </c>
      <c r="BG174" s="1" t="n">
        <v>0</v>
      </c>
      <c r="BH174" s="1" t="n">
        <v>65.36</v>
      </c>
      <c r="BI174" s="1" t="n">
        <v>0</v>
      </c>
      <c r="BJ174" s="1" t="n">
        <v>802.433333333333</v>
      </c>
      <c r="BK174" s="1" t="n">
        <v>81.3970555555555</v>
      </c>
      <c r="BL174" s="1" t="n">
        <v>112.008518518519</v>
      </c>
      <c r="BM174" s="1" t="n">
        <v>929.143453703703</v>
      </c>
      <c r="BN174" s="1" t="n">
        <v>73.9553888888889</v>
      </c>
      <c r="BO174" s="1" t="n">
        <v>2590.40543783069</v>
      </c>
      <c r="BP174" s="1" t="n">
        <v>0</v>
      </c>
      <c r="BQ174" s="1" t="n">
        <v>152.633333333333</v>
      </c>
      <c r="BR174" s="1" t="n">
        <v>0</v>
      </c>
      <c r="BS174" s="1" t="n">
        <v>147.862222222222</v>
      </c>
      <c r="BT174" s="1" t="n">
        <v>379.392</v>
      </c>
      <c r="BU174" s="1" t="n">
        <v>749.075</v>
      </c>
      <c r="BV174" s="1" t="n">
        <v>1570.9695734127</v>
      </c>
      <c r="BW174" s="1" t="n">
        <v>243.886111111111</v>
      </c>
      <c r="BX174" s="1" t="n">
        <v>0</v>
      </c>
      <c r="BY174" s="1" t="n">
        <v>220</v>
      </c>
      <c r="BZ174" s="1" t="n">
        <v>502.695892857143</v>
      </c>
      <c r="CA174" s="1" t="n">
        <v>74.4578333333334</v>
      </c>
      <c r="CB174" s="1" t="n">
        <v>650.318333333333</v>
      </c>
      <c r="CC174" s="1" t="n">
        <v>0.244888888888889</v>
      </c>
      <c r="CD174" s="1" t="n">
        <v>558.156666666667</v>
      </c>
      <c r="CE174" s="1" t="n">
        <v>10881.6166666667</v>
      </c>
      <c r="CF174" s="1" t="n">
        <v>8534.78007142857</v>
      </c>
      <c r="CG174" s="1" t="n">
        <v>227.24</v>
      </c>
      <c r="CH174" s="1" t="n">
        <v>2270.766</v>
      </c>
      <c r="CI174" s="1" t="n">
        <v>671.966666666667</v>
      </c>
      <c r="CJ174" s="1" t="n">
        <v>0</v>
      </c>
      <c r="CK174" s="1" t="n">
        <v>80</v>
      </c>
      <c r="CL174" s="1" t="n">
        <v>293.866666666667</v>
      </c>
      <c r="CM174" s="1" t="n">
        <v>12438.5344444445</v>
      </c>
      <c r="CN174" s="1" t="n">
        <v>784.569166666667</v>
      </c>
      <c r="CO174" s="1" t="n">
        <v>300</v>
      </c>
      <c r="CP174" s="1" t="n">
        <v>38.19</v>
      </c>
      <c r="CQ174" s="1" t="n">
        <v>352.148412698413</v>
      </c>
      <c r="CR174" s="1" t="n">
        <v>0</v>
      </c>
      <c r="CS174" s="1" t="n">
        <v>226.771031746032</v>
      </c>
      <c r="CT174" s="1" t="n">
        <v>0</v>
      </c>
      <c r="CU174" s="1" t="n">
        <v>360.630555555556</v>
      </c>
      <c r="CV174" s="1" t="n">
        <v>1768.938</v>
      </c>
      <c r="CW174" s="1" t="n">
        <v>80</v>
      </c>
      <c r="CX174" s="1" t="n">
        <v>869.6832</v>
      </c>
      <c r="CY174" s="1" t="n">
        <v>72.618</v>
      </c>
      <c r="CZ174" s="1" t="n">
        <v>515.8196</v>
      </c>
      <c r="DA174" s="1" t="n">
        <v>231.61</v>
      </c>
      <c r="DB174" s="1" t="n">
        <v>1011.30478174603</v>
      </c>
      <c r="DC174" s="1" t="n">
        <v>4545.03702380952</v>
      </c>
      <c r="DD174" s="1" t="n">
        <v>5687.95902777778</v>
      </c>
      <c r="DE174" s="1" t="n">
        <v>767.6</v>
      </c>
      <c r="DF174" s="1" t="n">
        <v>0</v>
      </c>
      <c r="DG174" s="1" t="n">
        <v>1206.025</v>
      </c>
      <c r="DH174" s="1" t="n">
        <v>19.95</v>
      </c>
      <c r="DI174" s="1" t="n">
        <v>388.243888888889</v>
      </c>
      <c r="DJ174" s="1" t="n">
        <v>690.740555555556</v>
      </c>
      <c r="DK174" s="1" t="n">
        <v>150.689</v>
      </c>
      <c r="DL174" s="1" t="n">
        <v>870.495555555556</v>
      </c>
      <c r="DM174" s="1" t="n">
        <v>1167.23333333333</v>
      </c>
      <c r="DN174" s="1" t="n">
        <v>31.6666666666667</v>
      </c>
      <c r="DO174" s="1" t="n">
        <v>36.7333333333333</v>
      </c>
      <c r="DP174" s="1" t="n">
        <v>6.38611111111111</v>
      </c>
      <c r="DQ174" s="1" t="n">
        <v>280.355555555556</v>
      </c>
      <c r="DR174" s="1" t="n">
        <v>789.344444444444</v>
      </c>
      <c r="DY174" s="1" t="n">
        <v>125927.422839815</v>
      </c>
      <c r="DZ174" s="1" t="s">
        <v>477</v>
      </c>
    </row>
    <row r="175" customFormat="false" ht="14.5" hidden="false" customHeight="true" outlineLevel="0" collapsed="false">
      <c r="A175" s="2" t="s">
        <v>478</v>
      </c>
      <c r="B175" s="1" t="n">
        <v>2468.61222222222</v>
      </c>
      <c r="C175" s="1" t="n">
        <v>147.763333333333</v>
      </c>
      <c r="D175" s="1" t="n">
        <v>1912.3075</v>
      </c>
      <c r="E175" s="1" t="n">
        <v>197.032</v>
      </c>
      <c r="F175" s="1" t="n">
        <v>1789.86814814815</v>
      </c>
      <c r="G175" s="1" t="n">
        <v>88.8</v>
      </c>
      <c r="H175" s="1" t="n">
        <v>0</v>
      </c>
      <c r="I175" s="1" t="n">
        <v>2076.17407407407</v>
      </c>
      <c r="J175" s="1" t="n">
        <v>1360.16148148148</v>
      </c>
      <c r="K175" s="1" t="n">
        <v>748.447777777778</v>
      </c>
      <c r="L175" s="1" t="n">
        <v>91.1244444444445</v>
      </c>
      <c r="M175" s="1" t="n">
        <v>0</v>
      </c>
      <c r="N175" s="1" t="n">
        <v>283.79</v>
      </c>
      <c r="O175" s="1" t="n">
        <v>586.08</v>
      </c>
      <c r="P175" s="1" t="n">
        <v>274.622222222222</v>
      </c>
      <c r="Q175" s="1" t="n">
        <v>552.533333333333</v>
      </c>
      <c r="R175" s="1" t="n">
        <v>800</v>
      </c>
      <c r="S175" s="1" t="n">
        <v>584.888888888889</v>
      </c>
      <c r="T175" s="1" t="n">
        <v>12255.9499259259</v>
      </c>
      <c r="U175" s="1" t="n">
        <v>435.171428571429</v>
      </c>
      <c r="V175" s="1" t="n">
        <v>1852.06761904762</v>
      </c>
      <c r="W175" s="1" t="n">
        <v>995.2</v>
      </c>
      <c r="X175" s="1" t="n">
        <v>0</v>
      </c>
      <c r="Y175" s="1" t="n">
        <v>0</v>
      </c>
      <c r="Z175" s="1" t="n">
        <v>2946.96333333333</v>
      </c>
      <c r="AA175" s="1" t="n">
        <v>213.695555555556</v>
      </c>
      <c r="AB175" s="1" t="n">
        <v>3085.56755555555</v>
      </c>
      <c r="AC175" s="1" t="n">
        <v>555.772222222222</v>
      </c>
      <c r="AD175" s="1" t="n">
        <v>80.56</v>
      </c>
      <c r="AE175" s="1" t="n">
        <v>1647.73333333333</v>
      </c>
      <c r="AF175" s="1" t="n">
        <v>0</v>
      </c>
      <c r="AG175" s="1" t="n">
        <v>0</v>
      </c>
      <c r="AH175" s="1" t="n">
        <v>1517.05777777778</v>
      </c>
      <c r="AI175" s="1" t="n">
        <v>110.257777777778</v>
      </c>
      <c r="AJ175" s="1" t="n">
        <v>4051.08571428571</v>
      </c>
      <c r="AK175" s="1" t="n">
        <v>0</v>
      </c>
      <c r="AL175" s="1" t="n">
        <v>1700</v>
      </c>
      <c r="AM175" s="1" t="n">
        <v>2412.29111111111</v>
      </c>
      <c r="AN175" s="1" t="n">
        <v>9857.4403968254</v>
      </c>
      <c r="AO175" s="1" t="n">
        <v>148.4</v>
      </c>
      <c r="AP175" s="1" t="n">
        <v>1978.66666666667</v>
      </c>
      <c r="AQ175" s="1" t="n">
        <v>56.6666666666667</v>
      </c>
      <c r="AR175" s="1" t="n">
        <v>1000.30222222222</v>
      </c>
      <c r="AS175" s="1" t="n">
        <v>295.77037037037</v>
      </c>
      <c r="AT175" s="1" t="n">
        <v>55.0727777777778</v>
      </c>
      <c r="AU175" s="1" t="n">
        <v>63.7488888888889</v>
      </c>
      <c r="AV175" s="1" t="n">
        <v>22.9355555555556</v>
      </c>
      <c r="AW175" s="1" t="n">
        <v>0</v>
      </c>
      <c r="AX175" s="1" t="n">
        <v>0</v>
      </c>
      <c r="AY175" s="1" t="n">
        <v>0</v>
      </c>
      <c r="AZ175" s="1" t="n">
        <v>1133.02096560847</v>
      </c>
      <c r="BA175" s="1" t="n">
        <v>297.599894179894</v>
      </c>
      <c r="BB175" s="1" t="n">
        <v>529.666666666667</v>
      </c>
      <c r="BC175" s="1" t="n">
        <v>1140.84592592593</v>
      </c>
      <c r="BD175" s="1" t="n">
        <v>275.04</v>
      </c>
      <c r="BE175" s="1" t="n">
        <v>543.857142857143</v>
      </c>
      <c r="BF175" s="1" t="n">
        <v>183.166666666667</v>
      </c>
      <c r="BG175" s="1" t="n">
        <v>0</v>
      </c>
      <c r="BH175" s="1" t="n">
        <v>68.8</v>
      </c>
      <c r="BI175" s="1" t="n">
        <v>0</v>
      </c>
      <c r="BJ175" s="1" t="n">
        <v>844.666666666667</v>
      </c>
      <c r="BK175" s="1" t="n">
        <v>85.6811111111111</v>
      </c>
      <c r="BL175" s="1" t="n">
        <v>117.903703703704</v>
      </c>
      <c r="BM175" s="1" t="n">
        <v>2887.37907407407</v>
      </c>
      <c r="BN175" s="1" t="n">
        <v>77.8477777777778</v>
      </c>
      <c r="BO175" s="1" t="n">
        <v>3487.91756613757</v>
      </c>
      <c r="BP175" s="1" t="n">
        <v>0</v>
      </c>
      <c r="BQ175" s="1" t="n">
        <v>160.666666666667</v>
      </c>
      <c r="BR175" s="1" t="n">
        <v>0</v>
      </c>
      <c r="BS175" s="1" t="n">
        <v>155.644444444444</v>
      </c>
      <c r="BT175" s="1" t="n">
        <v>399.36</v>
      </c>
      <c r="BU175" s="1" t="n">
        <v>788.5</v>
      </c>
      <c r="BV175" s="1" t="n">
        <v>1953.65218253968</v>
      </c>
      <c r="BW175" s="1" t="n">
        <v>556.722222222222</v>
      </c>
      <c r="BX175" s="1" t="n">
        <v>0</v>
      </c>
      <c r="BY175" s="1" t="n">
        <v>220</v>
      </c>
      <c r="BZ175" s="1" t="n">
        <v>529.153571428571</v>
      </c>
      <c r="CA175" s="1" t="n">
        <v>78.3766666666667</v>
      </c>
      <c r="CB175" s="1" t="n">
        <v>652.966666666667</v>
      </c>
      <c r="CC175" s="1" t="n">
        <v>0.257777777777778</v>
      </c>
      <c r="CD175" s="1" t="n">
        <v>587.533333333333</v>
      </c>
      <c r="CE175" s="1" t="n">
        <v>11754.3333333333</v>
      </c>
      <c r="CF175" s="1" t="n">
        <v>16546.0842857143</v>
      </c>
      <c r="CG175" s="1" t="n">
        <v>239.2</v>
      </c>
      <c r="CH175" s="1" t="n">
        <v>2390.28</v>
      </c>
      <c r="CI175" s="1" t="n">
        <v>707.333333333333</v>
      </c>
      <c r="CJ175" s="1" t="n">
        <v>0</v>
      </c>
      <c r="CK175" s="1" t="n">
        <v>80</v>
      </c>
      <c r="CL175" s="1" t="n">
        <v>309.333333333333</v>
      </c>
      <c r="CM175" s="1" t="n">
        <v>12451.0888888889</v>
      </c>
      <c r="CN175" s="1" t="n">
        <v>794.283333333333</v>
      </c>
      <c r="CO175" s="1" t="n">
        <v>300</v>
      </c>
      <c r="CP175" s="1" t="n">
        <v>40.2</v>
      </c>
      <c r="CQ175" s="1" t="n">
        <v>370.68253968254</v>
      </c>
      <c r="CR175" s="1" t="n">
        <v>0</v>
      </c>
      <c r="CS175" s="1" t="n">
        <v>328.706349206349</v>
      </c>
      <c r="CT175" s="1" t="n">
        <v>0</v>
      </c>
      <c r="CU175" s="1" t="n">
        <v>3403.61111111111</v>
      </c>
      <c r="CV175" s="1" t="n">
        <v>1862.04</v>
      </c>
      <c r="CW175" s="1" t="n">
        <v>80</v>
      </c>
      <c r="CX175" s="1" t="n">
        <v>1023.456</v>
      </c>
      <c r="CY175" s="1" t="n">
        <v>76.44</v>
      </c>
      <c r="CZ175" s="1" t="n">
        <v>542.968</v>
      </c>
      <c r="DA175" s="1" t="n">
        <v>243.8</v>
      </c>
      <c r="DB175" s="1" t="n">
        <v>1514.53134920635</v>
      </c>
      <c r="DC175" s="1" t="n">
        <v>5251.15476190476</v>
      </c>
      <c r="DD175" s="1" t="n">
        <v>4129.43055555556</v>
      </c>
      <c r="DE175" s="1" t="n">
        <v>808</v>
      </c>
      <c r="DF175" s="1" t="n">
        <v>0</v>
      </c>
      <c r="DG175" s="1" t="n">
        <v>1269.5</v>
      </c>
      <c r="DH175" s="1" t="n">
        <v>21</v>
      </c>
      <c r="DI175" s="1" t="n">
        <v>570.677777777778</v>
      </c>
      <c r="DJ175" s="1" t="n">
        <v>703.411111111111</v>
      </c>
      <c r="DK175" s="1" t="n">
        <v>255.82</v>
      </c>
      <c r="DL175" s="1" t="n">
        <v>916.311111111111</v>
      </c>
      <c r="DM175" s="1" t="n">
        <v>1228.66666666667</v>
      </c>
      <c r="DN175" s="1" t="n">
        <v>33.3333333333333</v>
      </c>
      <c r="DO175" s="1" t="n">
        <v>38.6666666666667</v>
      </c>
      <c r="DP175" s="1" t="n">
        <v>6.72222222222222</v>
      </c>
      <c r="DQ175" s="1" t="n">
        <v>295.111111111111</v>
      </c>
      <c r="DR175" s="1" t="n">
        <v>830.888888888889</v>
      </c>
      <c r="DY175" s="1" t="n">
        <v>150473.87508201</v>
      </c>
      <c r="DZ175" s="1" t="s">
        <v>478</v>
      </c>
    </row>
    <row r="176" customFormat="false" ht="14.5" hidden="false" customHeight="true" outlineLevel="0" collapsed="false">
      <c r="A176" s="2" t="s">
        <v>479</v>
      </c>
      <c r="B176" s="1" t="n">
        <v>2468.61222222222</v>
      </c>
      <c r="C176" s="1" t="n">
        <v>147.763333333333</v>
      </c>
      <c r="D176" s="1" t="n">
        <v>1912.3075</v>
      </c>
      <c r="E176" s="1" t="n">
        <v>197.032</v>
      </c>
      <c r="F176" s="1" t="n">
        <v>1789.86814814815</v>
      </c>
      <c r="G176" s="1" t="n">
        <v>88.8</v>
      </c>
      <c r="H176" s="1" t="n">
        <v>0</v>
      </c>
      <c r="I176" s="1" t="n">
        <v>876.174074074074</v>
      </c>
      <c r="J176" s="1" t="n">
        <v>1360.16148148148</v>
      </c>
      <c r="K176" s="1" t="n">
        <v>248.447777777778</v>
      </c>
      <c r="L176" s="1" t="n">
        <v>91.1244444444445</v>
      </c>
      <c r="M176" s="1" t="n">
        <v>0</v>
      </c>
      <c r="N176" s="1" t="n">
        <v>283.79</v>
      </c>
      <c r="O176" s="1" t="n">
        <v>586.08</v>
      </c>
      <c r="P176" s="1" t="n">
        <v>274.622222222222</v>
      </c>
      <c r="Q176" s="1" t="n">
        <v>552.533333333333</v>
      </c>
      <c r="R176" s="1" t="n">
        <v>800</v>
      </c>
      <c r="S176" s="1" t="n">
        <v>584.888888888889</v>
      </c>
      <c r="T176" s="1" t="n">
        <v>11135.9499259259</v>
      </c>
      <c r="U176" s="1" t="n">
        <v>435.171428571429</v>
      </c>
      <c r="V176" s="1" t="n">
        <v>1852.06761904762</v>
      </c>
      <c r="W176" s="1" t="n">
        <v>995.2</v>
      </c>
      <c r="X176" s="1" t="n">
        <v>0</v>
      </c>
      <c r="Y176" s="1" t="n">
        <v>0</v>
      </c>
      <c r="Z176" s="1" t="n">
        <v>2247.66333333333</v>
      </c>
      <c r="AA176" s="1" t="n">
        <v>213.695555555556</v>
      </c>
      <c r="AB176" s="1" t="n">
        <v>3085.56755555555</v>
      </c>
      <c r="AC176" s="1" t="n">
        <v>555.772222222222</v>
      </c>
      <c r="AD176" s="1" t="n">
        <v>80.56</v>
      </c>
      <c r="AE176" s="1" t="n">
        <v>1647.73333333333</v>
      </c>
      <c r="AF176" s="1" t="n">
        <v>0</v>
      </c>
      <c r="AG176" s="1" t="n">
        <v>0</v>
      </c>
      <c r="AH176" s="1" t="n">
        <v>945.857777777778</v>
      </c>
      <c r="AI176" s="1" t="n">
        <v>110.257777777778</v>
      </c>
      <c r="AJ176" s="1" t="n">
        <v>4051.08571428571</v>
      </c>
      <c r="AK176" s="1" t="n">
        <v>0</v>
      </c>
      <c r="AL176" s="1" t="n">
        <v>1700</v>
      </c>
      <c r="AM176" s="1" t="n">
        <v>645.891111111111</v>
      </c>
      <c r="AN176" s="1" t="n">
        <v>4993.4403968254</v>
      </c>
      <c r="AO176" s="1" t="n">
        <v>148.4</v>
      </c>
      <c r="AP176" s="1" t="n">
        <v>1978.66666666667</v>
      </c>
      <c r="AQ176" s="1" t="n">
        <v>56.6666666666667</v>
      </c>
      <c r="AR176" s="1" t="n">
        <v>1000.30222222222</v>
      </c>
      <c r="AS176" s="1" t="n">
        <v>295.77037037037</v>
      </c>
      <c r="AT176" s="1" t="n">
        <v>55.0727777777778</v>
      </c>
      <c r="AU176" s="1" t="n">
        <v>63.7488888888889</v>
      </c>
      <c r="AV176" s="1" t="n">
        <v>22.9355555555556</v>
      </c>
      <c r="AW176" s="1" t="n">
        <v>0</v>
      </c>
      <c r="AX176" s="1" t="n">
        <v>0</v>
      </c>
      <c r="AY176" s="1" t="n">
        <v>0</v>
      </c>
      <c r="AZ176" s="1" t="n">
        <v>2443.30667989418</v>
      </c>
      <c r="BA176" s="1" t="n">
        <v>727.457037037037</v>
      </c>
      <c r="BB176" s="1" t="n">
        <v>529.666666666667</v>
      </c>
      <c r="BC176" s="1" t="n">
        <v>1140.84592592593</v>
      </c>
      <c r="BD176" s="1" t="n">
        <v>275.04</v>
      </c>
      <c r="BE176" s="1" t="n">
        <v>543.857142857143</v>
      </c>
      <c r="BF176" s="1" t="n">
        <v>183.166666666667</v>
      </c>
      <c r="BG176" s="1" t="n">
        <v>0</v>
      </c>
      <c r="BH176" s="1" t="n">
        <v>68.8</v>
      </c>
      <c r="BI176" s="1" t="n">
        <v>0</v>
      </c>
      <c r="BJ176" s="1" t="n">
        <v>844.666666666667</v>
      </c>
      <c r="BK176" s="1" t="n">
        <v>85.6811111111111</v>
      </c>
      <c r="BL176" s="1" t="n">
        <v>117.903703703704</v>
      </c>
      <c r="BM176" s="1" t="n">
        <v>3305.9505026455</v>
      </c>
      <c r="BN176" s="1" t="n">
        <v>77.8477777777778</v>
      </c>
      <c r="BO176" s="1" t="n">
        <v>3487.91756613757</v>
      </c>
      <c r="BP176" s="1" t="n">
        <v>0</v>
      </c>
      <c r="BQ176" s="1" t="n">
        <v>160.666666666667</v>
      </c>
      <c r="BR176" s="1" t="n">
        <v>0</v>
      </c>
      <c r="BS176" s="1" t="n">
        <v>155.644444444444</v>
      </c>
      <c r="BT176" s="1" t="n">
        <v>399.36</v>
      </c>
      <c r="BU176" s="1" t="n">
        <v>788.5</v>
      </c>
      <c r="BV176" s="1" t="n">
        <v>1653.65218253968</v>
      </c>
      <c r="BW176" s="1" t="n">
        <v>256.722222222222</v>
      </c>
      <c r="BX176" s="1" t="n">
        <v>0</v>
      </c>
      <c r="BY176" s="1" t="n">
        <v>220</v>
      </c>
      <c r="BZ176" s="1" t="n">
        <v>529.153571428571</v>
      </c>
      <c r="CA176" s="1" t="n">
        <v>78.3766666666667</v>
      </c>
      <c r="CB176" s="1" t="n">
        <v>128.916666666667</v>
      </c>
      <c r="CC176" s="1" t="n">
        <v>0.257777777777778</v>
      </c>
      <c r="CD176" s="1" t="n">
        <v>587.533333333333</v>
      </c>
      <c r="CE176" s="1" t="n">
        <v>11454.3333333333</v>
      </c>
      <c r="CF176" s="1" t="n">
        <v>8826.08428571429</v>
      </c>
      <c r="CG176" s="1" t="n">
        <v>239.2</v>
      </c>
      <c r="CH176" s="1" t="n">
        <v>2390.28</v>
      </c>
      <c r="CI176" s="1" t="n">
        <v>707.333333333333</v>
      </c>
      <c r="CJ176" s="1" t="n">
        <v>0</v>
      </c>
      <c r="CK176" s="1" t="n">
        <v>80</v>
      </c>
      <c r="CL176" s="1" t="n">
        <v>309.333333333333</v>
      </c>
      <c r="CM176" s="1" t="n">
        <v>251.088888888889</v>
      </c>
      <c r="CN176" s="1" t="n">
        <v>194.283333333333</v>
      </c>
      <c r="CO176" s="1" t="n">
        <v>300</v>
      </c>
      <c r="CP176" s="1" t="n">
        <v>40.2</v>
      </c>
      <c r="CQ176" s="1" t="n">
        <v>370.68253968254</v>
      </c>
      <c r="CR176" s="1" t="n">
        <v>0</v>
      </c>
      <c r="CS176" s="1" t="n">
        <v>238.706349206349</v>
      </c>
      <c r="CT176" s="1" t="n">
        <v>0</v>
      </c>
      <c r="CU176" s="1" t="n">
        <v>2491.61111111111</v>
      </c>
      <c r="CV176" s="1" t="n">
        <v>1862.04</v>
      </c>
      <c r="CW176" s="1" t="n">
        <v>80</v>
      </c>
      <c r="CX176" s="1" t="n">
        <v>915.456</v>
      </c>
      <c r="CY176" s="1" t="n">
        <v>76.44</v>
      </c>
      <c r="CZ176" s="1" t="n">
        <v>542.968</v>
      </c>
      <c r="DA176" s="1" t="n">
        <v>243.8</v>
      </c>
      <c r="DB176" s="1" t="n">
        <v>1064.53134920635</v>
      </c>
      <c r="DC176" s="1" t="n">
        <v>4051.15476190476</v>
      </c>
      <c r="DD176" s="1" t="n">
        <v>3829.43055555556</v>
      </c>
      <c r="DE176" s="1" t="n">
        <v>808</v>
      </c>
      <c r="DF176" s="1" t="n">
        <v>0</v>
      </c>
      <c r="DG176" s="1" t="n">
        <v>1269.5</v>
      </c>
      <c r="DH176" s="1" t="n">
        <v>21</v>
      </c>
      <c r="DI176" s="1" t="n">
        <v>408.677777777778</v>
      </c>
      <c r="DJ176" s="1" t="n">
        <v>257.411111111111</v>
      </c>
      <c r="DK176" s="1" t="n">
        <v>158.62</v>
      </c>
      <c r="DL176" s="1" t="n">
        <v>916.311111111111</v>
      </c>
      <c r="DM176" s="1" t="n">
        <v>1228.66666666667</v>
      </c>
      <c r="DN176" s="1" t="n">
        <v>33.3333333333333</v>
      </c>
      <c r="DO176" s="1" t="n">
        <v>38.6666666666667</v>
      </c>
      <c r="DP176" s="1" t="n">
        <v>6.72222222222222</v>
      </c>
      <c r="DQ176" s="1" t="n">
        <v>295.111111111111</v>
      </c>
      <c r="DR176" s="1" t="n">
        <v>830.888888888889</v>
      </c>
      <c r="DY176" s="1" t="n">
        <v>116202.439367725</v>
      </c>
      <c r="DZ176" s="1" t="s">
        <v>479</v>
      </c>
    </row>
    <row r="177" customFormat="false" ht="14.5" hidden="false" customHeight="true" outlineLevel="0" collapsed="false">
      <c r="A177" s="2"/>
    </row>
    <row r="178" customFormat="false" ht="14.5" hidden="false" customHeight="true" outlineLevel="0" collapsed="false">
      <c r="A178" s="2" t="s">
        <v>480</v>
      </c>
      <c r="B178" s="1" t="n">
        <v>8659.39822222222</v>
      </c>
      <c r="C178" s="1" t="n">
        <v>340.882285714286</v>
      </c>
      <c r="D178" s="1" t="n">
        <v>3947.53669047619</v>
      </c>
      <c r="E178" s="1" t="n">
        <v>285.860095238095</v>
      </c>
      <c r="F178" s="1" t="n">
        <v>4410.61338624339</v>
      </c>
      <c r="G178" s="1" t="n">
        <v>123.942857142857</v>
      </c>
      <c r="H178" s="1" t="n">
        <v>0</v>
      </c>
      <c r="I178" s="1" t="n">
        <v>1330.38255026455</v>
      </c>
      <c r="J178" s="1" t="n">
        <v>2556.72148148148</v>
      </c>
      <c r="K178" s="1" t="n">
        <v>374.487206349206</v>
      </c>
      <c r="L178" s="1" t="n">
        <v>134.335396825397</v>
      </c>
      <c r="M178" s="1" t="n">
        <v>0</v>
      </c>
      <c r="N178" s="1" t="n">
        <v>378.527619047619</v>
      </c>
      <c r="O178" s="1" t="n">
        <v>926.85</v>
      </c>
      <c r="P178" s="1" t="n">
        <v>820.619682539682</v>
      </c>
      <c r="Q178" s="1" t="n">
        <v>898.465714285714</v>
      </c>
      <c r="R178" s="1" t="n">
        <v>1215.25333333333</v>
      </c>
      <c r="S178" s="1" t="n">
        <v>633.147936507937</v>
      </c>
      <c r="T178" s="1" t="n">
        <v>35855.2565925926</v>
      </c>
      <c r="U178" s="1" t="n">
        <v>652.87619047619</v>
      </c>
      <c r="V178" s="1" t="n">
        <v>3080.35333333333</v>
      </c>
      <c r="W178" s="1" t="n">
        <v>2011.92571428571</v>
      </c>
      <c r="X178" s="1" t="n">
        <v>0</v>
      </c>
      <c r="Y178" s="1" t="n">
        <v>180</v>
      </c>
      <c r="Z178" s="1" t="n">
        <v>3025.638</v>
      </c>
      <c r="AA178" s="1" t="n">
        <v>319.409841269841</v>
      </c>
      <c r="AB178" s="1" t="n">
        <v>9279.53123809524</v>
      </c>
      <c r="AC178" s="1" t="n">
        <v>1710.24650793651</v>
      </c>
      <c r="AD178" s="1" t="n">
        <v>160.36</v>
      </c>
      <c r="AE178" s="1" t="n">
        <v>2642.37904761905</v>
      </c>
      <c r="AF178" s="1" t="n">
        <v>0</v>
      </c>
      <c r="AG178" s="1" t="n">
        <v>0</v>
      </c>
      <c r="AH178" s="1" t="n">
        <v>2374.73777777778</v>
      </c>
      <c r="AI178" s="1" t="n">
        <v>255.337777777778</v>
      </c>
      <c r="AJ178" s="1" t="n">
        <v>6862.74285714286</v>
      </c>
      <c r="AK178" s="1" t="n">
        <v>0</v>
      </c>
      <c r="AL178" s="1" t="n">
        <v>1306.4</v>
      </c>
      <c r="AM178" s="1" t="n">
        <v>1691.53682539683</v>
      </c>
      <c r="AN178" s="1" t="n">
        <v>10656.4023015873</v>
      </c>
      <c r="AO178" s="1" t="n">
        <v>205.4</v>
      </c>
      <c r="AP178" s="1" t="n">
        <v>3392.95238095238</v>
      </c>
      <c r="AQ178" s="1" t="n">
        <v>268.594285714286</v>
      </c>
      <c r="AR178" s="1" t="n">
        <v>1560.62603174603</v>
      </c>
      <c r="AS178" s="1" t="n">
        <v>71.944656084656</v>
      </c>
      <c r="AT178" s="1" t="n">
        <v>124.592777777778</v>
      </c>
      <c r="AU178" s="1" t="n">
        <v>63.7488888888889</v>
      </c>
      <c r="AV178" s="1" t="n">
        <v>51.5798412698413</v>
      </c>
      <c r="AW178" s="1" t="n">
        <v>0</v>
      </c>
      <c r="AX178" s="1" t="n">
        <v>0</v>
      </c>
      <c r="AY178" s="1" t="n">
        <v>238</v>
      </c>
      <c r="AZ178" s="1" t="n">
        <v>4150.00388227513</v>
      </c>
      <c r="BA178" s="1" t="n">
        <v>664.499894179894</v>
      </c>
      <c r="BB178" s="1" t="n">
        <v>685.666666666667</v>
      </c>
      <c r="BC178" s="1" t="n">
        <v>1542.44592592593</v>
      </c>
      <c r="BD178" s="1" t="n">
        <v>497.04</v>
      </c>
      <c r="BE178" s="1" t="n">
        <v>1200.85714285714</v>
      </c>
      <c r="BF178" s="1" t="n">
        <v>205.666666666667</v>
      </c>
      <c r="BG178" s="1" t="n">
        <v>0</v>
      </c>
      <c r="BH178" s="1" t="n">
        <v>68.8</v>
      </c>
      <c r="BJ178" s="1" t="n">
        <v>1182.66666666667</v>
      </c>
      <c r="BK178" s="1" t="n">
        <v>113.681111111111</v>
      </c>
      <c r="BL178" s="1" t="n">
        <v>113.903703703704</v>
      </c>
      <c r="BM178" s="1" t="n">
        <v>12584.8790740741</v>
      </c>
      <c r="BN178" s="1" t="n">
        <v>196.747777777778</v>
      </c>
      <c r="BO178" s="1" t="n">
        <v>5134.20923280423</v>
      </c>
      <c r="BP178" s="1" t="n">
        <v>0</v>
      </c>
      <c r="BQ178" s="1" t="n">
        <v>174.166666666667</v>
      </c>
      <c r="BR178" s="1" t="n">
        <v>0</v>
      </c>
      <c r="BS178" s="1" t="n">
        <v>154.844444444444</v>
      </c>
      <c r="BT178" s="1" t="n">
        <v>639.36</v>
      </c>
      <c r="BU178" s="1" t="n">
        <v>980.5</v>
      </c>
      <c r="BV178" s="1" t="n">
        <v>3680.3003968254</v>
      </c>
      <c r="BW178" s="1" t="n">
        <v>549.007936507936</v>
      </c>
      <c r="BX178" s="1" t="n">
        <v>0</v>
      </c>
      <c r="BY178" s="1" t="n">
        <v>491.714285714286</v>
      </c>
      <c r="BZ178" s="1" t="n">
        <v>1974.83642857143</v>
      </c>
      <c r="CA178" s="1" t="n">
        <v>204.606666666667</v>
      </c>
      <c r="CB178" s="1" t="n">
        <v>124.716666666667</v>
      </c>
      <c r="CC178" s="1" t="n">
        <v>0.257777777777778</v>
      </c>
      <c r="CD178" s="1" t="n">
        <v>953.584761904762</v>
      </c>
      <c r="CE178" s="1" t="n">
        <v>41071.0476190476</v>
      </c>
      <c r="CF178" s="1" t="n">
        <v>23685.8557142857</v>
      </c>
      <c r="CG178" s="1" t="n">
        <v>316</v>
      </c>
      <c r="CH178" s="1" t="n">
        <v>5424.69428571429</v>
      </c>
      <c r="CI178" s="1" t="n">
        <v>1938.40476190476</v>
      </c>
      <c r="CJ178" s="1" t="n">
        <v>0</v>
      </c>
      <c r="CK178" s="1" t="n">
        <v>80</v>
      </c>
      <c r="CL178" s="1" t="n">
        <v>452.647619047619</v>
      </c>
      <c r="CM178" s="1" t="n">
        <v>1212.5746031746</v>
      </c>
      <c r="CN178" s="1" t="n">
        <v>257.55873015873</v>
      </c>
      <c r="CO178" s="1" t="n">
        <v>253.314285714286</v>
      </c>
      <c r="CP178" s="1" t="n">
        <v>86.0571428571429</v>
      </c>
      <c r="CQ178" s="1" t="n">
        <v>517.801587301587</v>
      </c>
      <c r="CR178" s="1" t="n">
        <v>0</v>
      </c>
      <c r="CS178" s="1" t="n">
        <v>586.420634920635</v>
      </c>
      <c r="CT178" s="1" t="n">
        <v>0</v>
      </c>
      <c r="CU178" s="1" t="n">
        <v>1263.49682539683</v>
      </c>
      <c r="CV178" s="1" t="n">
        <v>3557.12571428571</v>
      </c>
      <c r="CW178" s="1" t="n">
        <v>155.428571428571</v>
      </c>
      <c r="CX178" s="1" t="n">
        <v>2489.816</v>
      </c>
      <c r="CY178" s="1" t="n">
        <v>71.1942857142857</v>
      </c>
      <c r="CZ178" s="1" t="n">
        <v>1687.97371428571</v>
      </c>
      <c r="DA178" s="1" t="n">
        <v>797.422857142857</v>
      </c>
      <c r="DB178" s="1" t="n">
        <v>19015.0813492064</v>
      </c>
      <c r="DC178" s="1" t="n">
        <v>6577.96190476191</v>
      </c>
      <c r="DD178" s="1" t="n">
        <v>7241.57341269841</v>
      </c>
      <c r="DE178" s="1" t="n">
        <v>2203.21428571429</v>
      </c>
      <c r="DF178" s="1" t="n">
        <v>0</v>
      </c>
      <c r="DG178" s="1" t="n">
        <v>2471.53571428571</v>
      </c>
      <c r="DH178" s="1" t="n">
        <v>39.6428571428571</v>
      </c>
      <c r="DI178" s="1" t="n">
        <v>800.820634920635</v>
      </c>
      <c r="DJ178" s="1" t="n">
        <v>694.496825396825</v>
      </c>
      <c r="DK178" s="1" t="n">
        <v>605.197142857143</v>
      </c>
      <c r="DL178" s="1" t="n">
        <v>1207.26349206349</v>
      </c>
      <c r="DM178" s="1" t="n">
        <v>1605.42857142857</v>
      </c>
      <c r="DN178" s="1" t="n">
        <v>0</v>
      </c>
      <c r="DO178" s="1" t="n">
        <v>0</v>
      </c>
      <c r="DP178" s="1" t="n">
        <v>0</v>
      </c>
      <c r="DQ178" s="1" t="n">
        <v>302.15873015873</v>
      </c>
      <c r="DR178" s="1" t="n">
        <v>925.079365079365</v>
      </c>
      <c r="DS178" s="1" t="n">
        <v>0</v>
      </c>
      <c r="DT178" s="1" t="n">
        <v>0</v>
      </c>
      <c r="DU178" s="1" t="n">
        <v>0</v>
      </c>
      <c r="DW178" s="1" t="n">
        <v>0</v>
      </c>
      <c r="DX178" s="1" t="n">
        <v>0</v>
      </c>
      <c r="DY178" s="1" t="n">
        <v>282942.850339947</v>
      </c>
      <c r="DZ178" s="1" t="s">
        <v>480</v>
      </c>
    </row>
    <row r="179" customFormat="false" ht="14.5" hidden="false" customHeight="true" outlineLevel="0" collapsed="false">
      <c r="A179" s="2" t="s">
        <v>469</v>
      </c>
      <c r="B179" s="1" t="n">
        <v>633.586</v>
      </c>
      <c r="C179" s="1" t="n">
        <v>163.118952380952</v>
      </c>
      <c r="D179" s="1" t="n">
        <v>355.229190476191</v>
      </c>
      <c r="E179" s="1" t="n">
        <v>55.8280952380952</v>
      </c>
      <c r="F179" s="1" t="n">
        <v>246.825238095238</v>
      </c>
      <c r="G179" s="1" t="n">
        <v>0</v>
      </c>
      <c r="H179" s="1" t="n">
        <v>0</v>
      </c>
      <c r="I179" s="1" t="n">
        <v>201.208476190476</v>
      </c>
      <c r="J179" s="1" t="n">
        <v>466.32</v>
      </c>
      <c r="K179" s="1" t="n">
        <v>90.0394285714286</v>
      </c>
      <c r="L179" s="1" t="n">
        <v>43.2109523809524</v>
      </c>
      <c r="M179" s="1" t="n">
        <v>0</v>
      </c>
      <c r="N179" s="1" t="n">
        <v>38.497619047619</v>
      </c>
      <c r="O179" s="1" t="n">
        <v>68.45</v>
      </c>
      <c r="P179" s="1" t="n">
        <v>66.3885714285714</v>
      </c>
      <c r="Q179" s="1" t="n">
        <v>147.612380952381</v>
      </c>
      <c r="R179" s="1" t="n">
        <v>231.573333333333</v>
      </c>
      <c r="S179" s="1" t="n">
        <v>48.2590476190476</v>
      </c>
      <c r="T179" s="1" t="n">
        <v>7092.18666666667</v>
      </c>
      <c r="U179" s="1" t="n">
        <v>131.304761904762</v>
      </c>
      <c r="V179" s="1" t="n">
        <v>672.685714285714</v>
      </c>
      <c r="W179" s="1" t="n">
        <v>310.645714285714</v>
      </c>
      <c r="X179" s="1" t="n">
        <v>0</v>
      </c>
      <c r="Y179" s="1" t="n">
        <v>0</v>
      </c>
      <c r="Z179" s="1" t="n">
        <v>728.195238095238</v>
      </c>
      <c r="AA179" s="1" t="n">
        <v>74.6342857142857</v>
      </c>
      <c r="AB179" s="1" t="n">
        <v>2436.64190476191</v>
      </c>
      <c r="AC179" s="1" t="n">
        <v>389.554285714286</v>
      </c>
      <c r="AD179" s="1" t="n">
        <v>6</v>
      </c>
      <c r="AE179" s="1" t="n">
        <v>463.045714285714</v>
      </c>
      <c r="AF179" s="1" t="n">
        <v>0</v>
      </c>
      <c r="AG179" s="1" t="n">
        <v>0</v>
      </c>
      <c r="AH179" s="1" t="n">
        <v>805.32</v>
      </c>
      <c r="AI179" s="1" t="n">
        <v>0</v>
      </c>
      <c r="AJ179" s="1" t="n">
        <v>2022.05714285714</v>
      </c>
      <c r="AK179" s="1" t="n">
        <v>0</v>
      </c>
      <c r="AL179" s="1" t="n">
        <v>0</v>
      </c>
      <c r="AM179" s="1" t="n">
        <v>578.285714285714</v>
      </c>
      <c r="AN179" s="1" t="n">
        <v>5256.44761904762</v>
      </c>
      <c r="AO179" s="1" t="n">
        <v>57</v>
      </c>
      <c r="AP179" s="1" t="n">
        <v>472.285714285714</v>
      </c>
      <c r="AQ179" s="1" t="n">
        <v>14.1142857142857</v>
      </c>
      <c r="AR179" s="1" t="n">
        <v>348.72380952381</v>
      </c>
      <c r="AS179" s="1" t="n">
        <v>0</v>
      </c>
      <c r="AT179" s="1" t="n">
        <v>66.67</v>
      </c>
      <c r="AU179" s="1" t="n">
        <v>0</v>
      </c>
      <c r="AV179" s="1" t="n">
        <v>24.8442857142857</v>
      </c>
      <c r="AW179" s="1" t="n">
        <v>0</v>
      </c>
      <c r="AX179" s="1" t="n">
        <v>0</v>
      </c>
      <c r="AY179" s="1" t="n">
        <v>238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1" t="n">
        <v>0</v>
      </c>
      <c r="BN179" s="1" t="n">
        <v>0</v>
      </c>
      <c r="BO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1153.03571428571</v>
      </c>
      <c r="BW179" s="1" t="n">
        <v>101.285714285714</v>
      </c>
      <c r="BY179" s="1" t="n">
        <v>187.714285714286</v>
      </c>
      <c r="BZ179" s="1" t="n">
        <v>1068.58285714286</v>
      </c>
      <c r="CA179" s="1" t="n">
        <v>117.27</v>
      </c>
      <c r="CB179" s="1" t="n">
        <v>0</v>
      </c>
      <c r="CC179" s="1" t="n">
        <v>0</v>
      </c>
      <c r="CD179" s="1" t="n">
        <v>143.451428571429</v>
      </c>
      <c r="CE179" s="1" t="n">
        <v>25404.7142857143</v>
      </c>
      <c r="CF179" s="1" t="n">
        <v>10540.5714285714</v>
      </c>
      <c r="CG179" s="1" t="n">
        <v>76.8</v>
      </c>
      <c r="CH179" s="1" t="n">
        <v>2019.21428571429</v>
      </c>
      <c r="CI179" s="1" t="n">
        <v>874.071428571429</v>
      </c>
      <c r="CJ179" s="1" t="n">
        <v>0</v>
      </c>
      <c r="CK179" s="1" t="n">
        <v>0</v>
      </c>
      <c r="CL179" s="1" t="n">
        <v>143.314285714286</v>
      </c>
      <c r="CM179" s="1" t="n">
        <v>0</v>
      </c>
      <c r="CN179" s="1" t="n">
        <v>0</v>
      </c>
      <c r="CO179" s="1" t="n">
        <v>0</v>
      </c>
      <c r="CP179" s="1" t="n">
        <v>15.8571428571429</v>
      </c>
      <c r="CQ179" s="1" t="n">
        <v>48.1190476190476</v>
      </c>
      <c r="CR179" s="1" t="n">
        <v>0</v>
      </c>
      <c r="CS179" s="1" t="n">
        <v>296.714285714286</v>
      </c>
      <c r="CT179" s="1" t="n">
        <v>0</v>
      </c>
      <c r="CU179" s="1" t="n">
        <v>390.685714285714</v>
      </c>
      <c r="CV179" s="1" t="n">
        <v>939.085714285714</v>
      </c>
      <c r="CW179" s="1" t="n">
        <v>75.4285714285714</v>
      </c>
      <c r="CX179" s="1" t="n">
        <v>764.64</v>
      </c>
      <c r="CY179" s="1" t="n">
        <v>0</v>
      </c>
      <c r="CZ179" s="1" t="n">
        <v>986.245714285714</v>
      </c>
      <c r="DA179" s="1" t="n">
        <v>210.265714285714</v>
      </c>
      <c r="DB179" s="1" t="n">
        <v>331</v>
      </c>
      <c r="DC179" s="1" t="n">
        <v>4398.10714285714</v>
      </c>
      <c r="DD179" s="1" t="n">
        <v>3286.14285714286</v>
      </c>
      <c r="DE179" s="1" t="n">
        <v>1024.71428571429</v>
      </c>
      <c r="DF179" s="1" t="n">
        <v>0</v>
      </c>
      <c r="DG179" s="1" t="n">
        <v>812.035714285714</v>
      </c>
      <c r="DH179" s="1" t="n">
        <v>11.1428571428571</v>
      </c>
      <c r="DI179" s="1" t="n">
        <v>317.142857142857</v>
      </c>
      <c r="DJ179" s="1" t="n">
        <v>49.2857142857143</v>
      </c>
      <c r="DK179" s="1" t="n">
        <v>270.977142857143</v>
      </c>
      <c r="DL179" s="1" t="n">
        <v>0</v>
      </c>
      <c r="DM179" s="1" t="n">
        <v>138.761904761905</v>
      </c>
      <c r="DQ179" s="1" t="n">
        <v>0</v>
      </c>
      <c r="DR179" s="1" t="n">
        <v>0</v>
      </c>
      <c r="DS179" s="1" t="n">
        <v>0</v>
      </c>
      <c r="DT179" s="1" t="n">
        <v>0</v>
      </c>
      <c r="DU179" s="1" t="n">
        <v>0</v>
      </c>
      <c r="DW179" s="1" t="n">
        <v>0</v>
      </c>
      <c r="DX179" s="1" t="n">
        <v>0</v>
      </c>
      <c r="DY179" s="1" t="n">
        <v>81241.1682380953</v>
      </c>
      <c r="DZ179" s="1" t="s">
        <v>469</v>
      </c>
    </row>
    <row r="180" customFormat="false" ht="14.5" hidden="false" customHeight="true" outlineLevel="0" collapsed="false">
      <c r="A180" s="2" t="s">
        <v>470</v>
      </c>
      <c r="B180" s="1" t="n">
        <v>5474.7</v>
      </c>
      <c r="C180" s="1" t="n">
        <v>0</v>
      </c>
      <c r="D180" s="1" t="n">
        <v>1620</v>
      </c>
      <c r="E180" s="1" t="n">
        <v>0</v>
      </c>
      <c r="F180" s="1" t="n">
        <v>1240.24</v>
      </c>
      <c r="G180" s="1" t="n">
        <v>0</v>
      </c>
      <c r="H180" s="1" t="n">
        <v>0</v>
      </c>
      <c r="I180" s="1" t="n">
        <v>0</v>
      </c>
      <c r="J180" s="1" t="n">
        <v>159.04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26.64</v>
      </c>
      <c r="P180" s="1" t="n">
        <v>20.72</v>
      </c>
      <c r="Q180" s="1" t="n">
        <v>14.8</v>
      </c>
      <c r="R180" s="1" t="n">
        <v>0</v>
      </c>
      <c r="S180" s="1" t="n">
        <v>0</v>
      </c>
      <c r="T180" s="1" t="n">
        <v>2873.92</v>
      </c>
      <c r="U180" s="1" t="n">
        <v>18</v>
      </c>
      <c r="V180" s="1" t="n">
        <v>121.2</v>
      </c>
      <c r="W180" s="1" t="n">
        <v>15.6</v>
      </c>
      <c r="X180" s="1" t="n">
        <v>0</v>
      </c>
      <c r="Y180" s="1" t="n">
        <v>10.8</v>
      </c>
      <c r="Z180" s="1" t="n">
        <v>77.7000000000001</v>
      </c>
      <c r="AA180" s="1" t="n">
        <v>0</v>
      </c>
      <c r="AB180" s="1" t="n">
        <v>415.84</v>
      </c>
      <c r="AC180" s="1" t="n">
        <v>91.32</v>
      </c>
      <c r="AD180" s="1" t="n">
        <v>0</v>
      </c>
      <c r="AE180" s="1" t="n">
        <v>48</v>
      </c>
      <c r="AF180" s="1" t="n">
        <v>0</v>
      </c>
      <c r="AG180" s="1" t="n">
        <v>0</v>
      </c>
      <c r="AH180" s="1" t="n">
        <v>170.52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184</v>
      </c>
      <c r="AN180" s="1" t="n">
        <v>325.8</v>
      </c>
      <c r="AO180" s="1" t="n">
        <v>0</v>
      </c>
      <c r="AP180" s="1" t="n">
        <v>6</v>
      </c>
      <c r="AQ180" s="1" t="n">
        <v>7.2</v>
      </c>
      <c r="AR180" s="1" t="n">
        <v>0</v>
      </c>
      <c r="AS180" s="1" t="n">
        <v>0</v>
      </c>
      <c r="AT180" s="1" t="n">
        <v>2.84999999999999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161.25</v>
      </c>
      <c r="BA180" s="1" t="n">
        <v>60</v>
      </c>
      <c r="BB180" s="1" t="n">
        <v>0</v>
      </c>
      <c r="BC180" s="1" t="n">
        <v>0</v>
      </c>
      <c r="BD180" s="1" t="n">
        <v>0</v>
      </c>
      <c r="BE180" s="1" t="n">
        <v>13.5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18</v>
      </c>
      <c r="BK180" s="1" t="n">
        <v>0</v>
      </c>
      <c r="BL180" s="1" t="n">
        <v>0</v>
      </c>
      <c r="BM180" s="1" t="n">
        <v>0</v>
      </c>
      <c r="BN180" s="1" t="n">
        <v>0</v>
      </c>
      <c r="BO180" s="1" t="n">
        <v>72.8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24</v>
      </c>
      <c r="BV180" s="1" t="n">
        <v>49.75</v>
      </c>
      <c r="BW180" s="1" t="n">
        <v>9</v>
      </c>
      <c r="BY180" s="1" t="n">
        <v>0</v>
      </c>
      <c r="BZ180" s="1" t="n">
        <v>108.18</v>
      </c>
      <c r="CA180" s="1" t="n">
        <v>1.68000000000001</v>
      </c>
      <c r="CB180" s="1" t="n">
        <v>0</v>
      </c>
      <c r="CC180" s="1" t="n">
        <v>0</v>
      </c>
      <c r="CD180" s="1" t="n">
        <v>16.8</v>
      </c>
      <c r="CE180" s="1" t="n">
        <v>1035</v>
      </c>
      <c r="CF180" s="1" t="n">
        <v>1299.6</v>
      </c>
      <c r="CG180" s="1" t="n">
        <v>0</v>
      </c>
      <c r="CH180" s="1" t="n">
        <v>75.6000000000001</v>
      </c>
      <c r="CI180" s="1" t="n">
        <v>43.5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51</v>
      </c>
      <c r="CR180" s="1" t="n">
        <v>0</v>
      </c>
      <c r="CS180" s="1" t="n">
        <v>15</v>
      </c>
      <c r="CT180" s="1" t="n">
        <v>0</v>
      </c>
      <c r="CU180" s="1" t="n">
        <v>1.19999999999999</v>
      </c>
      <c r="CV180" s="1" t="n">
        <v>43.2000000000001</v>
      </c>
      <c r="CW180" s="1" t="n">
        <v>0</v>
      </c>
      <c r="CX180" s="1" t="n">
        <v>164.16</v>
      </c>
      <c r="CY180" s="1" t="n">
        <v>0</v>
      </c>
      <c r="CZ180" s="1" t="n">
        <v>31.3199999999999</v>
      </c>
      <c r="DA180" s="1" t="n">
        <v>5.57999999999998</v>
      </c>
      <c r="DB180" s="1" t="n">
        <v>18.25</v>
      </c>
      <c r="DC180" s="1" t="n">
        <v>30</v>
      </c>
      <c r="DD180" s="1" t="n">
        <v>114</v>
      </c>
      <c r="DE180" s="1" t="n">
        <v>22.5</v>
      </c>
      <c r="DF180" s="1" t="n">
        <v>0</v>
      </c>
      <c r="DG180" s="1" t="n">
        <v>22.5</v>
      </c>
      <c r="DH180" s="1" t="n">
        <v>0</v>
      </c>
      <c r="DI180" s="1" t="n">
        <v>48</v>
      </c>
      <c r="DJ180" s="1" t="n">
        <v>0</v>
      </c>
      <c r="DK180" s="1" t="n">
        <v>42.12</v>
      </c>
      <c r="DL180" s="1" t="n">
        <v>0</v>
      </c>
      <c r="DM180" s="1" t="n">
        <v>12</v>
      </c>
      <c r="DQ180" s="1" t="n">
        <v>0</v>
      </c>
      <c r="DR180" s="1" t="n">
        <v>10.1904761904762</v>
      </c>
      <c r="DS180" s="1" t="n">
        <v>0</v>
      </c>
      <c r="DT180" s="1" t="n">
        <v>0</v>
      </c>
      <c r="DU180" s="1" t="n">
        <v>0</v>
      </c>
      <c r="DW180" s="1" t="n">
        <v>0</v>
      </c>
      <c r="DX180" s="1" t="n">
        <v>0</v>
      </c>
      <c r="DY180" s="1" t="n">
        <v>16544.5704761905</v>
      </c>
      <c r="DZ180" s="1" t="s">
        <v>470</v>
      </c>
    </row>
    <row r="181" customFormat="false" ht="14.5" hidden="false" customHeight="true" outlineLevel="0" collapsed="false">
      <c r="A181" s="2" t="s">
        <v>471</v>
      </c>
      <c r="B181" s="1" t="n">
        <v>82.5</v>
      </c>
      <c r="C181" s="1" t="n">
        <v>30</v>
      </c>
      <c r="D181" s="1" t="n">
        <v>60</v>
      </c>
      <c r="E181" s="1" t="n">
        <v>33</v>
      </c>
      <c r="F181" s="1" t="n">
        <v>1133.68</v>
      </c>
      <c r="G181" s="1" t="n">
        <v>35.1428571428571</v>
      </c>
      <c r="H181" s="1" t="n">
        <v>0</v>
      </c>
      <c r="I181" s="1" t="n">
        <v>253</v>
      </c>
      <c r="J181" s="1" t="n">
        <v>571.2</v>
      </c>
      <c r="K181" s="1" t="n">
        <v>36</v>
      </c>
      <c r="L181" s="1" t="n">
        <v>0</v>
      </c>
      <c r="M181" s="1" t="n">
        <v>0</v>
      </c>
      <c r="N181" s="1" t="n">
        <v>56.24</v>
      </c>
      <c r="O181" s="1" t="n">
        <v>245.68</v>
      </c>
      <c r="P181" s="1" t="n">
        <v>59.2</v>
      </c>
      <c r="Q181" s="1" t="n">
        <v>183.52</v>
      </c>
      <c r="R181" s="1" t="n">
        <v>183.68</v>
      </c>
      <c r="S181" s="1" t="n">
        <v>0</v>
      </c>
      <c r="T181" s="1" t="n">
        <v>5270.72</v>
      </c>
      <c r="U181" s="1" t="n">
        <v>68.4</v>
      </c>
      <c r="V181" s="1" t="n">
        <v>434.4</v>
      </c>
      <c r="W181" s="1" t="n">
        <v>690.48</v>
      </c>
      <c r="X181" s="1" t="n">
        <v>0</v>
      </c>
      <c r="Y181" s="1" t="n">
        <v>169.2</v>
      </c>
      <c r="Z181" s="1" t="n">
        <v>517.26</v>
      </c>
      <c r="AA181" s="1" t="n">
        <v>31.08</v>
      </c>
      <c r="AB181" s="1" t="n">
        <v>1527.2</v>
      </c>
      <c r="AC181" s="1" t="n">
        <v>147.6</v>
      </c>
      <c r="AD181" s="1" t="n">
        <v>0</v>
      </c>
      <c r="AE181" s="1" t="n">
        <v>483.6</v>
      </c>
      <c r="AF181" s="1" t="n">
        <v>0</v>
      </c>
      <c r="AG181" s="1" t="n">
        <v>0</v>
      </c>
      <c r="AH181" s="1" t="n">
        <v>226.24</v>
      </c>
      <c r="AI181" s="1" t="n">
        <v>0</v>
      </c>
      <c r="AJ181" s="1" t="n">
        <v>789.6</v>
      </c>
      <c r="AK181" s="1" t="n">
        <v>0</v>
      </c>
      <c r="AL181" s="1" t="n">
        <v>0</v>
      </c>
      <c r="AM181" s="1" t="n">
        <v>283.36</v>
      </c>
      <c r="AN181" s="1" t="n">
        <v>617.4</v>
      </c>
      <c r="AO181" s="1" t="n">
        <v>0</v>
      </c>
      <c r="AP181" s="1" t="n">
        <v>936</v>
      </c>
      <c r="AQ181" s="1" t="n">
        <v>6.48</v>
      </c>
      <c r="AR181" s="1" t="n">
        <v>211.6</v>
      </c>
      <c r="AS181" s="1" t="n">
        <v>0</v>
      </c>
      <c r="AT181" s="1" t="n">
        <v>0</v>
      </c>
      <c r="AU181" s="1" t="n">
        <v>0</v>
      </c>
      <c r="AV181" s="1" t="n">
        <v>3.8</v>
      </c>
      <c r="AW181" s="1" t="n">
        <v>0</v>
      </c>
      <c r="AX181" s="1" t="n">
        <v>0</v>
      </c>
      <c r="AY181" s="1" t="n">
        <v>0</v>
      </c>
      <c r="AZ181" s="1" t="n">
        <v>309.5</v>
      </c>
      <c r="BA181" s="1" t="n">
        <v>72.5</v>
      </c>
      <c r="BB181" s="1" t="n">
        <v>156</v>
      </c>
      <c r="BC181" s="1" t="n">
        <v>401.6</v>
      </c>
      <c r="BD181" s="1" t="n">
        <v>222</v>
      </c>
      <c r="BE181" s="1" t="n">
        <v>643.5</v>
      </c>
      <c r="BF181" s="1" t="n">
        <v>22.5</v>
      </c>
      <c r="BG181" s="1" t="n">
        <v>0</v>
      </c>
      <c r="BH181" s="1" t="n">
        <v>0</v>
      </c>
      <c r="BI181" s="1" t="n">
        <v>0</v>
      </c>
      <c r="BJ181" s="1" t="n">
        <v>320</v>
      </c>
      <c r="BK181" s="1" t="n">
        <v>25</v>
      </c>
      <c r="BL181" s="1" t="n">
        <v>0</v>
      </c>
      <c r="BM181" s="1" t="n">
        <v>354.5</v>
      </c>
      <c r="BN181" s="1" t="n">
        <v>0</v>
      </c>
      <c r="BO181" s="1" t="n">
        <v>1368</v>
      </c>
      <c r="BQ181" s="1" t="n">
        <v>13.5</v>
      </c>
      <c r="BR181" s="1" t="n">
        <v>0</v>
      </c>
      <c r="BS181" s="1" t="n">
        <v>0</v>
      </c>
      <c r="BT181" s="1" t="n">
        <v>240</v>
      </c>
      <c r="BU181" s="1" t="n">
        <v>168</v>
      </c>
      <c r="BV181" s="1" t="n">
        <v>361</v>
      </c>
      <c r="BW181" s="1" t="n">
        <v>90</v>
      </c>
      <c r="BY181" s="1" t="n">
        <v>84</v>
      </c>
      <c r="BZ181" s="1" t="n">
        <v>268.92</v>
      </c>
      <c r="CA181" s="1" t="n">
        <v>7.27999999999997</v>
      </c>
      <c r="CB181" s="1" t="n">
        <v>0</v>
      </c>
      <c r="CC181" s="1" t="n">
        <v>0</v>
      </c>
      <c r="CD181" s="1" t="n">
        <v>205.8</v>
      </c>
      <c r="CE181" s="1" t="n">
        <v>3177</v>
      </c>
      <c r="CF181" s="1" t="n">
        <v>2138.4</v>
      </c>
      <c r="CG181" s="1" t="n">
        <v>0</v>
      </c>
      <c r="CH181" s="1" t="n">
        <v>939.6</v>
      </c>
      <c r="CI181" s="1" t="n">
        <v>313.5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30</v>
      </c>
      <c r="CQ181" s="1" t="n">
        <v>48</v>
      </c>
      <c r="CR181" s="1" t="n">
        <v>0</v>
      </c>
      <c r="CS181" s="1" t="n">
        <v>36</v>
      </c>
      <c r="CT181" s="1" t="n">
        <v>0</v>
      </c>
      <c r="CU181" s="1" t="n">
        <v>92</v>
      </c>
      <c r="CV181" s="1" t="n">
        <v>712.8</v>
      </c>
      <c r="CW181" s="1" t="n">
        <v>0</v>
      </c>
      <c r="CX181" s="1" t="n">
        <v>273.24</v>
      </c>
      <c r="CY181" s="1" t="n">
        <v>0</v>
      </c>
      <c r="CZ181" s="1" t="n">
        <v>127.44</v>
      </c>
      <c r="DA181" s="1" t="n">
        <v>100.44</v>
      </c>
      <c r="DB181" s="1" t="n">
        <v>493.5</v>
      </c>
      <c r="DC181" s="1" t="n">
        <v>523.5</v>
      </c>
      <c r="DD181" s="1" t="n">
        <v>612</v>
      </c>
      <c r="DE181" s="1" t="n">
        <v>348</v>
      </c>
      <c r="DF181" s="1" t="n">
        <v>0</v>
      </c>
      <c r="DG181" s="1" t="n">
        <v>367.5</v>
      </c>
      <c r="DH181" s="1" t="n">
        <v>7.5</v>
      </c>
      <c r="DI181" s="1" t="n">
        <v>27</v>
      </c>
      <c r="DJ181" s="1" t="n">
        <v>0</v>
      </c>
      <c r="DK181" s="1" t="n">
        <v>92.88</v>
      </c>
      <c r="DL181" s="1" t="n">
        <v>290.952380952381</v>
      </c>
      <c r="DM181" s="1" t="n">
        <v>226</v>
      </c>
      <c r="DQ181" s="1" t="n">
        <v>7.04761904761904</v>
      </c>
      <c r="DR181" s="1" t="n">
        <v>84</v>
      </c>
      <c r="DS181" s="1" t="n">
        <v>0</v>
      </c>
      <c r="DT181" s="1" t="n">
        <v>0</v>
      </c>
      <c r="DU181" s="1" t="n">
        <v>0</v>
      </c>
      <c r="DW181" s="1" t="n">
        <v>0</v>
      </c>
      <c r="DX181" s="1" t="n">
        <v>0</v>
      </c>
      <c r="DY181" s="1" t="n">
        <v>31779.1628571428</v>
      </c>
      <c r="DZ181" s="1" t="s">
        <v>471</v>
      </c>
    </row>
    <row r="182" customFormat="false" ht="14.5" hidden="false" customHeight="true" outlineLevel="0" collapsed="false">
      <c r="A182" s="2"/>
      <c r="B182" s="1" t="n">
        <v>0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1" t="n">
        <v>0</v>
      </c>
      <c r="BN182" s="1" t="n">
        <v>0</v>
      </c>
      <c r="BO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  <c r="DG182" s="1" t="n">
        <v>0</v>
      </c>
      <c r="DH182" s="1" t="n">
        <v>0</v>
      </c>
      <c r="DI182" s="1" t="n">
        <v>0</v>
      </c>
      <c r="DJ182" s="1" t="n">
        <v>0</v>
      </c>
      <c r="DK182" s="1" t="n">
        <v>0</v>
      </c>
      <c r="DL182" s="1" t="n">
        <v>0</v>
      </c>
      <c r="DM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W182" s="1" t="n">
        <v>0</v>
      </c>
      <c r="DX182" s="1" t="n">
        <v>0</v>
      </c>
      <c r="DY182" s="1" t="n">
        <v>0</v>
      </c>
    </row>
    <row r="183" customFormat="false" ht="14.5" hidden="false" customHeight="true" outlineLevel="0" collapsed="false">
      <c r="A183" s="2"/>
      <c r="B183" s="1" t="n">
        <v>0</v>
      </c>
      <c r="C183" s="1" t="n"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  <c r="DG183" s="1" t="n">
        <v>0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Q183" s="1" t="n">
        <v>0</v>
      </c>
      <c r="DR183" s="1" t="n">
        <v>0</v>
      </c>
      <c r="DS183" s="1" t="n">
        <v>0</v>
      </c>
      <c r="DT183" s="1" t="n">
        <v>0</v>
      </c>
      <c r="DU183" s="1" t="n">
        <v>0</v>
      </c>
      <c r="DW183" s="1" t="n">
        <v>0</v>
      </c>
      <c r="DX183" s="1" t="n">
        <v>0</v>
      </c>
      <c r="DY183" s="1" t="n">
        <v>0</v>
      </c>
    </row>
    <row r="184" customFormat="false" ht="14.5" hidden="false" customHeight="true" outlineLevel="0" collapsed="false">
      <c r="A184" s="2" t="s">
        <v>481</v>
      </c>
      <c r="B184" s="1" t="n">
        <v>2468.61222222222</v>
      </c>
      <c r="C184" s="1" t="n">
        <v>147.763333333333</v>
      </c>
      <c r="D184" s="1" t="n">
        <v>1912.3075</v>
      </c>
      <c r="E184" s="1" t="n">
        <v>197.032</v>
      </c>
      <c r="F184" s="1" t="n">
        <v>1789.86814814815</v>
      </c>
      <c r="G184" s="1" t="n">
        <v>88.8</v>
      </c>
      <c r="H184" s="1" t="n">
        <v>0</v>
      </c>
      <c r="I184" s="1" t="n">
        <v>876.174074074074</v>
      </c>
      <c r="J184" s="1" t="n">
        <v>1360.16148148148</v>
      </c>
      <c r="K184" s="1" t="n">
        <v>248.447777777778</v>
      </c>
      <c r="L184" s="1" t="n">
        <v>91.1244444444445</v>
      </c>
      <c r="M184" s="1" t="n">
        <v>0</v>
      </c>
      <c r="N184" s="1" t="n">
        <v>283.79</v>
      </c>
      <c r="O184" s="1" t="n">
        <v>586.08</v>
      </c>
      <c r="P184" s="1" t="n">
        <v>674.311111111111</v>
      </c>
      <c r="Q184" s="1" t="n">
        <v>552.533333333333</v>
      </c>
      <c r="R184" s="1" t="n">
        <v>800</v>
      </c>
      <c r="S184" s="1" t="n">
        <v>584.888888888889</v>
      </c>
      <c r="T184" s="1" t="n">
        <v>20618.4299259259</v>
      </c>
      <c r="U184" s="1" t="n">
        <v>435.171428571429</v>
      </c>
      <c r="V184" s="1" t="n">
        <v>1852.06761904762</v>
      </c>
      <c r="W184" s="1" t="n">
        <v>995.2</v>
      </c>
      <c r="X184" s="1" t="n">
        <v>0</v>
      </c>
      <c r="Y184" s="1" t="n">
        <v>0</v>
      </c>
      <c r="Z184" s="1" t="n">
        <v>1702.48276190476</v>
      </c>
      <c r="AA184" s="1" t="n">
        <v>213.695555555556</v>
      </c>
      <c r="AB184" s="1" t="n">
        <v>4899.84933333333</v>
      </c>
      <c r="AC184" s="1" t="n">
        <v>1081.77222222222</v>
      </c>
      <c r="AD184" s="1" t="n">
        <v>154.36</v>
      </c>
      <c r="AE184" s="1" t="n">
        <v>1647.73333333333</v>
      </c>
      <c r="AF184" s="1" t="n">
        <v>0</v>
      </c>
      <c r="AG184" s="1" t="n">
        <v>0</v>
      </c>
      <c r="AH184" s="1" t="n">
        <v>1172.65777777778</v>
      </c>
      <c r="AI184" s="1" t="n">
        <v>255.337777777778</v>
      </c>
      <c r="AJ184" s="1" t="n">
        <v>4051.08571428571</v>
      </c>
      <c r="AK184" s="1" t="n">
        <v>0</v>
      </c>
      <c r="AL184" s="1" t="n">
        <v>1306.4</v>
      </c>
      <c r="AM184" s="1" t="n">
        <v>645.891111111111</v>
      </c>
      <c r="AN184" s="1" t="n">
        <v>4456.75468253968</v>
      </c>
      <c r="AO184" s="1" t="n">
        <v>148.4</v>
      </c>
      <c r="AP184" s="1" t="n">
        <v>1978.66666666667</v>
      </c>
      <c r="AQ184" s="1" t="n">
        <v>240.8</v>
      </c>
      <c r="AR184" s="1" t="n">
        <v>1000.30222222222</v>
      </c>
      <c r="AS184" s="1" t="n">
        <v>71.944656084656</v>
      </c>
      <c r="AT184" s="1" t="n">
        <v>55.0727777777778</v>
      </c>
      <c r="AU184" s="1" t="n">
        <v>63.7488888888889</v>
      </c>
      <c r="AV184" s="1" t="n">
        <v>22.9355555555556</v>
      </c>
      <c r="AW184" s="1" t="n">
        <v>0</v>
      </c>
      <c r="AX184" s="1" t="n">
        <v>0</v>
      </c>
      <c r="AY184" s="1" t="n">
        <v>0</v>
      </c>
      <c r="AZ184" s="1" t="n">
        <v>3679.25388227513</v>
      </c>
      <c r="BA184" s="1" t="n">
        <v>531.999894179894</v>
      </c>
      <c r="BB184" s="1" t="n">
        <v>529.666666666667</v>
      </c>
      <c r="BC184" s="1" t="n">
        <v>1140.84592592593</v>
      </c>
      <c r="BD184" s="1" t="n">
        <v>275.04</v>
      </c>
      <c r="BE184" s="1" t="n">
        <v>543.857142857143</v>
      </c>
      <c r="BF184" s="1" t="n">
        <v>183.166666666667</v>
      </c>
      <c r="BG184" s="1" t="n">
        <v>0</v>
      </c>
      <c r="BH184" s="1" t="n">
        <v>68.8</v>
      </c>
      <c r="BI184" s="1" t="n">
        <v>0</v>
      </c>
      <c r="BJ184" s="1" t="n">
        <v>844.666666666667</v>
      </c>
      <c r="BK184" s="1" t="n">
        <v>88.6811111111111</v>
      </c>
      <c r="BL184" s="1" t="n">
        <v>113.903703703704</v>
      </c>
      <c r="BM184" s="1" t="n">
        <v>12230.3790740741</v>
      </c>
      <c r="BN184" s="1" t="n">
        <v>196.747777777778</v>
      </c>
      <c r="BO184" s="1" t="n">
        <v>3693.40923280423</v>
      </c>
      <c r="BQ184" s="1" t="n">
        <v>160.666666666667</v>
      </c>
      <c r="BR184" s="1" t="n">
        <v>0</v>
      </c>
      <c r="BS184" s="1" t="n">
        <v>154.844444444444</v>
      </c>
      <c r="BT184" s="1" t="n">
        <v>399.36</v>
      </c>
      <c r="BU184" s="1" t="n">
        <v>788.5</v>
      </c>
      <c r="BV184" s="1" t="n">
        <v>2116.51468253968</v>
      </c>
      <c r="BW184" s="1" t="n">
        <v>348.722222222222</v>
      </c>
      <c r="BY184" s="1" t="n">
        <v>220</v>
      </c>
      <c r="BZ184" s="1" t="n">
        <v>529.153571428571</v>
      </c>
      <c r="CA184" s="1" t="n">
        <v>78.3766666666667</v>
      </c>
      <c r="CB184" s="1" t="n">
        <v>124.716666666667</v>
      </c>
      <c r="CC184" s="1" t="n">
        <v>0.257777777777778</v>
      </c>
      <c r="CD184" s="1" t="n">
        <v>587.533333333333</v>
      </c>
      <c r="CE184" s="1" t="n">
        <v>11454.3333333333</v>
      </c>
      <c r="CF184" s="1" t="n">
        <v>9707.28428571428</v>
      </c>
      <c r="CG184" s="1" t="n">
        <v>239.2</v>
      </c>
      <c r="CH184" s="1" t="n">
        <v>2390.28</v>
      </c>
      <c r="CI184" s="1" t="n">
        <v>707.333333333333</v>
      </c>
      <c r="CJ184" s="1" t="n">
        <v>0</v>
      </c>
      <c r="CK184" s="1" t="n">
        <v>80</v>
      </c>
      <c r="CL184" s="1" t="n">
        <v>309.333333333333</v>
      </c>
      <c r="CM184" s="1" t="n">
        <v>1212.5746031746</v>
      </c>
      <c r="CN184" s="1" t="n">
        <v>257.55873015873</v>
      </c>
      <c r="CO184" s="1" t="n">
        <v>253.314285714286</v>
      </c>
      <c r="CP184" s="1" t="n">
        <v>40.2</v>
      </c>
      <c r="CQ184" s="1" t="n">
        <v>370.68253968254</v>
      </c>
      <c r="CR184" s="1" t="n">
        <v>0</v>
      </c>
      <c r="CS184" s="1" t="n">
        <v>238.706349206349</v>
      </c>
      <c r="CT184" s="1" t="n">
        <v>0</v>
      </c>
      <c r="CU184" s="1" t="n">
        <v>779.611111111111</v>
      </c>
      <c r="CV184" s="1" t="n">
        <v>1862.04</v>
      </c>
      <c r="CW184" s="1" t="n">
        <v>80</v>
      </c>
      <c r="CX184" s="1" t="n">
        <v>1287.776</v>
      </c>
      <c r="CY184" s="1" t="n">
        <v>71.1942857142857</v>
      </c>
      <c r="CZ184" s="1" t="n">
        <v>542.968</v>
      </c>
      <c r="DA184" s="1" t="n">
        <v>481.137142857143</v>
      </c>
      <c r="DB184" s="1" t="n">
        <v>18172.3313492064</v>
      </c>
      <c r="DC184" s="1" t="n">
        <v>1626.35476190476</v>
      </c>
      <c r="DD184" s="1" t="n">
        <v>3229.43055555556</v>
      </c>
      <c r="DE184" s="1" t="n">
        <v>808</v>
      </c>
      <c r="DF184" s="1" t="n">
        <v>0</v>
      </c>
      <c r="DG184" s="1" t="n">
        <v>1269.5</v>
      </c>
      <c r="DH184" s="1" t="n">
        <v>21</v>
      </c>
      <c r="DI184" s="1" t="n">
        <v>408.677777777778</v>
      </c>
      <c r="DJ184" s="1" t="n">
        <v>645.211111111111</v>
      </c>
      <c r="DK184" s="1" t="n">
        <v>199.22</v>
      </c>
      <c r="DL184" s="1" t="n">
        <v>916.311111111111</v>
      </c>
      <c r="DM184" s="1" t="n">
        <v>1228.66666666667</v>
      </c>
      <c r="DQ184" s="1" t="n">
        <v>295.111111111111</v>
      </c>
      <c r="DR184" s="1" t="n">
        <v>830.888888888889</v>
      </c>
      <c r="DS184" s="1" t="n">
        <v>0</v>
      </c>
      <c r="DT184" s="1" t="n">
        <v>0</v>
      </c>
      <c r="DU184" s="1" t="n">
        <v>0</v>
      </c>
      <c r="DW184" s="1" t="n">
        <v>0</v>
      </c>
      <c r="DX184" s="1" t="n">
        <v>0</v>
      </c>
      <c r="DY184" s="1" t="n">
        <v>153377.948768519</v>
      </c>
      <c r="DZ184" s="1" t="s">
        <v>481</v>
      </c>
    </row>
    <row r="185" customFormat="false" ht="14.5" hidden="false" customHeight="true" outlineLevel="0" collapsed="false">
      <c r="A185" s="2" t="s">
        <v>482</v>
      </c>
      <c r="B185" s="1" t="n">
        <v>2592.04283333333</v>
      </c>
      <c r="C185" s="1" t="n">
        <v>155.1515</v>
      </c>
      <c r="D185" s="1" t="n">
        <v>2007.922875</v>
      </c>
      <c r="E185" s="1" t="n">
        <v>206.8836</v>
      </c>
      <c r="F185" s="1" t="n">
        <v>1879.36155555556</v>
      </c>
      <c r="G185" s="1" t="n">
        <v>93.24</v>
      </c>
      <c r="H185" s="1" t="n">
        <v>0</v>
      </c>
      <c r="I185" s="1" t="n">
        <v>2119.98277777778</v>
      </c>
      <c r="J185" s="1" t="n">
        <v>1428.16955555556</v>
      </c>
      <c r="K185" s="1" t="n">
        <v>760.870166666667</v>
      </c>
      <c r="L185" s="1" t="n">
        <v>95.6806666666667</v>
      </c>
      <c r="M185" s="1" t="n">
        <v>0</v>
      </c>
      <c r="N185" s="1" t="n">
        <v>297.9795</v>
      </c>
      <c r="O185" s="1" t="n">
        <v>615.383999999999</v>
      </c>
      <c r="P185" s="1" t="n">
        <v>288.353333333333</v>
      </c>
      <c r="Q185" s="1" t="n">
        <v>580.16</v>
      </c>
      <c r="R185" s="1" t="n">
        <v>800</v>
      </c>
      <c r="S185" s="1" t="n">
        <v>614.133333333333</v>
      </c>
      <c r="T185" s="1" t="n">
        <v>16269.3514222222</v>
      </c>
      <c r="U185" s="1" t="n">
        <v>456.93</v>
      </c>
      <c r="V185" s="1" t="n">
        <v>1944.671</v>
      </c>
      <c r="W185" s="1" t="n">
        <v>1044.96</v>
      </c>
      <c r="X185" s="1" t="n">
        <v>0</v>
      </c>
      <c r="Y185" s="1" t="n">
        <v>0</v>
      </c>
      <c r="Z185" s="1" t="n">
        <v>2486.9069</v>
      </c>
      <c r="AA185" s="1" t="n">
        <v>224.380333333333</v>
      </c>
      <c r="AB185" s="1" t="n">
        <v>5136.0966</v>
      </c>
      <c r="AC185" s="1" t="n">
        <v>1109.56083333333</v>
      </c>
      <c r="AD185" s="1" t="n">
        <v>158.388</v>
      </c>
      <c r="AE185" s="1" t="n">
        <v>1730.12</v>
      </c>
      <c r="AF185" s="1" t="n">
        <v>0</v>
      </c>
      <c r="AG185" s="1" t="n">
        <v>0</v>
      </c>
      <c r="AH185" s="1" t="n">
        <v>1791.15066666667</v>
      </c>
      <c r="AI185" s="1" t="n">
        <v>272.770666666667</v>
      </c>
      <c r="AJ185" s="1" t="n">
        <v>4253.64</v>
      </c>
      <c r="AK185" s="1" t="n">
        <v>0</v>
      </c>
      <c r="AL185" s="1" t="n">
        <v>1700</v>
      </c>
      <c r="AM185" s="1" t="n">
        <v>2444.58566666667</v>
      </c>
      <c r="AN185" s="1" t="n">
        <v>5483.59241666667</v>
      </c>
      <c r="AO185" s="1" t="n">
        <v>155.82</v>
      </c>
      <c r="AP185" s="1" t="n">
        <v>2077.6</v>
      </c>
      <c r="AQ185" s="1" t="n">
        <v>242.84</v>
      </c>
      <c r="AR185" s="1" t="n">
        <v>1050.31733333333</v>
      </c>
      <c r="AS185" s="1" t="n">
        <v>326.617888888889</v>
      </c>
      <c r="AT185" s="1" t="n">
        <v>57.8264166666667</v>
      </c>
      <c r="AU185" s="1" t="n">
        <v>66.9363333333333</v>
      </c>
      <c r="AV185" s="1" t="n">
        <v>24.0823333333333</v>
      </c>
      <c r="AW185" s="1" t="n">
        <v>0</v>
      </c>
      <c r="AX185" s="1" t="n">
        <v>0</v>
      </c>
      <c r="AY185" s="1" t="n">
        <v>0</v>
      </c>
      <c r="AZ185" s="1" t="n">
        <v>6019.22657638889</v>
      </c>
      <c r="BA185" s="1" t="n">
        <v>1473.22988888889</v>
      </c>
      <c r="BB185" s="1" t="n">
        <v>556.15</v>
      </c>
      <c r="BC185" s="1" t="n">
        <v>1197.88822222222</v>
      </c>
      <c r="BD185" s="1" t="n">
        <v>288.792</v>
      </c>
      <c r="BE185" s="1" t="n">
        <v>5188.775</v>
      </c>
      <c r="BF185" s="1" t="n">
        <v>192.325</v>
      </c>
      <c r="BG185" s="1" t="n">
        <v>0</v>
      </c>
      <c r="BH185" s="1" t="n">
        <v>72.24</v>
      </c>
      <c r="BI185" s="1" t="n">
        <v>0</v>
      </c>
      <c r="BJ185" s="1" t="n">
        <v>886.9</v>
      </c>
      <c r="BK185" s="1" t="n">
        <v>92.9651666666667</v>
      </c>
      <c r="BL185" s="1" t="n">
        <v>123.798888888889</v>
      </c>
      <c r="BM185" s="1" t="n">
        <v>17953.2980277778</v>
      </c>
      <c r="BN185" s="1" t="n">
        <v>212.140166666667</v>
      </c>
      <c r="BO185" s="1" t="n">
        <v>4186.07969444444</v>
      </c>
      <c r="BQ185" s="1" t="n">
        <v>168.7</v>
      </c>
      <c r="BR185" s="1" t="n">
        <v>0</v>
      </c>
      <c r="BS185" s="1" t="n">
        <v>163.426666666667</v>
      </c>
      <c r="BT185" s="1" t="n">
        <v>419.328</v>
      </c>
      <c r="BU185" s="1" t="n">
        <v>5386.05</v>
      </c>
      <c r="BV185" s="1" t="n">
        <v>2514.13479166667</v>
      </c>
      <c r="BW185" s="1" t="n">
        <v>661.558333333333</v>
      </c>
      <c r="BY185" s="1" t="n">
        <v>220</v>
      </c>
      <c r="BZ185" s="1" t="n">
        <v>555.61125</v>
      </c>
      <c r="CA185" s="1" t="n">
        <v>82.2955000000002</v>
      </c>
      <c r="CB185" s="1" t="n">
        <v>1055.615</v>
      </c>
      <c r="CC185" s="1" t="n">
        <v>0.270666666666667</v>
      </c>
      <c r="CD185" s="1" t="n">
        <v>616.91</v>
      </c>
      <c r="CE185" s="1" t="n">
        <v>12327.05</v>
      </c>
      <c r="CF185" s="1" t="n">
        <v>15616.0685</v>
      </c>
      <c r="CG185" s="1" t="n">
        <v>251.16</v>
      </c>
      <c r="CH185" s="1" t="n">
        <v>2509.794</v>
      </c>
      <c r="CI185" s="1" t="n">
        <v>742.7</v>
      </c>
      <c r="CJ185" s="1" t="n">
        <v>0</v>
      </c>
      <c r="CK185" s="1" t="n">
        <v>80</v>
      </c>
      <c r="CL185" s="1" t="n">
        <v>324.8</v>
      </c>
      <c r="CM185" s="1" t="n">
        <v>1300.04333333333</v>
      </c>
      <c r="CN185" s="1" t="n">
        <v>1672.3975</v>
      </c>
      <c r="CO185" s="1" t="n">
        <v>300</v>
      </c>
      <c r="CP185" s="1" t="n">
        <v>42.21</v>
      </c>
      <c r="CQ185" s="1" t="n">
        <v>389.216666666667</v>
      </c>
      <c r="CR185" s="1" t="n">
        <v>0</v>
      </c>
      <c r="CS185" s="1" t="n">
        <v>2840.64166666667</v>
      </c>
      <c r="CT185" s="1" t="n">
        <v>0</v>
      </c>
      <c r="CU185" s="1" t="n">
        <v>918.591666666667</v>
      </c>
      <c r="CV185" s="1" t="n">
        <v>1955.142</v>
      </c>
      <c r="CW185" s="1" t="n">
        <v>80</v>
      </c>
      <c r="CX185" s="1" t="n">
        <v>1184.6288</v>
      </c>
      <c r="CY185" s="1" t="n">
        <v>80.262</v>
      </c>
      <c r="CZ185" s="1" t="n">
        <v>570.116400000001</v>
      </c>
      <c r="DA185" s="1" t="n">
        <v>491.144</v>
      </c>
      <c r="DB185" s="1" t="n">
        <v>11642.8079166667</v>
      </c>
      <c r="DC185" s="1" t="n">
        <v>2457.6725</v>
      </c>
      <c r="DD185" s="1" t="n">
        <v>3670.90208333333</v>
      </c>
      <c r="DE185" s="1" t="n">
        <v>848.4</v>
      </c>
      <c r="DF185" s="1" t="n">
        <v>0</v>
      </c>
      <c r="DG185" s="1" t="n">
        <v>1332.975</v>
      </c>
      <c r="DH185" s="1" t="n">
        <v>22.05</v>
      </c>
      <c r="DI185" s="1" t="n">
        <v>3091.11166666667</v>
      </c>
      <c r="DJ185" s="1" t="n">
        <v>1658.08166666667</v>
      </c>
      <c r="DK185" s="1" t="n">
        <v>304.351</v>
      </c>
      <c r="DL185" s="1" t="n">
        <v>962.126666666667</v>
      </c>
      <c r="DM185" s="1" t="n">
        <v>1290.1</v>
      </c>
      <c r="DQ185" s="1" t="n">
        <v>309.866666666667</v>
      </c>
      <c r="DR185" s="1" t="n">
        <v>872.433333333334</v>
      </c>
      <c r="DS185" s="1" t="n">
        <v>0</v>
      </c>
      <c r="DT185" s="1" t="n">
        <v>0</v>
      </c>
      <c r="DU185" s="1" t="n">
        <v>0</v>
      </c>
      <c r="DW185" s="1" t="n">
        <v>0</v>
      </c>
      <c r="DX185" s="1" t="n">
        <v>0</v>
      </c>
      <c r="DY185" s="1" t="n">
        <v>187471.014381944</v>
      </c>
      <c r="DZ185" s="1" t="s">
        <v>482</v>
      </c>
    </row>
    <row r="186" customFormat="false" ht="14.5" hidden="false" customHeight="true" outlineLevel="0" collapsed="false">
      <c r="A186" s="2" t="s">
        <v>483</v>
      </c>
      <c r="B186" s="1" t="n">
        <v>2715.47344444444</v>
      </c>
      <c r="C186" s="1" t="n">
        <v>162.539666666667</v>
      </c>
      <c r="D186" s="1" t="n">
        <v>2103.53825</v>
      </c>
      <c r="E186" s="1" t="n">
        <v>216.7352</v>
      </c>
      <c r="F186" s="1" t="n">
        <v>1968.85496296296</v>
      </c>
      <c r="G186" s="1" t="n">
        <v>97.68</v>
      </c>
      <c r="H186" s="1" t="n">
        <v>0</v>
      </c>
      <c r="I186" s="1" t="n">
        <v>963.791481481482</v>
      </c>
      <c r="J186" s="1" t="n">
        <v>1496.17762962963</v>
      </c>
      <c r="K186" s="1" t="n">
        <v>273.292555555556</v>
      </c>
      <c r="L186" s="1" t="n">
        <v>100.236888888889</v>
      </c>
      <c r="M186" s="1" t="n">
        <v>0</v>
      </c>
      <c r="N186" s="1" t="n">
        <v>312.169</v>
      </c>
      <c r="O186" s="1" t="n">
        <v>644.688000000001</v>
      </c>
      <c r="P186" s="1" t="n">
        <v>302.084444444445</v>
      </c>
      <c r="Q186" s="1" t="n">
        <v>607.786666666667</v>
      </c>
      <c r="R186" s="1" t="n">
        <v>800</v>
      </c>
      <c r="S186" s="1" t="n">
        <v>643.377777777778</v>
      </c>
      <c r="T186" s="1" t="n">
        <v>12246.9929185185</v>
      </c>
      <c r="U186" s="1" t="n">
        <v>478.688571428571</v>
      </c>
      <c r="V186" s="1" t="n">
        <v>2037.27438095238</v>
      </c>
      <c r="W186" s="1" t="n">
        <v>1094.72</v>
      </c>
      <c r="X186" s="1" t="n">
        <v>0</v>
      </c>
      <c r="Y186" s="1" t="n">
        <v>0</v>
      </c>
      <c r="Z186" s="1" t="n">
        <v>1872.73103809524</v>
      </c>
      <c r="AA186" s="1" t="n">
        <v>235.065111111111</v>
      </c>
      <c r="AB186" s="1" t="n">
        <v>3471.12431111111</v>
      </c>
      <c r="AC186" s="1" t="n">
        <v>1478.80277777778</v>
      </c>
      <c r="AD186" s="1" t="n">
        <v>162.416</v>
      </c>
      <c r="AE186" s="1" t="n">
        <v>1812.50666666667</v>
      </c>
      <c r="AF186" s="1" t="n">
        <v>0</v>
      </c>
      <c r="AG186" s="1" t="n">
        <v>0</v>
      </c>
      <c r="AH186" s="1" t="n">
        <v>1267.24355555556</v>
      </c>
      <c r="AI186" s="1" t="n">
        <v>278.283555555556</v>
      </c>
      <c r="AJ186" s="1" t="n">
        <v>4456.19428571429</v>
      </c>
      <c r="AK186" s="1" t="n">
        <v>0</v>
      </c>
      <c r="AL186" s="1" t="n">
        <v>1700</v>
      </c>
      <c r="AM186" s="1" t="n">
        <v>710.480222222222</v>
      </c>
      <c r="AN186" s="1" t="n">
        <v>4782.43015079365</v>
      </c>
      <c r="AO186" s="1" t="n">
        <v>163.24</v>
      </c>
      <c r="AP186" s="1" t="n">
        <v>2176.53333333333</v>
      </c>
      <c r="AQ186" s="1" t="n">
        <v>244.88</v>
      </c>
      <c r="AR186" s="1" t="n">
        <v>1100.33244444444</v>
      </c>
      <c r="AS186" s="1" t="n">
        <v>340.085407407407</v>
      </c>
      <c r="AT186" s="1" t="n">
        <v>60.5800555555556</v>
      </c>
      <c r="AU186" s="1" t="n">
        <v>70.1237777777778</v>
      </c>
      <c r="AV186" s="1" t="n">
        <v>25.2291111111111</v>
      </c>
      <c r="AW186" s="1" t="n">
        <v>0</v>
      </c>
      <c r="AX186" s="1" t="n">
        <v>0</v>
      </c>
      <c r="AY186" s="1" t="n">
        <v>0</v>
      </c>
      <c r="AZ186" s="1" t="n">
        <v>1758.81593716932</v>
      </c>
      <c r="BA186" s="1" t="n">
        <v>561.759883597884</v>
      </c>
      <c r="BB186" s="1" t="n">
        <v>582.633333333333</v>
      </c>
      <c r="BC186" s="1" t="n">
        <v>1254.93051851852</v>
      </c>
      <c r="BD186" s="1" t="n">
        <v>302.544</v>
      </c>
      <c r="BE186" s="1" t="n">
        <v>5197.76428571429</v>
      </c>
      <c r="BF186" s="1" t="n">
        <v>201.483333333333</v>
      </c>
      <c r="BG186" s="1" t="n">
        <v>0</v>
      </c>
      <c r="BH186" s="1" t="n">
        <v>75.68</v>
      </c>
      <c r="BI186" s="1" t="n">
        <v>0</v>
      </c>
      <c r="BJ186" s="1" t="n">
        <v>929.133333333333</v>
      </c>
      <c r="BK186" s="1" t="n">
        <v>97.2492222222223</v>
      </c>
      <c r="BL186" s="1" t="n">
        <v>129.694074074074</v>
      </c>
      <c r="BM186" s="1" t="n">
        <v>11509.4503148148</v>
      </c>
      <c r="BN186" s="1" t="n">
        <v>216.032555555556</v>
      </c>
      <c r="BO186" s="1" t="n">
        <v>3199.41682275132</v>
      </c>
      <c r="BQ186" s="1" t="n">
        <v>176.733333333333</v>
      </c>
      <c r="BR186" s="1" t="n">
        <v>0</v>
      </c>
      <c r="BS186" s="1" t="n">
        <v>171.208888888889</v>
      </c>
      <c r="BT186" s="1" t="n">
        <v>439.296</v>
      </c>
      <c r="BU186" s="1" t="n">
        <v>5404.43333333333</v>
      </c>
      <c r="BV186" s="1" t="n">
        <v>2296.81740079365</v>
      </c>
      <c r="BW186" s="1" t="n">
        <v>374.394444444445</v>
      </c>
      <c r="BY186" s="1" t="n">
        <v>220</v>
      </c>
      <c r="BZ186" s="1" t="n">
        <v>582.068928571428</v>
      </c>
      <c r="CA186" s="1" t="n">
        <v>86.2143333333333</v>
      </c>
      <c r="CB186" s="1" t="n">
        <v>141.808333333333</v>
      </c>
      <c r="CC186" s="1" t="n">
        <v>0.283555555555556</v>
      </c>
      <c r="CD186" s="1" t="n">
        <v>646.286666666667</v>
      </c>
      <c r="CE186" s="1" t="n">
        <v>12599.7666666667</v>
      </c>
      <c r="CF186" s="1" t="n">
        <v>6553.89271428572</v>
      </c>
      <c r="CG186" s="1" t="n">
        <v>263.12</v>
      </c>
      <c r="CH186" s="1" t="n">
        <v>2629.308</v>
      </c>
      <c r="CI186" s="1" t="n">
        <v>778.066666666667</v>
      </c>
      <c r="CJ186" s="1" t="n">
        <v>0</v>
      </c>
      <c r="CK186" s="1" t="n">
        <v>80</v>
      </c>
      <c r="CL186" s="1" t="n">
        <v>340.266666666666</v>
      </c>
      <c r="CM186" s="1" t="n">
        <v>12712.5977777778</v>
      </c>
      <c r="CN186" s="1" t="n">
        <v>682.111666666667</v>
      </c>
      <c r="CO186" s="1" t="n">
        <v>300</v>
      </c>
      <c r="CP186" s="1" t="n">
        <v>44.22</v>
      </c>
      <c r="CQ186" s="1" t="n">
        <v>407.750793650794</v>
      </c>
      <c r="CR186" s="1" t="n">
        <v>0</v>
      </c>
      <c r="CS186" s="1" t="n">
        <v>262.576984126984</v>
      </c>
      <c r="CT186" s="1" t="n">
        <v>0</v>
      </c>
      <c r="CU186" s="1" t="n">
        <v>817.572222222223</v>
      </c>
      <c r="CV186" s="1" t="n">
        <v>2048.244</v>
      </c>
      <c r="CW186" s="1" t="n">
        <v>80</v>
      </c>
      <c r="CX186" s="1" t="n">
        <v>1122.4016</v>
      </c>
      <c r="CY186" s="1" t="n">
        <v>84.084</v>
      </c>
      <c r="CZ186" s="1" t="n">
        <v>597.2648</v>
      </c>
      <c r="DA186" s="1" t="n">
        <v>501.150857142857</v>
      </c>
      <c r="DB186" s="1" t="n">
        <v>17335.284484127</v>
      </c>
      <c r="DC186" s="1" t="n">
        <v>1788.99023809524</v>
      </c>
      <c r="DD186" s="1" t="n">
        <v>3512.37361111111</v>
      </c>
      <c r="DE186" s="1" t="n">
        <v>888.8</v>
      </c>
      <c r="DF186" s="1" t="n">
        <v>0</v>
      </c>
      <c r="DG186" s="1" t="n">
        <v>1396.45</v>
      </c>
      <c r="DH186" s="1" t="n">
        <v>23.1</v>
      </c>
      <c r="DI186" s="1" t="n">
        <v>449.545555555555</v>
      </c>
      <c r="DJ186" s="1" t="n">
        <v>916.552222222222</v>
      </c>
      <c r="DK186" s="1" t="n">
        <v>215.082</v>
      </c>
      <c r="DL186" s="1" t="n">
        <v>1007.94222222222</v>
      </c>
      <c r="DM186" s="1" t="n">
        <v>1351.53333333333</v>
      </c>
      <c r="DQ186" s="1" t="n">
        <v>324.622222222222</v>
      </c>
      <c r="DR186" s="1" t="n">
        <v>913.977777777778</v>
      </c>
      <c r="DS186" s="1" t="n">
        <v>0</v>
      </c>
      <c r="DT186" s="1" t="n">
        <v>0</v>
      </c>
      <c r="DU186" s="1" t="n">
        <v>0</v>
      </c>
      <c r="DW186" s="1" t="n">
        <v>0</v>
      </c>
      <c r="DX186" s="1" t="n">
        <v>0</v>
      </c>
      <c r="DY186" s="1" t="n">
        <v>165259.165558862</v>
      </c>
      <c r="DZ186" s="1" t="s">
        <v>483</v>
      </c>
    </row>
    <row r="187" customFormat="false" ht="14.5" hidden="false" customHeight="true" outlineLevel="0" collapsed="false">
      <c r="A187" s="2" t="s">
        <v>484</v>
      </c>
      <c r="B187" s="1" t="n">
        <v>2221.751</v>
      </c>
      <c r="C187" s="1" t="n">
        <v>132.987</v>
      </c>
      <c r="D187" s="1" t="n">
        <v>1721.07675</v>
      </c>
      <c r="E187" s="1" t="n">
        <v>177.3288</v>
      </c>
      <c r="F187" s="1" t="n">
        <v>1610.88133333333</v>
      </c>
      <c r="G187" s="1" t="n">
        <v>79.9200000000001</v>
      </c>
      <c r="H187" s="1" t="n">
        <v>0</v>
      </c>
      <c r="I187" s="1" t="n">
        <v>788.556666666666</v>
      </c>
      <c r="J187" s="1" t="n">
        <v>1224.14533333333</v>
      </c>
      <c r="K187" s="1" t="n">
        <v>223.603</v>
      </c>
      <c r="L187" s="1" t="n">
        <v>82.012</v>
      </c>
      <c r="M187" s="1" t="n">
        <v>0</v>
      </c>
      <c r="N187" s="1" t="n">
        <v>255.411</v>
      </c>
      <c r="O187" s="1" t="n">
        <v>527.472</v>
      </c>
      <c r="P187" s="1" t="n">
        <v>247.16</v>
      </c>
      <c r="Q187" s="1" t="n">
        <v>497.28</v>
      </c>
      <c r="R187" s="1" t="n">
        <v>800</v>
      </c>
      <c r="S187" s="1" t="n">
        <v>526.4</v>
      </c>
      <c r="T187" s="1" t="n">
        <v>12556.5869333333</v>
      </c>
      <c r="U187" s="1" t="n">
        <v>391.654285714286</v>
      </c>
      <c r="V187" s="1" t="n">
        <v>1666.86085714286</v>
      </c>
      <c r="W187" s="1" t="n">
        <v>895.68</v>
      </c>
      <c r="X187" s="1" t="n">
        <v>0</v>
      </c>
      <c r="Y187" s="1" t="n">
        <v>0</v>
      </c>
      <c r="Z187" s="1" t="n">
        <v>1532.23448571429</v>
      </c>
      <c r="AA187" s="1" t="n">
        <v>192.326</v>
      </c>
      <c r="AB187" s="1" t="n">
        <v>2854.0108</v>
      </c>
      <c r="AC187" s="1" t="n">
        <v>1396.475</v>
      </c>
      <c r="AD187" s="1" t="n">
        <v>146.304</v>
      </c>
      <c r="AE187" s="1" t="n">
        <v>1482.96</v>
      </c>
      <c r="AF187" s="1" t="n">
        <v>0</v>
      </c>
      <c r="AG187" s="1" t="n">
        <v>0</v>
      </c>
      <c r="AH187" s="1" t="n">
        <v>2321.464</v>
      </c>
      <c r="AI187" s="1" t="n">
        <v>256.232</v>
      </c>
      <c r="AJ187" s="1" t="n">
        <v>3645.97714285715</v>
      </c>
      <c r="AK187" s="1" t="n">
        <v>0</v>
      </c>
      <c r="AL187" s="1" t="n">
        <v>1700</v>
      </c>
      <c r="AM187" s="1" t="n">
        <v>581.302</v>
      </c>
      <c r="AN187" s="1" t="n">
        <v>4131.07921428572</v>
      </c>
      <c r="AO187" s="1" t="n">
        <v>133.56</v>
      </c>
      <c r="AP187" s="1" t="n">
        <v>1780.8</v>
      </c>
      <c r="AQ187" s="1" t="n">
        <v>236.72</v>
      </c>
      <c r="AR187" s="1" t="n">
        <v>900.272000000001</v>
      </c>
      <c r="AS187" s="1" t="n">
        <v>286.215333333333</v>
      </c>
      <c r="AT187" s="1" t="n">
        <v>49.5655</v>
      </c>
      <c r="AU187" s="1" t="n">
        <v>57.374</v>
      </c>
      <c r="AV187" s="1" t="n">
        <v>20.642</v>
      </c>
      <c r="AW187" s="1" t="n">
        <v>0</v>
      </c>
      <c r="AX187" s="1" t="n">
        <v>0</v>
      </c>
      <c r="AY187" s="1" t="n">
        <v>0</v>
      </c>
      <c r="AZ187" s="1" t="n">
        <v>1547.35849404762</v>
      </c>
      <c r="BA187" s="1" t="n">
        <v>502.239904761905</v>
      </c>
      <c r="BB187" s="1" t="n">
        <v>476.7</v>
      </c>
      <c r="BC187" s="1" t="n">
        <v>1026.76133333333</v>
      </c>
      <c r="BD187" s="1" t="n">
        <v>247.536</v>
      </c>
      <c r="BE187" s="1" t="n">
        <v>489.471428571429</v>
      </c>
      <c r="BF187" s="1" t="n">
        <v>164.85</v>
      </c>
      <c r="BG187" s="1" t="n">
        <v>0</v>
      </c>
      <c r="BH187" s="1" t="n">
        <v>61.92</v>
      </c>
      <c r="BI187" s="1" t="n">
        <v>0</v>
      </c>
      <c r="BJ187" s="1" t="n">
        <v>760.2</v>
      </c>
      <c r="BK187" s="1" t="n">
        <v>80.113</v>
      </c>
      <c r="BL187" s="1" t="n">
        <v>106.113333333333</v>
      </c>
      <c r="BM187" s="1" t="n">
        <v>6432.64116666667</v>
      </c>
      <c r="BN187" s="1" t="n">
        <v>200.463</v>
      </c>
      <c r="BO187" s="1" t="n">
        <v>2654.06830952381</v>
      </c>
      <c r="BQ187" s="1" t="n">
        <v>144.6</v>
      </c>
      <c r="BR187" s="1" t="n">
        <v>0</v>
      </c>
      <c r="BS187" s="1" t="n">
        <v>140.08</v>
      </c>
      <c r="BT187" s="1" t="n">
        <v>359.424</v>
      </c>
      <c r="BU187" s="1" t="n">
        <v>709.65</v>
      </c>
      <c r="BV187" s="1" t="n">
        <v>1966.08696428571</v>
      </c>
      <c r="BW187" s="1" t="n">
        <v>323.05</v>
      </c>
      <c r="BY187" s="1" t="n">
        <v>220</v>
      </c>
      <c r="BZ187" s="1" t="n">
        <v>476.238214285714</v>
      </c>
      <c r="CA187" s="1" t="n">
        <v>70.539</v>
      </c>
      <c r="CB187" s="1" t="n">
        <v>116.025</v>
      </c>
      <c r="CC187" s="1" t="n">
        <v>0.232</v>
      </c>
      <c r="CD187" s="1" t="n">
        <v>528.779999999999</v>
      </c>
      <c r="CE187" s="1" t="n">
        <v>10308.9</v>
      </c>
      <c r="CF187" s="1" t="n">
        <v>15243.4758571429</v>
      </c>
      <c r="CG187" s="1" t="n">
        <v>215.28</v>
      </c>
      <c r="CH187" s="1" t="n">
        <v>2151.252</v>
      </c>
      <c r="CI187" s="1" t="n">
        <v>636.6</v>
      </c>
      <c r="CJ187" s="1" t="n">
        <v>0</v>
      </c>
      <c r="CK187" s="1" t="n">
        <v>80</v>
      </c>
      <c r="CL187" s="1" t="n">
        <v>278.4</v>
      </c>
      <c r="CM187" s="1" t="n">
        <v>12662.38</v>
      </c>
      <c r="CN187" s="1" t="n">
        <v>643.255</v>
      </c>
      <c r="CO187" s="1" t="n">
        <v>300</v>
      </c>
      <c r="CP187" s="1" t="n">
        <v>36.18</v>
      </c>
      <c r="CQ187" s="1" t="n">
        <v>333.614285714285</v>
      </c>
      <c r="CR187" s="1" t="n">
        <v>0</v>
      </c>
      <c r="CS187" s="1" t="n">
        <v>214.835714285715</v>
      </c>
      <c r="CT187" s="1" t="n">
        <v>0</v>
      </c>
      <c r="CU187" s="1" t="n">
        <v>741.65</v>
      </c>
      <c r="CV187" s="1" t="n">
        <v>1675.836</v>
      </c>
      <c r="CW187" s="1" t="n">
        <v>80</v>
      </c>
      <c r="CX187" s="1" t="n">
        <v>1593.0824</v>
      </c>
      <c r="CY187" s="1" t="n">
        <v>68.796</v>
      </c>
      <c r="CZ187" s="1" t="n">
        <v>488.6712</v>
      </c>
      <c r="DA187" s="1" t="n">
        <v>461.123428571429</v>
      </c>
      <c r="DB187" s="1" t="n">
        <v>6967.37821428572</v>
      </c>
      <c r="DC187" s="1" t="n">
        <v>1463.71928571428</v>
      </c>
      <c r="DD187" s="1" t="n">
        <v>2974.4375</v>
      </c>
      <c r="DE187" s="1" t="n">
        <v>727.2</v>
      </c>
      <c r="DF187" s="1" t="n">
        <v>0</v>
      </c>
      <c r="DG187" s="1" t="n">
        <v>1142.55</v>
      </c>
      <c r="DH187" s="1" t="n">
        <v>18.9</v>
      </c>
      <c r="DI187" s="1" t="n">
        <v>367.81</v>
      </c>
      <c r="DJ187" s="1" t="n">
        <v>865.87</v>
      </c>
      <c r="DK187" s="1" t="n">
        <v>183.358</v>
      </c>
      <c r="DL187" s="1" t="n">
        <v>824.680000000001</v>
      </c>
      <c r="DM187" s="1" t="n">
        <v>1105.8</v>
      </c>
      <c r="DQ187" s="1" t="n">
        <v>265.6</v>
      </c>
      <c r="DR187" s="1" t="n">
        <v>747.8</v>
      </c>
      <c r="DS187" s="1" t="n">
        <v>0</v>
      </c>
      <c r="DT187" s="1" t="n">
        <v>0</v>
      </c>
      <c r="DU187" s="1" t="n">
        <v>0</v>
      </c>
      <c r="DW187" s="1" t="n">
        <v>0</v>
      </c>
      <c r="DX187" s="1" t="n">
        <v>0</v>
      </c>
      <c r="DY187" s="1" t="n">
        <v>136005.856470238</v>
      </c>
      <c r="DZ187" s="1" t="s">
        <v>484</v>
      </c>
    </row>
    <row r="188" customFormat="false" ht="14.5" hidden="false" customHeight="true" outlineLevel="0" collapsed="false">
      <c r="A188" s="2" t="s">
        <v>485</v>
      </c>
      <c r="B188" s="1" t="n">
        <v>2221.751</v>
      </c>
      <c r="C188" s="1" t="n">
        <v>132.987</v>
      </c>
      <c r="D188" s="1" t="n">
        <v>1721.07675</v>
      </c>
      <c r="E188" s="1" t="n">
        <v>177.3288</v>
      </c>
      <c r="F188" s="1" t="n">
        <v>1610.88133333333</v>
      </c>
      <c r="G188" s="1" t="n">
        <v>79.9199999999999</v>
      </c>
      <c r="H188" s="1" t="n">
        <v>0</v>
      </c>
      <c r="I188" s="1" t="n">
        <v>788.556666666667</v>
      </c>
      <c r="J188" s="1" t="n">
        <v>2015.92133333334</v>
      </c>
      <c r="K188" s="1" t="n">
        <v>223.603</v>
      </c>
      <c r="L188" s="1" t="n">
        <v>82.012</v>
      </c>
      <c r="M188" s="1" t="n">
        <v>0</v>
      </c>
      <c r="N188" s="1" t="n">
        <v>255.411</v>
      </c>
      <c r="O188" s="1" t="n">
        <v>527.472</v>
      </c>
      <c r="P188" s="1" t="n">
        <v>247.16</v>
      </c>
      <c r="Q188" s="1" t="n">
        <v>497.28</v>
      </c>
      <c r="R188" s="1" t="n">
        <v>800</v>
      </c>
      <c r="S188" s="1" t="n">
        <v>526.4</v>
      </c>
      <c r="T188" s="1" t="n">
        <v>14556.5869333333</v>
      </c>
      <c r="U188" s="1" t="n">
        <v>391.654285714285</v>
      </c>
      <c r="V188" s="1" t="n">
        <v>1666.86085714286</v>
      </c>
      <c r="W188" s="1" t="n">
        <v>895.68</v>
      </c>
      <c r="X188" s="1" t="n">
        <v>0</v>
      </c>
      <c r="Y188" s="1" t="n">
        <v>0</v>
      </c>
      <c r="Z188" s="1" t="n">
        <v>1532.23448571429</v>
      </c>
      <c r="AA188" s="1" t="n">
        <v>192.326</v>
      </c>
      <c r="AB188" s="1" t="n">
        <v>2777.0108</v>
      </c>
      <c r="AC188" s="1" t="n">
        <v>500.195</v>
      </c>
      <c r="AD188" s="1" t="n">
        <v>72.504</v>
      </c>
      <c r="AE188" s="1" t="n">
        <v>1482.96</v>
      </c>
      <c r="AF188" s="1" t="n">
        <v>0</v>
      </c>
      <c r="AG188" s="1" t="n">
        <v>0</v>
      </c>
      <c r="AH188" s="1" t="n">
        <v>2094.664</v>
      </c>
      <c r="AI188" s="1" t="n">
        <v>99.232</v>
      </c>
      <c r="AJ188" s="1" t="n">
        <v>3645.97714285715</v>
      </c>
      <c r="AK188" s="1" t="n">
        <v>0</v>
      </c>
      <c r="AL188" s="1" t="n">
        <v>1700</v>
      </c>
      <c r="AM188" s="1" t="n">
        <v>581.302</v>
      </c>
      <c r="AN188" s="1" t="n">
        <v>13464.5192142857</v>
      </c>
      <c r="AO188" s="1" t="n">
        <v>133.56</v>
      </c>
      <c r="AP188" s="1" t="n">
        <v>1780.8</v>
      </c>
      <c r="AQ188" s="1" t="n">
        <v>51.0000000000001</v>
      </c>
      <c r="AR188" s="1" t="n">
        <v>900.271999999999</v>
      </c>
      <c r="AS188" s="1" t="n">
        <v>242.415333333334</v>
      </c>
      <c r="AT188" s="1" t="n">
        <v>49.5654999999999</v>
      </c>
      <c r="AU188" s="1" t="n">
        <v>57.374</v>
      </c>
      <c r="AV188" s="1" t="n">
        <v>20.642</v>
      </c>
      <c r="AW188" s="1" t="n">
        <v>0</v>
      </c>
      <c r="AX188" s="1" t="n">
        <v>0</v>
      </c>
      <c r="AY188" s="1" t="n">
        <v>0</v>
      </c>
      <c r="AZ188" s="1" t="n">
        <v>1051.55849404762</v>
      </c>
      <c r="BA188" s="1" t="n">
        <v>267.839904761905</v>
      </c>
      <c r="BB188" s="1" t="n">
        <v>476.7</v>
      </c>
      <c r="BC188" s="1" t="n">
        <v>1026.76133333333</v>
      </c>
      <c r="BD188" s="1" t="n">
        <v>247.536</v>
      </c>
      <c r="BE188" s="1" t="n">
        <v>489.471428571429</v>
      </c>
      <c r="BF188" s="1" t="n">
        <v>164.85</v>
      </c>
      <c r="BG188" s="1" t="n">
        <v>0</v>
      </c>
      <c r="BH188" s="1" t="n">
        <v>61.92</v>
      </c>
      <c r="BI188" s="1" t="n">
        <v>0</v>
      </c>
      <c r="BJ188" s="1" t="n">
        <v>760.2</v>
      </c>
      <c r="BK188" s="1" t="n">
        <v>77.1130000000001</v>
      </c>
      <c r="BL188" s="1" t="n">
        <v>106.113333333333</v>
      </c>
      <c r="BM188" s="1" t="n">
        <v>916.678666666667</v>
      </c>
      <c r="BN188" s="1" t="n">
        <v>70.0630000000001</v>
      </c>
      <c r="BO188" s="1" t="n">
        <v>2454.06830952381</v>
      </c>
      <c r="BQ188" s="1" t="n">
        <v>144.6</v>
      </c>
      <c r="BR188" s="1" t="n">
        <v>0</v>
      </c>
      <c r="BS188" s="1" t="n">
        <v>140.08</v>
      </c>
      <c r="BT188" s="1" t="n">
        <v>359.424</v>
      </c>
      <c r="BU188" s="1" t="n">
        <v>709.65</v>
      </c>
      <c r="BV188" s="1" t="n">
        <v>1488.28696428571</v>
      </c>
      <c r="BW188" s="1" t="n">
        <v>231.05</v>
      </c>
      <c r="BY188" s="1" t="n">
        <v>220</v>
      </c>
      <c r="BZ188" s="1" t="n">
        <v>476.238214285714</v>
      </c>
      <c r="CA188" s="1" t="n">
        <v>70.539</v>
      </c>
      <c r="CB188" s="1" t="n">
        <v>116.025</v>
      </c>
      <c r="CC188" s="1" t="n">
        <v>0.232</v>
      </c>
      <c r="CD188" s="1" t="n">
        <v>528.78</v>
      </c>
      <c r="CE188" s="1" t="n">
        <v>10308.9</v>
      </c>
      <c r="CF188" s="1" t="n">
        <v>11243.4758571429</v>
      </c>
      <c r="CG188" s="1" t="n">
        <v>215.28</v>
      </c>
      <c r="CH188" s="1" t="n">
        <v>2151.252</v>
      </c>
      <c r="CI188" s="1" t="n">
        <v>636.600000000001</v>
      </c>
      <c r="CJ188" s="1" t="n">
        <v>0</v>
      </c>
      <c r="CK188" s="1" t="n">
        <v>80</v>
      </c>
      <c r="CL188" s="1" t="n">
        <v>278.4</v>
      </c>
      <c r="CM188" s="1" t="n">
        <v>11825.98</v>
      </c>
      <c r="CN188" s="1" t="n">
        <v>174.855</v>
      </c>
      <c r="CO188" s="1" t="n">
        <v>300</v>
      </c>
      <c r="CP188" s="1" t="n">
        <v>36.18</v>
      </c>
      <c r="CQ188" s="1" t="n">
        <v>333.614285714285</v>
      </c>
      <c r="CR188" s="1" t="n">
        <v>0</v>
      </c>
      <c r="CS188" s="1" t="n">
        <v>214.835714285714</v>
      </c>
      <c r="CT188" s="1" t="n">
        <v>0</v>
      </c>
      <c r="CU188" s="1" t="n">
        <v>341.65</v>
      </c>
      <c r="CV188" s="1" t="n">
        <v>1675.836</v>
      </c>
      <c r="CW188" s="1" t="n">
        <v>80</v>
      </c>
      <c r="CX188" s="1" t="n">
        <v>1477.6824</v>
      </c>
      <c r="CY188" s="1" t="n">
        <v>68.796</v>
      </c>
      <c r="CZ188" s="1" t="n">
        <v>488.671200000001</v>
      </c>
      <c r="DA188" s="1" t="n">
        <v>219.42</v>
      </c>
      <c r="DB188" s="1" t="n">
        <v>958.078214285706</v>
      </c>
      <c r="DC188" s="1" t="n">
        <v>8163.71928571428</v>
      </c>
      <c r="DD188" s="1" t="n">
        <v>2974.4375</v>
      </c>
      <c r="DE188" s="1" t="n">
        <v>727.2</v>
      </c>
      <c r="DF188" s="1" t="n">
        <v>0</v>
      </c>
      <c r="DG188" s="1" t="n">
        <v>1142.55</v>
      </c>
      <c r="DH188" s="1" t="n">
        <v>18.9</v>
      </c>
      <c r="DI188" s="1" t="n">
        <v>367.81</v>
      </c>
      <c r="DJ188" s="1" t="n">
        <v>678.07</v>
      </c>
      <c r="DK188" s="1" t="n">
        <v>142.758</v>
      </c>
      <c r="DL188" s="1" t="n">
        <v>824.68</v>
      </c>
      <c r="DM188" s="1" t="n">
        <v>1105.8</v>
      </c>
      <c r="DQ188" s="1" t="n">
        <v>265.6</v>
      </c>
      <c r="DR188" s="1" t="n">
        <v>747.8</v>
      </c>
      <c r="DS188" s="1" t="n">
        <v>0</v>
      </c>
      <c r="DT188" s="1" t="n">
        <v>0</v>
      </c>
      <c r="DU188" s="1" t="n">
        <v>0</v>
      </c>
      <c r="DW188" s="1" t="n">
        <v>0</v>
      </c>
      <c r="DX188" s="1" t="n">
        <v>0</v>
      </c>
      <c r="DY188" s="1" t="n">
        <v>133721.706541667</v>
      </c>
      <c r="DZ188" s="1" t="s">
        <v>485</v>
      </c>
    </row>
    <row r="189" customFormat="false" ht="14.5" hidden="false" customHeight="true" outlineLevel="0" collapsed="false">
      <c r="A189" s="2" t="s">
        <v>486</v>
      </c>
      <c r="B189" s="1" t="n">
        <v>2345.18161111111</v>
      </c>
      <c r="C189" s="1" t="n">
        <v>140.375166666667</v>
      </c>
      <c r="D189" s="1" t="n">
        <v>1816.692125</v>
      </c>
      <c r="E189" s="1" t="n">
        <v>187.1804</v>
      </c>
      <c r="F189" s="1" t="n">
        <v>1700.37474074074</v>
      </c>
      <c r="G189" s="1" t="n">
        <v>84.36</v>
      </c>
      <c r="H189" s="1" t="n">
        <v>0</v>
      </c>
      <c r="I189" s="1" t="n">
        <v>832.36537037037</v>
      </c>
      <c r="J189" s="1" t="n">
        <v>2072.36140740741</v>
      </c>
      <c r="K189" s="1" t="n">
        <v>236.025388888889</v>
      </c>
      <c r="L189" s="1" t="n">
        <v>86.5682222222222</v>
      </c>
      <c r="M189" s="1" t="n">
        <v>0</v>
      </c>
      <c r="N189" s="1" t="n">
        <v>269.6005</v>
      </c>
      <c r="O189" s="1" t="n">
        <v>556.776</v>
      </c>
      <c r="P189" s="1" t="n">
        <v>260.891111111111</v>
      </c>
      <c r="Q189" s="1" t="n">
        <v>524.906666666666</v>
      </c>
      <c r="R189" s="1" t="n">
        <v>800</v>
      </c>
      <c r="S189" s="1" t="n">
        <v>555.644444444444</v>
      </c>
      <c r="T189" s="1" t="n">
        <v>14078.0704296296</v>
      </c>
      <c r="U189" s="1" t="n">
        <v>413.412857142857</v>
      </c>
      <c r="V189" s="1" t="n">
        <v>1759.46423809524</v>
      </c>
      <c r="W189" s="1" t="n">
        <v>945.44</v>
      </c>
      <c r="X189" s="1" t="n">
        <v>0</v>
      </c>
      <c r="Y189" s="1" t="n">
        <v>0</v>
      </c>
      <c r="Z189" s="1" t="n">
        <v>2323.36402380952</v>
      </c>
      <c r="AA189" s="1" t="n">
        <v>203.010777777778</v>
      </c>
      <c r="AB189" s="1" t="n">
        <v>2931.28917777778</v>
      </c>
      <c r="AC189" s="1" t="n">
        <v>527.983611111111</v>
      </c>
      <c r="AD189" s="1" t="n">
        <v>76.532</v>
      </c>
      <c r="AE189" s="1" t="n">
        <v>1565.34666666667</v>
      </c>
      <c r="AF189" s="1" t="n">
        <v>0</v>
      </c>
      <c r="AG189" s="1" t="n">
        <v>0</v>
      </c>
      <c r="AH189" s="1" t="n">
        <v>898.564888888889</v>
      </c>
      <c r="AI189" s="1" t="n">
        <v>104.744888888889</v>
      </c>
      <c r="AJ189" s="1" t="n">
        <v>3848.53142857143</v>
      </c>
      <c r="AK189" s="1" t="n">
        <v>0</v>
      </c>
      <c r="AL189" s="1" t="n">
        <v>1700</v>
      </c>
      <c r="AM189" s="1" t="n">
        <v>613.596555555556</v>
      </c>
      <c r="AN189" s="1" t="n">
        <v>5601.4369484127</v>
      </c>
      <c r="AO189" s="1" t="n">
        <v>140.98</v>
      </c>
      <c r="AP189" s="1" t="n">
        <v>1879.73333333333</v>
      </c>
      <c r="AQ189" s="1" t="n">
        <v>53.8333333333332</v>
      </c>
      <c r="AR189" s="1" t="n">
        <v>950.287111111111</v>
      </c>
      <c r="AS189" s="1" t="n">
        <v>255.882851851852</v>
      </c>
      <c r="AT189" s="1" t="n">
        <v>52.3191388888889</v>
      </c>
      <c r="AU189" s="1" t="n">
        <v>60.5614444444444</v>
      </c>
      <c r="AV189" s="1" t="n">
        <v>21.7887777777778</v>
      </c>
      <c r="AW189" s="1" t="n">
        <v>0</v>
      </c>
      <c r="AX189" s="1" t="n">
        <v>0</v>
      </c>
      <c r="AY189" s="1" t="n">
        <v>0</v>
      </c>
      <c r="AZ189" s="1" t="n">
        <v>1076.36991732804</v>
      </c>
      <c r="BA189" s="1" t="n">
        <v>282.7198994709</v>
      </c>
      <c r="BB189" s="1" t="n">
        <v>503.183333333333</v>
      </c>
      <c r="BC189" s="1" t="n">
        <v>1083.80362962963</v>
      </c>
      <c r="BD189" s="1" t="n">
        <v>261.288</v>
      </c>
      <c r="BE189" s="1" t="n">
        <v>516.664285714286</v>
      </c>
      <c r="BF189" s="1" t="n">
        <v>174.008333333333</v>
      </c>
      <c r="BG189" s="1" t="n">
        <v>0</v>
      </c>
      <c r="BH189" s="1" t="n">
        <v>65.36</v>
      </c>
      <c r="BI189" s="1" t="n">
        <v>0</v>
      </c>
      <c r="BJ189" s="1" t="n">
        <v>802.433333333333</v>
      </c>
      <c r="BK189" s="1" t="n">
        <v>81.3970555555555</v>
      </c>
      <c r="BL189" s="1" t="n">
        <v>112.008518518519</v>
      </c>
      <c r="BM189" s="1" t="n">
        <v>929.143453703703</v>
      </c>
      <c r="BN189" s="1" t="n">
        <v>73.9553888888889</v>
      </c>
      <c r="BO189" s="1" t="n">
        <v>2590.40543783069</v>
      </c>
      <c r="BQ189" s="1" t="n">
        <v>152.633333333333</v>
      </c>
      <c r="BR189" s="1" t="n">
        <v>0</v>
      </c>
      <c r="BS189" s="1" t="n">
        <v>147.862222222222</v>
      </c>
      <c r="BT189" s="1" t="n">
        <v>379.392</v>
      </c>
      <c r="BU189" s="1" t="n">
        <v>749.075</v>
      </c>
      <c r="BV189" s="1" t="n">
        <v>1570.9695734127</v>
      </c>
      <c r="BW189" s="1" t="n">
        <v>243.886111111111</v>
      </c>
      <c r="BY189" s="1" t="n">
        <v>220</v>
      </c>
      <c r="BZ189" s="1" t="n">
        <v>502.695892857143</v>
      </c>
      <c r="CA189" s="1" t="n">
        <v>74.4578333333334</v>
      </c>
      <c r="CB189" s="1" t="n">
        <v>650.318333333333</v>
      </c>
      <c r="CC189" s="1" t="n">
        <v>0.244888888888889</v>
      </c>
      <c r="CD189" s="1" t="n">
        <v>558.156666666667</v>
      </c>
      <c r="CE189" s="1" t="n">
        <v>10881.6166666667</v>
      </c>
      <c r="CF189" s="1" t="n">
        <v>8534.78007142857</v>
      </c>
      <c r="CG189" s="1" t="n">
        <v>227.24</v>
      </c>
      <c r="CH189" s="1" t="n">
        <v>2270.766</v>
      </c>
      <c r="CI189" s="1" t="n">
        <v>671.966666666667</v>
      </c>
      <c r="CJ189" s="1" t="n">
        <v>0</v>
      </c>
      <c r="CK189" s="1" t="n">
        <v>80</v>
      </c>
      <c r="CL189" s="1" t="n">
        <v>293.866666666667</v>
      </c>
      <c r="CM189" s="1" t="n">
        <v>12438.5344444445</v>
      </c>
      <c r="CN189" s="1" t="n">
        <v>784.569166666667</v>
      </c>
      <c r="CO189" s="1" t="n">
        <v>300</v>
      </c>
      <c r="CP189" s="1" t="n">
        <v>38.19</v>
      </c>
      <c r="CQ189" s="1" t="n">
        <v>352.148412698413</v>
      </c>
      <c r="CR189" s="1" t="n">
        <v>0</v>
      </c>
      <c r="CS189" s="1" t="n">
        <v>226.771031746032</v>
      </c>
      <c r="CT189" s="1" t="n">
        <v>0</v>
      </c>
      <c r="CU189" s="1" t="n">
        <v>360.630555555556</v>
      </c>
      <c r="CV189" s="1" t="n">
        <v>1768.938</v>
      </c>
      <c r="CW189" s="1" t="n">
        <v>80</v>
      </c>
      <c r="CX189" s="1" t="n">
        <v>869.6832</v>
      </c>
      <c r="CY189" s="1" t="n">
        <v>72.618</v>
      </c>
      <c r="CZ189" s="1" t="n">
        <v>515.8196</v>
      </c>
      <c r="DA189" s="1" t="n">
        <v>231.61</v>
      </c>
      <c r="DB189" s="1" t="n">
        <v>1011.30478174603</v>
      </c>
      <c r="DC189" s="1" t="n">
        <v>4545.03702380952</v>
      </c>
      <c r="DD189" s="1" t="n">
        <v>5687.95902777778</v>
      </c>
      <c r="DE189" s="1" t="n">
        <v>767.6</v>
      </c>
      <c r="DF189" s="1" t="n">
        <v>0</v>
      </c>
      <c r="DG189" s="1" t="n">
        <v>1206.025</v>
      </c>
      <c r="DH189" s="1" t="n">
        <v>19.95</v>
      </c>
      <c r="DI189" s="1" t="n">
        <v>388.243888888889</v>
      </c>
      <c r="DJ189" s="1" t="n">
        <v>690.740555555556</v>
      </c>
      <c r="DK189" s="1" t="n">
        <v>150.689</v>
      </c>
      <c r="DL189" s="1" t="n">
        <v>870.495555555556</v>
      </c>
      <c r="DM189" s="1" t="n">
        <v>1167.23333333333</v>
      </c>
      <c r="DQ189" s="1" t="n">
        <v>280.355555555556</v>
      </c>
      <c r="DR189" s="1" t="n">
        <v>789.344444444444</v>
      </c>
      <c r="DS189" s="1" t="n">
        <v>0</v>
      </c>
      <c r="DT189" s="1" t="n">
        <v>0</v>
      </c>
      <c r="DU189" s="1" t="n">
        <v>0</v>
      </c>
      <c r="DW189" s="1" t="n">
        <v>0</v>
      </c>
      <c r="DX189" s="1" t="n">
        <v>0</v>
      </c>
      <c r="DY189" s="1" t="n">
        <v>125852.636728704</v>
      </c>
      <c r="DZ189" s="1" t="s">
        <v>486</v>
      </c>
    </row>
    <row r="190" customFormat="false" ht="14.5" hidden="false" customHeight="true" outlineLevel="0" collapsed="false">
      <c r="A190" s="2" t="s">
        <v>487</v>
      </c>
      <c r="B190" s="1" t="n">
        <v>2468.61222222222</v>
      </c>
      <c r="C190" s="1" t="n">
        <v>147.763333333333</v>
      </c>
      <c r="D190" s="1" t="n">
        <v>1912.3075</v>
      </c>
      <c r="E190" s="1" t="n">
        <v>197.032</v>
      </c>
      <c r="F190" s="1" t="n">
        <v>1789.86814814815</v>
      </c>
      <c r="G190" s="1" t="n">
        <v>88.8</v>
      </c>
      <c r="H190" s="1" t="n">
        <v>0</v>
      </c>
      <c r="I190" s="1" t="n">
        <v>2076.17407407407</v>
      </c>
      <c r="J190" s="1" t="n">
        <v>1360.16148148148</v>
      </c>
      <c r="K190" s="1" t="n">
        <v>748.447777777778</v>
      </c>
      <c r="L190" s="1" t="n">
        <v>91.1244444444445</v>
      </c>
      <c r="M190" s="1" t="n">
        <v>0</v>
      </c>
      <c r="N190" s="1" t="n">
        <v>283.79</v>
      </c>
      <c r="O190" s="1" t="n">
        <v>586.08</v>
      </c>
      <c r="P190" s="1" t="n">
        <v>274.622222222222</v>
      </c>
      <c r="Q190" s="1" t="n">
        <v>552.533333333333</v>
      </c>
      <c r="R190" s="1" t="n">
        <v>800</v>
      </c>
      <c r="S190" s="1" t="n">
        <v>584.888888888889</v>
      </c>
      <c r="T190" s="1" t="n">
        <v>12255.9499259259</v>
      </c>
      <c r="U190" s="1" t="n">
        <v>435.171428571429</v>
      </c>
      <c r="V190" s="1" t="n">
        <v>1852.06761904762</v>
      </c>
      <c r="W190" s="1" t="n">
        <v>995.2</v>
      </c>
      <c r="X190" s="1" t="n">
        <v>0</v>
      </c>
      <c r="Y190" s="1" t="n">
        <v>0</v>
      </c>
      <c r="Z190" s="1" t="n">
        <v>2946.96333333333</v>
      </c>
      <c r="AA190" s="1" t="n">
        <v>213.695555555556</v>
      </c>
      <c r="AB190" s="1" t="n">
        <v>3085.56755555556</v>
      </c>
      <c r="AC190" s="1" t="n">
        <v>555.772222222222</v>
      </c>
      <c r="AD190" s="1" t="n">
        <v>80.56</v>
      </c>
      <c r="AE190" s="1" t="n">
        <v>1647.73333333333</v>
      </c>
      <c r="AF190" s="1" t="n">
        <v>0</v>
      </c>
      <c r="AG190" s="1" t="n">
        <v>0</v>
      </c>
      <c r="AH190" s="1" t="n">
        <v>1517.05777777778</v>
      </c>
      <c r="AI190" s="1" t="n">
        <v>110.257777777778</v>
      </c>
      <c r="AJ190" s="1" t="n">
        <v>4051.08571428571</v>
      </c>
      <c r="AK190" s="1" t="n">
        <v>0</v>
      </c>
      <c r="AL190" s="1" t="n">
        <v>1700</v>
      </c>
      <c r="AM190" s="1" t="n">
        <v>2412.29111111111</v>
      </c>
      <c r="AN190" s="1" t="n">
        <v>9857.4403968254</v>
      </c>
      <c r="AO190" s="1" t="n">
        <v>148.4</v>
      </c>
      <c r="AP190" s="1" t="n">
        <v>1978.66666666667</v>
      </c>
      <c r="AQ190" s="1" t="n">
        <v>56.6666666666666</v>
      </c>
      <c r="AR190" s="1" t="n">
        <v>1000.30222222222</v>
      </c>
      <c r="AS190" s="1" t="n">
        <v>295.77037037037</v>
      </c>
      <c r="AT190" s="1" t="n">
        <v>55.0727777777778</v>
      </c>
      <c r="AU190" s="1" t="n">
        <v>63.7488888888889</v>
      </c>
      <c r="AV190" s="1" t="n">
        <v>22.9355555555556</v>
      </c>
      <c r="AW190" s="1" t="n">
        <v>0</v>
      </c>
      <c r="AX190" s="1" t="n">
        <v>0</v>
      </c>
      <c r="AY190" s="1" t="n">
        <v>0</v>
      </c>
      <c r="AZ190" s="1" t="n">
        <v>1133.02096560847</v>
      </c>
      <c r="BA190" s="1" t="n">
        <v>297.599894179894</v>
      </c>
      <c r="BB190" s="1" t="n">
        <v>529.666666666667</v>
      </c>
      <c r="BC190" s="1" t="n">
        <v>1140.84592592593</v>
      </c>
      <c r="BD190" s="1" t="n">
        <v>275.04</v>
      </c>
      <c r="BE190" s="1" t="n">
        <v>543.857142857143</v>
      </c>
      <c r="BF190" s="1" t="n">
        <v>183.166666666667</v>
      </c>
      <c r="BG190" s="1" t="n">
        <v>0</v>
      </c>
      <c r="BH190" s="1" t="n">
        <v>68.8</v>
      </c>
      <c r="BI190" s="1" t="n">
        <v>0</v>
      </c>
      <c r="BJ190" s="1" t="n">
        <v>844.666666666667</v>
      </c>
      <c r="BK190" s="1" t="n">
        <v>85.6811111111111</v>
      </c>
      <c r="BL190" s="1" t="n">
        <v>117.903703703704</v>
      </c>
      <c r="BM190" s="1" t="n">
        <v>2887.37907407407</v>
      </c>
      <c r="BN190" s="1" t="n">
        <v>77.8477777777778</v>
      </c>
      <c r="BO190" s="1" t="n">
        <v>3487.91756613757</v>
      </c>
      <c r="BQ190" s="1" t="n">
        <v>160.666666666667</v>
      </c>
      <c r="BR190" s="1" t="n">
        <v>0</v>
      </c>
      <c r="BS190" s="1" t="n">
        <v>155.644444444444</v>
      </c>
      <c r="BT190" s="1" t="n">
        <v>399.36</v>
      </c>
      <c r="BU190" s="1" t="n">
        <v>788.5</v>
      </c>
      <c r="BV190" s="1" t="n">
        <v>1953.65218253968</v>
      </c>
      <c r="BW190" s="1" t="n">
        <v>556.722222222222</v>
      </c>
      <c r="BY190" s="1" t="n">
        <v>220</v>
      </c>
      <c r="BZ190" s="1" t="n">
        <v>529.153571428571</v>
      </c>
      <c r="CA190" s="1" t="n">
        <v>78.3766666666667</v>
      </c>
      <c r="CB190" s="1" t="n">
        <v>652.966666666667</v>
      </c>
      <c r="CC190" s="1" t="n">
        <v>0.257777777777778</v>
      </c>
      <c r="CD190" s="1" t="n">
        <v>587.533333333333</v>
      </c>
      <c r="CE190" s="1" t="n">
        <v>11754.3333333333</v>
      </c>
      <c r="CF190" s="1" t="n">
        <v>16546.0842857143</v>
      </c>
      <c r="CG190" s="1" t="n">
        <v>239.2</v>
      </c>
      <c r="CH190" s="1" t="n">
        <v>2390.28</v>
      </c>
      <c r="CI190" s="1" t="n">
        <v>707.333333333333</v>
      </c>
      <c r="CJ190" s="1" t="n">
        <v>0</v>
      </c>
      <c r="CK190" s="1" t="n">
        <v>80</v>
      </c>
      <c r="CL190" s="1" t="n">
        <v>309.333333333333</v>
      </c>
      <c r="CM190" s="1" t="n">
        <v>12451.0888888889</v>
      </c>
      <c r="CN190" s="1" t="n">
        <v>794.283333333333</v>
      </c>
      <c r="CO190" s="1" t="n">
        <v>300</v>
      </c>
      <c r="CP190" s="1" t="n">
        <v>40.2</v>
      </c>
      <c r="CQ190" s="1" t="n">
        <v>370.68253968254</v>
      </c>
      <c r="CR190" s="1" t="n">
        <v>0</v>
      </c>
      <c r="CS190" s="1" t="n">
        <v>328.706349206349</v>
      </c>
      <c r="CT190" s="1" t="n">
        <v>0</v>
      </c>
      <c r="CU190" s="1" t="n">
        <v>3403.61111111111</v>
      </c>
      <c r="CV190" s="1" t="n">
        <v>1862.04</v>
      </c>
      <c r="CW190" s="1" t="n">
        <v>80</v>
      </c>
      <c r="CX190" s="1" t="n">
        <v>1023.456</v>
      </c>
      <c r="CY190" s="1" t="n">
        <v>76.44</v>
      </c>
      <c r="CZ190" s="1" t="n">
        <v>542.968</v>
      </c>
      <c r="DA190" s="1" t="n">
        <v>243.8</v>
      </c>
      <c r="DB190" s="1" t="n">
        <v>1514.53134920635</v>
      </c>
      <c r="DC190" s="1" t="n">
        <v>5251.15476190476</v>
      </c>
      <c r="DD190" s="1" t="n">
        <v>4129.43055555556</v>
      </c>
      <c r="DE190" s="1" t="n">
        <v>808</v>
      </c>
      <c r="DF190" s="1" t="n">
        <v>0</v>
      </c>
      <c r="DG190" s="1" t="n">
        <v>1269.5</v>
      </c>
      <c r="DH190" s="1" t="n">
        <v>21</v>
      </c>
      <c r="DI190" s="1" t="n">
        <v>570.677777777778</v>
      </c>
      <c r="DJ190" s="1" t="n">
        <v>703.411111111111</v>
      </c>
      <c r="DK190" s="1" t="n">
        <v>255.82</v>
      </c>
      <c r="DL190" s="1" t="n">
        <v>916.311111111111</v>
      </c>
      <c r="DM190" s="1" t="n">
        <v>1228.66666666667</v>
      </c>
      <c r="DQ190" s="1" t="n">
        <v>295.111111111111</v>
      </c>
      <c r="DR190" s="1" t="n">
        <v>830.888888888889</v>
      </c>
      <c r="DS190" s="1" t="n">
        <v>0</v>
      </c>
      <c r="DT190" s="1" t="n">
        <v>0</v>
      </c>
      <c r="DU190" s="1" t="n">
        <v>0</v>
      </c>
      <c r="DW190" s="1" t="n">
        <v>0</v>
      </c>
      <c r="DX190" s="1" t="n">
        <v>0</v>
      </c>
      <c r="DY190" s="1" t="n">
        <v>150395.152859788</v>
      </c>
      <c r="DZ190" s="1" t="s">
        <v>487</v>
      </c>
    </row>
    <row r="191" customFormat="false" ht="14.5" hidden="false" customHeight="true" outlineLevel="0" collapsed="false">
      <c r="A191" s="2" t="s">
        <v>488</v>
      </c>
      <c r="B191" s="1" t="n">
        <v>2468.61222222222</v>
      </c>
      <c r="C191" s="1" t="n">
        <v>147.763333333333</v>
      </c>
      <c r="D191" s="1" t="n">
        <v>1912.3075</v>
      </c>
      <c r="E191" s="1" t="n">
        <v>197.032</v>
      </c>
      <c r="F191" s="1" t="n">
        <v>1789.86814814815</v>
      </c>
      <c r="G191" s="1" t="n">
        <v>88.8</v>
      </c>
      <c r="H191" s="1" t="n">
        <v>0</v>
      </c>
      <c r="I191" s="1" t="n">
        <v>876.174074074074</v>
      </c>
      <c r="J191" s="1" t="n">
        <v>1360.16148148148</v>
      </c>
      <c r="K191" s="1" t="n">
        <v>248.447777777778</v>
      </c>
      <c r="L191" s="1" t="n">
        <v>91.1244444444444</v>
      </c>
      <c r="M191" s="1" t="n">
        <v>0</v>
      </c>
      <c r="N191" s="1" t="n">
        <v>283.79</v>
      </c>
      <c r="O191" s="1" t="n">
        <v>586.08</v>
      </c>
      <c r="P191" s="1" t="n">
        <v>274.622222222222</v>
      </c>
      <c r="Q191" s="1" t="n">
        <v>552.533333333333</v>
      </c>
      <c r="R191" s="1" t="n">
        <v>800</v>
      </c>
      <c r="S191" s="1" t="n">
        <v>584.888888888889</v>
      </c>
      <c r="T191" s="1" t="n">
        <v>11135.9499259259</v>
      </c>
      <c r="U191" s="1" t="n">
        <v>435.171428571428</v>
      </c>
      <c r="V191" s="1" t="n">
        <v>1852.06761904762</v>
      </c>
      <c r="W191" s="1" t="n">
        <v>995.199999999999</v>
      </c>
      <c r="X191" s="1" t="n">
        <v>0</v>
      </c>
      <c r="Y191" s="1" t="n">
        <v>0</v>
      </c>
      <c r="Z191" s="1" t="n">
        <v>2247.66333333333</v>
      </c>
      <c r="AA191" s="1" t="n">
        <v>213.695555555556</v>
      </c>
      <c r="AB191" s="1" t="n">
        <v>3085.56755555556</v>
      </c>
      <c r="AC191" s="1" t="n">
        <v>555.772222222222</v>
      </c>
      <c r="AD191" s="1" t="n">
        <v>80.5600000000001</v>
      </c>
      <c r="AE191" s="1" t="n">
        <v>1647.73333333333</v>
      </c>
      <c r="AF191" s="1" t="n">
        <v>0</v>
      </c>
      <c r="AG191" s="1" t="n">
        <v>0</v>
      </c>
      <c r="AH191" s="1" t="n">
        <v>945.857777777778</v>
      </c>
      <c r="AI191" s="1" t="n">
        <v>110.257777777778</v>
      </c>
      <c r="AJ191" s="1" t="n">
        <v>4051.08571428572</v>
      </c>
      <c r="AK191" s="1" t="n">
        <v>0</v>
      </c>
      <c r="AL191" s="1" t="n">
        <v>1700</v>
      </c>
      <c r="AM191" s="1" t="n">
        <v>645.891111111111</v>
      </c>
      <c r="AN191" s="1" t="n">
        <v>4993.4403968254</v>
      </c>
      <c r="AO191" s="1" t="n">
        <v>148.4</v>
      </c>
      <c r="AP191" s="1" t="n">
        <v>1978.66666666667</v>
      </c>
      <c r="AQ191" s="1" t="n">
        <v>56.6666666666667</v>
      </c>
      <c r="AR191" s="1" t="n">
        <v>1000.30222222222</v>
      </c>
      <c r="AS191" s="1" t="n">
        <v>295.77037037037</v>
      </c>
      <c r="AT191" s="1" t="n">
        <v>55.0727777777778</v>
      </c>
      <c r="AU191" s="1" t="n">
        <v>63.7488888888889</v>
      </c>
      <c r="AV191" s="1" t="n">
        <v>22.9355555555556</v>
      </c>
      <c r="AW191" s="1" t="n">
        <v>0</v>
      </c>
      <c r="AX191" s="1" t="n">
        <v>0</v>
      </c>
      <c r="AY191" s="1" t="n">
        <v>0</v>
      </c>
      <c r="AZ191" s="1" t="n">
        <v>2443.30667989418</v>
      </c>
      <c r="BA191" s="1" t="n">
        <v>727.457037037037</v>
      </c>
      <c r="BB191" s="1" t="n">
        <v>529.666666666667</v>
      </c>
      <c r="BC191" s="1" t="n">
        <v>1140.84592592593</v>
      </c>
      <c r="BD191" s="1" t="n">
        <v>275.04</v>
      </c>
      <c r="BE191" s="1" t="n">
        <v>543.857142857143</v>
      </c>
      <c r="BF191" s="1" t="n">
        <v>183.166666666667</v>
      </c>
      <c r="BG191" s="1" t="n">
        <v>0</v>
      </c>
      <c r="BH191" s="1" t="n">
        <v>68.8</v>
      </c>
      <c r="BI191" s="1" t="n">
        <v>0</v>
      </c>
      <c r="BJ191" s="1" t="n">
        <v>844.666666666667</v>
      </c>
      <c r="BK191" s="1" t="n">
        <v>85.6811111111111</v>
      </c>
      <c r="BL191" s="1" t="n">
        <v>117.903703703704</v>
      </c>
      <c r="BM191" s="1" t="n">
        <v>3305.9505026455</v>
      </c>
      <c r="BN191" s="1" t="n">
        <v>77.8477777777778</v>
      </c>
      <c r="BO191" s="1" t="n">
        <v>3487.91756613756</v>
      </c>
      <c r="BQ191" s="1" t="n">
        <v>160.666666666667</v>
      </c>
      <c r="BR191" s="1" t="n">
        <v>0</v>
      </c>
      <c r="BS191" s="1" t="n">
        <v>155.644444444444</v>
      </c>
      <c r="BT191" s="1" t="n">
        <v>399.36</v>
      </c>
      <c r="BU191" s="1" t="n">
        <v>788.5</v>
      </c>
      <c r="BV191" s="1" t="n">
        <v>1653.65218253968</v>
      </c>
      <c r="BW191" s="1" t="n">
        <v>256.722222222222</v>
      </c>
      <c r="BY191" s="1" t="n">
        <v>220</v>
      </c>
      <c r="BZ191" s="1" t="n">
        <v>529.153571428571</v>
      </c>
      <c r="CA191" s="1" t="n">
        <v>78.3766666666667</v>
      </c>
      <c r="CB191" s="1" t="n">
        <v>128.916666666667</v>
      </c>
      <c r="CC191" s="1" t="n">
        <v>0.257777777777778</v>
      </c>
      <c r="CD191" s="1" t="n">
        <v>587.533333333333</v>
      </c>
      <c r="CE191" s="1" t="n">
        <v>11454.3333333333</v>
      </c>
      <c r="CF191" s="1" t="n">
        <v>8826.08428571428</v>
      </c>
      <c r="CG191" s="1" t="n">
        <v>239.2</v>
      </c>
      <c r="CH191" s="1" t="n">
        <v>2390.28</v>
      </c>
      <c r="CI191" s="1" t="n">
        <v>707.333333333333</v>
      </c>
      <c r="CJ191" s="1" t="n">
        <v>0</v>
      </c>
      <c r="CK191" s="1" t="n">
        <v>80</v>
      </c>
      <c r="CL191" s="1" t="n">
        <v>309.333333333333</v>
      </c>
      <c r="CM191" s="1" t="n">
        <v>251.088888888891</v>
      </c>
      <c r="CN191" s="1" t="n">
        <v>194.283333333333</v>
      </c>
      <c r="CO191" s="1" t="n">
        <v>300</v>
      </c>
      <c r="CP191" s="1" t="n">
        <v>40.2</v>
      </c>
      <c r="CQ191" s="1" t="n">
        <v>370.68253968254</v>
      </c>
      <c r="CR191" s="1" t="n">
        <v>0</v>
      </c>
      <c r="CS191" s="1" t="n">
        <v>238.706349206349</v>
      </c>
      <c r="CT191" s="1" t="n">
        <v>0</v>
      </c>
      <c r="CU191" s="1" t="n">
        <v>2491.61111111111</v>
      </c>
      <c r="CV191" s="1" t="n">
        <v>1862.04</v>
      </c>
      <c r="CW191" s="1" t="n">
        <v>80</v>
      </c>
      <c r="CX191" s="1" t="n">
        <v>915.456</v>
      </c>
      <c r="CY191" s="1" t="n">
        <v>76.44</v>
      </c>
      <c r="CZ191" s="1" t="n">
        <v>542.968</v>
      </c>
      <c r="DA191" s="1" t="n">
        <v>243.8</v>
      </c>
      <c r="DB191" s="1" t="n">
        <v>1064.53134920635</v>
      </c>
      <c r="DC191" s="1" t="n">
        <v>4051.15476190476</v>
      </c>
      <c r="DD191" s="1" t="n">
        <v>3829.43055555556</v>
      </c>
      <c r="DE191" s="1" t="n">
        <v>808</v>
      </c>
      <c r="DF191" s="1" t="n">
        <v>0</v>
      </c>
      <c r="DG191" s="1" t="n">
        <v>1269.5</v>
      </c>
      <c r="DH191" s="1" t="n">
        <v>21</v>
      </c>
      <c r="DI191" s="1" t="n">
        <v>408.677777777778</v>
      </c>
      <c r="DJ191" s="1" t="n">
        <v>257.411111111111</v>
      </c>
      <c r="DK191" s="1" t="n">
        <v>158.62</v>
      </c>
      <c r="DL191" s="1" t="n">
        <v>916.311111111111</v>
      </c>
      <c r="DM191" s="1" t="n">
        <v>1228.66666666667</v>
      </c>
      <c r="DQ191" s="1" t="n">
        <v>295.111111111111</v>
      </c>
      <c r="DR191" s="1" t="n">
        <v>830.88888888889</v>
      </c>
      <c r="DS191" s="1" t="n">
        <v>0</v>
      </c>
      <c r="DT191" s="1" t="n">
        <v>0</v>
      </c>
      <c r="DU191" s="1" t="n">
        <v>0</v>
      </c>
      <c r="DW191" s="1" t="n">
        <v>0</v>
      </c>
      <c r="DX191" s="1" t="n">
        <v>0</v>
      </c>
      <c r="DY191" s="1" t="n">
        <v>116123.717145503</v>
      </c>
      <c r="DZ191" s="1" t="s">
        <v>488</v>
      </c>
    </row>
    <row r="192" customFormat="false" ht="14.5" hidden="false" customHeight="true" outlineLevel="0" collapsed="false">
      <c r="A192" s="2"/>
    </row>
    <row r="193" customFormat="false" ht="14.5" hidden="false" customHeight="true" outlineLevel="0" collapsed="false">
      <c r="A193" s="2" t="s">
        <v>489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0</v>
      </c>
      <c r="DE193" s="1" t="n">
        <v>0</v>
      </c>
      <c r="DF193" s="1" t="n">
        <v>0</v>
      </c>
      <c r="DG193" s="1" t="n">
        <v>0</v>
      </c>
      <c r="DH193" s="1" t="n">
        <v>0</v>
      </c>
      <c r="DI193" s="1" t="n">
        <v>0</v>
      </c>
      <c r="DJ193" s="1" t="n">
        <v>0</v>
      </c>
      <c r="DK193" s="1" t="n">
        <v>0</v>
      </c>
      <c r="DL193" s="1" t="n">
        <v>0</v>
      </c>
      <c r="DM193" s="1" t="n">
        <v>0</v>
      </c>
      <c r="DN193" s="1" t="n">
        <v>0</v>
      </c>
      <c r="DO193" s="1" t="n">
        <v>0</v>
      </c>
      <c r="DP193" s="1" t="n">
        <v>0</v>
      </c>
      <c r="DQ193" s="1" t="n">
        <v>0</v>
      </c>
      <c r="DR193" s="1" t="n">
        <v>0</v>
      </c>
      <c r="DS193" s="1" t="n">
        <v>0</v>
      </c>
      <c r="DT193" s="1" t="n">
        <v>0</v>
      </c>
      <c r="DU193" s="1" t="n">
        <v>0</v>
      </c>
      <c r="DV193" s="1" t="n">
        <v>0</v>
      </c>
      <c r="DW193" s="1" t="n">
        <v>0</v>
      </c>
      <c r="DX193" s="1" t="n">
        <v>0</v>
      </c>
      <c r="DY193" s="1" t="n">
        <v>0</v>
      </c>
      <c r="DZ193" s="1" t="s">
        <v>489</v>
      </c>
    </row>
    <row r="194" customFormat="false" ht="14.5" hidden="false" customHeight="true" outlineLevel="0" collapsed="false">
      <c r="A194" s="3" t="n">
        <v>43938</v>
      </c>
      <c r="DY194" s="1" t="n">
        <v>0</v>
      </c>
      <c r="DZ194" s="4" t="n">
        <v>43938</v>
      </c>
    </row>
    <row r="195" customFormat="false" ht="14.5" hidden="false" customHeight="true" outlineLevel="0" collapsed="false">
      <c r="A195" s="3" t="n">
        <v>43939</v>
      </c>
      <c r="DY195" s="1" t="n">
        <v>0</v>
      </c>
      <c r="DZ195" s="4" t="n">
        <v>43939</v>
      </c>
    </row>
    <row r="196" customFormat="false" ht="14.5" hidden="false" customHeight="true" outlineLevel="0" collapsed="false">
      <c r="A196" s="3" t="n">
        <v>43940</v>
      </c>
      <c r="DY196" s="1" t="n">
        <v>0</v>
      </c>
      <c r="DZ196" s="4" t="n">
        <v>43940</v>
      </c>
    </row>
    <row r="197" customFormat="false" ht="14.5" hidden="false" customHeight="true" outlineLevel="0" collapsed="false">
      <c r="A197" s="2"/>
      <c r="DY197" s="1" t="n">
        <v>0</v>
      </c>
      <c r="DZ197" s="1" t="s">
        <v>490</v>
      </c>
    </row>
    <row r="198" customFormat="false" ht="14.5" hidden="false" customHeight="true" outlineLevel="0" collapsed="false">
      <c r="A198" s="2"/>
      <c r="DY198" s="1" t="n">
        <v>0</v>
      </c>
      <c r="DZ198" s="1" t="s">
        <v>490</v>
      </c>
    </row>
    <row r="199" customFormat="false" ht="14.5" hidden="false" customHeight="true" outlineLevel="0" collapsed="false">
      <c r="A199" s="2" t="s">
        <v>481</v>
      </c>
      <c r="DY199" s="1" t="n">
        <v>0</v>
      </c>
      <c r="DZ199" s="1" t="s">
        <v>481</v>
      </c>
    </row>
    <row r="200" customFormat="false" ht="14.5" hidden="false" customHeight="true" outlineLevel="0" collapsed="false">
      <c r="A200" s="2" t="s">
        <v>482</v>
      </c>
      <c r="DY200" s="1" t="n">
        <v>0</v>
      </c>
      <c r="DZ200" s="1" t="s">
        <v>482</v>
      </c>
    </row>
    <row r="201" customFormat="false" ht="14.5" hidden="false" customHeight="true" outlineLevel="0" collapsed="false">
      <c r="A201" s="2" t="s">
        <v>483</v>
      </c>
      <c r="DY201" s="1" t="n">
        <v>0</v>
      </c>
      <c r="DZ201" s="1" t="s">
        <v>483</v>
      </c>
    </row>
    <row r="202" customFormat="false" ht="14.5" hidden="false" customHeight="true" outlineLevel="0" collapsed="false">
      <c r="A202" s="2" t="s">
        <v>484</v>
      </c>
      <c r="DY202" s="1" t="n">
        <v>0</v>
      </c>
      <c r="DZ202" s="1" t="s">
        <v>484</v>
      </c>
    </row>
    <row r="203" customFormat="false" ht="14.5" hidden="false" customHeight="true" outlineLevel="0" collapsed="false">
      <c r="A203" s="2" t="s">
        <v>485</v>
      </c>
      <c r="DY203" s="1" t="n">
        <v>0</v>
      </c>
      <c r="DZ203" s="1" t="s">
        <v>485</v>
      </c>
    </row>
    <row r="204" customFormat="false" ht="14.5" hidden="false" customHeight="true" outlineLevel="0" collapsed="false">
      <c r="A204" s="2" t="s">
        <v>486</v>
      </c>
      <c r="DY204" s="1" t="n">
        <v>0</v>
      </c>
      <c r="DZ204" s="1" t="s">
        <v>486</v>
      </c>
    </row>
    <row r="205" customFormat="false" ht="14.5" hidden="false" customHeight="true" outlineLevel="0" collapsed="false">
      <c r="A205" s="2" t="s">
        <v>487</v>
      </c>
      <c r="DY205" s="1" t="n">
        <v>0</v>
      </c>
      <c r="DZ205" s="1" t="s">
        <v>487</v>
      </c>
    </row>
    <row r="206" customFormat="false" ht="14.5" hidden="false" customHeight="true" outlineLevel="0" collapsed="false">
      <c r="A206" s="2" t="s">
        <v>488</v>
      </c>
      <c r="DY206" s="1" t="n">
        <v>0</v>
      </c>
      <c r="DZ206" s="1" t="s">
        <v>488</v>
      </c>
    </row>
    <row r="207" customFormat="false" ht="14.5" hidden="false" customHeight="true" outlineLevel="0" collapsed="false">
      <c r="A207" s="2"/>
    </row>
    <row r="208" customFormat="false" ht="14.5" hidden="false" customHeight="true" outlineLevel="0" collapsed="false">
      <c r="A208" s="2" t="s">
        <v>491</v>
      </c>
      <c r="B208" s="1" t="n">
        <v>-8659.39822222222</v>
      </c>
      <c r="C208" s="1" t="n">
        <v>-340.882285714286</v>
      </c>
      <c r="D208" s="1" t="n">
        <v>-3947.53669047619</v>
      </c>
      <c r="E208" s="1" t="n">
        <v>-285.860095238095</v>
      </c>
      <c r="F208" s="1" t="n">
        <v>-4410.61338624339</v>
      </c>
      <c r="G208" s="1" t="n">
        <v>-123.942857142857</v>
      </c>
      <c r="H208" s="1" t="n">
        <v>0</v>
      </c>
      <c r="I208" s="1" t="n">
        <v>-1330.38255026455</v>
      </c>
      <c r="J208" s="1" t="n">
        <v>-2556.72148148148</v>
      </c>
      <c r="K208" s="1" t="n">
        <v>-374.487206349206</v>
      </c>
      <c r="L208" s="1" t="n">
        <v>-134.335396825397</v>
      </c>
      <c r="M208" s="1" t="n">
        <v>0</v>
      </c>
      <c r="N208" s="1" t="n">
        <v>-378.527619047619</v>
      </c>
      <c r="O208" s="1" t="n">
        <v>-926.85</v>
      </c>
      <c r="P208" s="1" t="n">
        <v>-820.619682539682</v>
      </c>
      <c r="Q208" s="1" t="n">
        <v>-898.465714285714</v>
      </c>
      <c r="R208" s="1" t="n">
        <v>-1215.25333333333</v>
      </c>
      <c r="S208" s="1" t="n">
        <v>-633.147936507937</v>
      </c>
      <c r="T208" s="1" t="n">
        <v>-35855.2565925926</v>
      </c>
      <c r="U208" s="1" t="n">
        <v>-652.87619047619</v>
      </c>
      <c r="V208" s="1" t="n">
        <v>-3080.35333333333</v>
      </c>
      <c r="W208" s="1" t="n">
        <v>-2011.92571428571</v>
      </c>
      <c r="X208" s="1" t="n">
        <v>0</v>
      </c>
      <c r="Y208" s="1" t="n">
        <v>-180</v>
      </c>
      <c r="Z208" s="1" t="n">
        <v>-3025.638</v>
      </c>
      <c r="AA208" s="1" t="n">
        <v>-319.409841269841</v>
      </c>
      <c r="AB208" s="1" t="n">
        <v>-9279.53123809524</v>
      </c>
      <c r="AC208" s="1" t="n">
        <v>-1710.24650793651</v>
      </c>
      <c r="AD208" s="1" t="n">
        <v>-160.36</v>
      </c>
      <c r="AE208" s="1" t="n">
        <v>-2642.37904761905</v>
      </c>
      <c r="AF208" s="1" t="n">
        <v>0</v>
      </c>
      <c r="AG208" s="1" t="n">
        <v>0</v>
      </c>
      <c r="AH208" s="1" t="n">
        <v>-2374.73777777778</v>
      </c>
      <c r="AI208" s="1" t="n">
        <v>-255.337777777778</v>
      </c>
      <c r="AJ208" s="1" t="n">
        <v>-6862.74285714286</v>
      </c>
      <c r="AK208" s="1" t="n">
        <v>0</v>
      </c>
      <c r="AL208" s="1" t="n">
        <v>-1306.4</v>
      </c>
      <c r="AM208" s="1" t="n">
        <v>-1691.53682539683</v>
      </c>
      <c r="AN208" s="1" t="n">
        <v>-10656.4023015873</v>
      </c>
      <c r="AO208" s="1" t="n">
        <v>-205.4</v>
      </c>
      <c r="AP208" s="1" t="n">
        <v>-3392.95238095238</v>
      </c>
      <c r="AQ208" s="1" t="n">
        <v>-268.594285714286</v>
      </c>
      <c r="AR208" s="1" t="n">
        <v>-1560.62603174603</v>
      </c>
      <c r="AS208" s="1" t="n">
        <v>-71.944656084656</v>
      </c>
      <c r="AT208" s="1" t="n">
        <v>-124.592777777778</v>
      </c>
      <c r="AU208" s="1" t="n">
        <v>-63.7488888888889</v>
      </c>
      <c r="AV208" s="1" t="n">
        <v>-51.5798412698413</v>
      </c>
      <c r="AW208" s="1" t="n">
        <v>0</v>
      </c>
      <c r="AX208" s="1" t="n">
        <v>0</v>
      </c>
      <c r="AY208" s="1" t="n">
        <v>-238</v>
      </c>
      <c r="AZ208" s="1" t="n">
        <v>-4150.00388227513</v>
      </c>
      <c r="BA208" s="1" t="n">
        <v>-664.499894179894</v>
      </c>
      <c r="BB208" s="1" t="n">
        <v>-685.666666666667</v>
      </c>
      <c r="BC208" s="1" t="n">
        <v>-1542.44592592593</v>
      </c>
      <c r="BD208" s="1" t="n">
        <v>-497.04</v>
      </c>
      <c r="BE208" s="1" t="n">
        <v>-1200.85714285714</v>
      </c>
      <c r="BF208" s="1" t="n">
        <v>-205.666666666667</v>
      </c>
      <c r="BG208" s="1" t="n">
        <v>0</v>
      </c>
      <c r="BH208" s="1" t="n">
        <v>-68.8</v>
      </c>
      <c r="BI208" s="1" t="n">
        <v>0</v>
      </c>
      <c r="BJ208" s="1" t="n">
        <v>-1182.66666666667</v>
      </c>
      <c r="BK208" s="1" t="n">
        <v>-113.681111111111</v>
      </c>
      <c r="BL208" s="1" t="n">
        <v>-113.903703703704</v>
      </c>
      <c r="BM208" s="1" t="n">
        <v>-12584.8790740741</v>
      </c>
      <c r="BN208" s="1" t="n">
        <v>-196.747777777778</v>
      </c>
      <c r="BO208" s="1" t="n">
        <v>-5134.20923280423</v>
      </c>
      <c r="BP208" s="1" t="n">
        <v>0</v>
      </c>
      <c r="BQ208" s="1" t="n">
        <v>-174.166666666667</v>
      </c>
      <c r="BR208" s="1" t="n">
        <v>0</v>
      </c>
      <c r="BS208" s="1" t="n">
        <v>-154.844444444444</v>
      </c>
      <c r="BT208" s="1" t="n">
        <v>-639.36</v>
      </c>
      <c r="BU208" s="1" t="n">
        <v>-980.5</v>
      </c>
      <c r="BV208" s="1" t="n">
        <v>-3680.3003968254</v>
      </c>
      <c r="BW208" s="1" t="n">
        <v>-549.007936507936</v>
      </c>
      <c r="BX208" s="1" t="n">
        <v>0</v>
      </c>
      <c r="BY208" s="1" t="n">
        <v>-491.714285714286</v>
      </c>
      <c r="BZ208" s="1" t="n">
        <v>-1974.83642857143</v>
      </c>
      <c r="CA208" s="1" t="n">
        <v>-204.606666666667</v>
      </c>
      <c r="CB208" s="1" t="n">
        <v>-124.716666666667</v>
      </c>
      <c r="CC208" s="1" t="n">
        <v>-0.257777777777778</v>
      </c>
      <c r="CD208" s="1" t="n">
        <v>-953.584761904762</v>
      </c>
      <c r="CE208" s="1" t="n">
        <v>-41071.0476190476</v>
      </c>
      <c r="CF208" s="1" t="n">
        <v>-23685.8557142857</v>
      </c>
      <c r="CG208" s="1" t="n">
        <v>-316</v>
      </c>
      <c r="CH208" s="1" t="n">
        <v>-5424.69428571429</v>
      </c>
      <c r="CI208" s="1" t="n">
        <v>-1938.40476190476</v>
      </c>
      <c r="CJ208" s="1" t="n">
        <v>0</v>
      </c>
      <c r="CK208" s="1" t="n">
        <v>-80</v>
      </c>
      <c r="CL208" s="1" t="n">
        <v>-452.647619047619</v>
      </c>
      <c r="CM208" s="1" t="n">
        <v>-1212.5746031746</v>
      </c>
      <c r="CN208" s="1" t="n">
        <v>-257.55873015873</v>
      </c>
      <c r="CO208" s="1" t="n">
        <v>-253.314285714286</v>
      </c>
      <c r="CP208" s="1" t="n">
        <v>-86.0571428571429</v>
      </c>
      <c r="CQ208" s="1" t="n">
        <v>-517.801587301587</v>
      </c>
      <c r="CR208" s="1" t="n">
        <v>0</v>
      </c>
      <c r="CS208" s="1" t="n">
        <v>-586.420634920635</v>
      </c>
      <c r="CT208" s="1" t="n">
        <v>0</v>
      </c>
      <c r="CU208" s="1" t="n">
        <v>-1263.49682539683</v>
      </c>
      <c r="CV208" s="1" t="n">
        <v>-3557.12571428571</v>
      </c>
      <c r="CW208" s="1" t="n">
        <v>-155.428571428571</v>
      </c>
      <c r="CX208" s="1" t="n">
        <v>-2489.816</v>
      </c>
      <c r="CY208" s="1" t="n">
        <v>-71.1942857142857</v>
      </c>
      <c r="CZ208" s="1" t="n">
        <v>-1687.97371428571</v>
      </c>
      <c r="DA208" s="1" t="n">
        <v>-797.422857142857</v>
      </c>
      <c r="DB208" s="1" t="n">
        <v>-19015.0813492064</v>
      </c>
      <c r="DC208" s="1" t="n">
        <v>-6577.96190476191</v>
      </c>
      <c r="DD208" s="1" t="n">
        <v>-7241.57341269841</v>
      </c>
      <c r="DE208" s="1" t="n">
        <v>-2203.21428571429</v>
      </c>
      <c r="DF208" s="1" t="n">
        <v>0</v>
      </c>
      <c r="DG208" s="1" t="n">
        <v>-2471.53571428571</v>
      </c>
      <c r="DH208" s="1" t="n">
        <v>-39.6428571428571</v>
      </c>
      <c r="DI208" s="1" t="n">
        <v>-800.820634920635</v>
      </c>
      <c r="DJ208" s="1" t="n">
        <v>-694.496825396825</v>
      </c>
      <c r="DK208" s="1" t="n">
        <v>-605.197142857143</v>
      </c>
      <c r="DL208" s="1" t="n">
        <v>-1207.26349206349</v>
      </c>
      <c r="DM208" s="1" t="n">
        <v>-1605.42857142857</v>
      </c>
      <c r="DN208" s="1" t="n">
        <v>0</v>
      </c>
      <c r="DO208" s="1" t="n">
        <v>0</v>
      </c>
      <c r="DP208" s="1" t="n">
        <v>0</v>
      </c>
      <c r="DQ208" s="1" t="n">
        <v>-302.15873015873</v>
      </c>
      <c r="DR208" s="1" t="n">
        <v>-925.079365079365</v>
      </c>
      <c r="DS208" s="1" t="n">
        <v>0</v>
      </c>
      <c r="DT208" s="1" t="n">
        <v>0</v>
      </c>
      <c r="DU208" s="1" t="n">
        <v>0</v>
      </c>
      <c r="DV208" s="1" t="n">
        <v>0</v>
      </c>
      <c r="DW208" s="1" t="n">
        <v>0</v>
      </c>
      <c r="DX208" s="1" t="n">
        <v>0</v>
      </c>
      <c r="DY208" s="1" t="n">
        <v>-282942.850339947</v>
      </c>
      <c r="DZ208" s="1" t="s">
        <v>491</v>
      </c>
    </row>
    <row r="209" customFormat="false" ht="14.5" hidden="false" customHeight="true" outlineLevel="0" collapsed="false">
      <c r="A209" s="2" t="s">
        <v>469</v>
      </c>
      <c r="B209" s="1" t="n">
        <v>-633.586</v>
      </c>
      <c r="C209" s="1" t="n">
        <v>-163.118952380952</v>
      </c>
      <c r="D209" s="1" t="n">
        <v>-355.229190476191</v>
      </c>
      <c r="E209" s="1" t="n">
        <v>-55.8280952380952</v>
      </c>
      <c r="F209" s="1" t="n">
        <v>-246.825238095238</v>
      </c>
      <c r="G209" s="1" t="n">
        <v>0</v>
      </c>
      <c r="H209" s="1" t="n">
        <v>0</v>
      </c>
      <c r="I209" s="1" t="n">
        <v>-201.208476190476</v>
      </c>
      <c r="J209" s="1" t="n">
        <v>-466.32</v>
      </c>
      <c r="K209" s="1" t="n">
        <v>-90.0394285714286</v>
      </c>
      <c r="L209" s="1" t="n">
        <v>-43.2109523809524</v>
      </c>
      <c r="M209" s="1" t="n">
        <v>0</v>
      </c>
      <c r="N209" s="1" t="n">
        <v>-38.497619047619</v>
      </c>
      <c r="O209" s="1" t="n">
        <v>-68.45</v>
      </c>
      <c r="P209" s="1" t="n">
        <v>-66.3885714285714</v>
      </c>
      <c r="Q209" s="1" t="n">
        <v>-147.612380952381</v>
      </c>
      <c r="R209" s="1" t="n">
        <v>-231.573333333333</v>
      </c>
      <c r="S209" s="1" t="n">
        <v>-48.2590476190476</v>
      </c>
      <c r="T209" s="1" t="n">
        <v>-7092.18666666667</v>
      </c>
      <c r="U209" s="1" t="n">
        <v>-131.304761904762</v>
      </c>
      <c r="V209" s="1" t="n">
        <v>-672.685714285714</v>
      </c>
      <c r="W209" s="1" t="n">
        <v>-310.645714285714</v>
      </c>
      <c r="X209" s="1" t="n">
        <v>0</v>
      </c>
      <c r="Y209" s="1" t="n">
        <v>0</v>
      </c>
      <c r="Z209" s="1" t="n">
        <v>-728.195238095238</v>
      </c>
      <c r="AA209" s="1" t="n">
        <v>-74.6342857142857</v>
      </c>
      <c r="AB209" s="1" t="n">
        <v>-2436.64190476191</v>
      </c>
      <c r="AC209" s="1" t="n">
        <v>-389.554285714286</v>
      </c>
      <c r="AD209" s="1" t="n">
        <v>-6</v>
      </c>
      <c r="AE209" s="1" t="n">
        <v>-463.045714285714</v>
      </c>
      <c r="AF209" s="1" t="n">
        <v>0</v>
      </c>
      <c r="AG209" s="1" t="n">
        <v>0</v>
      </c>
      <c r="AH209" s="1" t="n">
        <v>-805.32</v>
      </c>
      <c r="AI209" s="1" t="n">
        <v>0</v>
      </c>
      <c r="AJ209" s="1" t="n">
        <v>-2022.05714285714</v>
      </c>
      <c r="AK209" s="1" t="n">
        <v>0</v>
      </c>
      <c r="AL209" s="1" t="n">
        <v>0</v>
      </c>
      <c r="AM209" s="1" t="n">
        <v>-578.285714285714</v>
      </c>
      <c r="AN209" s="1" t="n">
        <v>-5256.44761904762</v>
      </c>
      <c r="AO209" s="1" t="n">
        <v>-57</v>
      </c>
      <c r="AP209" s="1" t="n">
        <v>-472.285714285714</v>
      </c>
      <c r="AQ209" s="1" t="n">
        <v>-14.1142857142857</v>
      </c>
      <c r="AR209" s="1" t="n">
        <v>-348.72380952381</v>
      </c>
      <c r="AS209" s="1" t="n">
        <v>0</v>
      </c>
      <c r="AT209" s="1" t="n">
        <v>-66.67</v>
      </c>
      <c r="AU209" s="1" t="n">
        <v>0</v>
      </c>
      <c r="AV209" s="1" t="n">
        <v>-24.8442857142857</v>
      </c>
      <c r="AW209" s="1" t="n">
        <v>0</v>
      </c>
      <c r="AX209" s="1" t="n">
        <v>0</v>
      </c>
      <c r="AY209" s="1" t="n">
        <v>-238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-1153.03571428571</v>
      </c>
      <c r="BW209" s="1" t="n">
        <v>-101.285714285714</v>
      </c>
      <c r="BX209" s="1" t="n">
        <v>0</v>
      </c>
      <c r="BY209" s="1" t="n">
        <v>-187.714285714286</v>
      </c>
      <c r="BZ209" s="1" t="n">
        <v>-1068.58285714286</v>
      </c>
      <c r="CA209" s="1" t="n">
        <v>-117.27</v>
      </c>
      <c r="CB209" s="1" t="n">
        <v>0</v>
      </c>
      <c r="CC209" s="1" t="n">
        <v>0</v>
      </c>
      <c r="CD209" s="1" t="n">
        <v>-143.451428571429</v>
      </c>
      <c r="CE209" s="1" t="n">
        <v>-25404.7142857143</v>
      </c>
      <c r="CF209" s="1" t="n">
        <v>-10540.5714285714</v>
      </c>
      <c r="CG209" s="1" t="n">
        <v>-76.8</v>
      </c>
      <c r="CH209" s="1" t="n">
        <v>-2019.21428571429</v>
      </c>
      <c r="CI209" s="1" t="n">
        <v>-874.071428571429</v>
      </c>
      <c r="CJ209" s="1" t="n">
        <v>0</v>
      </c>
      <c r="CK209" s="1" t="n">
        <v>0</v>
      </c>
      <c r="CL209" s="1" t="n">
        <v>-143.314285714286</v>
      </c>
      <c r="CM209" s="1" t="n">
        <v>0</v>
      </c>
      <c r="CN209" s="1" t="n">
        <v>0</v>
      </c>
      <c r="CO209" s="1" t="n">
        <v>0</v>
      </c>
      <c r="CP209" s="1" t="n">
        <v>-15.8571428571429</v>
      </c>
      <c r="CQ209" s="1" t="n">
        <v>-48.1190476190476</v>
      </c>
      <c r="CR209" s="1" t="n">
        <v>0</v>
      </c>
      <c r="CS209" s="1" t="n">
        <v>-296.714285714286</v>
      </c>
      <c r="CT209" s="1" t="n">
        <v>0</v>
      </c>
      <c r="CU209" s="1" t="n">
        <v>-390.685714285714</v>
      </c>
      <c r="CV209" s="1" t="n">
        <v>-939.085714285714</v>
      </c>
      <c r="CW209" s="1" t="n">
        <v>-75.4285714285714</v>
      </c>
      <c r="CX209" s="1" t="n">
        <v>-764.64</v>
      </c>
      <c r="CY209" s="1" t="n">
        <v>0</v>
      </c>
      <c r="CZ209" s="1" t="n">
        <v>-986.245714285714</v>
      </c>
      <c r="DA209" s="1" t="n">
        <v>-210.265714285714</v>
      </c>
      <c r="DB209" s="1" t="n">
        <v>-331</v>
      </c>
      <c r="DC209" s="1" t="n">
        <v>-4398.10714285714</v>
      </c>
      <c r="DD209" s="1" t="n">
        <v>-3286.14285714286</v>
      </c>
      <c r="DE209" s="1" t="n">
        <v>-1024.71428571429</v>
      </c>
      <c r="DF209" s="1" t="n">
        <v>0</v>
      </c>
      <c r="DG209" s="1" t="n">
        <v>-812.035714285714</v>
      </c>
      <c r="DH209" s="1" t="n">
        <v>-11.1428571428571</v>
      </c>
      <c r="DI209" s="1" t="n">
        <v>-317.142857142857</v>
      </c>
      <c r="DJ209" s="1" t="n">
        <v>-49.2857142857143</v>
      </c>
      <c r="DK209" s="1" t="n">
        <v>-270.977142857143</v>
      </c>
      <c r="DL209" s="1" t="n">
        <v>0</v>
      </c>
      <c r="DM209" s="1" t="n">
        <v>-138.761904761905</v>
      </c>
      <c r="DQ209" s="1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W209" s="1" t="n">
        <v>0</v>
      </c>
      <c r="DX209" s="1" t="n">
        <v>0</v>
      </c>
      <c r="DY209" s="1" t="n">
        <v>-81241.1682380953</v>
      </c>
      <c r="DZ209" s="1" t="s">
        <v>469</v>
      </c>
    </row>
    <row r="210" customFormat="false" ht="14.5" hidden="false" customHeight="true" outlineLevel="0" collapsed="false">
      <c r="A210" s="2" t="s">
        <v>470</v>
      </c>
      <c r="B210" s="1" t="n">
        <v>-5474.7</v>
      </c>
      <c r="C210" s="1" t="n">
        <v>0</v>
      </c>
      <c r="D210" s="1" t="n">
        <v>-1620</v>
      </c>
      <c r="E210" s="1" t="n">
        <v>0</v>
      </c>
      <c r="F210" s="1" t="n">
        <v>-1240.24</v>
      </c>
      <c r="G210" s="1" t="n">
        <v>0</v>
      </c>
      <c r="H210" s="1" t="n">
        <v>0</v>
      </c>
      <c r="I210" s="1" t="n">
        <v>0</v>
      </c>
      <c r="J210" s="1" t="n">
        <v>-159.04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-26.64</v>
      </c>
      <c r="P210" s="1" t="n">
        <v>-20.72</v>
      </c>
      <c r="Q210" s="1" t="n">
        <v>-14.8</v>
      </c>
      <c r="R210" s="1" t="n">
        <v>0</v>
      </c>
      <c r="S210" s="1" t="n">
        <v>0</v>
      </c>
      <c r="T210" s="1" t="n">
        <v>-2873.92</v>
      </c>
      <c r="U210" s="1" t="n">
        <v>-18</v>
      </c>
      <c r="V210" s="1" t="n">
        <v>-121.2</v>
      </c>
      <c r="W210" s="1" t="n">
        <v>-15.6</v>
      </c>
      <c r="X210" s="1" t="n">
        <v>0</v>
      </c>
      <c r="Y210" s="1" t="n">
        <v>-10.8</v>
      </c>
      <c r="Z210" s="1" t="n">
        <v>-77.7000000000001</v>
      </c>
      <c r="AA210" s="1" t="n">
        <v>0</v>
      </c>
      <c r="AB210" s="1" t="n">
        <v>-415.84</v>
      </c>
      <c r="AC210" s="1" t="n">
        <v>-91.32</v>
      </c>
      <c r="AD210" s="1" t="n">
        <v>0</v>
      </c>
      <c r="AE210" s="1" t="n">
        <v>-48</v>
      </c>
      <c r="AF210" s="1" t="n">
        <v>0</v>
      </c>
      <c r="AG210" s="1" t="n">
        <v>0</v>
      </c>
      <c r="AH210" s="1" t="n">
        <v>-170.52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-184</v>
      </c>
      <c r="AN210" s="1" t="n">
        <v>-325.8</v>
      </c>
      <c r="AO210" s="1" t="n">
        <v>0</v>
      </c>
      <c r="AP210" s="1" t="n">
        <v>-6</v>
      </c>
      <c r="AQ210" s="1" t="n">
        <v>-7.2</v>
      </c>
      <c r="AR210" s="1" t="n">
        <v>0</v>
      </c>
      <c r="AS210" s="1" t="n">
        <v>0</v>
      </c>
      <c r="AT210" s="1" t="n">
        <v>-2.84999999999999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-161.25</v>
      </c>
      <c r="BA210" s="1" t="n">
        <v>-60</v>
      </c>
      <c r="BB210" s="1" t="n">
        <v>0</v>
      </c>
      <c r="BC210" s="1" t="n">
        <v>0</v>
      </c>
      <c r="BD210" s="1" t="n">
        <v>0</v>
      </c>
      <c r="BE210" s="1" t="n">
        <v>-13.5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-18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-72.8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-24</v>
      </c>
      <c r="BV210" s="1" t="n">
        <v>-49.75</v>
      </c>
      <c r="BW210" s="1" t="n">
        <v>-9</v>
      </c>
      <c r="BX210" s="1" t="n">
        <v>0</v>
      </c>
      <c r="BY210" s="1" t="n">
        <v>0</v>
      </c>
      <c r="BZ210" s="1" t="n">
        <v>-108.18</v>
      </c>
      <c r="CA210" s="1" t="n">
        <v>-1.68000000000001</v>
      </c>
      <c r="CB210" s="1" t="n">
        <v>0</v>
      </c>
      <c r="CC210" s="1" t="n">
        <v>0</v>
      </c>
      <c r="CD210" s="1" t="n">
        <v>-16.8</v>
      </c>
      <c r="CE210" s="1" t="n">
        <v>-1035</v>
      </c>
      <c r="CF210" s="1" t="n">
        <v>-1299.6</v>
      </c>
      <c r="CG210" s="1" t="n">
        <v>0</v>
      </c>
      <c r="CH210" s="1" t="n">
        <v>-75.6000000000001</v>
      </c>
      <c r="CI210" s="1" t="n">
        <v>-43.5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-51</v>
      </c>
      <c r="CR210" s="1" t="n">
        <v>0</v>
      </c>
      <c r="CS210" s="1" t="n">
        <v>-15</v>
      </c>
      <c r="CT210" s="1" t="n">
        <v>0</v>
      </c>
      <c r="CU210" s="1" t="n">
        <v>-1.19999999999999</v>
      </c>
      <c r="CV210" s="1" t="n">
        <v>-43.2000000000001</v>
      </c>
      <c r="CW210" s="1" t="n">
        <v>0</v>
      </c>
      <c r="CX210" s="1" t="n">
        <v>-164.16</v>
      </c>
      <c r="CY210" s="1" t="n">
        <v>0</v>
      </c>
      <c r="CZ210" s="1" t="n">
        <v>-31.3199999999999</v>
      </c>
      <c r="DA210" s="1" t="n">
        <v>-5.57999999999998</v>
      </c>
      <c r="DB210" s="1" t="n">
        <v>-18.25</v>
      </c>
      <c r="DC210" s="1" t="n">
        <v>-30</v>
      </c>
      <c r="DD210" s="1" t="n">
        <v>-114</v>
      </c>
      <c r="DE210" s="1" t="n">
        <v>-22.5</v>
      </c>
      <c r="DF210" s="1" t="n">
        <v>0</v>
      </c>
      <c r="DG210" s="1" t="n">
        <v>-22.5</v>
      </c>
      <c r="DH210" s="1" t="n">
        <v>0</v>
      </c>
      <c r="DI210" s="1" t="n">
        <v>-48</v>
      </c>
      <c r="DJ210" s="1" t="n">
        <v>0</v>
      </c>
      <c r="DK210" s="1" t="n">
        <v>-42.12</v>
      </c>
      <c r="DL210" s="1" t="n">
        <v>0</v>
      </c>
      <c r="DM210" s="1" t="n">
        <v>-12</v>
      </c>
      <c r="DQ210" s="1" t="n">
        <v>0</v>
      </c>
      <c r="DR210" s="1" t="n">
        <v>-10.1904761904762</v>
      </c>
      <c r="DS210" s="1" t="n">
        <v>0</v>
      </c>
      <c r="DT210" s="1" t="n">
        <v>0</v>
      </c>
      <c r="DU210" s="1" t="n">
        <v>0</v>
      </c>
      <c r="DW210" s="1" t="n">
        <v>0</v>
      </c>
      <c r="DX210" s="1" t="n">
        <v>0</v>
      </c>
      <c r="DY210" s="1" t="n">
        <v>-16544.5704761905</v>
      </c>
      <c r="DZ210" s="1" t="s">
        <v>470</v>
      </c>
    </row>
    <row r="211" customFormat="false" ht="14.5" hidden="false" customHeight="true" outlineLevel="0" collapsed="false">
      <c r="A211" s="2" t="s">
        <v>471</v>
      </c>
      <c r="B211" s="1" t="n">
        <v>-82.5</v>
      </c>
      <c r="C211" s="1" t="n">
        <v>-30</v>
      </c>
      <c r="D211" s="1" t="n">
        <v>-60</v>
      </c>
      <c r="E211" s="1" t="n">
        <v>-33</v>
      </c>
      <c r="F211" s="1" t="n">
        <v>-1133.68</v>
      </c>
      <c r="G211" s="1" t="n">
        <v>-35.1428571428571</v>
      </c>
      <c r="H211" s="1" t="n">
        <v>0</v>
      </c>
      <c r="I211" s="1" t="n">
        <v>-253</v>
      </c>
      <c r="J211" s="1" t="n">
        <v>-571.2</v>
      </c>
      <c r="K211" s="1" t="n">
        <v>-36</v>
      </c>
      <c r="L211" s="1" t="n">
        <v>0</v>
      </c>
      <c r="M211" s="1" t="n">
        <v>0</v>
      </c>
      <c r="N211" s="1" t="n">
        <v>-56.24</v>
      </c>
      <c r="O211" s="1" t="n">
        <v>-245.68</v>
      </c>
      <c r="P211" s="1" t="n">
        <v>-59.2</v>
      </c>
      <c r="Q211" s="1" t="n">
        <v>-183.52</v>
      </c>
      <c r="R211" s="1" t="n">
        <v>-183.68</v>
      </c>
      <c r="S211" s="1" t="n">
        <v>0</v>
      </c>
      <c r="T211" s="1" t="n">
        <v>-5270.72</v>
      </c>
      <c r="U211" s="1" t="n">
        <v>-68.4</v>
      </c>
      <c r="V211" s="1" t="n">
        <v>-434.4</v>
      </c>
      <c r="W211" s="1" t="n">
        <v>-690.48</v>
      </c>
      <c r="X211" s="1" t="n">
        <v>0</v>
      </c>
      <c r="Y211" s="1" t="n">
        <v>-169.2</v>
      </c>
      <c r="Z211" s="1" t="n">
        <v>-517.26</v>
      </c>
      <c r="AA211" s="1" t="n">
        <v>-31.08</v>
      </c>
      <c r="AB211" s="1" t="n">
        <v>-1527.2</v>
      </c>
      <c r="AC211" s="1" t="n">
        <v>-147.6</v>
      </c>
      <c r="AD211" s="1" t="n">
        <v>0</v>
      </c>
      <c r="AE211" s="1" t="n">
        <v>-483.6</v>
      </c>
      <c r="AF211" s="1" t="n">
        <v>0</v>
      </c>
      <c r="AG211" s="1" t="n">
        <v>0</v>
      </c>
      <c r="AH211" s="1" t="n">
        <v>-226.24</v>
      </c>
      <c r="AI211" s="1" t="n">
        <v>0</v>
      </c>
      <c r="AJ211" s="1" t="n">
        <v>-789.6</v>
      </c>
      <c r="AK211" s="1" t="n">
        <v>0</v>
      </c>
      <c r="AL211" s="1" t="n">
        <v>0</v>
      </c>
      <c r="AM211" s="1" t="n">
        <v>-283.36</v>
      </c>
      <c r="AN211" s="1" t="n">
        <v>-617.4</v>
      </c>
      <c r="AO211" s="1" t="n">
        <v>0</v>
      </c>
      <c r="AP211" s="1" t="n">
        <v>-936</v>
      </c>
      <c r="AQ211" s="1" t="n">
        <v>-6.48</v>
      </c>
      <c r="AR211" s="1" t="n">
        <v>-211.6</v>
      </c>
      <c r="AS211" s="1" t="n">
        <v>0</v>
      </c>
      <c r="AT211" s="1" t="n">
        <v>0</v>
      </c>
      <c r="AU211" s="1" t="n">
        <v>0</v>
      </c>
      <c r="AV211" s="1" t="n">
        <v>-3.8</v>
      </c>
      <c r="AW211" s="1" t="n">
        <v>0</v>
      </c>
      <c r="AX211" s="1" t="n">
        <v>0</v>
      </c>
      <c r="AY211" s="1" t="n">
        <v>0</v>
      </c>
      <c r="AZ211" s="1" t="n">
        <v>-309.5</v>
      </c>
      <c r="BA211" s="1" t="n">
        <v>-72.5</v>
      </c>
      <c r="BB211" s="1" t="n">
        <v>-156</v>
      </c>
      <c r="BC211" s="1" t="n">
        <v>-401.6</v>
      </c>
      <c r="BD211" s="1" t="n">
        <v>-222</v>
      </c>
      <c r="BE211" s="1" t="n">
        <v>-643.5</v>
      </c>
      <c r="BF211" s="1" t="n">
        <v>-22.5</v>
      </c>
      <c r="BG211" s="1" t="n">
        <v>0</v>
      </c>
      <c r="BH211" s="1" t="n">
        <v>0</v>
      </c>
      <c r="BI211" s="1" t="n">
        <v>0</v>
      </c>
      <c r="BJ211" s="1" t="n">
        <v>-320</v>
      </c>
      <c r="BK211" s="1" t="n">
        <v>-25</v>
      </c>
      <c r="BL211" s="1" t="n">
        <v>0</v>
      </c>
      <c r="BM211" s="1" t="n">
        <v>-354.5</v>
      </c>
      <c r="BN211" s="1" t="n">
        <v>0</v>
      </c>
      <c r="BO211" s="1" t="n">
        <v>-1368</v>
      </c>
      <c r="BP211" s="1" t="n">
        <v>0</v>
      </c>
      <c r="BQ211" s="1" t="n">
        <v>-13.5</v>
      </c>
      <c r="BR211" s="1" t="n">
        <v>0</v>
      </c>
      <c r="BS211" s="1" t="n">
        <v>0</v>
      </c>
      <c r="BT211" s="1" t="n">
        <v>-240</v>
      </c>
      <c r="BU211" s="1" t="n">
        <v>-168</v>
      </c>
      <c r="BV211" s="1" t="n">
        <v>-361</v>
      </c>
      <c r="BW211" s="1" t="n">
        <v>-90</v>
      </c>
      <c r="BX211" s="1" t="n">
        <v>0</v>
      </c>
      <c r="BY211" s="1" t="n">
        <v>-84</v>
      </c>
      <c r="BZ211" s="1" t="n">
        <v>-268.92</v>
      </c>
      <c r="CA211" s="1" t="n">
        <v>-7.27999999999997</v>
      </c>
      <c r="CB211" s="1" t="n">
        <v>0</v>
      </c>
      <c r="CC211" s="1" t="n">
        <v>0</v>
      </c>
      <c r="CD211" s="1" t="n">
        <v>-205.8</v>
      </c>
      <c r="CE211" s="1" t="n">
        <v>-3177</v>
      </c>
      <c r="CF211" s="1" t="n">
        <v>-2138.4</v>
      </c>
      <c r="CG211" s="1" t="n">
        <v>0</v>
      </c>
      <c r="CH211" s="1" t="n">
        <v>-939.6</v>
      </c>
      <c r="CI211" s="1" t="n">
        <v>-313.5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-30</v>
      </c>
      <c r="CQ211" s="1" t="n">
        <v>-48</v>
      </c>
      <c r="CR211" s="1" t="n">
        <v>0</v>
      </c>
      <c r="CS211" s="1" t="n">
        <v>-36</v>
      </c>
      <c r="CT211" s="1" t="n">
        <v>0</v>
      </c>
      <c r="CU211" s="1" t="n">
        <v>-92</v>
      </c>
      <c r="CV211" s="1" t="n">
        <v>-712.8</v>
      </c>
      <c r="CW211" s="1" t="n">
        <v>0</v>
      </c>
      <c r="CX211" s="1" t="n">
        <v>-273.24</v>
      </c>
      <c r="CY211" s="1" t="n">
        <v>0</v>
      </c>
      <c r="CZ211" s="1" t="n">
        <v>-127.44</v>
      </c>
      <c r="DA211" s="1" t="n">
        <v>-100.44</v>
      </c>
      <c r="DB211" s="1" t="n">
        <v>-493.5</v>
      </c>
      <c r="DC211" s="1" t="n">
        <v>-523.5</v>
      </c>
      <c r="DD211" s="1" t="n">
        <v>-612</v>
      </c>
      <c r="DE211" s="1" t="n">
        <v>-348</v>
      </c>
      <c r="DF211" s="1" t="n">
        <v>0</v>
      </c>
      <c r="DG211" s="1" t="n">
        <v>-367.5</v>
      </c>
      <c r="DH211" s="1" t="n">
        <v>-7.5</v>
      </c>
      <c r="DI211" s="1" t="n">
        <v>-27</v>
      </c>
      <c r="DJ211" s="1" t="n">
        <v>0</v>
      </c>
      <c r="DK211" s="1" t="n">
        <v>-92.88</v>
      </c>
      <c r="DL211" s="1" t="n">
        <v>-290.952380952381</v>
      </c>
      <c r="DM211" s="1" t="n">
        <v>-226</v>
      </c>
      <c r="DQ211" s="1" t="n">
        <v>-7.04761904761904</v>
      </c>
      <c r="DR211" s="1" t="n">
        <v>-84</v>
      </c>
      <c r="DS211" s="1" t="n">
        <v>0</v>
      </c>
      <c r="DT211" s="1" t="n">
        <v>0</v>
      </c>
      <c r="DU211" s="1" t="n">
        <v>0</v>
      </c>
      <c r="DW211" s="1" t="n">
        <v>0</v>
      </c>
      <c r="DX211" s="1" t="n">
        <v>0</v>
      </c>
      <c r="DY211" s="1" t="n">
        <v>-31779.1628571428</v>
      </c>
      <c r="DZ211" s="1" t="s">
        <v>471</v>
      </c>
    </row>
    <row r="212" customFormat="false" ht="14.5" hidden="false" customHeight="true" outlineLevel="0" collapsed="false">
      <c r="A212" s="2"/>
      <c r="B212" s="1" t="n">
        <v>0</v>
      </c>
      <c r="C212" s="1" t="n">
        <v>0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Q212" s="1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W212" s="1" t="n">
        <v>0</v>
      </c>
      <c r="DX212" s="1" t="n">
        <v>0</v>
      </c>
      <c r="DY212" s="1" t="n">
        <v>0</v>
      </c>
    </row>
    <row r="213" customFormat="false" ht="14.5" hidden="false" customHeight="true" outlineLevel="0" collapsed="false">
      <c r="A213" s="2"/>
      <c r="B213" s="1" t="n">
        <v>0</v>
      </c>
      <c r="C213" s="1" t="n">
        <v>0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  <c r="DG213" s="1" t="n">
        <v>0</v>
      </c>
      <c r="DH213" s="1" t="n">
        <v>0</v>
      </c>
      <c r="DI213" s="1" t="n">
        <v>0</v>
      </c>
      <c r="DJ213" s="1" t="n">
        <v>0</v>
      </c>
      <c r="DK213" s="1" t="n">
        <v>0</v>
      </c>
      <c r="DL213" s="1" t="n">
        <v>0</v>
      </c>
      <c r="DM213" s="1" t="n">
        <v>0</v>
      </c>
      <c r="DQ213" s="1" t="n">
        <v>0</v>
      </c>
      <c r="DR213" s="1" t="n">
        <v>0</v>
      </c>
      <c r="DS213" s="1" t="n">
        <v>0</v>
      </c>
      <c r="DT213" s="1" t="n">
        <v>0</v>
      </c>
      <c r="DU213" s="1" t="n">
        <v>0</v>
      </c>
      <c r="DW213" s="1" t="n">
        <v>0</v>
      </c>
      <c r="DX213" s="1" t="n">
        <v>0</v>
      </c>
      <c r="DY213" s="1" t="n">
        <v>0</v>
      </c>
    </row>
    <row r="214" customFormat="false" ht="14.5" hidden="false" customHeight="true" outlineLevel="0" collapsed="false">
      <c r="A214" s="2" t="s">
        <v>492</v>
      </c>
      <c r="B214" s="1" t="n">
        <v>-2468.61222222222</v>
      </c>
      <c r="C214" s="1" t="n">
        <v>-147.763333333333</v>
      </c>
      <c r="D214" s="1" t="n">
        <v>-1912.3075</v>
      </c>
      <c r="E214" s="1" t="n">
        <v>-197.032</v>
      </c>
      <c r="F214" s="1" t="n">
        <v>-1789.86814814815</v>
      </c>
      <c r="G214" s="1" t="n">
        <v>-88.8</v>
      </c>
      <c r="H214" s="1" t="n">
        <v>0</v>
      </c>
      <c r="I214" s="1" t="n">
        <v>-876.174074074074</v>
      </c>
      <c r="J214" s="1" t="n">
        <v>-1360.16148148148</v>
      </c>
      <c r="K214" s="1" t="n">
        <v>-248.447777777778</v>
      </c>
      <c r="L214" s="1" t="n">
        <v>-91.1244444444445</v>
      </c>
      <c r="M214" s="1" t="n">
        <v>0</v>
      </c>
      <c r="N214" s="1" t="n">
        <v>-283.79</v>
      </c>
      <c r="O214" s="1" t="n">
        <v>-586.08</v>
      </c>
      <c r="P214" s="1" t="n">
        <v>-674.311111111111</v>
      </c>
      <c r="Q214" s="1" t="n">
        <v>-552.533333333333</v>
      </c>
      <c r="R214" s="1" t="n">
        <v>-800</v>
      </c>
      <c r="S214" s="1" t="n">
        <v>-584.888888888889</v>
      </c>
      <c r="T214" s="1" t="n">
        <v>-20618.4299259259</v>
      </c>
      <c r="U214" s="1" t="n">
        <v>-435.171428571429</v>
      </c>
      <c r="V214" s="1" t="n">
        <v>-1852.06761904762</v>
      </c>
      <c r="W214" s="1" t="n">
        <v>-995.2</v>
      </c>
      <c r="X214" s="1" t="n">
        <v>0</v>
      </c>
      <c r="Y214" s="1" t="n">
        <v>0</v>
      </c>
      <c r="Z214" s="1" t="n">
        <v>-1702.48276190476</v>
      </c>
      <c r="AA214" s="1" t="n">
        <v>-213.695555555556</v>
      </c>
      <c r="AB214" s="1" t="n">
        <v>-4899.84933333333</v>
      </c>
      <c r="AC214" s="1" t="n">
        <v>-1081.77222222222</v>
      </c>
      <c r="AD214" s="1" t="n">
        <v>-154.36</v>
      </c>
      <c r="AE214" s="1" t="n">
        <v>-1647.73333333333</v>
      </c>
      <c r="AF214" s="1" t="n">
        <v>0</v>
      </c>
      <c r="AG214" s="1" t="n">
        <v>0</v>
      </c>
      <c r="AH214" s="1" t="n">
        <v>-1172.65777777778</v>
      </c>
      <c r="AI214" s="1" t="n">
        <v>-255.337777777778</v>
      </c>
      <c r="AJ214" s="1" t="n">
        <v>-4051.08571428571</v>
      </c>
      <c r="AK214" s="1" t="n">
        <v>0</v>
      </c>
      <c r="AL214" s="1" t="n">
        <v>-1306.4</v>
      </c>
      <c r="AM214" s="1" t="n">
        <v>-645.891111111111</v>
      </c>
      <c r="AN214" s="1" t="n">
        <v>-4456.75468253968</v>
      </c>
      <c r="AO214" s="1" t="n">
        <v>-148.4</v>
      </c>
      <c r="AP214" s="1" t="n">
        <v>-1978.66666666667</v>
      </c>
      <c r="AQ214" s="1" t="n">
        <v>-240.8</v>
      </c>
      <c r="AR214" s="1" t="n">
        <v>-1000.30222222222</v>
      </c>
      <c r="AS214" s="1" t="n">
        <v>-71.944656084656</v>
      </c>
      <c r="AT214" s="1" t="n">
        <v>-55.0727777777778</v>
      </c>
      <c r="AU214" s="1" t="n">
        <v>-63.7488888888889</v>
      </c>
      <c r="AV214" s="1" t="n">
        <v>-22.9355555555556</v>
      </c>
      <c r="AW214" s="1" t="n">
        <v>0</v>
      </c>
      <c r="AX214" s="1" t="n">
        <v>0</v>
      </c>
      <c r="AY214" s="1" t="n">
        <v>0</v>
      </c>
      <c r="AZ214" s="1" t="n">
        <v>-3679.25388227513</v>
      </c>
      <c r="BA214" s="1" t="n">
        <v>-531.999894179894</v>
      </c>
      <c r="BB214" s="1" t="n">
        <v>-529.666666666667</v>
      </c>
      <c r="BC214" s="1" t="n">
        <v>-1140.84592592593</v>
      </c>
      <c r="BD214" s="1" t="n">
        <v>-275.04</v>
      </c>
      <c r="BE214" s="1" t="n">
        <v>-543.857142857143</v>
      </c>
      <c r="BF214" s="1" t="n">
        <v>-183.166666666667</v>
      </c>
      <c r="BG214" s="1" t="n">
        <v>0</v>
      </c>
      <c r="BH214" s="1" t="n">
        <v>-68.8</v>
      </c>
      <c r="BI214" s="1" t="n">
        <v>0</v>
      </c>
      <c r="BJ214" s="1" t="n">
        <v>-844.666666666667</v>
      </c>
      <c r="BK214" s="1" t="n">
        <v>-88.6811111111111</v>
      </c>
      <c r="BL214" s="1" t="n">
        <v>-113.903703703704</v>
      </c>
      <c r="BM214" s="1" t="n">
        <v>-12230.3790740741</v>
      </c>
      <c r="BN214" s="1" t="n">
        <v>-196.747777777778</v>
      </c>
      <c r="BO214" s="1" t="n">
        <v>-3693.40923280423</v>
      </c>
      <c r="BP214" s="1" t="n">
        <v>0</v>
      </c>
      <c r="BQ214" s="1" t="n">
        <v>-160.666666666667</v>
      </c>
      <c r="BR214" s="1" t="n">
        <v>0</v>
      </c>
      <c r="BS214" s="1" t="n">
        <v>-154.844444444444</v>
      </c>
      <c r="BT214" s="1" t="n">
        <v>-399.36</v>
      </c>
      <c r="BU214" s="1" t="n">
        <v>-788.5</v>
      </c>
      <c r="BV214" s="1" t="n">
        <v>-2116.51468253968</v>
      </c>
      <c r="BW214" s="1" t="n">
        <v>-348.722222222222</v>
      </c>
      <c r="BX214" s="1" t="n">
        <v>0</v>
      </c>
      <c r="BY214" s="1" t="n">
        <v>-220</v>
      </c>
      <c r="BZ214" s="1" t="n">
        <v>-529.153571428571</v>
      </c>
      <c r="CA214" s="1" t="n">
        <v>-78.3766666666667</v>
      </c>
      <c r="CB214" s="1" t="n">
        <v>-124.716666666667</v>
      </c>
      <c r="CC214" s="1" t="n">
        <v>-0.257777777777778</v>
      </c>
      <c r="CD214" s="1" t="n">
        <v>-587.533333333333</v>
      </c>
      <c r="CE214" s="1" t="n">
        <v>-11454.3333333333</v>
      </c>
      <c r="CF214" s="1" t="n">
        <v>-9707.28428571428</v>
      </c>
      <c r="CG214" s="1" t="n">
        <v>-239.2</v>
      </c>
      <c r="CH214" s="1" t="n">
        <v>-2390.28</v>
      </c>
      <c r="CI214" s="1" t="n">
        <v>-707.333333333333</v>
      </c>
      <c r="CJ214" s="1" t="n">
        <v>0</v>
      </c>
      <c r="CK214" s="1" t="n">
        <v>-80</v>
      </c>
      <c r="CL214" s="1" t="n">
        <v>-309.333333333333</v>
      </c>
      <c r="CM214" s="1" t="n">
        <v>-1212.5746031746</v>
      </c>
      <c r="CN214" s="1" t="n">
        <v>-257.55873015873</v>
      </c>
      <c r="CO214" s="1" t="n">
        <v>-253.314285714286</v>
      </c>
      <c r="CP214" s="1" t="n">
        <v>-40.2</v>
      </c>
      <c r="CQ214" s="1" t="n">
        <v>-370.68253968254</v>
      </c>
      <c r="CR214" s="1" t="n">
        <v>0</v>
      </c>
      <c r="CS214" s="1" t="n">
        <v>-238.706349206349</v>
      </c>
      <c r="CT214" s="1" t="n">
        <v>0</v>
      </c>
      <c r="CU214" s="1" t="n">
        <v>-779.611111111111</v>
      </c>
      <c r="CV214" s="1" t="n">
        <v>-1862.04</v>
      </c>
      <c r="CW214" s="1" t="n">
        <v>-80</v>
      </c>
      <c r="CX214" s="1" t="n">
        <v>-1287.776</v>
      </c>
      <c r="CY214" s="1" t="n">
        <v>-71.1942857142857</v>
      </c>
      <c r="CZ214" s="1" t="n">
        <v>-542.968</v>
      </c>
      <c r="DA214" s="1" t="n">
        <v>-481.137142857143</v>
      </c>
      <c r="DB214" s="1" t="n">
        <v>-18172.3313492064</v>
      </c>
      <c r="DC214" s="1" t="n">
        <v>-1626.35476190476</v>
      </c>
      <c r="DD214" s="1" t="n">
        <v>-3229.43055555556</v>
      </c>
      <c r="DE214" s="1" t="n">
        <v>-808</v>
      </c>
      <c r="DF214" s="1" t="n">
        <v>0</v>
      </c>
      <c r="DG214" s="1" t="n">
        <v>-1269.5</v>
      </c>
      <c r="DH214" s="1" t="n">
        <v>-21</v>
      </c>
      <c r="DI214" s="1" t="n">
        <v>-408.677777777778</v>
      </c>
      <c r="DJ214" s="1" t="n">
        <v>-645.211111111111</v>
      </c>
      <c r="DK214" s="1" t="n">
        <v>-199.22</v>
      </c>
      <c r="DL214" s="1" t="n">
        <v>-916.311111111111</v>
      </c>
      <c r="DM214" s="1" t="n">
        <v>-1228.66666666667</v>
      </c>
      <c r="DQ214" s="1" t="n">
        <v>-295.111111111111</v>
      </c>
      <c r="DR214" s="1" t="n">
        <v>-830.888888888889</v>
      </c>
      <c r="DS214" s="1" t="n">
        <v>0</v>
      </c>
      <c r="DT214" s="1" t="n">
        <v>0</v>
      </c>
      <c r="DU214" s="1" t="n">
        <v>0</v>
      </c>
      <c r="DW214" s="1" t="n">
        <v>0</v>
      </c>
      <c r="DX214" s="1" t="n">
        <v>0</v>
      </c>
      <c r="DY214" s="1" t="n">
        <v>-153377.948768519</v>
      </c>
      <c r="DZ214" s="1" t="s">
        <v>492</v>
      </c>
    </row>
    <row r="215" customFormat="false" ht="14.5" hidden="false" customHeight="true" outlineLevel="0" collapsed="false">
      <c r="A215" s="2" t="s">
        <v>493</v>
      </c>
      <c r="B215" s="1" t="n">
        <v>-2592.04283333333</v>
      </c>
      <c r="C215" s="1" t="n">
        <v>-155.1515</v>
      </c>
      <c r="D215" s="1" t="n">
        <v>-2007.922875</v>
      </c>
      <c r="E215" s="1" t="n">
        <v>-206.8836</v>
      </c>
      <c r="F215" s="1" t="n">
        <v>-1879.36155555556</v>
      </c>
      <c r="G215" s="1" t="n">
        <v>-93.24</v>
      </c>
      <c r="H215" s="1" t="n">
        <v>0</v>
      </c>
      <c r="I215" s="1" t="n">
        <v>-2119.98277777778</v>
      </c>
      <c r="J215" s="1" t="n">
        <v>-1428.16955555556</v>
      </c>
      <c r="K215" s="1" t="n">
        <v>-760.870166666667</v>
      </c>
      <c r="L215" s="1" t="n">
        <v>-95.6806666666667</v>
      </c>
      <c r="M215" s="1" t="n">
        <v>0</v>
      </c>
      <c r="N215" s="1" t="n">
        <v>-297.9795</v>
      </c>
      <c r="O215" s="1" t="n">
        <v>-615.383999999999</v>
      </c>
      <c r="P215" s="1" t="n">
        <v>-288.353333333333</v>
      </c>
      <c r="Q215" s="1" t="n">
        <v>-580.16</v>
      </c>
      <c r="R215" s="1" t="n">
        <v>-800</v>
      </c>
      <c r="S215" s="1" t="n">
        <v>-614.133333333333</v>
      </c>
      <c r="T215" s="1" t="n">
        <v>-16269.3514222222</v>
      </c>
      <c r="U215" s="1" t="n">
        <v>-456.93</v>
      </c>
      <c r="V215" s="1" t="n">
        <v>-1944.671</v>
      </c>
      <c r="W215" s="1" t="n">
        <v>-1044.96</v>
      </c>
      <c r="X215" s="1" t="n">
        <v>0</v>
      </c>
      <c r="Y215" s="1" t="n">
        <v>0</v>
      </c>
      <c r="Z215" s="1" t="n">
        <v>-2486.9069</v>
      </c>
      <c r="AA215" s="1" t="n">
        <v>-224.380333333333</v>
      </c>
      <c r="AB215" s="1" t="n">
        <v>-5136.0966</v>
      </c>
      <c r="AC215" s="1" t="n">
        <v>-1109.56083333333</v>
      </c>
      <c r="AD215" s="1" t="n">
        <v>-158.388</v>
      </c>
      <c r="AE215" s="1" t="n">
        <v>-1730.12</v>
      </c>
      <c r="AF215" s="1" t="n">
        <v>0</v>
      </c>
      <c r="AG215" s="1" t="n">
        <v>0</v>
      </c>
      <c r="AH215" s="1" t="n">
        <v>-1791.15066666667</v>
      </c>
      <c r="AI215" s="1" t="n">
        <v>-272.770666666667</v>
      </c>
      <c r="AJ215" s="1" t="n">
        <v>-4253.64</v>
      </c>
      <c r="AK215" s="1" t="n">
        <v>0</v>
      </c>
      <c r="AL215" s="1" t="n">
        <v>-1700</v>
      </c>
      <c r="AM215" s="1" t="n">
        <v>-2444.58566666667</v>
      </c>
      <c r="AN215" s="1" t="n">
        <v>-5483.59241666667</v>
      </c>
      <c r="AO215" s="1" t="n">
        <v>-155.82</v>
      </c>
      <c r="AP215" s="1" t="n">
        <v>-2077.6</v>
      </c>
      <c r="AQ215" s="1" t="n">
        <v>-242.84</v>
      </c>
      <c r="AR215" s="1" t="n">
        <v>-1050.31733333333</v>
      </c>
      <c r="AS215" s="1" t="n">
        <v>-326.617888888889</v>
      </c>
      <c r="AT215" s="1" t="n">
        <v>-57.8264166666667</v>
      </c>
      <c r="AU215" s="1" t="n">
        <v>-66.9363333333333</v>
      </c>
      <c r="AV215" s="1" t="n">
        <v>-24.0823333333333</v>
      </c>
      <c r="AW215" s="1" t="n">
        <v>0</v>
      </c>
      <c r="AX215" s="1" t="n">
        <v>0</v>
      </c>
      <c r="AY215" s="1" t="n">
        <v>0</v>
      </c>
      <c r="AZ215" s="1" t="n">
        <v>-6019.22657638889</v>
      </c>
      <c r="BA215" s="1" t="n">
        <v>-1473.22988888889</v>
      </c>
      <c r="BB215" s="1" t="n">
        <v>-556.15</v>
      </c>
      <c r="BC215" s="1" t="n">
        <v>-1197.88822222222</v>
      </c>
      <c r="BD215" s="1" t="n">
        <v>-288.792</v>
      </c>
      <c r="BE215" s="1" t="n">
        <v>-5188.775</v>
      </c>
      <c r="BF215" s="1" t="n">
        <v>-192.325</v>
      </c>
      <c r="BG215" s="1" t="n">
        <v>0</v>
      </c>
      <c r="BH215" s="1" t="n">
        <v>-72.24</v>
      </c>
      <c r="BI215" s="1" t="n">
        <v>0</v>
      </c>
      <c r="BJ215" s="1" t="n">
        <v>-886.9</v>
      </c>
      <c r="BK215" s="1" t="n">
        <v>-92.9651666666667</v>
      </c>
      <c r="BL215" s="1" t="n">
        <v>-123.798888888889</v>
      </c>
      <c r="BM215" s="1" t="n">
        <v>-17953.2980277778</v>
      </c>
      <c r="BN215" s="1" t="n">
        <v>-212.140166666667</v>
      </c>
      <c r="BO215" s="1" t="n">
        <v>-4186.07969444444</v>
      </c>
      <c r="BP215" s="1" t="n">
        <v>0</v>
      </c>
      <c r="BQ215" s="1" t="n">
        <v>-168.7</v>
      </c>
      <c r="BR215" s="1" t="n">
        <v>0</v>
      </c>
      <c r="BS215" s="1" t="n">
        <v>-163.426666666667</v>
      </c>
      <c r="BT215" s="1" t="n">
        <v>-419.328</v>
      </c>
      <c r="BU215" s="1" t="n">
        <v>-5386.05</v>
      </c>
      <c r="BV215" s="1" t="n">
        <v>-2514.13479166667</v>
      </c>
      <c r="BW215" s="1" t="n">
        <v>-661.558333333333</v>
      </c>
      <c r="BX215" s="1" t="n">
        <v>0</v>
      </c>
      <c r="BY215" s="1" t="n">
        <v>-220</v>
      </c>
      <c r="BZ215" s="1" t="n">
        <v>-555.61125</v>
      </c>
      <c r="CA215" s="1" t="n">
        <v>-82.2955000000002</v>
      </c>
      <c r="CB215" s="1" t="n">
        <v>-1055.615</v>
      </c>
      <c r="CC215" s="1" t="n">
        <v>-0.270666666666667</v>
      </c>
      <c r="CD215" s="1" t="n">
        <v>-616.91</v>
      </c>
      <c r="CE215" s="1" t="n">
        <v>-12327.05</v>
      </c>
      <c r="CF215" s="1" t="n">
        <v>-15616.0685</v>
      </c>
      <c r="CG215" s="1" t="n">
        <v>-251.16</v>
      </c>
      <c r="CH215" s="1" t="n">
        <v>-2509.794</v>
      </c>
      <c r="CI215" s="1" t="n">
        <v>-742.7</v>
      </c>
      <c r="CJ215" s="1" t="n">
        <v>0</v>
      </c>
      <c r="CK215" s="1" t="n">
        <v>-80</v>
      </c>
      <c r="CL215" s="1" t="n">
        <v>-324.8</v>
      </c>
      <c r="CM215" s="1" t="n">
        <v>-1300.04333333333</v>
      </c>
      <c r="CN215" s="1" t="n">
        <v>-1672.3975</v>
      </c>
      <c r="CO215" s="1" t="n">
        <v>-300</v>
      </c>
      <c r="CP215" s="1" t="n">
        <v>-42.21</v>
      </c>
      <c r="CQ215" s="1" t="n">
        <v>-389.216666666667</v>
      </c>
      <c r="CR215" s="1" t="n">
        <v>0</v>
      </c>
      <c r="CS215" s="1" t="n">
        <v>-2840.64166666667</v>
      </c>
      <c r="CT215" s="1" t="n">
        <v>0</v>
      </c>
      <c r="CU215" s="1" t="n">
        <v>-918.591666666667</v>
      </c>
      <c r="CV215" s="1" t="n">
        <v>-1955.142</v>
      </c>
      <c r="CW215" s="1" t="n">
        <v>-80</v>
      </c>
      <c r="CX215" s="1" t="n">
        <v>-1184.6288</v>
      </c>
      <c r="CY215" s="1" t="n">
        <v>-80.262</v>
      </c>
      <c r="CZ215" s="1" t="n">
        <v>-570.116400000001</v>
      </c>
      <c r="DA215" s="1" t="n">
        <v>-491.144</v>
      </c>
      <c r="DB215" s="1" t="n">
        <v>-11642.8079166667</v>
      </c>
      <c r="DC215" s="1" t="n">
        <v>-2457.6725</v>
      </c>
      <c r="DD215" s="1" t="n">
        <v>-3670.90208333333</v>
      </c>
      <c r="DE215" s="1" t="n">
        <v>-848.4</v>
      </c>
      <c r="DF215" s="1" t="n">
        <v>0</v>
      </c>
      <c r="DG215" s="1" t="n">
        <v>-1332.975</v>
      </c>
      <c r="DH215" s="1" t="n">
        <v>-22.05</v>
      </c>
      <c r="DI215" s="1" t="n">
        <v>-3091.11166666667</v>
      </c>
      <c r="DJ215" s="1" t="n">
        <v>-1658.08166666667</v>
      </c>
      <c r="DK215" s="1" t="n">
        <v>-304.351</v>
      </c>
      <c r="DL215" s="1" t="n">
        <v>-962.126666666667</v>
      </c>
      <c r="DM215" s="1" t="n">
        <v>-1290.1</v>
      </c>
      <c r="DQ215" s="1" t="n">
        <v>-309.866666666667</v>
      </c>
      <c r="DR215" s="1" t="n">
        <v>-872.433333333334</v>
      </c>
      <c r="DS215" s="1" t="n">
        <v>0</v>
      </c>
      <c r="DT215" s="1" t="n">
        <v>0</v>
      </c>
      <c r="DU215" s="1" t="n">
        <v>0</v>
      </c>
      <c r="DW215" s="1" t="n">
        <v>0</v>
      </c>
      <c r="DX215" s="1" t="n">
        <v>0</v>
      </c>
      <c r="DY215" s="1" t="n">
        <v>-187471.014381944</v>
      </c>
      <c r="DZ215" s="1" t="s">
        <v>493</v>
      </c>
    </row>
    <row r="216" customFormat="false" ht="14.5" hidden="false" customHeight="true" outlineLevel="0" collapsed="false">
      <c r="A216" s="2" t="s">
        <v>494</v>
      </c>
      <c r="B216" s="1" t="n">
        <v>-2715.47344444444</v>
      </c>
      <c r="C216" s="1" t="n">
        <v>-162.539666666667</v>
      </c>
      <c r="D216" s="1" t="n">
        <v>-2103.53825</v>
      </c>
      <c r="E216" s="1" t="n">
        <v>-216.7352</v>
      </c>
      <c r="F216" s="1" t="n">
        <v>-1968.85496296296</v>
      </c>
      <c r="G216" s="1" t="n">
        <v>-97.68</v>
      </c>
      <c r="H216" s="1" t="n">
        <v>0</v>
      </c>
      <c r="I216" s="1" t="n">
        <v>-963.791481481482</v>
      </c>
      <c r="J216" s="1" t="n">
        <v>-1496.17762962963</v>
      </c>
      <c r="K216" s="1" t="n">
        <v>-273.292555555556</v>
      </c>
      <c r="L216" s="1" t="n">
        <v>-100.236888888889</v>
      </c>
      <c r="M216" s="1" t="n">
        <v>0</v>
      </c>
      <c r="N216" s="1" t="n">
        <v>-312.169</v>
      </c>
      <c r="O216" s="1" t="n">
        <v>-644.688000000001</v>
      </c>
      <c r="P216" s="1" t="n">
        <v>-302.084444444445</v>
      </c>
      <c r="Q216" s="1" t="n">
        <v>-607.786666666667</v>
      </c>
      <c r="R216" s="1" t="n">
        <v>-800</v>
      </c>
      <c r="S216" s="1" t="n">
        <v>-643.377777777778</v>
      </c>
      <c r="T216" s="1" t="n">
        <v>-12246.9929185185</v>
      </c>
      <c r="U216" s="1" t="n">
        <v>-478.688571428571</v>
      </c>
      <c r="V216" s="1" t="n">
        <v>-2037.27438095238</v>
      </c>
      <c r="W216" s="1" t="n">
        <v>-1094.72</v>
      </c>
      <c r="X216" s="1" t="n">
        <v>0</v>
      </c>
      <c r="Y216" s="1" t="n">
        <v>0</v>
      </c>
      <c r="Z216" s="1" t="n">
        <v>-1872.73103809524</v>
      </c>
      <c r="AA216" s="1" t="n">
        <v>-235.065111111111</v>
      </c>
      <c r="AB216" s="1" t="n">
        <v>-3471.12431111111</v>
      </c>
      <c r="AC216" s="1" t="n">
        <v>-1478.80277777778</v>
      </c>
      <c r="AD216" s="1" t="n">
        <v>-162.416</v>
      </c>
      <c r="AE216" s="1" t="n">
        <v>-1812.50666666667</v>
      </c>
      <c r="AF216" s="1" t="n">
        <v>0</v>
      </c>
      <c r="AG216" s="1" t="n">
        <v>0</v>
      </c>
      <c r="AH216" s="1" t="n">
        <v>-1267.24355555556</v>
      </c>
      <c r="AI216" s="1" t="n">
        <v>-278.283555555556</v>
      </c>
      <c r="AJ216" s="1" t="n">
        <v>-4456.19428571429</v>
      </c>
      <c r="AK216" s="1" t="n">
        <v>0</v>
      </c>
      <c r="AL216" s="1" t="n">
        <v>-1700</v>
      </c>
      <c r="AM216" s="1" t="n">
        <v>-710.480222222222</v>
      </c>
      <c r="AN216" s="1" t="n">
        <v>-4782.43015079365</v>
      </c>
      <c r="AO216" s="1" t="n">
        <v>-163.24</v>
      </c>
      <c r="AP216" s="1" t="n">
        <v>-2176.53333333333</v>
      </c>
      <c r="AQ216" s="1" t="n">
        <v>-244.88</v>
      </c>
      <c r="AR216" s="1" t="n">
        <v>-1100.33244444444</v>
      </c>
      <c r="AS216" s="1" t="n">
        <v>-340.085407407407</v>
      </c>
      <c r="AT216" s="1" t="n">
        <v>-60.5800555555556</v>
      </c>
      <c r="AU216" s="1" t="n">
        <v>-70.1237777777778</v>
      </c>
      <c r="AV216" s="1" t="n">
        <v>-25.2291111111111</v>
      </c>
      <c r="AW216" s="1" t="n">
        <v>0</v>
      </c>
      <c r="AX216" s="1" t="n">
        <v>0</v>
      </c>
      <c r="AY216" s="1" t="n">
        <v>0</v>
      </c>
      <c r="AZ216" s="1" t="n">
        <v>-1758.81593716932</v>
      </c>
      <c r="BA216" s="1" t="n">
        <v>-561.759883597884</v>
      </c>
      <c r="BB216" s="1" t="n">
        <v>-582.633333333333</v>
      </c>
      <c r="BC216" s="1" t="n">
        <v>-1254.93051851852</v>
      </c>
      <c r="BD216" s="1" t="n">
        <v>-302.544</v>
      </c>
      <c r="BE216" s="1" t="n">
        <v>-5197.76428571429</v>
      </c>
      <c r="BF216" s="1" t="n">
        <v>-201.483333333333</v>
      </c>
      <c r="BG216" s="1" t="n">
        <v>0</v>
      </c>
      <c r="BH216" s="1" t="n">
        <v>-75.68</v>
      </c>
      <c r="BI216" s="1" t="n">
        <v>0</v>
      </c>
      <c r="BJ216" s="1" t="n">
        <v>-929.133333333333</v>
      </c>
      <c r="BK216" s="1" t="n">
        <v>-97.2492222222223</v>
      </c>
      <c r="BL216" s="1" t="n">
        <v>-129.694074074074</v>
      </c>
      <c r="BM216" s="1" t="n">
        <v>-11509.4503148148</v>
      </c>
      <c r="BN216" s="1" t="n">
        <v>-216.032555555556</v>
      </c>
      <c r="BO216" s="1" t="n">
        <v>-3199.41682275132</v>
      </c>
      <c r="BP216" s="1" t="n">
        <v>0</v>
      </c>
      <c r="BQ216" s="1" t="n">
        <v>-176.733333333333</v>
      </c>
      <c r="BR216" s="1" t="n">
        <v>0</v>
      </c>
      <c r="BS216" s="1" t="n">
        <v>-171.208888888889</v>
      </c>
      <c r="BT216" s="1" t="n">
        <v>-439.296</v>
      </c>
      <c r="BU216" s="1" t="n">
        <v>-5404.43333333333</v>
      </c>
      <c r="BV216" s="1" t="n">
        <v>-2296.81740079365</v>
      </c>
      <c r="BW216" s="1" t="n">
        <v>-374.394444444445</v>
      </c>
      <c r="BX216" s="1" t="n">
        <v>0</v>
      </c>
      <c r="BY216" s="1" t="n">
        <v>-220</v>
      </c>
      <c r="BZ216" s="1" t="n">
        <v>-582.068928571428</v>
      </c>
      <c r="CA216" s="1" t="n">
        <v>-86.2143333333333</v>
      </c>
      <c r="CB216" s="1" t="n">
        <v>-141.808333333333</v>
      </c>
      <c r="CC216" s="1" t="n">
        <v>-0.283555555555556</v>
      </c>
      <c r="CD216" s="1" t="n">
        <v>-646.286666666667</v>
      </c>
      <c r="CE216" s="1" t="n">
        <v>-12599.7666666667</v>
      </c>
      <c r="CF216" s="1" t="n">
        <v>-6553.89271428572</v>
      </c>
      <c r="CG216" s="1" t="n">
        <v>-263.12</v>
      </c>
      <c r="CH216" s="1" t="n">
        <v>-2629.308</v>
      </c>
      <c r="CI216" s="1" t="n">
        <v>-778.066666666667</v>
      </c>
      <c r="CJ216" s="1" t="n">
        <v>0</v>
      </c>
      <c r="CK216" s="1" t="n">
        <v>-80</v>
      </c>
      <c r="CL216" s="1" t="n">
        <v>-340.266666666666</v>
      </c>
      <c r="CM216" s="1" t="n">
        <v>-12712.5977777778</v>
      </c>
      <c r="CN216" s="1" t="n">
        <v>-682.111666666667</v>
      </c>
      <c r="CO216" s="1" t="n">
        <v>-300</v>
      </c>
      <c r="CP216" s="1" t="n">
        <v>-44.22</v>
      </c>
      <c r="CQ216" s="1" t="n">
        <v>-407.750793650794</v>
      </c>
      <c r="CR216" s="1" t="n">
        <v>0</v>
      </c>
      <c r="CS216" s="1" t="n">
        <v>-262.576984126984</v>
      </c>
      <c r="CT216" s="1" t="n">
        <v>0</v>
      </c>
      <c r="CU216" s="1" t="n">
        <v>-817.572222222223</v>
      </c>
      <c r="CV216" s="1" t="n">
        <v>-2048.244</v>
      </c>
      <c r="CW216" s="1" t="n">
        <v>-80</v>
      </c>
      <c r="CX216" s="1" t="n">
        <v>-1122.4016</v>
      </c>
      <c r="CY216" s="1" t="n">
        <v>-84.084</v>
      </c>
      <c r="CZ216" s="1" t="n">
        <v>-597.2648</v>
      </c>
      <c r="DA216" s="1" t="n">
        <v>-501.150857142857</v>
      </c>
      <c r="DB216" s="1" t="n">
        <v>-17335.284484127</v>
      </c>
      <c r="DC216" s="1" t="n">
        <v>-1788.99023809524</v>
      </c>
      <c r="DD216" s="1" t="n">
        <v>-3512.37361111111</v>
      </c>
      <c r="DE216" s="1" t="n">
        <v>-888.8</v>
      </c>
      <c r="DF216" s="1" t="n">
        <v>0</v>
      </c>
      <c r="DG216" s="1" t="n">
        <v>-1396.45</v>
      </c>
      <c r="DH216" s="1" t="n">
        <v>-23.1</v>
      </c>
      <c r="DI216" s="1" t="n">
        <v>-449.545555555555</v>
      </c>
      <c r="DJ216" s="1" t="n">
        <v>-916.552222222222</v>
      </c>
      <c r="DK216" s="1" t="n">
        <v>-215.082</v>
      </c>
      <c r="DL216" s="1" t="n">
        <v>-1007.94222222222</v>
      </c>
      <c r="DM216" s="1" t="n">
        <v>-1351.53333333333</v>
      </c>
      <c r="DQ216" s="1" t="n">
        <v>-324.622222222222</v>
      </c>
      <c r="DR216" s="1" t="n">
        <v>-913.977777777778</v>
      </c>
      <c r="DS216" s="1" t="n">
        <v>0</v>
      </c>
      <c r="DT216" s="1" t="n">
        <v>0</v>
      </c>
      <c r="DU216" s="1" t="n">
        <v>0</v>
      </c>
      <c r="DW216" s="1" t="n">
        <v>0</v>
      </c>
      <c r="DX216" s="1" t="n">
        <v>0</v>
      </c>
      <c r="DY216" s="1" t="n">
        <v>-165259.165558862</v>
      </c>
      <c r="DZ216" s="1" t="s">
        <v>494</v>
      </c>
    </row>
    <row r="217" customFormat="false" ht="14.5" hidden="false" customHeight="true" outlineLevel="0" collapsed="false">
      <c r="A217" s="2" t="s">
        <v>495</v>
      </c>
      <c r="B217" s="1" t="n">
        <v>-2221.751</v>
      </c>
      <c r="C217" s="1" t="n">
        <v>-132.987</v>
      </c>
      <c r="D217" s="1" t="n">
        <v>-1721.07675</v>
      </c>
      <c r="E217" s="1" t="n">
        <v>-177.3288</v>
      </c>
      <c r="F217" s="1" t="n">
        <v>-1610.88133333333</v>
      </c>
      <c r="G217" s="1" t="n">
        <v>-79.9200000000001</v>
      </c>
      <c r="H217" s="1" t="n">
        <v>0</v>
      </c>
      <c r="I217" s="1" t="n">
        <v>-788.556666666666</v>
      </c>
      <c r="J217" s="1" t="n">
        <v>-1224.14533333333</v>
      </c>
      <c r="K217" s="1" t="n">
        <v>-223.603</v>
      </c>
      <c r="L217" s="1" t="n">
        <v>-82.012</v>
      </c>
      <c r="M217" s="1" t="n">
        <v>0</v>
      </c>
      <c r="N217" s="1" t="n">
        <v>-255.411</v>
      </c>
      <c r="O217" s="1" t="n">
        <v>-527.472</v>
      </c>
      <c r="P217" s="1" t="n">
        <v>-247.16</v>
      </c>
      <c r="Q217" s="1" t="n">
        <v>-497.28</v>
      </c>
      <c r="R217" s="1" t="n">
        <v>-800</v>
      </c>
      <c r="S217" s="1" t="n">
        <v>-526.4</v>
      </c>
      <c r="T217" s="1" t="n">
        <v>-12556.5869333333</v>
      </c>
      <c r="U217" s="1" t="n">
        <v>-391.654285714286</v>
      </c>
      <c r="V217" s="1" t="n">
        <v>-1666.86085714286</v>
      </c>
      <c r="W217" s="1" t="n">
        <v>-895.68</v>
      </c>
      <c r="X217" s="1" t="n">
        <v>0</v>
      </c>
      <c r="Y217" s="1" t="n">
        <v>0</v>
      </c>
      <c r="Z217" s="1" t="n">
        <v>-1532.23448571429</v>
      </c>
      <c r="AA217" s="1" t="n">
        <v>-192.326</v>
      </c>
      <c r="AB217" s="1" t="n">
        <v>-2854.0108</v>
      </c>
      <c r="AC217" s="1" t="n">
        <v>-1396.475</v>
      </c>
      <c r="AD217" s="1" t="n">
        <v>-146.304</v>
      </c>
      <c r="AE217" s="1" t="n">
        <v>-1482.96</v>
      </c>
      <c r="AF217" s="1" t="n">
        <v>0</v>
      </c>
      <c r="AG217" s="1" t="n">
        <v>0</v>
      </c>
      <c r="AH217" s="1" t="n">
        <v>-2321.464</v>
      </c>
      <c r="AI217" s="1" t="n">
        <v>-256.232</v>
      </c>
      <c r="AJ217" s="1" t="n">
        <v>-3645.97714285715</v>
      </c>
      <c r="AK217" s="1" t="n">
        <v>0</v>
      </c>
      <c r="AL217" s="1" t="n">
        <v>-1700</v>
      </c>
      <c r="AM217" s="1" t="n">
        <v>-581.302</v>
      </c>
      <c r="AN217" s="1" t="n">
        <v>-4131.07921428572</v>
      </c>
      <c r="AO217" s="1" t="n">
        <v>-133.56</v>
      </c>
      <c r="AP217" s="1" t="n">
        <v>-1780.8</v>
      </c>
      <c r="AQ217" s="1" t="n">
        <v>-236.72</v>
      </c>
      <c r="AR217" s="1" t="n">
        <v>-900.272000000001</v>
      </c>
      <c r="AS217" s="1" t="n">
        <v>-286.215333333333</v>
      </c>
      <c r="AT217" s="1" t="n">
        <v>-49.5655</v>
      </c>
      <c r="AU217" s="1" t="n">
        <v>-57.374</v>
      </c>
      <c r="AV217" s="1" t="n">
        <v>-20.642</v>
      </c>
      <c r="AW217" s="1" t="n">
        <v>0</v>
      </c>
      <c r="AX217" s="1" t="n">
        <v>0</v>
      </c>
      <c r="AY217" s="1" t="n">
        <v>0</v>
      </c>
      <c r="AZ217" s="1" t="n">
        <v>-1547.35849404762</v>
      </c>
      <c r="BA217" s="1" t="n">
        <v>-502.239904761905</v>
      </c>
      <c r="BB217" s="1" t="n">
        <v>-476.7</v>
      </c>
      <c r="BC217" s="1" t="n">
        <v>-1026.76133333333</v>
      </c>
      <c r="BD217" s="1" t="n">
        <v>-247.536</v>
      </c>
      <c r="BE217" s="1" t="n">
        <v>-489.471428571429</v>
      </c>
      <c r="BF217" s="1" t="n">
        <v>-164.85</v>
      </c>
      <c r="BG217" s="1" t="n">
        <v>0</v>
      </c>
      <c r="BH217" s="1" t="n">
        <v>-61.92</v>
      </c>
      <c r="BI217" s="1" t="n">
        <v>0</v>
      </c>
      <c r="BJ217" s="1" t="n">
        <v>-760.2</v>
      </c>
      <c r="BK217" s="1" t="n">
        <v>-80.113</v>
      </c>
      <c r="BL217" s="1" t="n">
        <v>-106.113333333333</v>
      </c>
      <c r="BM217" s="1" t="n">
        <v>-6432.64116666667</v>
      </c>
      <c r="BN217" s="1" t="n">
        <v>-200.463</v>
      </c>
      <c r="BO217" s="1" t="n">
        <v>-2654.06830952381</v>
      </c>
      <c r="BP217" s="1" t="n">
        <v>0</v>
      </c>
      <c r="BQ217" s="1" t="n">
        <v>-144.6</v>
      </c>
      <c r="BR217" s="1" t="n">
        <v>0</v>
      </c>
      <c r="BS217" s="1" t="n">
        <v>-140.08</v>
      </c>
      <c r="BT217" s="1" t="n">
        <v>-359.424</v>
      </c>
      <c r="BU217" s="1" t="n">
        <v>-709.65</v>
      </c>
      <c r="BV217" s="1" t="n">
        <v>-1966.08696428571</v>
      </c>
      <c r="BW217" s="1" t="n">
        <v>-323.05</v>
      </c>
      <c r="BX217" s="1" t="n">
        <v>0</v>
      </c>
      <c r="BY217" s="1" t="n">
        <v>-220</v>
      </c>
      <c r="BZ217" s="1" t="n">
        <v>-476.238214285714</v>
      </c>
      <c r="CA217" s="1" t="n">
        <v>-70.539</v>
      </c>
      <c r="CB217" s="1" t="n">
        <v>-116.025</v>
      </c>
      <c r="CC217" s="1" t="n">
        <v>-0.232</v>
      </c>
      <c r="CD217" s="1" t="n">
        <v>-528.779999999999</v>
      </c>
      <c r="CE217" s="1" t="n">
        <v>-10308.9</v>
      </c>
      <c r="CF217" s="1" t="n">
        <v>-15243.4758571429</v>
      </c>
      <c r="CG217" s="1" t="n">
        <v>-215.28</v>
      </c>
      <c r="CH217" s="1" t="n">
        <v>-2151.252</v>
      </c>
      <c r="CI217" s="1" t="n">
        <v>-636.6</v>
      </c>
      <c r="CJ217" s="1" t="n">
        <v>0</v>
      </c>
      <c r="CK217" s="1" t="n">
        <v>-80</v>
      </c>
      <c r="CL217" s="1" t="n">
        <v>-278.4</v>
      </c>
      <c r="CM217" s="1" t="n">
        <v>-12662.38</v>
      </c>
      <c r="CN217" s="1" t="n">
        <v>-643.255</v>
      </c>
      <c r="CO217" s="1" t="n">
        <v>-300</v>
      </c>
      <c r="CP217" s="1" t="n">
        <v>-36.18</v>
      </c>
      <c r="CQ217" s="1" t="n">
        <v>-333.614285714285</v>
      </c>
      <c r="CR217" s="1" t="n">
        <v>0</v>
      </c>
      <c r="CS217" s="1" t="n">
        <v>-214.835714285715</v>
      </c>
      <c r="CT217" s="1" t="n">
        <v>0</v>
      </c>
      <c r="CU217" s="1" t="n">
        <v>-741.65</v>
      </c>
      <c r="CV217" s="1" t="n">
        <v>-1675.836</v>
      </c>
      <c r="CW217" s="1" t="n">
        <v>-80</v>
      </c>
      <c r="CX217" s="1" t="n">
        <v>-1593.0824</v>
      </c>
      <c r="CY217" s="1" t="n">
        <v>-68.796</v>
      </c>
      <c r="CZ217" s="1" t="n">
        <v>-488.6712</v>
      </c>
      <c r="DA217" s="1" t="n">
        <v>-461.123428571429</v>
      </c>
      <c r="DB217" s="1" t="n">
        <v>-6967.37821428572</v>
      </c>
      <c r="DC217" s="1" t="n">
        <v>-1463.71928571428</v>
      </c>
      <c r="DD217" s="1" t="n">
        <v>-2974.4375</v>
      </c>
      <c r="DE217" s="1" t="n">
        <v>-727.2</v>
      </c>
      <c r="DF217" s="1" t="n">
        <v>0</v>
      </c>
      <c r="DG217" s="1" t="n">
        <v>-1142.55</v>
      </c>
      <c r="DH217" s="1" t="n">
        <v>-18.9</v>
      </c>
      <c r="DI217" s="1" t="n">
        <v>-367.81</v>
      </c>
      <c r="DJ217" s="1" t="n">
        <v>-865.87</v>
      </c>
      <c r="DK217" s="1" t="n">
        <v>-183.358</v>
      </c>
      <c r="DL217" s="1" t="n">
        <v>-824.680000000001</v>
      </c>
      <c r="DM217" s="1" t="n">
        <v>-1105.8</v>
      </c>
      <c r="DQ217" s="1" t="n">
        <v>-265.6</v>
      </c>
      <c r="DR217" s="1" t="n">
        <v>-747.8</v>
      </c>
      <c r="DS217" s="1" t="n">
        <v>0</v>
      </c>
      <c r="DT217" s="1" t="n">
        <v>0</v>
      </c>
      <c r="DU217" s="1" t="n">
        <v>0</v>
      </c>
      <c r="DW217" s="1" t="n">
        <v>0</v>
      </c>
      <c r="DX217" s="1" t="n">
        <v>0</v>
      </c>
      <c r="DY217" s="1" t="n">
        <v>-136005.856470238</v>
      </c>
      <c r="DZ217" s="1" t="s">
        <v>495</v>
      </c>
    </row>
    <row r="218" customFormat="false" ht="14.5" hidden="false" customHeight="true" outlineLevel="0" collapsed="false">
      <c r="A218" s="2" t="s">
        <v>496</v>
      </c>
      <c r="B218" s="1" t="n">
        <v>-2221.751</v>
      </c>
      <c r="C218" s="1" t="n">
        <v>-132.987</v>
      </c>
      <c r="D218" s="1" t="n">
        <v>-1721.07675</v>
      </c>
      <c r="E218" s="1" t="n">
        <v>-177.3288</v>
      </c>
      <c r="F218" s="1" t="n">
        <v>-1610.88133333333</v>
      </c>
      <c r="G218" s="1" t="n">
        <v>-79.9199999999999</v>
      </c>
      <c r="H218" s="1" t="n">
        <v>0</v>
      </c>
      <c r="I218" s="1" t="n">
        <v>-788.556666666667</v>
      </c>
      <c r="J218" s="1" t="n">
        <v>-2015.92133333334</v>
      </c>
      <c r="K218" s="1" t="n">
        <v>-223.603</v>
      </c>
      <c r="L218" s="1" t="n">
        <v>-82.012</v>
      </c>
      <c r="M218" s="1" t="n">
        <v>0</v>
      </c>
      <c r="N218" s="1" t="n">
        <v>-255.411</v>
      </c>
      <c r="O218" s="1" t="n">
        <v>-527.472</v>
      </c>
      <c r="P218" s="1" t="n">
        <v>-247.16</v>
      </c>
      <c r="Q218" s="1" t="n">
        <v>-497.28</v>
      </c>
      <c r="R218" s="1" t="n">
        <v>-800</v>
      </c>
      <c r="S218" s="1" t="n">
        <v>-526.4</v>
      </c>
      <c r="T218" s="1" t="n">
        <v>-14556.5869333333</v>
      </c>
      <c r="U218" s="1" t="n">
        <v>-391.654285714285</v>
      </c>
      <c r="V218" s="1" t="n">
        <v>-1666.86085714286</v>
      </c>
      <c r="W218" s="1" t="n">
        <v>-895.68</v>
      </c>
      <c r="X218" s="1" t="n">
        <v>0</v>
      </c>
      <c r="Y218" s="1" t="n">
        <v>0</v>
      </c>
      <c r="Z218" s="1" t="n">
        <v>-1532.23448571429</v>
      </c>
      <c r="AA218" s="1" t="n">
        <v>-192.326</v>
      </c>
      <c r="AB218" s="1" t="n">
        <v>-2777.0108</v>
      </c>
      <c r="AC218" s="1" t="n">
        <v>-500.195</v>
      </c>
      <c r="AD218" s="1" t="n">
        <v>-72.504</v>
      </c>
      <c r="AE218" s="1" t="n">
        <v>-1482.96</v>
      </c>
      <c r="AF218" s="1" t="n">
        <v>0</v>
      </c>
      <c r="AG218" s="1" t="n">
        <v>0</v>
      </c>
      <c r="AH218" s="1" t="n">
        <v>-2094.664</v>
      </c>
      <c r="AI218" s="1" t="n">
        <v>-99.232</v>
      </c>
      <c r="AJ218" s="1" t="n">
        <v>-3645.97714285715</v>
      </c>
      <c r="AK218" s="1" t="n">
        <v>0</v>
      </c>
      <c r="AL218" s="1" t="n">
        <v>-1700</v>
      </c>
      <c r="AM218" s="1" t="n">
        <v>-581.302</v>
      </c>
      <c r="AN218" s="1" t="n">
        <v>-13464.5192142857</v>
      </c>
      <c r="AO218" s="1" t="n">
        <v>-133.56</v>
      </c>
      <c r="AP218" s="1" t="n">
        <v>-1780.8</v>
      </c>
      <c r="AQ218" s="1" t="n">
        <v>-51.0000000000001</v>
      </c>
      <c r="AR218" s="1" t="n">
        <v>-900.271999999999</v>
      </c>
      <c r="AS218" s="1" t="n">
        <v>-242.415333333334</v>
      </c>
      <c r="AT218" s="1" t="n">
        <v>-49.5654999999999</v>
      </c>
      <c r="AU218" s="1" t="n">
        <v>-57.374</v>
      </c>
      <c r="AV218" s="1" t="n">
        <v>-20.642</v>
      </c>
      <c r="AW218" s="1" t="n">
        <v>0</v>
      </c>
      <c r="AX218" s="1" t="n">
        <v>0</v>
      </c>
      <c r="AY218" s="1" t="n">
        <v>0</v>
      </c>
      <c r="AZ218" s="1" t="n">
        <v>-1051.55849404762</v>
      </c>
      <c r="BA218" s="1" t="n">
        <v>-267.839904761905</v>
      </c>
      <c r="BB218" s="1" t="n">
        <v>-476.7</v>
      </c>
      <c r="BC218" s="1" t="n">
        <v>-1026.76133333333</v>
      </c>
      <c r="BD218" s="1" t="n">
        <v>-247.536</v>
      </c>
      <c r="BE218" s="1" t="n">
        <v>-489.471428571429</v>
      </c>
      <c r="BF218" s="1" t="n">
        <v>-164.85</v>
      </c>
      <c r="BG218" s="1" t="n">
        <v>0</v>
      </c>
      <c r="BH218" s="1" t="n">
        <v>-61.92</v>
      </c>
      <c r="BI218" s="1" t="n">
        <v>0</v>
      </c>
      <c r="BJ218" s="1" t="n">
        <v>-760.2</v>
      </c>
      <c r="BK218" s="1" t="n">
        <v>-77.1130000000001</v>
      </c>
      <c r="BL218" s="1" t="n">
        <v>-106.113333333333</v>
      </c>
      <c r="BM218" s="1" t="n">
        <v>-916.678666666667</v>
      </c>
      <c r="BN218" s="1" t="n">
        <v>-70.0630000000001</v>
      </c>
      <c r="BO218" s="1" t="n">
        <v>-2454.06830952381</v>
      </c>
      <c r="BP218" s="1" t="n">
        <v>0</v>
      </c>
      <c r="BQ218" s="1" t="n">
        <v>-144.6</v>
      </c>
      <c r="BR218" s="1" t="n">
        <v>0</v>
      </c>
      <c r="BS218" s="1" t="n">
        <v>-140.08</v>
      </c>
      <c r="BT218" s="1" t="n">
        <v>-359.424</v>
      </c>
      <c r="BU218" s="1" t="n">
        <v>-709.65</v>
      </c>
      <c r="BV218" s="1" t="n">
        <v>-1488.28696428571</v>
      </c>
      <c r="BW218" s="1" t="n">
        <v>-231.05</v>
      </c>
      <c r="BX218" s="1" t="n">
        <v>0</v>
      </c>
      <c r="BY218" s="1" t="n">
        <v>-220</v>
      </c>
      <c r="BZ218" s="1" t="n">
        <v>-476.238214285714</v>
      </c>
      <c r="CA218" s="1" t="n">
        <v>-70.539</v>
      </c>
      <c r="CB218" s="1" t="n">
        <v>-116.025</v>
      </c>
      <c r="CC218" s="1" t="n">
        <v>-0.232</v>
      </c>
      <c r="CD218" s="1" t="n">
        <v>-528.78</v>
      </c>
      <c r="CE218" s="1" t="n">
        <v>-10308.9</v>
      </c>
      <c r="CF218" s="1" t="n">
        <v>-11243.4758571429</v>
      </c>
      <c r="CG218" s="1" t="n">
        <v>-215.28</v>
      </c>
      <c r="CH218" s="1" t="n">
        <v>-2151.252</v>
      </c>
      <c r="CI218" s="1" t="n">
        <v>-636.600000000001</v>
      </c>
      <c r="CJ218" s="1" t="n">
        <v>0</v>
      </c>
      <c r="CK218" s="1" t="n">
        <v>-80</v>
      </c>
      <c r="CL218" s="1" t="n">
        <v>-278.4</v>
      </c>
      <c r="CM218" s="1" t="n">
        <v>-11825.98</v>
      </c>
      <c r="CN218" s="1" t="n">
        <v>-174.855</v>
      </c>
      <c r="CO218" s="1" t="n">
        <v>-300</v>
      </c>
      <c r="CP218" s="1" t="n">
        <v>-36.18</v>
      </c>
      <c r="CQ218" s="1" t="n">
        <v>-333.614285714285</v>
      </c>
      <c r="CR218" s="1" t="n">
        <v>0</v>
      </c>
      <c r="CS218" s="1" t="n">
        <v>-214.835714285714</v>
      </c>
      <c r="CT218" s="1" t="n">
        <v>0</v>
      </c>
      <c r="CU218" s="1" t="n">
        <v>-341.65</v>
      </c>
      <c r="CV218" s="1" t="n">
        <v>-1675.836</v>
      </c>
      <c r="CW218" s="1" t="n">
        <v>-80</v>
      </c>
      <c r="CX218" s="1" t="n">
        <v>-1477.6824</v>
      </c>
      <c r="CY218" s="1" t="n">
        <v>-68.796</v>
      </c>
      <c r="CZ218" s="1" t="n">
        <v>-488.671200000001</v>
      </c>
      <c r="DA218" s="1" t="n">
        <v>-219.42</v>
      </c>
      <c r="DB218" s="1" t="n">
        <v>-958.078214285706</v>
      </c>
      <c r="DC218" s="1" t="n">
        <v>-8163.71928571428</v>
      </c>
      <c r="DD218" s="1" t="n">
        <v>-2974.4375</v>
      </c>
      <c r="DE218" s="1" t="n">
        <v>-727.2</v>
      </c>
      <c r="DF218" s="1" t="n">
        <v>0</v>
      </c>
      <c r="DG218" s="1" t="n">
        <v>-1142.55</v>
      </c>
      <c r="DH218" s="1" t="n">
        <v>-18.9</v>
      </c>
      <c r="DI218" s="1" t="n">
        <v>-367.81</v>
      </c>
      <c r="DJ218" s="1" t="n">
        <v>-678.07</v>
      </c>
      <c r="DK218" s="1" t="n">
        <v>-142.758</v>
      </c>
      <c r="DL218" s="1" t="n">
        <v>-824.68</v>
      </c>
      <c r="DM218" s="1" t="n">
        <v>-1105.8</v>
      </c>
      <c r="DQ218" s="1" t="n">
        <v>-265.6</v>
      </c>
      <c r="DR218" s="1" t="n">
        <v>-747.8</v>
      </c>
      <c r="DS218" s="1" t="n">
        <v>0</v>
      </c>
      <c r="DT218" s="1" t="n">
        <v>0</v>
      </c>
      <c r="DU218" s="1" t="n">
        <v>0</v>
      </c>
      <c r="DW218" s="1" t="n">
        <v>0</v>
      </c>
      <c r="DX218" s="1" t="n">
        <v>0</v>
      </c>
      <c r="DY218" s="1" t="n">
        <v>-133721.706541667</v>
      </c>
      <c r="DZ218" s="1" t="s">
        <v>496</v>
      </c>
    </row>
    <row r="219" customFormat="false" ht="14.5" hidden="false" customHeight="true" outlineLevel="0" collapsed="false">
      <c r="A219" s="2" t="s">
        <v>497</v>
      </c>
      <c r="B219" s="1" t="n">
        <v>-2345.18161111111</v>
      </c>
      <c r="C219" s="1" t="n">
        <v>-140.375166666667</v>
      </c>
      <c r="D219" s="1" t="n">
        <v>-1816.692125</v>
      </c>
      <c r="E219" s="1" t="n">
        <v>-187.1804</v>
      </c>
      <c r="F219" s="1" t="n">
        <v>-1700.37474074074</v>
      </c>
      <c r="G219" s="1" t="n">
        <v>-84.36</v>
      </c>
      <c r="H219" s="1" t="n">
        <v>0</v>
      </c>
      <c r="I219" s="1" t="n">
        <v>-832.36537037037</v>
      </c>
      <c r="J219" s="1" t="n">
        <v>-2072.36140740741</v>
      </c>
      <c r="K219" s="1" t="n">
        <v>-236.025388888889</v>
      </c>
      <c r="L219" s="1" t="n">
        <v>-86.5682222222222</v>
      </c>
      <c r="M219" s="1" t="n">
        <v>0</v>
      </c>
      <c r="N219" s="1" t="n">
        <v>-269.6005</v>
      </c>
      <c r="O219" s="1" t="n">
        <v>-556.776</v>
      </c>
      <c r="P219" s="1" t="n">
        <v>-260.891111111111</v>
      </c>
      <c r="Q219" s="1" t="n">
        <v>-524.906666666666</v>
      </c>
      <c r="R219" s="1" t="n">
        <v>-800</v>
      </c>
      <c r="S219" s="1" t="n">
        <v>-555.644444444444</v>
      </c>
      <c r="T219" s="1" t="n">
        <v>-14078.0704296296</v>
      </c>
      <c r="U219" s="1" t="n">
        <v>-413.412857142857</v>
      </c>
      <c r="V219" s="1" t="n">
        <v>-1759.46423809524</v>
      </c>
      <c r="W219" s="1" t="n">
        <v>-945.44</v>
      </c>
      <c r="X219" s="1" t="n">
        <v>0</v>
      </c>
      <c r="Y219" s="1" t="n">
        <v>0</v>
      </c>
      <c r="Z219" s="1" t="n">
        <v>-2323.36402380952</v>
      </c>
      <c r="AA219" s="1" t="n">
        <v>-203.010777777778</v>
      </c>
      <c r="AB219" s="1" t="n">
        <v>-2931.28917777778</v>
      </c>
      <c r="AC219" s="1" t="n">
        <v>-527.983611111111</v>
      </c>
      <c r="AD219" s="1" t="n">
        <v>-76.532</v>
      </c>
      <c r="AE219" s="1" t="n">
        <v>-1565.34666666667</v>
      </c>
      <c r="AF219" s="1" t="n">
        <v>0</v>
      </c>
      <c r="AG219" s="1" t="n">
        <v>0</v>
      </c>
      <c r="AH219" s="1" t="n">
        <v>-898.564888888889</v>
      </c>
      <c r="AI219" s="1" t="n">
        <v>-104.744888888889</v>
      </c>
      <c r="AJ219" s="1" t="n">
        <v>-3848.53142857143</v>
      </c>
      <c r="AK219" s="1" t="n">
        <v>0</v>
      </c>
      <c r="AL219" s="1" t="n">
        <v>-1700</v>
      </c>
      <c r="AM219" s="1" t="n">
        <v>-613.596555555556</v>
      </c>
      <c r="AN219" s="1" t="n">
        <v>-5601.4369484127</v>
      </c>
      <c r="AO219" s="1" t="n">
        <v>-140.98</v>
      </c>
      <c r="AP219" s="1" t="n">
        <v>-1879.73333333333</v>
      </c>
      <c r="AQ219" s="1" t="n">
        <v>-53.8333333333332</v>
      </c>
      <c r="AR219" s="1" t="n">
        <v>-950.287111111111</v>
      </c>
      <c r="AS219" s="1" t="n">
        <v>-255.882851851852</v>
      </c>
      <c r="AT219" s="1" t="n">
        <v>-52.3191388888889</v>
      </c>
      <c r="AU219" s="1" t="n">
        <v>-60.5614444444444</v>
      </c>
      <c r="AV219" s="1" t="n">
        <v>-21.7887777777778</v>
      </c>
      <c r="AW219" s="1" t="n">
        <v>0</v>
      </c>
      <c r="AX219" s="1" t="n">
        <v>0</v>
      </c>
      <c r="AY219" s="1" t="n">
        <v>0</v>
      </c>
      <c r="AZ219" s="1" t="n">
        <v>-1076.36991732804</v>
      </c>
      <c r="BA219" s="1" t="n">
        <v>-282.7198994709</v>
      </c>
      <c r="BB219" s="1" t="n">
        <v>-503.183333333333</v>
      </c>
      <c r="BC219" s="1" t="n">
        <v>-1083.80362962963</v>
      </c>
      <c r="BD219" s="1" t="n">
        <v>-261.288</v>
      </c>
      <c r="BE219" s="1" t="n">
        <v>-516.664285714286</v>
      </c>
      <c r="BF219" s="1" t="n">
        <v>-174.008333333333</v>
      </c>
      <c r="BG219" s="1" t="n">
        <v>0</v>
      </c>
      <c r="BH219" s="1" t="n">
        <v>-65.36</v>
      </c>
      <c r="BI219" s="1" t="n">
        <v>0</v>
      </c>
      <c r="BJ219" s="1" t="n">
        <v>-802.433333333333</v>
      </c>
      <c r="BK219" s="1" t="n">
        <v>-81.3970555555555</v>
      </c>
      <c r="BL219" s="1" t="n">
        <v>-112.008518518519</v>
      </c>
      <c r="BM219" s="1" t="n">
        <v>-929.143453703703</v>
      </c>
      <c r="BN219" s="1" t="n">
        <v>-73.9553888888889</v>
      </c>
      <c r="BO219" s="1" t="n">
        <v>-2590.40543783069</v>
      </c>
      <c r="BP219" s="1" t="n">
        <v>0</v>
      </c>
      <c r="BQ219" s="1" t="n">
        <v>-152.633333333333</v>
      </c>
      <c r="BR219" s="1" t="n">
        <v>0</v>
      </c>
      <c r="BS219" s="1" t="n">
        <v>-147.862222222222</v>
      </c>
      <c r="BT219" s="1" t="n">
        <v>-379.392</v>
      </c>
      <c r="BU219" s="1" t="n">
        <v>-749.075</v>
      </c>
      <c r="BV219" s="1" t="n">
        <v>-1570.9695734127</v>
      </c>
      <c r="BW219" s="1" t="n">
        <v>-243.886111111111</v>
      </c>
      <c r="BX219" s="1" t="n">
        <v>0</v>
      </c>
      <c r="BY219" s="1" t="n">
        <v>-220</v>
      </c>
      <c r="BZ219" s="1" t="n">
        <v>-502.695892857143</v>
      </c>
      <c r="CA219" s="1" t="n">
        <v>-74.4578333333334</v>
      </c>
      <c r="CB219" s="1" t="n">
        <v>-650.318333333333</v>
      </c>
      <c r="CC219" s="1" t="n">
        <v>-0.244888888888889</v>
      </c>
      <c r="CD219" s="1" t="n">
        <v>-558.156666666667</v>
      </c>
      <c r="CE219" s="1" t="n">
        <v>-10881.6166666667</v>
      </c>
      <c r="CF219" s="1" t="n">
        <v>-8534.78007142857</v>
      </c>
      <c r="CG219" s="1" t="n">
        <v>-227.24</v>
      </c>
      <c r="CH219" s="1" t="n">
        <v>-2270.766</v>
      </c>
      <c r="CI219" s="1" t="n">
        <v>-671.966666666667</v>
      </c>
      <c r="CJ219" s="1" t="n">
        <v>0</v>
      </c>
      <c r="CK219" s="1" t="n">
        <v>-80</v>
      </c>
      <c r="CL219" s="1" t="n">
        <v>-293.866666666667</v>
      </c>
      <c r="CM219" s="1" t="n">
        <v>-12438.5344444445</v>
      </c>
      <c r="CN219" s="1" t="n">
        <v>-784.569166666667</v>
      </c>
      <c r="CO219" s="1" t="n">
        <v>-300</v>
      </c>
      <c r="CP219" s="1" t="n">
        <v>-38.19</v>
      </c>
      <c r="CQ219" s="1" t="n">
        <v>-352.148412698413</v>
      </c>
      <c r="CR219" s="1" t="n">
        <v>0</v>
      </c>
      <c r="CS219" s="1" t="n">
        <v>-226.771031746032</v>
      </c>
      <c r="CT219" s="1" t="n">
        <v>0</v>
      </c>
      <c r="CU219" s="1" t="n">
        <v>-360.630555555556</v>
      </c>
      <c r="CV219" s="1" t="n">
        <v>-1768.938</v>
      </c>
      <c r="CW219" s="1" t="n">
        <v>-80</v>
      </c>
      <c r="CX219" s="1" t="n">
        <v>-869.6832</v>
      </c>
      <c r="CY219" s="1" t="n">
        <v>-72.618</v>
      </c>
      <c r="CZ219" s="1" t="n">
        <v>-515.8196</v>
      </c>
      <c r="DA219" s="1" t="n">
        <v>-231.61</v>
      </c>
      <c r="DB219" s="1" t="n">
        <v>-1011.30478174603</v>
      </c>
      <c r="DC219" s="1" t="n">
        <v>-4545.03702380952</v>
      </c>
      <c r="DD219" s="1" t="n">
        <v>-5687.95902777778</v>
      </c>
      <c r="DE219" s="1" t="n">
        <v>-767.6</v>
      </c>
      <c r="DF219" s="1" t="n">
        <v>0</v>
      </c>
      <c r="DG219" s="1" t="n">
        <v>-1206.025</v>
      </c>
      <c r="DH219" s="1" t="n">
        <v>-19.95</v>
      </c>
      <c r="DI219" s="1" t="n">
        <v>-388.243888888889</v>
      </c>
      <c r="DJ219" s="1" t="n">
        <v>-690.740555555556</v>
      </c>
      <c r="DK219" s="1" t="n">
        <v>-150.689</v>
      </c>
      <c r="DL219" s="1" t="n">
        <v>-870.495555555556</v>
      </c>
      <c r="DM219" s="1" t="n">
        <v>-1167.23333333333</v>
      </c>
      <c r="DQ219" s="1" t="n">
        <v>-280.355555555556</v>
      </c>
      <c r="DR219" s="1" t="n">
        <v>-789.344444444444</v>
      </c>
      <c r="DS219" s="1" t="n">
        <v>0</v>
      </c>
      <c r="DT219" s="1" t="n">
        <v>0</v>
      </c>
      <c r="DU219" s="1" t="n">
        <v>0</v>
      </c>
      <c r="DW219" s="1" t="n">
        <v>0</v>
      </c>
      <c r="DX219" s="1" t="n">
        <v>0</v>
      </c>
      <c r="DY219" s="1" t="n">
        <v>-125852.636728704</v>
      </c>
      <c r="DZ219" s="1" t="s">
        <v>497</v>
      </c>
    </row>
    <row r="220" customFormat="false" ht="14.5" hidden="false" customHeight="true" outlineLevel="0" collapsed="false">
      <c r="A220" s="2" t="s">
        <v>498</v>
      </c>
      <c r="B220" s="1" t="n">
        <v>-2468.61222222222</v>
      </c>
      <c r="C220" s="1" t="n">
        <v>-147.763333333333</v>
      </c>
      <c r="D220" s="1" t="n">
        <v>-1912.3075</v>
      </c>
      <c r="E220" s="1" t="n">
        <v>-197.032</v>
      </c>
      <c r="F220" s="1" t="n">
        <v>-1789.86814814815</v>
      </c>
      <c r="G220" s="1" t="n">
        <v>-88.8</v>
      </c>
      <c r="H220" s="1" t="n">
        <v>0</v>
      </c>
      <c r="I220" s="1" t="n">
        <v>-2076.17407407407</v>
      </c>
      <c r="J220" s="1" t="n">
        <v>-1360.16148148148</v>
      </c>
      <c r="K220" s="1" t="n">
        <v>-748.447777777778</v>
      </c>
      <c r="L220" s="1" t="n">
        <v>-91.1244444444445</v>
      </c>
      <c r="M220" s="1" t="n">
        <v>0</v>
      </c>
      <c r="N220" s="1" t="n">
        <v>-283.79</v>
      </c>
      <c r="O220" s="1" t="n">
        <v>-586.08</v>
      </c>
      <c r="P220" s="1" t="n">
        <v>-274.622222222222</v>
      </c>
      <c r="Q220" s="1" t="n">
        <v>-552.533333333333</v>
      </c>
      <c r="R220" s="1" t="n">
        <v>-800</v>
      </c>
      <c r="S220" s="1" t="n">
        <v>-584.888888888889</v>
      </c>
      <c r="T220" s="1" t="n">
        <v>-12255.9499259259</v>
      </c>
      <c r="U220" s="1" t="n">
        <v>-435.171428571429</v>
      </c>
      <c r="V220" s="1" t="n">
        <v>-1852.06761904762</v>
      </c>
      <c r="W220" s="1" t="n">
        <v>-995.2</v>
      </c>
      <c r="X220" s="1" t="n">
        <v>0</v>
      </c>
      <c r="Y220" s="1" t="n">
        <v>0</v>
      </c>
      <c r="Z220" s="1" t="n">
        <v>-2946.96333333333</v>
      </c>
      <c r="AA220" s="1" t="n">
        <v>-213.695555555556</v>
      </c>
      <c r="AB220" s="1" t="n">
        <v>-3085.56755555556</v>
      </c>
      <c r="AC220" s="1" t="n">
        <v>-555.772222222222</v>
      </c>
      <c r="AD220" s="1" t="n">
        <v>-80.56</v>
      </c>
      <c r="AE220" s="1" t="n">
        <v>-1647.73333333333</v>
      </c>
      <c r="AF220" s="1" t="n">
        <v>0</v>
      </c>
      <c r="AG220" s="1" t="n">
        <v>0</v>
      </c>
      <c r="AH220" s="1" t="n">
        <v>-1517.05777777778</v>
      </c>
      <c r="AI220" s="1" t="n">
        <v>-110.257777777778</v>
      </c>
      <c r="AJ220" s="1" t="n">
        <v>-4051.08571428571</v>
      </c>
      <c r="AK220" s="1" t="n">
        <v>0</v>
      </c>
      <c r="AL220" s="1" t="n">
        <v>-1700</v>
      </c>
      <c r="AM220" s="1" t="n">
        <v>-2412.29111111111</v>
      </c>
      <c r="AN220" s="1" t="n">
        <v>-9857.4403968254</v>
      </c>
      <c r="AO220" s="1" t="n">
        <v>-148.4</v>
      </c>
      <c r="AP220" s="1" t="n">
        <v>-1978.66666666667</v>
      </c>
      <c r="AQ220" s="1" t="n">
        <v>-56.6666666666666</v>
      </c>
      <c r="AR220" s="1" t="n">
        <v>-1000.30222222222</v>
      </c>
      <c r="AS220" s="1" t="n">
        <v>-295.77037037037</v>
      </c>
      <c r="AT220" s="1" t="n">
        <v>-55.0727777777778</v>
      </c>
      <c r="AU220" s="1" t="n">
        <v>-63.7488888888889</v>
      </c>
      <c r="AV220" s="1" t="n">
        <v>-22.9355555555556</v>
      </c>
      <c r="AW220" s="1" t="n">
        <v>0</v>
      </c>
      <c r="AX220" s="1" t="n">
        <v>0</v>
      </c>
      <c r="AY220" s="1" t="n">
        <v>0</v>
      </c>
      <c r="AZ220" s="1" t="n">
        <v>-1133.02096560847</v>
      </c>
      <c r="BA220" s="1" t="n">
        <v>-297.599894179894</v>
      </c>
      <c r="BB220" s="1" t="n">
        <v>-529.666666666667</v>
      </c>
      <c r="BC220" s="1" t="n">
        <v>-1140.84592592593</v>
      </c>
      <c r="BD220" s="1" t="n">
        <v>-275.04</v>
      </c>
      <c r="BE220" s="1" t="n">
        <v>-543.857142857143</v>
      </c>
      <c r="BF220" s="1" t="n">
        <v>-183.166666666667</v>
      </c>
      <c r="BG220" s="1" t="n">
        <v>0</v>
      </c>
      <c r="BH220" s="1" t="n">
        <v>-68.8</v>
      </c>
      <c r="BI220" s="1" t="n">
        <v>0</v>
      </c>
      <c r="BJ220" s="1" t="n">
        <v>-844.666666666667</v>
      </c>
      <c r="BK220" s="1" t="n">
        <v>-85.6811111111111</v>
      </c>
      <c r="BL220" s="1" t="n">
        <v>-117.903703703704</v>
      </c>
      <c r="BM220" s="1" t="n">
        <v>-2887.37907407407</v>
      </c>
      <c r="BN220" s="1" t="n">
        <v>-77.8477777777778</v>
      </c>
      <c r="BO220" s="1" t="n">
        <v>-3487.91756613757</v>
      </c>
      <c r="BP220" s="1" t="n">
        <v>0</v>
      </c>
      <c r="BQ220" s="1" t="n">
        <v>-160.666666666667</v>
      </c>
      <c r="BR220" s="1" t="n">
        <v>0</v>
      </c>
      <c r="BS220" s="1" t="n">
        <v>-155.644444444444</v>
      </c>
      <c r="BT220" s="1" t="n">
        <v>-399.36</v>
      </c>
      <c r="BU220" s="1" t="n">
        <v>-788.5</v>
      </c>
      <c r="BV220" s="1" t="n">
        <v>-1953.65218253968</v>
      </c>
      <c r="BW220" s="1" t="n">
        <v>-556.722222222222</v>
      </c>
      <c r="BX220" s="1" t="n">
        <v>0</v>
      </c>
      <c r="BY220" s="1" t="n">
        <v>-220</v>
      </c>
      <c r="BZ220" s="1" t="n">
        <v>-529.153571428571</v>
      </c>
      <c r="CA220" s="1" t="n">
        <v>-78.3766666666667</v>
      </c>
      <c r="CB220" s="1" t="n">
        <v>-652.966666666667</v>
      </c>
      <c r="CC220" s="1" t="n">
        <v>-0.257777777777778</v>
      </c>
      <c r="CD220" s="1" t="n">
        <v>-587.533333333333</v>
      </c>
      <c r="CE220" s="1" t="n">
        <v>-11754.3333333333</v>
      </c>
      <c r="CF220" s="1" t="n">
        <v>-16546.0842857143</v>
      </c>
      <c r="CG220" s="1" t="n">
        <v>-239.2</v>
      </c>
      <c r="CH220" s="1" t="n">
        <v>-2390.28</v>
      </c>
      <c r="CI220" s="1" t="n">
        <v>-707.333333333333</v>
      </c>
      <c r="CJ220" s="1" t="n">
        <v>0</v>
      </c>
      <c r="CK220" s="1" t="n">
        <v>-80</v>
      </c>
      <c r="CL220" s="1" t="n">
        <v>-309.333333333333</v>
      </c>
      <c r="CM220" s="1" t="n">
        <v>-12451.0888888889</v>
      </c>
      <c r="CN220" s="1" t="n">
        <v>-794.283333333333</v>
      </c>
      <c r="CO220" s="1" t="n">
        <v>-300</v>
      </c>
      <c r="CP220" s="1" t="n">
        <v>-40.2</v>
      </c>
      <c r="CQ220" s="1" t="n">
        <v>-370.68253968254</v>
      </c>
      <c r="CR220" s="1" t="n">
        <v>0</v>
      </c>
      <c r="CS220" s="1" t="n">
        <v>-328.706349206349</v>
      </c>
      <c r="CT220" s="1" t="n">
        <v>0</v>
      </c>
      <c r="CU220" s="1" t="n">
        <v>-3403.61111111111</v>
      </c>
      <c r="CV220" s="1" t="n">
        <v>-1862.04</v>
      </c>
      <c r="CW220" s="1" t="n">
        <v>-80</v>
      </c>
      <c r="CX220" s="1" t="n">
        <v>-1023.456</v>
      </c>
      <c r="CY220" s="1" t="n">
        <v>-76.44</v>
      </c>
      <c r="CZ220" s="1" t="n">
        <v>-542.968</v>
      </c>
      <c r="DA220" s="1" t="n">
        <v>-243.8</v>
      </c>
      <c r="DB220" s="1" t="n">
        <v>-1514.53134920635</v>
      </c>
      <c r="DC220" s="1" t="n">
        <v>-5251.15476190476</v>
      </c>
      <c r="DD220" s="1" t="n">
        <v>-4129.43055555556</v>
      </c>
      <c r="DE220" s="1" t="n">
        <v>-808</v>
      </c>
      <c r="DF220" s="1" t="n">
        <v>0</v>
      </c>
      <c r="DG220" s="1" t="n">
        <v>-1269.5</v>
      </c>
      <c r="DH220" s="1" t="n">
        <v>-21</v>
      </c>
      <c r="DI220" s="1" t="n">
        <v>-570.677777777778</v>
      </c>
      <c r="DJ220" s="1" t="n">
        <v>-703.411111111111</v>
      </c>
      <c r="DK220" s="1" t="n">
        <v>-255.82</v>
      </c>
      <c r="DL220" s="1" t="n">
        <v>-916.311111111111</v>
      </c>
      <c r="DM220" s="1" t="n">
        <v>-1228.66666666667</v>
      </c>
      <c r="DQ220" s="1" t="n">
        <v>-295.111111111111</v>
      </c>
      <c r="DR220" s="1" t="n">
        <v>-830.888888888889</v>
      </c>
      <c r="DS220" s="1" t="n">
        <v>0</v>
      </c>
      <c r="DT220" s="1" t="n">
        <v>0</v>
      </c>
      <c r="DU220" s="1" t="n">
        <v>0</v>
      </c>
      <c r="DW220" s="1" t="n">
        <v>0</v>
      </c>
      <c r="DX220" s="1" t="n">
        <v>0</v>
      </c>
      <c r="DY220" s="1" t="n">
        <v>-150395.152859788</v>
      </c>
      <c r="DZ220" s="1" t="s">
        <v>498</v>
      </c>
    </row>
    <row r="221" customFormat="false" ht="14.5" hidden="false" customHeight="true" outlineLevel="0" collapsed="false">
      <c r="A221" s="2" t="s">
        <v>499</v>
      </c>
      <c r="B221" s="1" t="n">
        <v>-2468.61222222222</v>
      </c>
      <c r="C221" s="1" t="n">
        <v>-147.763333333333</v>
      </c>
      <c r="D221" s="1" t="n">
        <v>-1912.3075</v>
      </c>
      <c r="E221" s="1" t="n">
        <v>-197.032</v>
      </c>
      <c r="F221" s="1" t="n">
        <v>-1789.86814814815</v>
      </c>
      <c r="G221" s="1" t="n">
        <v>-88.8</v>
      </c>
      <c r="H221" s="1" t="n">
        <v>0</v>
      </c>
      <c r="I221" s="1" t="n">
        <v>-876.174074074074</v>
      </c>
      <c r="J221" s="1" t="n">
        <v>-1360.16148148148</v>
      </c>
      <c r="K221" s="1" t="n">
        <v>-248.447777777778</v>
      </c>
      <c r="L221" s="1" t="n">
        <v>-91.1244444444444</v>
      </c>
      <c r="M221" s="1" t="n">
        <v>0</v>
      </c>
      <c r="N221" s="1" t="n">
        <v>-283.79</v>
      </c>
      <c r="O221" s="1" t="n">
        <v>-586.08</v>
      </c>
      <c r="P221" s="1" t="n">
        <v>-274.622222222222</v>
      </c>
      <c r="Q221" s="1" t="n">
        <v>-552.533333333333</v>
      </c>
      <c r="R221" s="1" t="n">
        <v>-800</v>
      </c>
      <c r="S221" s="1" t="n">
        <v>-584.888888888889</v>
      </c>
      <c r="T221" s="1" t="n">
        <v>-11135.9499259259</v>
      </c>
      <c r="U221" s="1" t="n">
        <v>-435.171428571428</v>
      </c>
      <c r="V221" s="1" t="n">
        <v>-1852.06761904762</v>
      </c>
      <c r="W221" s="1" t="n">
        <v>-995.199999999999</v>
      </c>
      <c r="X221" s="1" t="n">
        <v>0</v>
      </c>
      <c r="Y221" s="1" t="n">
        <v>0</v>
      </c>
      <c r="Z221" s="1" t="n">
        <v>-2247.66333333333</v>
      </c>
      <c r="AA221" s="1" t="n">
        <v>-213.695555555556</v>
      </c>
      <c r="AB221" s="1" t="n">
        <v>-3085.56755555556</v>
      </c>
      <c r="AC221" s="1" t="n">
        <v>-555.772222222222</v>
      </c>
      <c r="AD221" s="1" t="n">
        <v>-80.5600000000001</v>
      </c>
      <c r="AE221" s="1" t="n">
        <v>-1647.73333333333</v>
      </c>
      <c r="AF221" s="1" t="n">
        <v>0</v>
      </c>
      <c r="AG221" s="1" t="n">
        <v>0</v>
      </c>
      <c r="AH221" s="1" t="n">
        <v>-945.857777777778</v>
      </c>
      <c r="AI221" s="1" t="n">
        <v>-110.257777777778</v>
      </c>
      <c r="AJ221" s="1" t="n">
        <v>-4051.08571428572</v>
      </c>
      <c r="AK221" s="1" t="n">
        <v>0</v>
      </c>
      <c r="AL221" s="1" t="n">
        <v>-1700</v>
      </c>
      <c r="AM221" s="1" t="n">
        <v>-645.891111111111</v>
      </c>
      <c r="AN221" s="1" t="n">
        <v>-4993.4403968254</v>
      </c>
      <c r="AO221" s="1" t="n">
        <v>-148.4</v>
      </c>
      <c r="AP221" s="1" t="n">
        <v>-1978.66666666667</v>
      </c>
      <c r="AQ221" s="1" t="n">
        <v>-56.6666666666667</v>
      </c>
      <c r="AR221" s="1" t="n">
        <v>-1000.30222222222</v>
      </c>
      <c r="AS221" s="1" t="n">
        <v>-295.77037037037</v>
      </c>
      <c r="AT221" s="1" t="n">
        <v>-55.0727777777778</v>
      </c>
      <c r="AU221" s="1" t="n">
        <v>-63.7488888888889</v>
      </c>
      <c r="AV221" s="1" t="n">
        <v>-22.9355555555556</v>
      </c>
      <c r="AW221" s="1" t="n">
        <v>0</v>
      </c>
      <c r="AX221" s="1" t="n">
        <v>0</v>
      </c>
      <c r="AY221" s="1" t="n">
        <v>0</v>
      </c>
      <c r="AZ221" s="1" t="n">
        <v>-2443.30667989418</v>
      </c>
      <c r="BA221" s="1" t="n">
        <v>-727.457037037037</v>
      </c>
      <c r="BB221" s="1" t="n">
        <v>-529.666666666667</v>
      </c>
      <c r="BC221" s="1" t="n">
        <v>-1140.84592592593</v>
      </c>
      <c r="BD221" s="1" t="n">
        <v>-275.04</v>
      </c>
      <c r="BE221" s="1" t="n">
        <v>-543.857142857143</v>
      </c>
      <c r="BF221" s="1" t="n">
        <v>-183.166666666667</v>
      </c>
      <c r="BG221" s="1" t="n">
        <v>0</v>
      </c>
      <c r="BH221" s="1" t="n">
        <v>-68.8</v>
      </c>
      <c r="BI221" s="1" t="n">
        <v>0</v>
      </c>
      <c r="BJ221" s="1" t="n">
        <v>-844.666666666667</v>
      </c>
      <c r="BK221" s="1" t="n">
        <v>-85.6811111111111</v>
      </c>
      <c r="BL221" s="1" t="n">
        <v>-117.903703703704</v>
      </c>
      <c r="BM221" s="1" t="n">
        <v>-3305.9505026455</v>
      </c>
      <c r="BN221" s="1" t="n">
        <v>-77.8477777777778</v>
      </c>
      <c r="BO221" s="1" t="n">
        <v>-3487.91756613756</v>
      </c>
      <c r="BP221" s="1" t="n">
        <v>0</v>
      </c>
      <c r="BQ221" s="1" t="n">
        <v>-160.666666666667</v>
      </c>
      <c r="BR221" s="1" t="n">
        <v>0</v>
      </c>
      <c r="BS221" s="1" t="n">
        <v>-155.644444444444</v>
      </c>
      <c r="BT221" s="1" t="n">
        <v>-399.36</v>
      </c>
      <c r="BU221" s="1" t="n">
        <v>-788.5</v>
      </c>
      <c r="BV221" s="1" t="n">
        <v>-1653.65218253968</v>
      </c>
      <c r="BW221" s="1" t="n">
        <v>-256.722222222222</v>
      </c>
      <c r="BX221" s="1" t="n">
        <v>0</v>
      </c>
      <c r="BY221" s="1" t="n">
        <v>-220</v>
      </c>
      <c r="BZ221" s="1" t="n">
        <v>-529.153571428571</v>
      </c>
      <c r="CA221" s="1" t="n">
        <v>-78.3766666666667</v>
      </c>
      <c r="CB221" s="1" t="n">
        <v>-128.916666666667</v>
      </c>
      <c r="CC221" s="1" t="n">
        <v>-0.257777777777778</v>
      </c>
      <c r="CD221" s="1" t="n">
        <v>-587.533333333333</v>
      </c>
      <c r="CE221" s="1" t="n">
        <v>-11454.3333333333</v>
      </c>
      <c r="CF221" s="1" t="n">
        <v>-8826.08428571428</v>
      </c>
      <c r="CG221" s="1" t="n">
        <v>-239.2</v>
      </c>
      <c r="CH221" s="1" t="n">
        <v>-2390.28</v>
      </c>
      <c r="CI221" s="1" t="n">
        <v>-707.333333333333</v>
      </c>
      <c r="CJ221" s="1" t="n">
        <v>0</v>
      </c>
      <c r="CK221" s="1" t="n">
        <v>-80</v>
      </c>
      <c r="CL221" s="1" t="n">
        <v>-309.333333333333</v>
      </c>
      <c r="CM221" s="1" t="n">
        <v>-251.088888888891</v>
      </c>
      <c r="CN221" s="1" t="n">
        <v>-194.283333333333</v>
      </c>
      <c r="CO221" s="1" t="n">
        <v>-300</v>
      </c>
      <c r="CP221" s="1" t="n">
        <v>-40.2</v>
      </c>
      <c r="CQ221" s="1" t="n">
        <v>-370.68253968254</v>
      </c>
      <c r="CR221" s="1" t="n">
        <v>0</v>
      </c>
      <c r="CS221" s="1" t="n">
        <v>-238.706349206349</v>
      </c>
      <c r="CT221" s="1" t="n">
        <v>0</v>
      </c>
      <c r="CU221" s="1" t="n">
        <v>-2491.61111111111</v>
      </c>
      <c r="CV221" s="1" t="n">
        <v>-1862.04</v>
      </c>
      <c r="CW221" s="1" t="n">
        <v>-80</v>
      </c>
      <c r="CX221" s="1" t="n">
        <v>-915.456</v>
      </c>
      <c r="CY221" s="1" t="n">
        <v>-76.44</v>
      </c>
      <c r="CZ221" s="1" t="n">
        <v>-542.968</v>
      </c>
      <c r="DA221" s="1" t="n">
        <v>-243.8</v>
      </c>
      <c r="DB221" s="1" t="n">
        <v>-1064.53134920635</v>
      </c>
      <c r="DC221" s="1" t="n">
        <v>-4051.15476190476</v>
      </c>
      <c r="DD221" s="1" t="n">
        <v>-3829.43055555556</v>
      </c>
      <c r="DE221" s="1" t="n">
        <v>-808</v>
      </c>
      <c r="DF221" s="1" t="n">
        <v>0</v>
      </c>
      <c r="DG221" s="1" t="n">
        <v>-1269.5</v>
      </c>
      <c r="DH221" s="1" t="n">
        <v>-21</v>
      </c>
      <c r="DI221" s="1" t="n">
        <v>-408.677777777778</v>
      </c>
      <c r="DJ221" s="1" t="n">
        <v>-257.411111111111</v>
      </c>
      <c r="DK221" s="1" t="n">
        <v>-158.62</v>
      </c>
      <c r="DL221" s="1" t="n">
        <v>-916.311111111111</v>
      </c>
      <c r="DM221" s="1" t="n">
        <v>-1228.66666666667</v>
      </c>
      <c r="DQ221" s="1" t="n">
        <v>-295.111111111111</v>
      </c>
      <c r="DR221" s="1" t="n">
        <v>-830.88888888889</v>
      </c>
      <c r="DS221" s="1" t="n">
        <v>0</v>
      </c>
      <c r="DT221" s="1" t="n">
        <v>0</v>
      </c>
      <c r="DU221" s="1" t="n">
        <v>0</v>
      </c>
      <c r="DW221" s="1" t="n">
        <v>0</v>
      </c>
      <c r="DX221" s="1" t="n">
        <v>0</v>
      </c>
      <c r="DY221" s="1" t="n">
        <v>-116123.717145503</v>
      </c>
      <c r="DZ221" s="1" t="s">
        <v>499</v>
      </c>
    </row>
    <row r="222" customFormat="false" ht="14.5" hidden="false" customHeight="true" outlineLevel="0" collapsed="false">
      <c r="A222" s="2"/>
    </row>
    <row r="223" customFormat="false" ht="14.5" hidden="false" customHeight="true" outlineLevel="0" collapsed="false">
      <c r="A223" s="2" t="s">
        <v>500</v>
      </c>
      <c r="B223" s="1" t="n">
        <v>0.475</v>
      </c>
      <c r="C223" s="1" t="n">
        <v>0.475</v>
      </c>
      <c r="D223" s="1" t="n">
        <v>0.475</v>
      </c>
      <c r="E223" s="1" t="n">
        <v>0.475</v>
      </c>
      <c r="F223" s="1" t="n">
        <v>0.475</v>
      </c>
      <c r="G223" s="1" t="n">
        <v>0.475</v>
      </c>
      <c r="I223" s="1" t="n">
        <v>0.475</v>
      </c>
      <c r="J223" s="1" t="n">
        <v>0.475</v>
      </c>
      <c r="K223" s="1" t="n">
        <v>0.475</v>
      </c>
      <c r="L223" s="1" t="n">
        <v>0.475</v>
      </c>
      <c r="M223" s="1" t="n">
        <v>0.475</v>
      </c>
      <c r="N223" s="1" t="n">
        <v>0.265</v>
      </c>
      <c r="O223" s="1" t="n">
        <v>0.475</v>
      </c>
      <c r="P223" s="1" t="n">
        <v>0.475</v>
      </c>
      <c r="Q223" s="1" t="n">
        <v>0.265</v>
      </c>
      <c r="R223" s="1" t="n">
        <v>0.475</v>
      </c>
      <c r="S223" s="1" t="n">
        <v>0.475</v>
      </c>
      <c r="T223" s="1" t="n">
        <v>0.475</v>
      </c>
      <c r="U223" s="1" t="n">
        <v>0.475</v>
      </c>
      <c r="V223" s="1" t="n">
        <v>0.75</v>
      </c>
      <c r="W223" s="1" t="n">
        <v>0.475</v>
      </c>
      <c r="Y223" s="1" t="n">
        <v>0.475</v>
      </c>
      <c r="Z223" s="1" t="n">
        <v>0.514</v>
      </c>
      <c r="AA223" s="1" t="n">
        <v>0.514</v>
      </c>
      <c r="AB223" s="1" t="n">
        <v>0.514</v>
      </c>
      <c r="AC223" s="1" t="n">
        <v>0.514</v>
      </c>
      <c r="AD223" s="1" t="n">
        <v>0.514</v>
      </c>
      <c r="AE223" s="1" t="n">
        <v>0.514</v>
      </c>
      <c r="AH223" s="1" t="n">
        <v>0.514</v>
      </c>
      <c r="AI223" s="1" t="n">
        <v>0.514</v>
      </c>
      <c r="AJ223" s="1" t="n">
        <v>0.514</v>
      </c>
      <c r="AM223" s="1" t="n">
        <v>0.514</v>
      </c>
      <c r="AN223" s="1" t="n">
        <v>0.514</v>
      </c>
      <c r="AO223" s="1" t="n">
        <v>0.514</v>
      </c>
      <c r="AP223" s="1" t="n">
        <v>0.514</v>
      </c>
      <c r="AQ223" s="1" t="n">
        <v>0.514</v>
      </c>
      <c r="AR223" s="1" t="n">
        <v>0.514</v>
      </c>
      <c r="AS223" s="1" t="n">
        <v>0.633</v>
      </c>
      <c r="AT223" s="1" t="n">
        <v>0.646</v>
      </c>
      <c r="AU223" s="1" t="n">
        <v>0.646</v>
      </c>
      <c r="AV223" s="1" t="n">
        <v>0.646</v>
      </c>
      <c r="AW223" s="1" t="n">
        <v>0.646</v>
      </c>
      <c r="AX223" s="1" t="n">
        <v>0.514</v>
      </c>
      <c r="AY223" s="1" t="n">
        <v>0.514</v>
      </c>
      <c r="AZ223" s="1" t="n">
        <v>0.463</v>
      </c>
      <c r="BA223" s="1" t="n">
        <v>0.463</v>
      </c>
      <c r="BB223" s="1" t="n">
        <v>0.463</v>
      </c>
      <c r="BC223" s="1" t="n">
        <v>0.463</v>
      </c>
      <c r="BD223" s="1" t="n">
        <v>0.463</v>
      </c>
      <c r="BE223" s="1" t="n">
        <v>0.463</v>
      </c>
      <c r="BF223" s="1" t="n">
        <v>0.463</v>
      </c>
      <c r="BG223" s="1" t="n">
        <v>0.463</v>
      </c>
      <c r="BH223" s="1" t="n">
        <v>0.463</v>
      </c>
      <c r="BJ223" s="1" t="n">
        <v>0.463</v>
      </c>
      <c r="BK223" s="1" t="n">
        <v>0.463</v>
      </c>
      <c r="BL223" s="1" t="n">
        <v>0.459</v>
      </c>
      <c r="BM223" s="1" t="n">
        <v>0.459</v>
      </c>
      <c r="BN223" s="1" t="n">
        <v>0.459</v>
      </c>
      <c r="BO223" s="1" t="n">
        <v>0.463</v>
      </c>
      <c r="BP223" s="1" t="n">
        <v>0.463</v>
      </c>
      <c r="BQ223" s="1" t="n">
        <v>0.459</v>
      </c>
      <c r="BS223" s="1" t="n">
        <v>0.459</v>
      </c>
      <c r="BT223" s="1" t="n">
        <v>0.459</v>
      </c>
      <c r="BU223" s="1" t="n">
        <v>0.459</v>
      </c>
      <c r="BV223" s="1" t="n">
        <v>0.3</v>
      </c>
      <c r="BW223" s="1" t="n">
        <v>0.3</v>
      </c>
      <c r="BX223" s="1" t="n">
        <v>0.3</v>
      </c>
      <c r="BY223" s="1" t="n">
        <v>0.3</v>
      </c>
      <c r="BZ223" s="1" t="n">
        <v>0.242</v>
      </c>
      <c r="CA223" s="1" t="n">
        <v>0.242</v>
      </c>
      <c r="CB223" s="1" t="n">
        <v>0.242</v>
      </c>
      <c r="CC223" s="1" t="n">
        <v>0.242</v>
      </c>
      <c r="CD223" s="1" t="n">
        <v>0.242</v>
      </c>
      <c r="CE223" s="1" t="n">
        <v>0.265</v>
      </c>
      <c r="CF223" s="1" t="n">
        <v>0.265</v>
      </c>
      <c r="CG223" s="1" t="n">
        <v>0.265</v>
      </c>
      <c r="CH223" s="1" t="n">
        <v>0.265</v>
      </c>
      <c r="CI223" s="1" t="n">
        <v>0.265</v>
      </c>
      <c r="CL223" s="1" t="n">
        <v>0.265</v>
      </c>
      <c r="CM223" s="1" t="n">
        <v>0.242</v>
      </c>
      <c r="CN223" s="1" t="n">
        <v>0.242</v>
      </c>
      <c r="CO223" s="1" t="n">
        <v>0.242</v>
      </c>
      <c r="CP223" s="1" t="n">
        <v>0.265</v>
      </c>
      <c r="CS223" s="1" t="n">
        <v>0.365</v>
      </c>
      <c r="CU223" s="1" t="n">
        <v>0.365</v>
      </c>
      <c r="CV223" s="1" t="n">
        <v>0.365</v>
      </c>
      <c r="CW223" s="1" t="n">
        <v>0.365</v>
      </c>
      <c r="CX223" s="1" t="n">
        <v>0.365</v>
      </c>
      <c r="CY223" s="1" t="n">
        <v>0.36</v>
      </c>
      <c r="CZ223" s="1" t="n">
        <v>0.36</v>
      </c>
      <c r="DA223" s="1" t="n">
        <v>0.357</v>
      </c>
      <c r="DB223" s="1" t="n">
        <v>0.49</v>
      </c>
      <c r="DC223" s="1" t="n">
        <v>0.49</v>
      </c>
      <c r="DD223" s="1" t="n">
        <v>0.49</v>
      </c>
      <c r="DE223" s="1" t="n">
        <v>0.49</v>
      </c>
      <c r="DG223" s="1" t="n">
        <v>0.49</v>
      </c>
      <c r="DH223" s="1" t="n">
        <v>0.49</v>
      </c>
      <c r="DI223" s="1" t="n">
        <v>0.49</v>
      </c>
      <c r="DJ223" s="1" t="n">
        <v>0.49</v>
      </c>
      <c r="DK223" s="1" t="n">
        <v>0.32</v>
      </c>
      <c r="DL223" s="1" t="n">
        <v>0.764</v>
      </c>
      <c r="DM223" s="1" t="n">
        <v>0.764</v>
      </c>
      <c r="DN223" s="1" t="n">
        <v>0.764</v>
      </c>
      <c r="DO223" s="1" t="n">
        <v>0.764</v>
      </c>
      <c r="DP223" s="1" t="n">
        <v>0.764</v>
      </c>
      <c r="DQ223" s="1" t="n">
        <v>0.8557</v>
      </c>
      <c r="DR223" s="1" t="n">
        <v>0.852</v>
      </c>
      <c r="DZ223" s="1" t="s">
        <v>500</v>
      </c>
    </row>
    <row r="224" customFormat="false" ht="14.5" hidden="false" customHeight="true" outlineLevel="0" collapsed="false">
      <c r="A224" s="2" t="s">
        <v>501</v>
      </c>
      <c r="B224" s="1" t="n">
        <v>68.5</v>
      </c>
      <c r="DZ224" s="1" t="s">
        <v>501</v>
      </c>
    </row>
    <row r="225" customFormat="false" ht="14.5" hidden="false" customHeight="true" outlineLevel="0" collapsed="false">
      <c r="A225" s="2" t="s">
        <v>502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W225" s="1" t="n">
        <v>0</v>
      </c>
      <c r="DX225" s="1" t="n">
        <v>0</v>
      </c>
      <c r="DY225" s="1" t="n">
        <v>0</v>
      </c>
      <c r="DZ225" s="1" t="s">
        <v>502</v>
      </c>
    </row>
    <row r="226" customFormat="false" ht="14.5" hidden="false" customHeight="true" outlineLevel="0" collapsed="false">
      <c r="A226" s="2" t="s">
        <v>503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0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0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  <c r="CU226" s="1" t="n">
        <v>0</v>
      </c>
      <c r="CV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0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1" t="n">
        <v>0</v>
      </c>
      <c r="DR226" s="1" t="n">
        <v>0</v>
      </c>
      <c r="DS226" s="1" t="n">
        <v>0</v>
      </c>
      <c r="DT226" s="1" t="n">
        <v>0</v>
      </c>
      <c r="DU226" s="1" t="n">
        <v>0</v>
      </c>
      <c r="DW226" s="1" t="n">
        <v>0</v>
      </c>
      <c r="DX226" s="1" t="n">
        <v>0</v>
      </c>
      <c r="DY226" s="1" t="n">
        <v>0</v>
      </c>
      <c r="DZ226" s="1" t="s">
        <v>503</v>
      </c>
    </row>
    <row r="227" customFormat="false" ht="14.5" hidden="false" customHeight="true" outlineLevel="0" collapsed="false">
      <c r="A227" s="2" t="s">
        <v>504</v>
      </c>
      <c r="B227" s="1" t="n">
        <v>0</v>
      </c>
      <c r="C227" s="1" t="n">
        <v>0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v>0</v>
      </c>
      <c r="AW227" s="1" t="n">
        <v>0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1" t="n">
        <v>0</v>
      </c>
      <c r="CU227" s="1" t="n">
        <v>0</v>
      </c>
      <c r="CV227" s="1" t="n">
        <v>0</v>
      </c>
      <c r="CW227" s="1" t="n">
        <v>0</v>
      </c>
      <c r="CX227" s="1" t="n">
        <v>0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1" t="n">
        <v>0</v>
      </c>
      <c r="DR227" s="1" t="n">
        <v>0</v>
      </c>
      <c r="DS227" s="1" t="n">
        <v>0</v>
      </c>
      <c r="DT227" s="1" t="n">
        <v>0</v>
      </c>
      <c r="DU227" s="1" t="n">
        <v>0</v>
      </c>
      <c r="DW227" s="1" t="n">
        <v>0</v>
      </c>
      <c r="DX227" s="1" t="n">
        <v>0</v>
      </c>
      <c r="DY227" s="1" t="n">
        <v>0</v>
      </c>
      <c r="DZ227" s="1" t="s">
        <v>504</v>
      </c>
    </row>
    <row r="228" customFormat="false" ht="14.5" hidden="false" customHeight="true" outlineLevel="0" collapsed="false">
      <c r="A228" s="2" t="s">
        <v>505</v>
      </c>
      <c r="B228" s="1" t="n">
        <v>0</v>
      </c>
      <c r="C228" s="1" t="n">
        <v>0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0</v>
      </c>
      <c r="AX228" s="1" t="n">
        <v>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1" t="n">
        <v>0</v>
      </c>
      <c r="DR228" s="1" t="n">
        <v>0</v>
      </c>
      <c r="DS228" s="1" t="n">
        <v>0</v>
      </c>
      <c r="DT228" s="1" t="n">
        <v>0</v>
      </c>
      <c r="DU228" s="1" t="n">
        <v>0</v>
      </c>
      <c r="DW228" s="1" t="n">
        <v>0</v>
      </c>
      <c r="DX228" s="1" t="n">
        <v>0</v>
      </c>
      <c r="DY228" s="1" t="n">
        <v>0</v>
      </c>
      <c r="DZ228" s="1" t="s">
        <v>505</v>
      </c>
    </row>
    <row r="229" customFormat="false" ht="14.5" hidden="false" customHeight="true" outlineLevel="0" collapsed="false">
      <c r="A229" s="2" t="s">
        <v>506</v>
      </c>
      <c r="DZ229" s="1" t="s">
        <v>506</v>
      </c>
    </row>
    <row r="230" customFormat="false" ht="14.5" hidden="false" customHeight="true" outlineLevel="0" collapsed="false">
      <c r="A230" s="2" t="s">
        <v>507</v>
      </c>
      <c r="B230" s="1" t="n">
        <v>50</v>
      </c>
      <c r="C230" s="1" t="n">
        <v>50</v>
      </c>
      <c r="D230" s="1" t="n">
        <v>50</v>
      </c>
      <c r="E230" s="1" t="n">
        <v>50</v>
      </c>
      <c r="F230" s="1" t="n">
        <v>50</v>
      </c>
      <c r="G230" s="1" t="n">
        <v>50</v>
      </c>
      <c r="H230" s="1" t="n">
        <v>50</v>
      </c>
      <c r="I230" s="1" t="n">
        <v>50</v>
      </c>
      <c r="J230" s="1" t="n">
        <v>50</v>
      </c>
      <c r="K230" s="1" t="n">
        <v>50</v>
      </c>
      <c r="L230" s="1" t="n">
        <v>50</v>
      </c>
      <c r="M230" s="1" t="n">
        <v>50</v>
      </c>
      <c r="N230" s="1" t="n">
        <v>35</v>
      </c>
      <c r="O230" s="1" t="n">
        <v>50</v>
      </c>
      <c r="P230" s="1" t="n">
        <v>50</v>
      </c>
      <c r="Q230" s="1" t="n">
        <v>35</v>
      </c>
      <c r="R230" s="1" t="n">
        <v>65</v>
      </c>
      <c r="S230" s="1" t="n">
        <v>45</v>
      </c>
      <c r="T230" s="1" t="n">
        <v>50</v>
      </c>
      <c r="U230" s="1" t="n">
        <v>50</v>
      </c>
      <c r="V230" s="1" t="n">
        <v>50</v>
      </c>
      <c r="W230" s="1" t="n">
        <v>45</v>
      </c>
      <c r="X230" s="1" t="n">
        <v>50</v>
      </c>
      <c r="Y230" s="1" t="n">
        <v>25</v>
      </c>
      <c r="Z230" s="1" t="n">
        <v>50</v>
      </c>
      <c r="AA230" s="1" t="n">
        <v>65</v>
      </c>
      <c r="AB230" s="1" t="n">
        <v>65</v>
      </c>
      <c r="AC230" s="1" t="n">
        <v>65</v>
      </c>
      <c r="AD230" s="1" t="n">
        <v>65</v>
      </c>
      <c r="AE230" s="1" t="n">
        <v>35</v>
      </c>
      <c r="AF230" s="1" t="n">
        <v>65</v>
      </c>
      <c r="AG230" s="1" t="n">
        <v>65</v>
      </c>
      <c r="AH230" s="1" t="n">
        <v>65</v>
      </c>
      <c r="AI230" s="1" t="n">
        <v>65</v>
      </c>
      <c r="AJ230" s="1" t="n">
        <v>75</v>
      </c>
      <c r="AK230" s="1" t="n">
        <v>65</v>
      </c>
      <c r="AL230" s="1" t="n">
        <v>75</v>
      </c>
      <c r="AM230" s="1" t="n">
        <v>65</v>
      </c>
      <c r="AN230" s="1" t="n">
        <v>65</v>
      </c>
      <c r="AO230" s="1" t="n">
        <v>65</v>
      </c>
      <c r="AP230" s="1" t="n">
        <v>45</v>
      </c>
      <c r="AQ230" s="1" t="n">
        <v>45</v>
      </c>
      <c r="AR230" s="1" t="n">
        <v>65</v>
      </c>
      <c r="AS230" s="1" t="n">
        <v>120</v>
      </c>
      <c r="AT230" s="1" t="n">
        <v>120</v>
      </c>
      <c r="AU230" s="1" t="n">
        <v>120</v>
      </c>
      <c r="AV230" s="1" t="n">
        <v>120</v>
      </c>
      <c r="AW230" s="1" t="n">
        <v>120</v>
      </c>
      <c r="AX230" s="1" t="n">
        <v>20</v>
      </c>
      <c r="AY230" s="1" t="n">
        <v>35</v>
      </c>
      <c r="AZ230" s="1" t="n">
        <v>31</v>
      </c>
      <c r="BA230" s="1" t="n">
        <v>31</v>
      </c>
      <c r="BB230" s="1" t="n">
        <v>31</v>
      </c>
      <c r="BC230" s="1" t="n">
        <v>31</v>
      </c>
      <c r="BD230" s="1" t="n">
        <v>25</v>
      </c>
      <c r="BE230" s="1" t="n">
        <v>25</v>
      </c>
      <c r="BF230" s="1" t="n">
        <v>25</v>
      </c>
      <c r="BG230" s="1" t="n">
        <v>31</v>
      </c>
      <c r="BH230" s="1" t="n">
        <v>31</v>
      </c>
      <c r="BI230" s="1" t="n">
        <v>31</v>
      </c>
      <c r="BJ230" s="1" t="n">
        <v>25</v>
      </c>
      <c r="BK230" s="1" t="n">
        <v>31</v>
      </c>
      <c r="BL230" s="1" t="n">
        <v>31</v>
      </c>
      <c r="BM230" s="1" t="n">
        <v>31</v>
      </c>
      <c r="BN230" s="1" t="n">
        <v>31</v>
      </c>
      <c r="BO230" s="1" t="n">
        <v>31</v>
      </c>
      <c r="BP230" s="1" t="n">
        <v>31</v>
      </c>
      <c r="BQ230" s="1" t="n">
        <v>25</v>
      </c>
      <c r="BR230" s="1" t="n">
        <v>31</v>
      </c>
      <c r="BS230" s="1" t="n">
        <v>31</v>
      </c>
      <c r="BT230" s="1" t="n">
        <v>25</v>
      </c>
      <c r="BU230" s="1" t="n">
        <v>25</v>
      </c>
      <c r="BV230" s="1" t="n">
        <v>90</v>
      </c>
      <c r="BW230" s="1" t="n">
        <v>90</v>
      </c>
      <c r="BX230" s="1" t="n">
        <v>90</v>
      </c>
      <c r="BY230" s="1" t="n">
        <v>90</v>
      </c>
      <c r="BZ230" s="1" t="n">
        <v>120</v>
      </c>
      <c r="CA230" s="1" t="n">
        <v>120</v>
      </c>
      <c r="CB230" s="1" t="n">
        <v>25</v>
      </c>
      <c r="CC230" s="1" t="n">
        <v>25</v>
      </c>
      <c r="CD230" s="1" t="n">
        <v>60</v>
      </c>
      <c r="CE230" s="1" t="n">
        <v>120</v>
      </c>
      <c r="CF230" s="1" t="n">
        <v>120</v>
      </c>
      <c r="CG230" s="1" t="n">
        <v>120</v>
      </c>
      <c r="CH230" s="1" t="n">
        <v>90</v>
      </c>
      <c r="CI230" s="1" t="n">
        <v>90</v>
      </c>
      <c r="CJ230" s="1" t="n">
        <v>90</v>
      </c>
      <c r="CK230" s="1" t="n">
        <v>90</v>
      </c>
      <c r="CL230" s="1" t="n">
        <v>120</v>
      </c>
      <c r="CM230" s="1" t="n">
        <v>90</v>
      </c>
      <c r="CN230" s="1" t="n">
        <v>90</v>
      </c>
      <c r="CO230" s="1" t="n">
        <v>90</v>
      </c>
      <c r="CP230" s="1" t="n">
        <v>90</v>
      </c>
      <c r="CQ230" s="1" t="n">
        <v>45</v>
      </c>
      <c r="CR230" s="1" t="n">
        <v>45</v>
      </c>
      <c r="CS230" s="1" t="n">
        <v>120</v>
      </c>
      <c r="CT230" s="1" t="n">
        <v>120</v>
      </c>
      <c r="CU230" s="1" t="n">
        <v>120</v>
      </c>
      <c r="CV230" s="1" t="n">
        <v>60</v>
      </c>
      <c r="CW230" s="1" t="n">
        <v>120</v>
      </c>
      <c r="CX230" s="1" t="n">
        <v>120</v>
      </c>
      <c r="CY230" s="1" t="n">
        <v>90</v>
      </c>
      <c r="CZ230" s="1" t="n">
        <v>90</v>
      </c>
      <c r="DA230" s="1" t="n">
        <v>120</v>
      </c>
      <c r="DB230" s="1" t="n">
        <v>120</v>
      </c>
      <c r="DC230" s="1" t="n">
        <v>120</v>
      </c>
      <c r="DD230" s="1" t="n">
        <v>120</v>
      </c>
      <c r="DE230" s="1" t="n">
        <v>90</v>
      </c>
      <c r="DF230" s="1" t="n">
        <v>120</v>
      </c>
      <c r="DG230" s="1" t="n">
        <v>90</v>
      </c>
      <c r="DH230" s="1" t="n">
        <v>90</v>
      </c>
      <c r="DI230" s="1" t="n">
        <v>120</v>
      </c>
      <c r="DJ230" s="1" t="n">
        <v>90</v>
      </c>
      <c r="DK230" s="1" t="n">
        <v>120</v>
      </c>
      <c r="DL230" s="1" t="n">
        <v>60</v>
      </c>
      <c r="DM230" s="1" t="n">
        <v>60</v>
      </c>
      <c r="DN230" s="1" t="n">
        <v>60</v>
      </c>
      <c r="DO230" s="1" t="n">
        <v>60</v>
      </c>
      <c r="DP230" s="1" t="n">
        <v>60</v>
      </c>
      <c r="DQ230" s="1" t="n">
        <v>60</v>
      </c>
      <c r="DR230" s="1" t="n">
        <v>60</v>
      </c>
      <c r="DZ230" s="1" t="s">
        <v>507</v>
      </c>
    </row>
    <row r="231" customFormat="false" ht="14.5" hidden="false" customHeight="true" outlineLevel="0" collapsed="false">
      <c r="A231" s="2" t="s">
        <v>508</v>
      </c>
      <c r="B231" s="1" t="n">
        <v>10</v>
      </c>
      <c r="C231" s="1" t="n">
        <v>10</v>
      </c>
      <c r="D231" s="1" t="n">
        <v>10</v>
      </c>
      <c r="E231" s="1" t="n">
        <v>10</v>
      </c>
      <c r="F231" s="1" t="n">
        <v>10</v>
      </c>
      <c r="G231" s="1" t="n">
        <v>10</v>
      </c>
      <c r="H231" s="1" t="n">
        <v>10</v>
      </c>
      <c r="I231" s="1" t="n">
        <v>10</v>
      </c>
      <c r="J231" s="1" t="n">
        <v>10</v>
      </c>
      <c r="K231" s="1" t="n">
        <v>10</v>
      </c>
      <c r="L231" s="1" t="n">
        <v>10</v>
      </c>
      <c r="M231" s="1" t="n">
        <v>10</v>
      </c>
      <c r="N231" s="1" t="n">
        <v>7</v>
      </c>
      <c r="O231" s="1" t="n">
        <v>10</v>
      </c>
      <c r="P231" s="1" t="n">
        <v>10</v>
      </c>
      <c r="Q231" s="1" t="n">
        <v>7</v>
      </c>
      <c r="R231" s="1" t="n">
        <v>13</v>
      </c>
      <c r="S231" s="1" t="n">
        <v>10</v>
      </c>
      <c r="T231" s="1" t="n">
        <v>10</v>
      </c>
      <c r="U231" s="1" t="n">
        <v>10</v>
      </c>
      <c r="V231" s="1" t="n">
        <v>10</v>
      </c>
      <c r="W231" s="1" t="n">
        <v>10</v>
      </c>
      <c r="X231" s="1" t="n">
        <v>10</v>
      </c>
      <c r="Y231" s="1" t="n">
        <v>3</v>
      </c>
      <c r="Z231" s="1" t="n">
        <v>10</v>
      </c>
      <c r="AA231" s="1" t="n">
        <v>13</v>
      </c>
      <c r="AB231" s="1" t="n">
        <v>13</v>
      </c>
      <c r="AC231" s="1" t="n">
        <v>13</v>
      </c>
      <c r="AD231" s="1" t="n">
        <v>13</v>
      </c>
      <c r="AE231" s="1" t="n">
        <v>7</v>
      </c>
      <c r="AF231" s="1" t="n">
        <v>13</v>
      </c>
      <c r="AG231" s="1" t="n">
        <v>13</v>
      </c>
      <c r="AH231" s="1" t="n">
        <v>13</v>
      </c>
      <c r="AI231" s="1" t="n">
        <v>13</v>
      </c>
      <c r="AJ231" s="1" t="n">
        <v>15</v>
      </c>
      <c r="AK231" s="1" t="n">
        <v>13</v>
      </c>
      <c r="AL231" s="1" t="n">
        <v>15</v>
      </c>
      <c r="AM231" s="1" t="n">
        <v>13</v>
      </c>
      <c r="AN231" s="1" t="n">
        <v>13</v>
      </c>
      <c r="AO231" s="1" t="n">
        <v>13</v>
      </c>
      <c r="AP231" s="1" t="n">
        <v>10</v>
      </c>
      <c r="AQ231" s="1" t="n">
        <v>10</v>
      </c>
      <c r="AR231" s="1" t="n">
        <v>13</v>
      </c>
      <c r="AS231" s="1" t="n">
        <v>24</v>
      </c>
      <c r="AT231" s="1" t="n">
        <v>24</v>
      </c>
      <c r="AU231" s="1" t="n">
        <v>24</v>
      </c>
      <c r="AV231" s="1" t="n">
        <v>24</v>
      </c>
      <c r="AW231" s="1" t="n">
        <v>24</v>
      </c>
      <c r="AX231" s="1" t="n">
        <v>4</v>
      </c>
      <c r="AY231" s="1" t="n">
        <v>7</v>
      </c>
      <c r="AZ231" s="1" t="n">
        <v>6</v>
      </c>
      <c r="BA231" s="1" t="n">
        <v>6</v>
      </c>
      <c r="BB231" s="1" t="n">
        <v>6</v>
      </c>
      <c r="BC231" s="1" t="n">
        <v>6</v>
      </c>
      <c r="BD231" s="1" t="n">
        <v>5</v>
      </c>
      <c r="BE231" s="1" t="n">
        <v>5</v>
      </c>
      <c r="BF231" s="1" t="n">
        <v>5</v>
      </c>
      <c r="BG231" s="1" t="n">
        <v>6</v>
      </c>
      <c r="BH231" s="1" t="n">
        <v>6</v>
      </c>
      <c r="BI231" s="1" t="n">
        <v>6</v>
      </c>
      <c r="BJ231" s="1" t="n">
        <v>3</v>
      </c>
      <c r="BK231" s="1" t="n">
        <v>6</v>
      </c>
      <c r="BL231" s="1" t="n">
        <v>6</v>
      </c>
      <c r="BM231" s="1" t="n">
        <v>6</v>
      </c>
      <c r="BN231" s="1" t="n">
        <v>6</v>
      </c>
      <c r="BO231" s="1" t="n">
        <v>6</v>
      </c>
      <c r="BP231" s="1" t="n">
        <v>6</v>
      </c>
      <c r="BQ231" s="1" t="n">
        <v>5</v>
      </c>
      <c r="BR231" s="1" t="n">
        <v>6</v>
      </c>
      <c r="BS231" s="1" t="n">
        <v>6</v>
      </c>
      <c r="BT231" s="1" t="n">
        <v>5</v>
      </c>
      <c r="BU231" s="1" t="n">
        <v>5</v>
      </c>
      <c r="BV231" s="1" t="n">
        <v>18</v>
      </c>
      <c r="BW231" s="1" t="n">
        <v>18</v>
      </c>
      <c r="BX231" s="1" t="n">
        <v>18</v>
      </c>
      <c r="BY231" s="1" t="n">
        <v>18</v>
      </c>
      <c r="BZ231" s="1" t="n">
        <v>24</v>
      </c>
      <c r="CA231" s="1" t="n">
        <v>24</v>
      </c>
      <c r="CB231" s="1" t="n">
        <v>3</v>
      </c>
      <c r="CC231" s="1" t="n">
        <v>3</v>
      </c>
      <c r="CD231" s="1" t="n">
        <v>12</v>
      </c>
      <c r="CE231" s="1" t="n">
        <v>24</v>
      </c>
      <c r="CF231" s="1" t="n">
        <v>24</v>
      </c>
      <c r="CG231" s="1" t="n">
        <v>24</v>
      </c>
      <c r="CH231" s="1" t="n">
        <v>18</v>
      </c>
      <c r="CI231" s="1" t="n">
        <v>18</v>
      </c>
      <c r="CJ231" s="1" t="n">
        <v>18</v>
      </c>
      <c r="CK231" s="1" t="n">
        <v>18</v>
      </c>
      <c r="CL231" s="1" t="n">
        <v>24</v>
      </c>
      <c r="CM231" s="1" t="n">
        <v>18</v>
      </c>
      <c r="CN231" s="1" t="n">
        <v>18</v>
      </c>
      <c r="CO231" s="1" t="n">
        <v>18</v>
      </c>
      <c r="CP231" s="1" t="n">
        <v>18</v>
      </c>
      <c r="CQ231" s="1" t="n">
        <v>10</v>
      </c>
      <c r="CR231" s="1" t="n">
        <v>10</v>
      </c>
      <c r="CS231" s="1" t="n">
        <v>24</v>
      </c>
      <c r="CT231" s="1" t="n">
        <v>24</v>
      </c>
      <c r="CU231" s="1" t="n">
        <v>24</v>
      </c>
      <c r="CV231" s="1" t="n">
        <v>12</v>
      </c>
      <c r="CW231" s="1" t="n">
        <v>24</v>
      </c>
      <c r="CX231" s="1" t="n">
        <v>24</v>
      </c>
      <c r="CY231" s="1" t="n">
        <v>18</v>
      </c>
      <c r="CZ231" s="1" t="n">
        <v>18</v>
      </c>
      <c r="DA231" s="1" t="n">
        <v>24</v>
      </c>
      <c r="DB231" s="1" t="n">
        <v>24</v>
      </c>
      <c r="DC231" s="1" t="n">
        <v>24</v>
      </c>
      <c r="DD231" s="1" t="n">
        <v>24</v>
      </c>
      <c r="DE231" s="1" t="n">
        <v>18</v>
      </c>
      <c r="DF231" s="1" t="n">
        <v>24</v>
      </c>
      <c r="DG231" s="1" t="n">
        <v>18</v>
      </c>
      <c r="DH231" s="1" t="n">
        <v>18</v>
      </c>
      <c r="DI231" s="1" t="n">
        <v>24</v>
      </c>
      <c r="DJ231" s="1" t="n">
        <v>18</v>
      </c>
      <c r="DK231" s="1" t="n">
        <v>24</v>
      </c>
      <c r="DL231" s="1" t="n">
        <v>12</v>
      </c>
      <c r="DM231" s="1" t="n">
        <v>12</v>
      </c>
      <c r="DN231" s="1" t="n">
        <v>12</v>
      </c>
      <c r="DO231" s="1" t="n">
        <v>12</v>
      </c>
      <c r="DP231" s="1" t="n">
        <v>12</v>
      </c>
      <c r="DQ231" s="1" t="n">
        <v>12</v>
      </c>
      <c r="DR231" s="1" t="n">
        <v>12</v>
      </c>
      <c r="DS231" s="1" t="n">
        <v>0</v>
      </c>
      <c r="DT231" s="1" t="n">
        <v>0</v>
      </c>
      <c r="DU231" s="1" t="n">
        <v>0</v>
      </c>
      <c r="DW231" s="1" t="n">
        <v>0</v>
      </c>
      <c r="DX231" s="1" t="n">
        <v>0</v>
      </c>
      <c r="DZ231" s="1" t="s">
        <v>508</v>
      </c>
    </row>
    <row r="232" customFormat="false" ht="14.5" hidden="false" customHeight="true" outlineLevel="0" collapsed="false">
      <c r="A232" s="2" t="s">
        <v>509</v>
      </c>
      <c r="B232" s="1" t="n">
        <v>2</v>
      </c>
      <c r="C232" s="1" t="n">
        <v>2</v>
      </c>
      <c r="D232" s="1" t="n">
        <v>2</v>
      </c>
      <c r="E232" s="1" t="n">
        <v>2</v>
      </c>
      <c r="F232" s="1" t="n">
        <v>2</v>
      </c>
      <c r="G232" s="1" t="n">
        <v>2</v>
      </c>
      <c r="H232" s="1" t="n">
        <v>2</v>
      </c>
      <c r="I232" s="1" t="n">
        <v>2</v>
      </c>
      <c r="J232" s="1" t="n">
        <v>2</v>
      </c>
      <c r="K232" s="1" t="n">
        <v>2</v>
      </c>
      <c r="L232" s="1" t="n">
        <v>2</v>
      </c>
      <c r="M232" s="1" t="n">
        <v>2</v>
      </c>
      <c r="N232" s="1" t="n">
        <v>2</v>
      </c>
      <c r="O232" s="1" t="n">
        <v>2</v>
      </c>
      <c r="P232" s="1" t="n">
        <v>2</v>
      </c>
      <c r="Q232" s="1" t="n">
        <v>2</v>
      </c>
      <c r="R232" s="1" t="n">
        <v>4</v>
      </c>
      <c r="S232" s="1" t="n">
        <v>2</v>
      </c>
      <c r="T232" s="1" t="n">
        <v>2</v>
      </c>
      <c r="U232" s="1" t="n">
        <v>2</v>
      </c>
      <c r="V232" s="1" t="n">
        <v>2</v>
      </c>
      <c r="W232" s="1" t="n">
        <v>2</v>
      </c>
      <c r="X232" s="1" t="n">
        <v>2</v>
      </c>
      <c r="Y232" s="1" t="n">
        <v>0</v>
      </c>
      <c r="Z232" s="1" t="n">
        <v>2</v>
      </c>
      <c r="AA232" s="1" t="n">
        <v>4</v>
      </c>
      <c r="AB232" s="1" t="n">
        <v>4</v>
      </c>
      <c r="AC232" s="1" t="n">
        <v>4</v>
      </c>
      <c r="AD232" s="1" t="n">
        <v>4</v>
      </c>
      <c r="AE232" s="1" t="n">
        <v>2</v>
      </c>
      <c r="AF232" s="1" t="n">
        <v>4</v>
      </c>
      <c r="AG232" s="1" t="n">
        <v>4</v>
      </c>
      <c r="AH232" s="1" t="n">
        <v>4</v>
      </c>
      <c r="AI232" s="1" t="n">
        <v>4</v>
      </c>
      <c r="AJ232" s="1" t="n">
        <v>4</v>
      </c>
      <c r="AK232" s="1" t="n">
        <v>4</v>
      </c>
      <c r="AL232" s="1" t="n">
        <v>4</v>
      </c>
      <c r="AM232" s="1" t="n">
        <v>4</v>
      </c>
      <c r="AN232" s="1" t="n">
        <v>4</v>
      </c>
      <c r="AO232" s="1" t="n">
        <v>4</v>
      </c>
      <c r="AP232" s="1" t="n">
        <v>2</v>
      </c>
      <c r="AQ232" s="1" t="n">
        <v>2</v>
      </c>
      <c r="AR232" s="1" t="n">
        <v>4</v>
      </c>
      <c r="AS232" s="1" t="n">
        <v>6</v>
      </c>
      <c r="AT232" s="1" t="n">
        <v>6</v>
      </c>
      <c r="AU232" s="1" t="n">
        <v>6</v>
      </c>
      <c r="AV232" s="1" t="n">
        <v>6</v>
      </c>
      <c r="AW232" s="1" t="n">
        <v>6</v>
      </c>
      <c r="AX232" s="1" t="n">
        <v>2</v>
      </c>
      <c r="AY232" s="1" t="n">
        <v>2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6</v>
      </c>
      <c r="BW232" s="1" t="n">
        <v>6</v>
      </c>
      <c r="BX232" s="1" t="n">
        <v>6</v>
      </c>
      <c r="BY232" s="1" t="n">
        <v>6</v>
      </c>
      <c r="BZ232" s="1" t="n">
        <v>9</v>
      </c>
      <c r="CA232" s="1" t="n">
        <v>9</v>
      </c>
      <c r="CB232" s="1" t="n">
        <v>0</v>
      </c>
      <c r="CC232" s="1" t="n">
        <v>0</v>
      </c>
      <c r="CD232" s="1" t="n">
        <v>4</v>
      </c>
      <c r="CE232" s="1" t="n">
        <v>6</v>
      </c>
      <c r="CF232" s="1" t="n">
        <v>6</v>
      </c>
      <c r="CG232" s="1" t="n">
        <v>6</v>
      </c>
      <c r="CH232" s="1" t="n">
        <v>6</v>
      </c>
      <c r="CI232" s="1" t="n">
        <v>6</v>
      </c>
      <c r="CJ232" s="1" t="n">
        <v>6</v>
      </c>
      <c r="CK232" s="1" t="n">
        <v>6</v>
      </c>
      <c r="CL232" s="1" t="n">
        <v>6</v>
      </c>
      <c r="CM232" s="1" t="n">
        <v>6</v>
      </c>
      <c r="CN232" s="1" t="n">
        <v>6</v>
      </c>
      <c r="CO232" s="1" t="n">
        <v>6</v>
      </c>
      <c r="CP232" s="1" t="n">
        <v>6</v>
      </c>
      <c r="CQ232" s="1" t="n">
        <v>2</v>
      </c>
      <c r="CR232" s="1" t="n">
        <v>2</v>
      </c>
      <c r="CS232" s="1" t="n">
        <v>6</v>
      </c>
      <c r="CT232" s="1" t="n">
        <v>6</v>
      </c>
      <c r="CU232" s="1" t="n">
        <v>6</v>
      </c>
      <c r="CV232" s="1" t="n">
        <v>4</v>
      </c>
      <c r="CW232" s="1" t="n">
        <v>6</v>
      </c>
      <c r="CX232" s="1" t="n">
        <v>6</v>
      </c>
      <c r="CY232" s="1" t="n">
        <v>6</v>
      </c>
      <c r="CZ232" s="1" t="n">
        <v>6</v>
      </c>
      <c r="DA232" s="1" t="n">
        <v>6</v>
      </c>
      <c r="DB232" s="1" t="n">
        <v>6</v>
      </c>
      <c r="DC232" s="1" t="n">
        <v>6</v>
      </c>
      <c r="DD232" s="1" t="n">
        <v>6</v>
      </c>
      <c r="DE232" s="1" t="n">
        <v>6</v>
      </c>
      <c r="DF232" s="1" t="n">
        <v>6</v>
      </c>
      <c r="DG232" s="1" t="n">
        <v>6</v>
      </c>
      <c r="DH232" s="1" t="n">
        <v>6</v>
      </c>
      <c r="DI232" s="1" t="n">
        <v>6</v>
      </c>
      <c r="DJ232" s="1" t="n">
        <v>6</v>
      </c>
      <c r="DK232" s="1" t="n">
        <v>6</v>
      </c>
      <c r="DL232" s="1" t="n">
        <v>4</v>
      </c>
      <c r="DM232" s="1" t="n">
        <v>4</v>
      </c>
      <c r="DN232" s="1" t="n">
        <v>4</v>
      </c>
      <c r="DO232" s="1" t="n">
        <v>4</v>
      </c>
      <c r="DP232" s="1" t="n">
        <v>4</v>
      </c>
      <c r="DQ232" s="1" t="n">
        <v>4</v>
      </c>
      <c r="DR232" s="1" t="n">
        <v>4</v>
      </c>
      <c r="DS232" s="1" t="n">
        <v>0</v>
      </c>
      <c r="DT232" s="1" t="n">
        <v>0</v>
      </c>
      <c r="DU232" s="1" t="n">
        <v>0</v>
      </c>
      <c r="DW232" s="1" t="n">
        <v>0</v>
      </c>
      <c r="DX232" s="1" t="n">
        <v>0</v>
      </c>
      <c r="DZ232" s="1" t="s">
        <v>509</v>
      </c>
    </row>
    <row r="233" customFormat="false" ht="14.5" hidden="false" customHeight="true" outlineLevel="0" collapsed="false">
      <c r="A233" s="2" t="s">
        <v>510</v>
      </c>
      <c r="DZ233" s="1" t="s">
        <v>510</v>
      </c>
    </row>
    <row r="234" customFormat="false" ht="14.5" hidden="false" customHeight="true" outlineLevel="0" collapsed="false">
      <c r="A234" s="2" t="s">
        <v>511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W234" s="1" t="n">
        <v>0</v>
      </c>
      <c r="DX234" s="1" t="n">
        <v>0</v>
      </c>
      <c r="DZ234" s="1" t="s">
        <v>511</v>
      </c>
    </row>
    <row r="235" customFormat="false" ht="14.5" hidden="false" customHeight="true" outlineLevel="0" collapsed="false">
      <c r="A235" s="2" t="s">
        <v>512</v>
      </c>
      <c r="B235" s="1" t="s">
        <v>307</v>
      </c>
      <c r="C235" s="1" t="s">
        <v>308</v>
      </c>
      <c r="D235" s="1" t="s">
        <v>309</v>
      </c>
      <c r="E235" s="1" t="s">
        <v>310</v>
      </c>
      <c r="F235" s="1" t="s">
        <v>311</v>
      </c>
      <c r="G235" s="1" t="s">
        <v>312</v>
      </c>
      <c r="H235" s="1" t="s">
        <v>313</v>
      </c>
      <c r="I235" s="1" t="s">
        <v>314</v>
      </c>
      <c r="J235" s="1" t="s">
        <v>315</v>
      </c>
      <c r="K235" s="1" t="s">
        <v>316</v>
      </c>
      <c r="L235" s="1" t="s">
        <v>317</v>
      </c>
      <c r="M235" s="1" t="s">
        <v>318</v>
      </c>
      <c r="N235" s="1" t="s">
        <v>319</v>
      </c>
      <c r="O235" s="1" t="s">
        <v>320</v>
      </c>
      <c r="P235" s="1" t="s">
        <v>321</v>
      </c>
      <c r="Q235" s="1" t="s">
        <v>322</v>
      </c>
      <c r="R235" s="1" t="n">
        <v>3503984</v>
      </c>
      <c r="S235" s="1" t="s">
        <v>323</v>
      </c>
      <c r="T235" s="1" t="s">
        <v>324</v>
      </c>
      <c r="U235" s="1" t="s">
        <v>325</v>
      </c>
      <c r="V235" s="1" t="s">
        <v>326</v>
      </c>
      <c r="W235" s="1" t="s">
        <v>327</v>
      </c>
      <c r="X235" s="1" t="s">
        <v>328</v>
      </c>
      <c r="Y235" s="1" t="s">
        <v>329</v>
      </c>
      <c r="Z235" s="1" t="s">
        <v>330</v>
      </c>
      <c r="AA235" s="1" t="s">
        <v>331</v>
      </c>
      <c r="AB235" s="1" t="s">
        <v>332</v>
      </c>
      <c r="AC235" s="1" t="s">
        <v>333</v>
      </c>
      <c r="AD235" s="1" t="s">
        <v>334</v>
      </c>
      <c r="AE235" s="1" t="s">
        <v>335</v>
      </c>
      <c r="AF235" s="1" t="s">
        <v>336</v>
      </c>
      <c r="AG235" s="1" t="s">
        <v>337</v>
      </c>
      <c r="AH235" s="1" t="s">
        <v>338</v>
      </c>
      <c r="AI235" s="1" t="s">
        <v>339</v>
      </c>
      <c r="AJ235" s="1" t="s">
        <v>340</v>
      </c>
      <c r="AK235" s="1" t="s">
        <v>513</v>
      </c>
      <c r="AL235" s="1" t="s">
        <v>342</v>
      </c>
      <c r="AM235" s="1" t="s">
        <v>343</v>
      </c>
      <c r="AN235" s="1" t="s">
        <v>344</v>
      </c>
      <c r="AO235" s="1" t="s">
        <v>345</v>
      </c>
      <c r="AP235" s="1" t="s">
        <v>346</v>
      </c>
      <c r="AQ235" s="1" t="s">
        <v>347</v>
      </c>
      <c r="AR235" s="1" t="s">
        <v>348</v>
      </c>
      <c r="AS235" s="1" t="s">
        <v>349</v>
      </c>
      <c r="AT235" s="1" t="s">
        <v>350</v>
      </c>
      <c r="AU235" s="1" t="s">
        <v>351</v>
      </c>
      <c r="AV235" s="1" t="s">
        <v>352</v>
      </c>
      <c r="AW235" s="1" t="s">
        <v>353</v>
      </c>
      <c r="AX235" s="1" t="s">
        <v>354</v>
      </c>
      <c r="AY235" s="1" t="s">
        <v>355</v>
      </c>
      <c r="AZ235" s="1" t="s">
        <v>356</v>
      </c>
      <c r="BA235" s="1" t="s">
        <v>357</v>
      </c>
      <c r="BB235" s="1" t="s">
        <v>358</v>
      </c>
      <c r="BC235" s="1" t="s">
        <v>359</v>
      </c>
      <c r="BD235" s="1" t="n">
        <v>327193010</v>
      </c>
      <c r="BE235" s="1" t="s">
        <v>360</v>
      </c>
      <c r="BF235" s="1" t="s">
        <v>361</v>
      </c>
      <c r="BG235" s="1" t="s">
        <v>362</v>
      </c>
      <c r="BH235" s="1" t="s">
        <v>363</v>
      </c>
      <c r="BI235" s="1" t="s">
        <v>364</v>
      </c>
      <c r="BJ235" s="1" t="s">
        <v>365</v>
      </c>
      <c r="BK235" s="1" t="s">
        <v>366</v>
      </c>
      <c r="BL235" s="1" t="s">
        <v>367</v>
      </c>
      <c r="BM235" s="1" t="s">
        <v>368</v>
      </c>
      <c r="BN235" s="1" t="s">
        <v>369</v>
      </c>
      <c r="BO235" s="1" t="s">
        <v>370</v>
      </c>
      <c r="BP235" s="1" t="s">
        <v>371</v>
      </c>
      <c r="BQ235" s="1" t="s">
        <v>372</v>
      </c>
      <c r="BR235" s="1" t="s">
        <v>373</v>
      </c>
      <c r="BS235" s="1" t="s">
        <v>374</v>
      </c>
      <c r="BT235" s="1" t="n">
        <v>327192013</v>
      </c>
      <c r="BU235" s="1" t="s">
        <v>375</v>
      </c>
      <c r="BV235" s="1" t="s">
        <v>376</v>
      </c>
      <c r="BW235" s="1" t="s">
        <v>377</v>
      </c>
      <c r="BX235" s="1" t="s">
        <v>378</v>
      </c>
      <c r="BY235" s="1" t="s">
        <v>379</v>
      </c>
      <c r="BZ235" s="1" t="s">
        <v>380</v>
      </c>
      <c r="CA235" s="1" t="s">
        <v>381</v>
      </c>
      <c r="CB235" s="1" t="s">
        <v>382</v>
      </c>
      <c r="CC235" s="1" t="s">
        <v>383</v>
      </c>
      <c r="CD235" s="1" t="s">
        <v>384</v>
      </c>
      <c r="CE235" s="1" t="s">
        <v>385</v>
      </c>
      <c r="CF235" s="1" t="s">
        <v>386</v>
      </c>
      <c r="CG235" s="1" t="s">
        <v>387</v>
      </c>
      <c r="CH235" s="1" t="s">
        <v>388</v>
      </c>
      <c r="CI235" s="1" t="s">
        <v>389</v>
      </c>
      <c r="CJ235" s="1" t="s">
        <v>514</v>
      </c>
      <c r="CK235" s="1" t="s">
        <v>515</v>
      </c>
      <c r="CL235" s="1" t="s">
        <v>392</v>
      </c>
      <c r="CM235" s="1" t="s">
        <v>393</v>
      </c>
      <c r="CN235" s="1" t="s">
        <v>394</v>
      </c>
      <c r="CO235" s="1" t="s">
        <v>395</v>
      </c>
      <c r="CP235" s="1" t="n">
        <v>326635016</v>
      </c>
      <c r="CQ235" s="1" t="s">
        <v>396</v>
      </c>
      <c r="CR235" s="1" t="s">
        <v>397</v>
      </c>
      <c r="CS235" s="1" t="s">
        <v>398</v>
      </c>
      <c r="CT235" s="1" t="s">
        <v>399</v>
      </c>
      <c r="CU235" s="1" t="s">
        <v>400</v>
      </c>
      <c r="CV235" s="1" t="s">
        <v>401</v>
      </c>
      <c r="CW235" s="1" t="s">
        <v>402</v>
      </c>
      <c r="CX235" s="1" t="s">
        <v>403</v>
      </c>
      <c r="CY235" s="1" t="s">
        <v>404</v>
      </c>
      <c r="CZ235" s="1" t="s">
        <v>405</v>
      </c>
      <c r="DA235" s="1" t="s">
        <v>406</v>
      </c>
      <c r="DB235" s="1" t="s">
        <v>407</v>
      </c>
      <c r="DC235" s="1" t="s">
        <v>408</v>
      </c>
      <c r="DD235" s="1" t="s">
        <v>409</v>
      </c>
      <c r="DE235" s="1" t="s">
        <v>410</v>
      </c>
      <c r="DF235" s="1" t="s">
        <v>389</v>
      </c>
      <c r="DG235" s="1" t="s">
        <v>412</v>
      </c>
      <c r="DH235" s="1" t="n">
        <v>326636013</v>
      </c>
      <c r="DI235" s="1" t="s">
        <v>413</v>
      </c>
      <c r="DJ235" s="1" t="s">
        <v>414</v>
      </c>
      <c r="DK235" s="1" t="s">
        <v>415</v>
      </c>
      <c r="DL235" s="1" t="s">
        <v>416</v>
      </c>
      <c r="DM235" s="1" t="s">
        <v>417</v>
      </c>
      <c r="DN235" s="1" t="s">
        <v>418</v>
      </c>
      <c r="DO235" s="1" t="s">
        <v>419</v>
      </c>
      <c r="DP235" s="1" t="s">
        <v>420</v>
      </c>
      <c r="DQ235" s="1" t="s">
        <v>421</v>
      </c>
      <c r="DR235" s="1" t="s">
        <v>422</v>
      </c>
      <c r="DS235" s="1" t="n">
        <v>0</v>
      </c>
      <c r="DT235" s="1" t="s">
        <v>423</v>
      </c>
      <c r="DU235" s="1" t="s">
        <v>424</v>
      </c>
      <c r="DW235" s="1" t="s">
        <v>425</v>
      </c>
      <c r="DX235" s="1" t="s">
        <v>425</v>
      </c>
      <c r="DZ235" s="1" t="s">
        <v>512</v>
      </c>
    </row>
    <row r="236" customFormat="false" ht="14.5" hidden="false" customHeight="true" outlineLevel="0" collapsed="false">
      <c r="A236" s="2"/>
    </row>
    <row r="237" customFormat="false" ht="14.5" hidden="false" customHeight="true" outlineLevel="0" collapsed="false">
      <c r="A237" s="2" t="s">
        <v>516</v>
      </c>
      <c r="B237" s="1" t="n">
        <v>515.072</v>
      </c>
      <c r="C237" s="1" t="n">
        <v>108.428</v>
      </c>
      <c r="D237" s="1" t="n">
        <v>773.73</v>
      </c>
      <c r="E237" s="1" t="n">
        <v>134.984</v>
      </c>
      <c r="F237" s="1" t="n">
        <v>728.16</v>
      </c>
      <c r="G237" s="1" t="n">
        <v>0</v>
      </c>
      <c r="H237" s="1" t="n">
        <v>0</v>
      </c>
      <c r="I237" s="1" t="n">
        <v>174.084</v>
      </c>
      <c r="J237" s="1" t="n">
        <v>153.72</v>
      </c>
      <c r="K237" s="1" t="n">
        <v>29.342</v>
      </c>
      <c r="L237" s="1" t="n">
        <v>0</v>
      </c>
      <c r="M237" s="1" t="n">
        <v>0</v>
      </c>
      <c r="N237" s="1" t="n">
        <v>41.44</v>
      </c>
      <c r="O237" s="1" t="n">
        <v>145.04</v>
      </c>
      <c r="P237" s="1" t="n">
        <v>52.54</v>
      </c>
      <c r="Q237" s="1" t="n">
        <v>53.28</v>
      </c>
      <c r="R237" s="1" t="n">
        <v>687.68</v>
      </c>
      <c r="S237" s="1" t="n">
        <v>26.88</v>
      </c>
      <c r="T237" s="1" t="n">
        <v>1482.88</v>
      </c>
      <c r="U237" s="1" t="n">
        <v>295.2</v>
      </c>
      <c r="V237" s="1" t="n">
        <v>450</v>
      </c>
      <c r="W237" s="1" t="n">
        <v>117.72</v>
      </c>
      <c r="X237" s="1" t="n">
        <v>0</v>
      </c>
      <c r="Y237" s="1" t="n">
        <v>0</v>
      </c>
      <c r="Z237" s="1" t="n">
        <v>475.08</v>
      </c>
      <c r="AA237" s="1" t="n">
        <v>89.91</v>
      </c>
      <c r="AB237" s="1" t="n">
        <v>890.56</v>
      </c>
      <c r="AC237" s="1" t="n">
        <v>246</v>
      </c>
      <c r="AD237" s="1" t="n">
        <v>88.92</v>
      </c>
      <c r="AE237" s="1" t="n">
        <v>91.2</v>
      </c>
      <c r="AF237" s="1" t="n">
        <v>0</v>
      </c>
      <c r="AG237" s="1" t="n">
        <v>0</v>
      </c>
      <c r="AH237" s="1" t="n">
        <v>751.8</v>
      </c>
      <c r="AI237" s="1" t="n">
        <v>198.52</v>
      </c>
      <c r="AJ237" s="1" t="n">
        <v>335.8</v>
      </c>
      <c r="AK237" s="1" t="n">
        <v>0</v>
      </c>
      <c r="AL237" s="1" t="n">
        <v>700.8</v>
      </c>
      <c r="AM237" s="1" t="n">
        <v>180.32</v>
      </c>
      <c r="AN237" s="1" t="n">
        <v>1396.8</v>
      </c>
      <c r="AO237" s="1" t="n">
        <v>12.6</v>
      </c>
      <c r="AP237" s="1" t="n">
        <v>6</v>
      </c>
      <c r="AQ237" s="1" t="n">
        <v>40.8</v>
      </c>
      <c r="AR237" s="1" t="n">
        <v>239.2</v>
      </c>
      <c r="AS237" s="1" t="n">
        <v>890.5</v>
      </c>
      <c r="AT237" s="1" t="n">
        <v>6.81</v>
      </c>
      <c r="AU237" s="1" t="n">
        <v>5.035</v>
      </c>
      <c r="AV237" s="1" t="n">
        <v>10.36</v>
      </c>
      <c r="AW237" s="1" t="n">
        <v>0</v>
      </c>
      <c r="AX237" s="1" t="n">
        <v>0</v>
      </c>
      <c r="AY237" s="1" t="n">
        <v>0</v>
      </c>
      <c r="AZ237" s="1" t="n">
        <v>1392.5</v>
      </c>
      <c r="BA237" s="1" t="n">
        <v>404.375</v>
      </c>
      <c r="BB237" s="1" t="n">
        <v>116</v>
      </c>
      <c r="BC237" s="1" t="n">
        <v>638.4</v>
      </c>
      <c r="BD237" s="1" t="n">
        <v>176.4</v>
      </c>
      <c r="BE237" s="1" t="n">
        <v>447</v>
      </c>
      <c r="BF237" s="1" t="n">
        <v>133.5</v>
      </c>
      <c r="BG237" s="1" t="n">
        <v>342.4</v>
      </c>
      <c r="BH237" s="1" t="n">
        <v>0</v>
      </c>
      <c r="BI237" s="1" t="n">
        <v>0</v>
      </c>
      <c r="BJ237" s="1" t="n">
        <v>50</v>
      </c>
      <c r="BK237" s="1" t="n">
        <v>54</v>
      </c>
      <c r="BL237" s="1" t="n">
        <v>89.2</v>
      </c>
      <c r="BM237" s="1" t="n">
        <v>579.125</v>
      </c>
      <c r="BN237" s="1" t="n">
        <v>105.75</v>
      </c>
      <c r="BO237" s="1" t="n">
        <v>2366.8</v>
      </c>
      <c r="BP237" s="1" t="n">
        <v>320</v>
      </c>
      <c r="BQ237" s="1" t="n">
        <v>106.5</v>
      </c>
      <c r="BR237" s="1" t="n">
        <v>0</v>
      </c>
      <c r="BS237" s="1" t="n">
        <v>0.8</v>
      </c>
      <c r="BT237" s="1" t="n">
        <v>354</v>
      </c>
      <c r="BU237" s="1" t="n">
        <v>67.5</v>
      </c>
      <c r="BV237" s="1" t="n">
        <v>1369</v>
      </c>
      <c r="BW237" s="1" t="n">
        <v>321</v>
      </c>
      <c r="BX237" s="1" t="n">
        <v>454.8</v>
      </c>
      <c r="BY237" s="1" t="n">
        <v>1</v>
      </c>
      <c r="BZ237" s="1" t="n">
        <v>164.16</v>
      </c>
      <c r="CA237" s="1" t="n">
        <v>366.24</v>
      </c>
      <c r="CB237" s="1" t="n">
        <v>23.7</v>
      </c>
      <c r="CC237" s="1" t="n">
        <v>0</v>
      </c>
      <c r="CD237" s="1" t="n">
        <v>223.44</v>
      </c>
      <c r="CE237" s="1" t="n">
        <v>6534</v>
      </c>
      <c r="CF237" s="1" t="n">
        <v>1833.4</v>
      </c>
      <c r="CG237" s="1" t="n">
        <v>109.2</v>
      </c>
      <c r="CH237" s="1" t="n">
        <v>211.68</v>
      </c>
      <c r="CI237" s="1" t="n">
        <v>453</v>
      </c>
      <c r="CJ237" s="1" t="n">
        <v>0</v>
      </c>
      <c r="CK237" s="1" t="n">
        <v>0</v>
      </c>
      <c r="CL237" s="1" t="n">
        <v>110.4</v>
      </c>
      <c r="CM237" s="1" t="n">
        <v>404.4</v>
      </c>
      <c r="CN237" s="1" t="n">
        <v>924.4</v>
      </c>
      <c r="CO237" s="1" t="n">
        <v>289</v>
      </c>
      <c r="CP237" s="1" t="n">
        <v>45</v>
      </c>
      <c r="CQ237" s="1" t="n">
        <v>233</v>
      </c>
      <c r="CR237" s="1" t="n">
        <v>0</v>
      </c>
      <c r="CS237" s="1" t="n">
        <v>213.5</v>
      </c>
      <c r="CT237" s="1" t="n">
        <v>0</v>
      </c>
      <c r="CU237" s="1" t="n">
        <v>160.8</v>
      </c>
      <c r="CV237" s="1" t="n">
        <v>234.54</v>
      </c>
      <c r="CW237" s="1" t="n">
        <v>2.4</v>
      </c>
      <c r="CX237" s="1" t="n">
        <v>575.28</v>
      </c>
      <c r="CY237" s="1" t="n">
        <v>59.4</v>
      </c>
      <c r="CZ237" s="1" t="n">
        <v>523.8</v>
      </c>
      <c r="DA237" s="1" t="n">
        <v>260.1</v>
      </c>
      <c r="DB237" s="1" t="n">
        <v>374.75</v>
      </c>
      <c r="DC237" s="1" t="n">
        <v>750.25</v>
      </c>
      <c r="DD237" s="1" t="n">
        <v>633.5</v>
      </c>
      <c r="DE237" s="1" t="n">
        <v>573</v>
      </c>
      <c r="DF237" s="1" t="n">
        <v>0</v>
      </c>
      <c r="DG237" s="1" t="n">
        <v>247.5</v>
      </c>
      <c r="DH237" s="1" t="n">
        <v>9</v>
      </c>
      <c r="DI237" s="1" t="n">
        <v>616</v>
      </c>
      <c r="DJ237" s="1" t="n">
        <v>394.6</v>
      </c>
      <c r="DK237" s="1" t="n">
        <v>0</v>
      </c>
      <c r="DL237" s="1" t="n">
        <v>1103.5</v>
      </c>
      <c r="DM237" s="1" t="n">
        <v>1190</v>
      </c>
      <c r="DN237" s="1" t="n">
        <v>534</v>
      </c>
      <c r="DO237" s="1" t="n">
        <v>290.5</v>
      </c>
      <c r="DP237" s="1" t="n">
        <v>1.5</v>
      </c>
      <c r="DQ237" s="1" t="n">
        <v>464</v>
      </c>
      <c r="DR237" s="1" t="n">
        <v>798</v>
      </c>
      <c r="DS237" s="1" t="n">
        <v>0</v>
      </c>
      <c r="DT237" s="1" t="n">
        <v>0</v>
      </c>
      <c r="DU237" s="1" t="n">
        <v>0</v>
      </c>
      <c r="DW237" s="1" t="n">
        <v>0</v>
      </c>
      <c r="DX237" s="1" t="n">
        <v>0</v>
      </c>
      <c r="DY237" s="1" t="n">
        <v>44452.185</v>
      </c>
      <c r="DZ237" s="1" t="s">
        <v>516</v>
      </c>
    </row>
    <row r="238" customFormat="false" ht="14.5" hidden="false" customHeight="true" outlineLevel="0" collapsed="false">
      <c r="A238" s="2" t="s">
        <v>435</v>
      </c>
      <c r="B238" s="1" t="n">
        <v>474.85</v>
      </c>
      <c r="C238" s="1" t="n">
        <v>96.052</v>
      </c>
      <c r="D238" s="1" t="n">
        <v>770.478</v>
      </c>
      <c r="E238" s="1" t="n">
        <v>41.446</v>
      </c>
      <c r="F238" s="1" t="n">
        <v>481.74</v>
      </c>
      <c r="I238" s="1" t="n">
        <v>28.592</v>
      </c>
      <c r="J238" s="1" t="n">
        <v>23.24</v>
      </c>
      <c r="K238" s="1" t="n">
        <v>7.608</v>
      </c>
      <c r="N238" s="1" t="n">
        <v>41.44</v>
      </c>
      <c r="O238" s="1" t="n">
        <v>76.96</v>
      </c>
      <c r="P238" s="1" t="n">
        <v>25.16</v>
      </c>
      <c r="Q238" s="1" t="n">
        <v>8.88</v>
      </c>
      <c r="R238" s="1" t="n">
        <v>687.68</v>
      </c>
      <c r="S238" s="1" t="n">
        <v>24.64</v>
      </c>
      <c r="T238" s="1" t="s">
        <v>517</v>
      </c>
      <c r="U238" s="1" t="n">
        <v>270</v>
      </c>
      <c r="V238" s="1" t="n">
        <v>346.8</v>
      </c>
      <c r="W238" s="1" t="n">
        <v>97.2</v>
      </c>
      <c r="Z238" s="1" t="n">
        <v>226.44</v>
      </c>
      <c r="AA238" s="1" t="n">
        <v>49.95</v>
      </c>
      <c r="AB238" s="1" t="n">
        <v>533.6</v>
      </c>
      <c r="AC238" s="1" t="n">
        <v>190.2</v>
      </c>
      <c r="AD238" s="1" t="n">
        <v>54.12</v>
      </c>
      <c r="AE238" s="1" t="n">
        <v>1.2</v>
      </c>
      <c r="AH238" s="1" t="n">
        <v>454.72</v>
      </c>
      <c r="AI238" s="1" t="n">
        <v>138.04</v>
      </c>
      <c r="AJ238" s="1" t="n">
        <v>326.2</v>
      </c>
      <c r="AL238" s="1" t="n">
        <v>700.8</v>
      </c>
      <c r="AM238" s="1" t="n">
        <v>117.76</v>
      </c>
      <c r="AN238" s="1" t="n">
        <v>1247.4</v>
      </c>
      <c r="AO238" s="1" t="n">
        <v>12.6</v>
      </c>
      <c r="AP238" s="1" t="n">
        <v>6</v>
      </c>
      <c r="AQ238" s="1" t="n">
        <v>37.2</v>
      </c>
      <c r="AR238" s="1" t="n">
        <v>9.2</v>
      </c>
      <c r="AS238" s="1" t="n">
        <v>855.14</v>
      </c>
      <c r="AT238" s="1" t="n">
        <v>1.745</v>
      </c>
      <c r="AV238" s="1" t="n">
        <v>5.18</v>
      </c>
      <c r="AZ238" s="1" t="n">
        <v>1040.25</v>
      </c>
      <c r="BA238" s="1" t="n">
        <v>356.375</v>
      </c>
      <c r="BB238" s="1" t="n">
        <v>50</v>
      </c>
      <c r="BC238" s="1" t="n">
        <v>538.4</v>
      </c>
      <c r="BD238" s="1" t="n">
        <v>176.4</v>
      </c>
      <c r="BE238" s="1" t="n">
        <v>372</v>
      </c>
      <c r="BF238" s="1" t="n">
        <v>91.5</v>
      </c>
      <c r="BG238" s="1" t="n">
        <v>342.4</v>
      </c>
      <c r="BH238" s="1" t="n">
        <v>0</v>
      </c>
      <c r="BJ238" s="1" t="n">
        <v>0</v>
      </c>
      <c r="BK238" s="1" t="n">
        <v>49</v>
      </c>
      <c r="BL238" s="1" t="n">
        <v>84.4</v>
      </c>
      <c r="BM238" s="1" t="n">
        <v>327.125</v>
      </c>
      <c r="BN238" s="1" t="n">
        <v>105.75</v>
      </c>
      <c r="BO238" s="1" t="n">
        <v>1249.2</v>
      </c>
      <c r="BP238" s="1" t="n">
        <v>320</v>
      </c>
      <c r="BQ238" s="1" t="n">
        <v>61.5</v>
      </c>
      <c r="BS238" s="1" t="n">
        <v>0.8</v>
      </c>
      <c r="BT238" s="1" t="n">
        <v>354</v>
      </c>
      <c r="BU238" s="1" t="n">
        <v>0</v>
      </c>
      <c r="BV238" s="1" t="n">
        <v>1219.25</v>
      </c>
      <c r="BW238" s="1" t="n">
        <v>231</v>
      </c>
      <c r="BX238" s="1" t="n">
        <v>453.6</v>
      </c>
      <c r="BY238" s="1" t="n">
        <v>1</v>
      </c>
      <c r="BZ238" s="1" t="n">
        <v>151.2</v>
      </c>
      <c r="CA238" s="1" t="n">
        <v>366.24</v>
      </c>
      <c r="CB238" s="1" t="n">
        <v>9.3</v>
      </c>
      <c r="CD238" s="1" t="n">
        <v>223.44</v>
      </c>
      <c r="CE238" s="1" t="n">
        <v>6291</v>
      </c>
      <c r="CF238" s="1" t="n">
        <v>799</v>
      </c>
      <c r="CG238" s="1" t="n">
        <v>109.2</v>
      </c>
      <c r="CH238" s="1" t="n">
        <v>65.88</v>
      </c>
      <c r="CI238" s="1" t="n">
        <v>258</v>
      </c>
      <c r="CL238" s="1" t="n">
        <v>110.4</v>
      </c>
      <c r="CM238" s="1" t="n">
        <v>320.4</v>
      </c>
      <c r="CN238" s="1" t="n">
        <v>861</v>
      </c>
      <c r="CO238" s="1" t="n">
        <v>193</v>
      </c>
      <c r="CP238" s="1" t="n">
        <v>45</v>
      </c>
      <c r="CQ238" s="1" t="n">
        <v>194</v>
      </c>
      <c r="CS238" s="1" t="n">
        <v>165.5</v>
      </c>
      <c r="CU238" s="1" t="n">
        <v>146.4</v>
      </c>
      <c r="CV238" s="1" t="n">
        <v>7.74</v>
      </c>
      <c r="CW238" s="1" t="n">
        <v>2.4</v>
      </c>
      <c r="CX238" s="1" t="n">
        <v>415.44</v>
      </c>
      <c r="CY238" s="1" t="n">
        <v>59.4</v>
      </c>
      <c r="CZ238" s="1" t="n">
        <v>429.84</v>
      </c>
      <c r="DA238" s="1" t="n">
        <v>209.52</v>
      </c>
      <c r="DB238" s="1" t="n">
        <v>167.25</v>
      </c>
      <c r="DC238" s="1" t="n">
        <v>661.75</v>
      </c>
      <c r="DD238" s="1" t="n">
        <v>336.5</v>
      </c>
      <c r="DE238" s="1" t="n">
        <v>339</v>
      </c>
      <c r="DG238" s="1" t="n">
        <v>171</v>
      </c>
      <c r="DH238" s="1" t="n">
        <v>9</v>
      </c>
      <c r="DI238" s="1" t="n">
        <v>316</v>
      </c>
      <c r="DJ238" s="1" t="n">
        <v>331</v>
      </c>
      <c r="DL238" s="1" t="n">
        <v>1016.5</v>
      </c>
      <c r="DM238" s="1" t="n">
        <v>1172</v>
      </c>
      <c r="DN238" s="1" t="n">
        <v>492</v>
      </c>
      <c r="DO238" s="1" t="n">
        <v>287.5</v>
      </c>
      <c r="DP238" s="1" t="n">
        <v>1.5</v>
      </c>
      <c r="DQ238" s="1" t="n">
        <v>464</v>
      </c>
      <c r="DR238" s="1" t="n">
        <v>786</v>
      </c>
      <c r="DY238" s="1" t="n">
        <v>33878.511</v>
      </c>
      <c r="DZ238" s="1" t="s">
        <v>440</v>
      </c>
    </row>
    <row r="239" customFormat="false" ht="14.5" hidden="false" customHeight="true" outlineLevel="0" collapsed="false">
      <c r="A239" s="2" t="s">
        <v>436</v>
      </c>
      <c r="B239" s="1" t="n">
        <v>40.222</v>
      </c>
      <c r="C239" s="1" t="n">
        <v>12.376</v>
      </c>
      <c r="D239" s="1" t="n">
        <v>3.252</v>
      </c>
      <c r="E239" s="1" t="n">
        <v>93.538</v>
      </c>
      <c r="F239" s="1" t="n">
        <v>246.42</v>
      </c>
      <c r="I239" s="1" t="n">
        <v>145.492</v>
      </c>
      <c r="J239" s="1" t="n">
        <v>130.48</v>
      </c>
      <c r="K239" s="1" t="n">
        <v>21.734</v>
      </c>
      <c r="O239" s="1" t="n">
        <v>68.08</v>
      </c>
      <c r="P239" s="1" t="n">
        <v>27.38</v>
      </c>
      <c r="Q239" s="1" t="n">
        <v>44.4</v>
      </c>
      <c r="S239" s="1" t="n">
        <v>2.24</v>
      </c>
      <c r="T239" s="1" t="n">
        <v>1482.88</v>
      </c>
      <c r="U239" s="1" t="n">
        <v>25.2</v>
      </c>
      <c r="V239" s="1" t="n">
        <v>103.2</v>
      </c>
      <c r="W239" s="1" t="n">
        <v>20.52</v>
      </c>
      <c r="Z239" s="1" t="n">
        <v>248.64</v>
      </c>
      <c r="AA239" s="1" t="n">
        <v>39.96</v>
      </c>
      <c r="AB239" s="1" t="n">
        <v>356.96</v>
      </c>
      <c r="AC239" s="1" t="n">
        <v>55.8</v>
      </c>
      <c r="AD239" s="1" t="n">
        <v>34.8</v>
      </c>
      <c r="AE239" s="1" t="n">
        <v>90</v>
      </c>
      <c r="AH239" s="1" t="n">
        <v>297.08</v>
      </c>
      <c r="AI239" s="1" t="n">
        <v>60.48</v>
      </c>
      <c r="AJ239" s="1" t="n">
        <v>9.6</v>
      </c>
      <c r="AM239" s="1" t="n">
        <v>62.56</v>
      </c>
      <c r="AN239" s="1" t="n">
        <v>149.4</v>
      </c>
      <c r="AQ239" s="1" t="n">
        <v>3.6</v>
      </c>
      <c r="AR239" s="1" t="n">
        <v>230</v>
      </c>
      <c r="AS239" s="1" t="n">
        <v>35.36</v>
      </c>
      <c r="AT239" s="1" t="n">
        <v>5.065</v>
      </c>
      <c r="AU239" s="1" t="n">
        <v>5.035</v>
      </c>
      <c r="AV239" s="1" t="n">
        <v>5.18</v>
      </c>
      <c r="AZ239" s="1" t="n">
        <v>352.25</v>
      </c>
      <c r="BA239" s="1" t="n">
        <v>48</v>
      </c>
      <c r="BB239" s="1" t="n">
        <v>66</v>
      </c>
      <c r="BC239" s="1" t="n">
        <v>100</v>
      </c>
      <c r="BE239" s="1" t="n">
        <v>75</v>
      </c>
      <c r="BF239" s="1" t="n">
        <v>42</v>
      </c>
      <c r="BH239" s="1" t="n">
        <v>0</v>
      </c>
      <c r="BJ239" s="1" t="n">
        <v>50</v>
      </c>
      <c r="BK239" s="1" t="n">
        <v>5</v>
      </c>
      <c r="BL239" s="1" t="n">
        <v>4.8</v>
      </c>
      <c r="BM239" s="1" t="n">
        <v>252</v>
      </c>
      <c r="BO239" s="1" t="n">
        <v>1117.6</v>
      </c>
      <c r="BQ239" s="1" t="n">
        <v>45</v>
      </c>
      <c r="BU239" s="1" t="n">
        <v>67.5</v>
      </c>
      <c r="BV239" s="1" t="n">
        <v>149.75</v>
      </c>
      <c r="BW239" s="1" t="n">
        <v>90</v>
      </c>
      <c r="BX239" s="1" t="n">
        <v>1.2</v>
      </c>
      <c r="BZ239" s="1" t="n">
        <v>12.96</v>
      </c>
      <c r="CB239" s="1" t="n">
        <v>14.4</v>
      </c>
      <c r="CE239" s="1" t="n">
        <v>243</v>
      </c>
      <c r="CF239" s="1" t="n">
        <v>1034.4</v>
      </c>
      <c r="CH239" s="1" t="n">
        <v>145.8</v>
      </c>
      <c r="CI239" s="1" t="n">
        <v>195</v>
      </c>
      <c r="CM239" s="1" t="n">
        <v>84</v>
      </c>
      <c r="CN239" s="1" t="n">
        <v>63.4</v>
      </c>
      <c r="CO239" s="1" t="n">
        <v>96</v>
      </c>
      <c r="CQ239" s="1" t="n">
        <v>39</v>
      </c>
      <c r="CS239" s="1" t="n">
        <v>48</v>
      </c>
      <c r="CU239" s="1" t="n">
        <v>14.4</v>
      </c>
      <c r="CV239" s="1" t="n">
        <v>226.8</v>
      </c>
      <c r="CX239" s="1" t="n">
        <v>159.84</v>
      </c>
      <c r="CZ239" s="1" t="n">
        <v>93.96</v>
      </c>
      <c r="DA239" s="1" t="n">
        <v>50.58</v>
      </c>
      <c r="DB239" s="1" t="n">
        <v>207.5</v>
      </c>
      <c r="DC239" s="1" t="n">
        <v>88.5</v>
      </c>
      <c r="DD239" s="1" t="n">
        <v>297</v>
      </c>
      <c r="DE239" s="1" t="n">
        <v>234</v>
      </c>
      <c r="DG239" s="1" t="n">
        <v>76.5</v>
      </c>
      <c r="DI239" s="1" t="n">
        <v>300</v>
      </c>
      <c r="DJ239" s="1" t="n">
        <v>63.6</v>
      </c>
      <c r="DL239" s="1" t="n">
        <v>87</v>
      </c>
      <c r="DM239" s="1" t="n">
        <v>18</v>
      </c>
      <c r="DN239" s="1" t="n">
        <v>42</v>
      </c>
      <c r="DO239" s="1" t="n">
        <v>3</v>
      </c>
      <c r="DR239" s="1" t="n">
        <v>12</v>
      </c>
      <c r="DY239" s="1" t="n">
        <v>10573.674</v>
      </c>
      <c r="DZ239" s="1" t="s">
        <v>441</v>
      </c>
    </row>
    <row r="240" customFormat="false" ht="14.5" hidden="false" customHeight="true" outlineLevel="0" collapsed="false">
      <c r="A240" s="2" t="n">
        <v>0</v>
      </c>
      <c r="R240" s="1" t="n">
        <v>0</v>
      </c>
      <c r="Z240" s="1" t="n">
        <v>0</v>
      </c>
      <c r="DY240" s="1" t="n">
        <v>0</v>
      </c>
    </row>
    <row r="241" customFormat="false" ht="14.5" hidden="false" customHeight="true" outlineLevel="0" collapsed="false">
      <c r="A241" s="2" t="n">
        <v>0</v>
      </c>
      <c r="R241" s="1" t="n">
        <v>0</v>
      </c>
      <c r="Z241" s="1" t="n">
        <v>0</v>
      </c>
      <c r="DY241" s="1" t="n">
        <v>0</v>
      </c>
    </row>
    <row r="242" customFormat="false" ht="14.5" hidden="false" customHeight="true" outlineLevel="0" collapsed="false">
      <c r="A242" s="2" t="s">
        <v>437</v>
      </c>
      <c r="R242" s="1" t="n">
        <v>0</v>
      </c>
      <c r="Z242" s="1" t="n">
        <v>0</v>
      </c>
      <c r="DY242" s="1" t="n">
        <v>0</v>
      </c>
      <c r="DZ242" s="1" t="s">
        <v>442</v>
      </c>
    </row>
    <row r="243" customFormat="false" ht="14.5" hidden="false" customHeight="true" outlineLevel="0" collapsed="false">
      <c r="A243" s="2" t="s">
        <v>438</v>
      </c>
      <c r="DY243" s="1" t="n">
        <v>0</v>
      </c>
      <c r="DZ243" s="1" t="s">
        <v>443</v>
      </c>
    </row>
    <row r="244" customFormat="false" ht="14.5" hidden="false" customHeight="true" outlineLevel="0" collapsed="false">
      <c r="A244" s="2"/>
    </row>
    <row r="245" customFormat="false" ht="14.5" hidden="false" customHeight="true" outlineLevel="0" collapsed="false">
      <c r="A245" s="2" t="s">
        <v>518</v>
      </c>
      <c r="B245" s="1" t="n">
        <v>-191.072</v>
      </c>
      <c r="C245" s="1" t="n">
        <v>-108.428</v>
      </c>
      <c r="D245" s="1" t="n">
        <v>-467.068</v>
      </c>
      <c r="E245" s="1" t="n">
        <v>-128.984</v>
      </c>
      <c r="F245" s="1" t="n">
        <v>-118.4</v>
      </c>
      <c r="G245" s="1" t="n">
        <v>54</v>
      </c>
      <c r="H245" s="1" t="n">
        <v>0</v>
      </c>
      <c r="I245" s="1" t="n">
        <v>-174.084</v>
      </c>
      <c r="J245" s="1" t="n">
        <v>41.16</v>
      </c>
      <c r="K245" s="1" t="n">
        <v>-29.342</v>
      </c>
      <c r="L245" s="1" t="n">
        <v>0</v>
      </c>
      <c r="M245" s="1" t="n">
        <v>0</v>
      </c>
      <c r="N245" s="1" t="n">
        <v>0</v>
      </c>
      <c r="O245" s="1" t="n">
        <v>44.4</v>
      </c>
      <c r="P245" s="1" t="n">
        <v>-34.78</v>
      </c>
      <c r="Q245" s="1" t="n">
        <v>-26.64</v>
      </c>
      <c r="R245" s="1" t="n">
        <v>-40.32</v>
      </c>
      <c r="S245" s="1" t="n">
        <v>-6.72</v>
      </c>
      <c r="U245" s="1" t="n">
        <v>-246.6</v>
      </c>
      <c r="V245" s="1" t="n">
        <v>-450</v>
      </c>
      <c r="W245" s="1" t="n">
        <v>-108.12</v>
      </c>
      <c r="X245" s="1" t="n">
        <v>0</v>
      </c>
      <c r="Y245" s="1" t="n">
        <v>0</v>
      </c>
      <c r="Z245" s="1" t="n">
        <v>-475.08</v>
      </c>
      <c r="AA245" s="1" t="n">
        <v>-89.91</v>
      </c>
      <c r="AB245" s="1" t="n">
        <v>-890.56</v>
      </c>
      <c r="AC245" s="1" t="n">
        <v>-246</v>
      </c>
      <c r="AD245" s="1" t="n">
        <v>-88.92</v>
      </c>
      <c r="AE245" s="1" t="n">
        <v>-90</v>
      </c>
      <c r="AF245" s="1" t="n">
        <v>0</v>
      </c>
      <c r="AG245" s="1" t="n">
        <v>0</v>
      </c>
      <c r="AH245" s="1" t="n">
        <v>-632.24</v>
      </c>
      <c r="AI245" s="1" t="n">
        <v>-117.88</v>
      </c>
      <c r="AJ245" s="1" t="n">
        <v>105.8</v>
      </c>
      <c r="AK245" s="1" t="n">
        <v>0</v>
      </c>
      <c r="AL245" s="1" t="n">
        <v>-307.2</v>
      </c>
      <c r="AM245" s="1" t="n">
        <v>-172.96</v>
      </c>
      <c r="AN245" s="1" t="n">
        <v>-1287</v>
      </c>
      <c r="AO245" s="1" t="n">
        <v>0</v>
      </c>
      <c r="AP245" s="1" t="n">
        <v>-6</v>
      </c>
      <c r="AQ245" s="1" t="n">
        <v>-34.8</v>
      </c>
      <c r="AR245" s="1" t="n">
        <v>147.2</v>
      </c>
      <c r="AS245" s="1" t="n">
        <v>-177.06</v>
      </c>
      <c r="AT245" s="1" t="n">
        <v>-6.81</v>
      </c>
      <c r="AU245" s="1" t="n">
        <v>-5.035</v>
      </c>
      <c r="AV245" s="1" t="n">
        <v>-10.36</v>
      </c>
      <c r="AW245" s="1" t="n">
        <v>0</v>
      </c>
      <c r="AX245" s="1" t="n">
        <v>0</v>
      </c>
      <c r="AY245" s="1" t="n">
        <v>0</v>
      </c>
      <c r="AZ245" s="1" t="n">
        <v>-1392.5</v>
      </c>
      <c r="BA245" s="1" t="n">
        <v>-402.375</v>
      </c>
      <c r="BB245" s="1" t="n">
        <v>-116</v>
      </c>
      <c r="BC245" s="1" t="n">
        <v>-572</v>
      </c>
      <c r="BD245" s="1" t="n">
        <v>-176.4</v>
      </c>
      <c r="BE245" s="1" t="n">
        <v>-417</v>
      </c>
      <c r="BF245" s="1" t="n">
        <v>-132</v>
      </c>
      <c r="BG245" s="1" t="n">
        <v>-339.2</v>
      </c>
      <c r="BH245" s="1" t="n">
        <v>0</v>
      </c>
      <c r="BI245" s="1" t="n">
        <v>0</v>
      </c>
      <c r="BJ245" s="1" t="n">
        <v>-50</v>
      </c>
      <c r="BK245" s="1" t="n">
        <v>-43</v>
      </c>
      <c r="BL245" s="1" t="n">
        <v>-78</v>
      </c>
      <c r="BM245" s="1" t="n">
        <v>129.875</v>
      </c>
      <c r="BN245" s="1" t="n">
        <v>-82.75</v>
      </c>
      <c r="BO245" s="1" t="n">
        <v>-2365.2</v>
      </c>
      <c r="BP245" s="1" t="n">
        <v>-319.2</v>
      </c>
      <c r="BQ245" s="1" t="n">
        <v>-106.5</v>
      </c>
      <c r="BR245" s="1" t="n">
        <v>0</v>
      </c>
      <c r="BS245" s="1" t="n">
        <v>0</v>
      </c>
      <c r="BT245" s="1" t="n">
        <v>-354</v>
      </c>
      <c r="BU245" s="1" t="n">
        <v>-67.5</v>
      </c>
      <c r="BV245" s="1" t="n">
        <v>-1097.25</v>
      </c>
      <c r="BW245" s="1" t="n">
        <v>-231</v>
      </c>
      <c r="BX245" s="1" t="n">
        <v>-435.6</v>
      </c>
      <c r="BY245" s="1" t="n">
        <v>-1</v>
      </c>
      <c r="BZ245" s="1" t="n">
        <v>-109.08</v>
      </c>
      <c r="CA245" s="1" t="n">
        <v>-76.44</v>
      </c>
      <c r="CB245" s="1" t="n">
        <v>-12.9</v>
      </c>
      <c r="CC245" s="1" t="n">
        <v>0</v>
      </c>
      <c r="CD245" s="1" t="n">
        <v>10.08</v>
      </c>
      <c r="CE245" s="1" t="n">
        <v>-6246</v>
      </c>
      <c r="CF245" s="1" t="n">
        <v>-1579</v>
      </c>
      <c r="CG245" s="1" t="n">
        <v>0</v>
      </c>
      <c r="CH245" s="1" t="n">
        <v>-154.44</v>
      </c>
      <c r="CI245" s="1" t="n">
        <v>-424.5</v>
      </c>
      <c r="CJ245" s="1" t="n">
        <v>0</v>
      </c>
      <c r="CK245" s="1" t="n">
        <v>0</v>
      </c>
      <c r="CL245" s="1" t="n">
        <v>-36</v>
      </c>
      <c r="CM245" s="1" t="n">
        <v>-265.2</v>
      </c>
      <c r="CN245" s="1" t="n">
        <v>-452.8</v>
      </c>
      <c r="CO245" s="1" t="n">
        <v>-178.6</v>
      </c>
      <c r="CP245" s="1" t="n">
        <v>-22.5</v>
      </c>
      <c r="CQ245" s="1" t="n">
        <v>-109.5</v>
      </c>
      <c r="CR245" s="1" t="n">
        <v>0</v>
      </c>
      <c r="CS245" s="1" t="n">
        <v>-174.5</v>
      </c>
      <c r="CT245" s="1" t="n">
        <v>0</v>
      </c>
      <c r="CU245" s="1" t="n">
        <v>-146.4</v>
      </c>
      <c r="CV245" s="1" t="n">
        <v>-226.98</v>
      </c>
      <c r="CX245" s="1" t="n">
        <v>-350.64</v>
      </c>
      <c r="CY245" s="1" t="n">
        <v>0</v>
      </c>
      <c r="CZ245" s="1" t="n">
        <v>-318.6</v>
      </c>
      <c r="DA245" s="1" t="n">
        <v>-141.12</v>
      </c>
      <c r="DB245" s="1" t="n">
        <v>-14.75</v>
      </c>
      <c r="DC245" s="1" t="n">
        <v>-736.75</v>
      </c>
      <c r="DD245" s="1" t="n">
        <v>-609.5</v>
      </c>
      <c r="DE245" s="1" t="n">
        <v>-562.5</v>
      </c>
      <c r="DF245" s="1" t="n">
        <v>0</v>
      </c>
      <c r="DG245" s="1" t="n">
        <v>-232.5</v>
      </c>
      <c r="DH245" s="1" t="n">
        <v>-9</v>
      </c>
      <c r="DI245" s="1" t="n">
        <v>-598</v>
      </c>
      <c r="DJ245" s="1" t="n">
        <v>-394.6</v>
      </c>
      <c r="DK245" s="1" t="n">
        <v>0</v>
      </c>
      <c r="DL245" s="1" t="n">
        <v>-536.5</v>
      </c>
      <c r="DM245" s="1" t="n">
        <v>-632</v>
      </c>
      <c r="DN245" s="1" t="n">
        <v>-105</v>
      </c>
      <c r="DO245" s="1" t="n">
        <v>-67.5</v>
      </c>
      <c r="DP245" s="1" t="n">
        <v>-1.5</v>
      </c>
      <c r="DQ245" s="1" t="n">
        <v>-2</v>
      </c>
      <c r="DR245" s="1" t="n">
        <v>-324</v>
      </c>
      <c r="DS245" s="1" t="n">
        <v>0</v>
      </c>
      <c r="DT245" s="1" t="n">
        <v>0</v>
      </c>
      <c r="DX245" s="1" t="n">
        <v>0</v>
      </c>
      <c r="DY245" s="1" t="n">
        <v>-32348.513</v>
      </c>
      <c r="DZ245" s="1" t="s">
        <v>518</v>
      </c>
    </row>
    <row r="246" customFormat="false" ht="14.5" hidden="false" customHeight="true" outlineLevel="0" collapsed="false">
      <c r="A246" s="2" t="s">
        <v>519</v>
      </c>
      <c r="B246" s="1" t="n">
        <v>-150.85</v>
      </c>
      <c r="C246" s="1" t="n">
        <v>-96.052</v>
      </c>
      <c r="D246" s="1" t="n">
        <v>-463.816</v>
      </c>
      <c r="E246" s="1" t="n">
        <v>-35.446</v>
      </c>
      <c r="F246" s="1" t="n">
        <v>128.02</v>
      </c>
      <c r="G246" s="1" t="n">
        <v>54</v>
      </c>
      <c r="H246" s="1" t="n">
        <v>0</v>
      </c>
      <c r="I246" s="1" t="n">
        <v>-28.592</v>
      </c>
      <c r="J246" s="1" t="n">
        <v>171.64</v>
      </c>
      <c r="K246" s="1" t="n">
        <v>-7.608</v>
      </c>
      <c r="L246" s="1" t="n">
        <v>0</v>
      </c>
      <c r="M246" s="1" t="n">
        <v>0</v>
      </c>
      <c r="N246" s="1" t="n">
        <v>0</v>
      </c>
      <c r="O246" s="1" t="n">
        <v>112.48</v>
      </c>
      <c r="P246" s="1" t="n">
        <v>-7.4</v>
      </c>
      <c r="Q246" s="1" t="n">
        <v>17.76</v>
      </c>
      <c r="R246" s="1" t="n">
        <v>-40.32</v>
      </c>
      <c r="S246" s="1" t="n">
        <v>-4.48</v>
      </c>
      <c r="U246" s="1" t="n">
        <v>-221.4</v>
      </c>
      <c r="V246" s="1" t="n">
        <v>-346.8</v>
      </c>
      <c r="W246" s="1" t="n">
        <v>-87.6</v>
      </c>
      <c r="X246" s="1" t="n">
        <v>0</v>
      </c>
      <c r="Y246" s="1" t="n">
        <v>0</v>
      </c>
      <c r="Z246" s="1" t="n">
        <v>-226.44</v>
      </c>
      <c r="AA246" s="1" t="n">
        <v>-49.95</v>
      </c>
      <c r="AB246" s="1" t="n">
        <v>-533.6</v>
      </c>
      <c r="AC246" s="1" t="n">
        <v>-190.2</v>
      </c>
      <c r="AD246" s="1" t="n">
        <v>-54.12</v>
      </c>
      <c r="AE246" s="1" t="n">
        <v>0</v>
      </c>
      <c r="AF246" s="1" t="n">
        <v>0</v>
      </c>
      <c r="AG246" s="1" t="n">
        <v>0</v>
      </c>
      <c r="AH246" s="1" t="n">
        <v>-335.16</v>
      </c>
      <c r="AI246" s="1" t="n">
        <v>-57.4</v>
      </c>
      <c r="AJ246" s="1" t="n">
        <v>115.4</v>
      </c>
      <c r="AK246" s="1" t="n">
        <v>0</v>
      </c>
      <c r="AL246" s="1" t="n">
        <v>-307.2</v>
      </c>
      <c r="AM246" s="1" t="n">
        <v>-110.4</v>
      </c>
      <c r="AN246" s="1" t="n">
        <v>-1137.6</v>
      </c>
      <c r="AO246" s="1" t="n">
        <v>0</v>
      </c>
      <c r="AP246" s="1" t="n">
        <v>-6</v>
      </c>
      <c r="AQ246" s="1" t="n">
        <v>-31.2</v>
      </c>
      <c r="AR246" s="1" t="n">
        <v>377.2</v>
      </c>
      <c r="AS246" s="1" t="n">
        <v>-141.7</v>
      </c>
      <c r="AT246" s="1" t="n">
        <v>-1.745</v>
      </c>
      <c r="AU246" s="1" t="n">
        <v>0</v>
      </c>
      <c r="AV246" s="1" t="n">
        <v>-5.18</v>
      </c>
      <c r="AW246" s="1" t="n">
        <v>0</v>
      </c>
      <c r="AX246" s="1" t="n">
        <v>0</v>
      </c>
      <c r="AY246" s="1" t="n">
        <v>0</v>
      </c>
      <c r="AZ246" s="1" t="n">
        <v>-1040.25</v>
      </c>
      <c r="BA246" s="1" t="n">
        <v>-354.375</v>
      </c>
      <c r="BB246" s="1" t="n">
        <v>-50</v>
      </c>
      <c r="BC246" s="1" t="n">
        <v>-472</v>
      </c>
      <c r="BD246" s="1" t="n">
        <v>-176.4</v>
      </c>
      <c r="BE246" s="1" t="n">
        <v>-342</v>
      </c>
      <c r="BF246" s="1" t="n">
        <v>-90</v>
      </c>
      <c r="BG246" s="1" t="n">
        <v>-339.2</v>
      </c>
      <c r="BH246" s="1" t="n">
        <v>0</v>
      </c>
      <c r="BI246" s="1" t="n">
        <v>0</v>
      </c>
      <c r="BJ246" s="1" t="n">
        <v>0</v>
      </c>
      <c r="BK246" s="1" t="n">
        <v>-38</v>
      </c>
      <c r="BL246" s="1" t="n">
        <v>-73.2</v>
      </c>
      <c r="BM246" s="1" t="n">
        <v>381.875</v>
      </c>
      <c r="BN246" s="1" t="n">
        <v>-82.75</v>
      </c>
      <c r="BO246" s="1" t="n">
        <v>-1247.6</v>
      </c>
      <c r="BP246" s="1" t="n">
        <v>-319.2</v>
      </c>
      <c r="BQ246" s="1" t="n">
        <v>-61.5</v>
      </c>
      <c r="BR246" s="1" t="n">
        <v>0</v>
      </c>
      <c r="BS246" s="1" t="n">
        <v>0</v>
      </c>
      <c r="BT246" s="1" t="n">
        <v>-354</v>
      </c>
      <c r="BU246" s="1" t="n">
        <v>0</v>
      </c>
      <c r="BV246" s="1" t="n">
        <v>-947.5</v>
      </c>
      <c r="BW246" s="1" t="n">
        <v>-141</v>
      </c>
      <c r="BX246" s="1" t="n">
        <v>-434.4</v>
      </c>
      <c r="BY246" s="1" t="n">
        <v>-1</v>
      </c>
      <c r="BZ246" s="1" t="n">
        <v>-96.12</v>
      </c>
      <c r="CA246" s="1" t="n">
        <v>-76.44</v>
      </c>
      <c r="CB246" s="1" t="n">
        <v>1.5</v>
      </c>
      <c r="CC246" s="1" t="n">
        <v>0</v>
      </c>
      <c r="CD246" s="1" t="n">
        <v>10.08</v>
      </c>
      <c r="CE246" s="1" t="n">
        <v>-6003</v>
      </c>
      <c r="CF246" s="1" t="n">
        <v>-544.6</v>
      </c>
      <c r="CG246" s="1" t="n">
        <v>0</v>
      </c>
      <c r="CH246" s="1" t="n">
        <v>-8.63999999999999</v>
      </c>
      <c r="CI246" s="1" t="n">
        <v>-229.5</v>
      </c>
      <c r="CJ246" s="1" t="n">
        <v>0</v>
      </c>
      <c r="CK246" s="1" t="n">
        <v>0</v>
      </c>
      <c r="CL246" s="1" t="n">
        <v>-36</v>
      </c>
      <c r="CM246" s="1" t="n">
        <v>-181.2</v>
      </c>
      <c r="CN246" s="1" t="n">
        <v>-389.4</v>
      </c>
      <c r="CO246" s="1" t="n">
        <v>-82.6</v>
      </c>
      <c r="CP246" s="1" t="n">
        <v>-22.5</v>
      </c>
      <c r="CQ246" s="1" t="n">
        <v>-70.5</v>
      </c>
      <c r="CR246" s="1" t="n">
        <v>0</v>
      </c>
      <c r="CS246" s="1" t="n">
        <v>-126.5</v>
      </c>
      <c r="CT246" s="1" t="n">
        <v>0</v>
      </c>
      <c r="CU246" s="1" t="n">
        <v>-132</v>
      </c>
      <c r="CV246" s="1" t="n">
        <v>-0.180000000000001</v>
      </c>
      <c r="CX246" s="1" t="n">
        <v>-190.8</v>
      </c>
      <c r="CY246" s="1" t="n">
        <v>0</v>
      </c>
      <c r="CZ246" s="1" t="n">
        <v>-224.64</v>
      </c>
      <c r="DA246" s="1" t="n">
        <v>-90.54</v>
      </c>
      <c r="DB246" s="1" t="n">
        <v>192.75</v>
      </c>
      <c r="DC246" s="1" t="n">
        <v>-648.25</v>
      </c>
      <c r="DD246" s="1" t="n">
        <v>-312.5</v>
      </c>
      <c r="DE246" s="1" t="n">
        <v>-328.5</v>
      </c>
      <c r="DF246" s="1" t="n">
        <v>0</v>
      </c>
      <c r="DG246" s="1" t="n">
        <v>-156</v>
      </c>
      <c r="DH246" s="1" t="n">
        <v>-9</v>
      </c>
      <c r="DI246" s="1" t="n">
        <v>-298</v>
      </c>
      <c r="DJ246" s="1" t="n">
        <v>-331</v>
      </c>
      <c r="DK246" s="1" t="n">
        <v>0</v>
      </c>
      <c r="DL246" s="1" t="n">
        <v>-449.5</v>
      </c>
      <c r="DM246" s="1" t="n">
        <v>-614</v>
      </c>
      <c r="DN246" s="1" t="n">
        <v>-63</v>
      </c>
      <c r="DO246" s="1" t="n">
        <v>-64.5</v>
      </c>
      <c r="DP246" s="1" t="n">
        <v>-1.5</v>
      </c>
      <c r="DQ246" s="1" t="n">
        <v>-2</v>
      </c>
      <c r="DR246" s="1" t="n">
        <v>-312</v>
      </c>
      <c r="DS246" s="1" t="n">
        <v>0</v>
      </c>
      <c r="DT246" s="1" t="n">
        <v>0</v>
      </c>
      <c r="DU246" s="1" t="n">
        <v>0</v>
      </c>
      <c r="DV246" s="1" t="n">
        <v>0</v>
      </c>
      <c r="DW246" s="1" t="n">
        <v>0</v>
      </c>
      <c r="DX246" s="1" t="n">
        <v>0</v>
      </c>
      <c r="DY246" s="1" t="n">
        <v>-21774.839</v>
      </c>
      <c r="DZ246" s="1" t="s">
        <v>519</v>
      </c>
    </row>
    <row r="247" customFormat="false" ht="14.5" hidden="false" customHeight="true" outlineLevel="0" collapsed="false">
      <c r="A247" s="2" t="s">
        <v>520</v>
      </c>
      <c r="B247" s="1" t="n">
        <v>-40.222</v>
      </c>
      <c r="C247" s="1" t="n">
        <v>-12.376</v>
      </c>
      <c r="D247" s="1" t="n">
        <v>-3.252</v>
      </c>
      <c r="E247" s="1" t="n">
        <v>-93.538</v>
      </c>
      <c r="F247" s="1" t="n">
        <v>-246.42</v>
      </c>
      <c r="G247" s="1" t="n">
        <v>0</v>
      </c>
      <c r="H247" s="1" t="n">
        <v>0</v>
      </c>
      <c r="I247" s="1" t="n">
        <v>-145.492</v>
      </c>
      <c r="J247" s="1" t="n">
        <v>-130.48</v>
      </c>
      <c r="K247" s="1" t="n">
        <v>-21.734</v>
      </c>
      <c r="L247" s="1" t="n">
        <v>0</v>
      </c>
      <c r="M247" s="1" t="n">
        <v>0</v>
      </c>
      <c r="N247" s="1" t="n">
        <v>0</v>
      </c>
      <c r="O247" s="1" t="n">
        <v>-68.08</v>
      </c>
      <c r="P247" s="1" t="n">
        <v>-27.38</v>
      </c>
      <c r="Q247" s="1" t="n">
        <v>-44.4</v>
      </c>
      <c r="R247" s="1" t="n">
        <v>0</v>
      </c>
      <c r="S247" s="1" t="n">
        <v>-2.24</v>
      </c>
      <c r="T247" s="1" t="n">
        <v>-1482.88</v>
      </c>
      <c r="U247" s="1" t="n">
        <v>-25.2</v>
      </c>
      <c r="V247" s="1" t="n">
        <v>-103.2</v>
      </c>
      <c r="W247" s="1" t="n">
        <v>-20.52</v>
      </c>
      <c r="X247" s="1" t="n">
        <v>0</v>
      </c>
      <c r="Y247" s="1" t="n">
        <v>0</v>
      </c>
      <c r="Z247" s="1" t="n">
        <v>-248.64</v>
      </c>
      <c r="AA247" s="1" t="n">
        <v>-39.96</v>
      </c>
      <c r="AB247" s="1" t="n">
        <v>-356.96</v>
      </c>
      <c r="AC247" s="1" t="n">
        <v>-55.8</v>
      </c>
      <c r="AD247" s="1" t="n">
        <v>-34.8</v>
      </c>
      <c r="AE247" s="1" t="n">
        <v>-90</v>
      </c>
      <c r="AF247" s="1" t="n">
        <v>0</v>
      </c>
      <c r="AG247" s="1" t="n">
        <v>0</v>
      </c>
      <c r="AH247" s="1" t="n">
        <v>-297.08</v>
      </c>
      <c r="AI247" s="1" t="n">
        <v>-60.48</v>
      </c>
      <c r="AJ247" s="1" t="n">
        <v>-9.6</v>
      </c>
      <c r="AK247" s="1" t="n">
        <v>0</v>
      </c>
      <c r="AL247" s="1" t="n">
        <v>0</v>
      </c>
      <c r="AM247" s="1" t="n">
        <v>-62.56</v>
      </c>
      <c r="AN247" s="1" t="n">
        <v>-149.4</v>
      </c>
      <c r="AO247" s="1" t="n">
        <v>0</v>
      </c>
      <c r="AP247" s="1" t="n">
        <v>0</v>
      </c>
      <c r="AQ247" s="1" t="n">
        <v>-3.6</v>
      </c>
      <c r="AR247" s="1" t="n">
        <v>-230</v>
      </c>
      <c r="AS247" s="1" t="n">
        <v>-35.36</v>
      </c>
      <c r="AT247" s="1" t="n">
        <v>-5.065</v>
      </c>
      <c r="AU247" s="1" t="n">
        <v>-5.035</v>
      </c>
      <c r="AV247" s="1" t="n">
        <v>-5.18</v>
      </c>
      <c r="AW247" s="1" t="n">
        <v>0</v>
      </c>
      <c r="AX247" s="1" t="n">
        <v>0</v>
      </c>
      <c r="AY247" s="1" t="n">
        <v>0</v>
      </c>
      <c r="AZ247" s="1" t="n">
        <v>-352.25</v>
      </c>
      <c r="BA247" s="1" t="n">
        <v>-48</v>
      </c>
      <c r="BB247" s="1" t="n">
        <v>-66</v>
      </c>
      <c r="BC247" s="1" t="n">
        <v>-100</v>
      </c>
      <c r="BD247" s="1" t="n">
        <v>0</v>
      </c>
      <c r="BE247" s="1" t="n">
        <v>-75</v>
      </c>
      <c r="BF247" s="1" t="n">
        <v>-42</v>
      </c>
      <c r="BG247" s="1" t="n">
        <v>0</v>
      </c>
      <c r="BH247" s="1" t="n">
        <v>0</v>
      </c>
      <c r="BI247" s="1" t="n">
        <v>0</v>
      </c>
      <c r="BJ247" s="1" t="n">
        <v>-50</v>
      </c>
      <c r="BK247" s="1" t="n">
        <v>-5</v>
      </c>
      <c r="BL247" s="1" t="n">
        <v>-4.8</v>
      </c>
      <c r="BM247" s="1" t="n">
        <v>-252</v>
      </c>
      <c r="BN247" s="1" t="n">
        <v>0</v>
      </c>
      <c r="BO247" s="1" t="n">
        <v>-1117.6</v>
      </c>
      <c r="BP247" s="1" t="n">
        <v>0</v>
      </c>
      <c r="BQ247" s="1" t="n">
        <v>-45</v>
      </c>
      <c r="BR247" s="1" t="n">
        <v>0</v>
      </c>
      <c r="BS247" s="1" t="n">
        <v>0</v>
      </c>
      <c r="BT247" s="1" t="n">
        <v>0</v>
      </c>
      <c r="BU247" s="1" t="n">
        <v>-67.5</v>
      </c>
      <c r="BV247" s="1" t="n">
        <v>-149.75</v>
      </c>
      <c r="BW247" s="1" t="n">
        <v>-90</v>
      </c>
      <c r="BX247" s="1" t="n">
        <v>-1.2</v>
      </c>
      <c r="BY247" s="1" t="n">
        <v>0</v>
      </c>
      <c r="BZ247" s="1" t="n">
        <v>-12.96</v>
      </c>
      <c r="CA247" s="1" t="n">
        <v>0</v>
      </c>
      <c r="CB247" s="1" t="n">
        <v>-14.4</v>
      </c>
      <c r="CC247" s="1" t="n">
        <v>0</v>
      </c>
      <c r="CD247" s="1" t="n">
        <v>0</v>
      </c>
      <c r="CE247" s="1" t="n">
        <v>-243</v>
      </c>
      <c r="CF247" s="1" t="n">
        <v>-1034.4</v>
      </c>
      <c r="CG247" s="1" t="n">
        <v>0</v>
      </c>
      <c r="CH247" s="1" t="n">
        <v>-145.8</v>
      </c>
      <c r="CI247" s="1" t="n">
        <v>-195</v>
      </c>
      <c r="CJ247" s="1" t="n">
        <v>0</v>
      </c>
      <c r="CK247" s="1" t="n">
        <v>0</v>
      </c>
      <c r="CL247" s="1" t="n">
        <v>0</v>
      </c>
      <c r="CM247" s="1" t="n">
        <v>-84</v>
      </c>
      <c r="CN247" s="1" t="n">
        <v>-63.4</v>
      </c>
      <c r="CO247" s="1" t="n">
        <v>-96</v>
      </c>
      <c r="CP247" s="1" t="n">
        <v>0</v>
      </c>
      <c r="CQ247" s="1" t="n">
        <v>-39</v>
      </c>
      <c r="CR247" s="1" t="n">
        <v>0</v>
      </c>
      <c r="CS247" s="1" t="n">
        <v>-48</v>
      </c>
      <c r="CT247" s="1" t="n">
        <v>0</v>
      </c>
      <c r="CU247" s="1" t="n">
        <v>-14.4</v>
      </c>
      <c r="CV247" s="1" t="n">
        <v>-226.8</v>
      </c>
      <c r="CX247" s="1" t="n">
        <v>-159.84</v>
      </c>
      <c r="CY247" s="1" t="n">
        <v>0</v>
      </c>
      <c r="CZ247" s="1" t="n">
        <v>-93.96</v>
      </c>
      <c r="DA247" s="1" t="n">
        <v>-50.58</v>
      </c>
      <c r="DB247" s="1" t="n">
        <v>-207.5</v>
      </c>
      <c r="DC247" s="1" t="n">
        <v>-88.5</v>
      </c>
      <c r="DD247" s="1" t="n">
        <v>-297</v>
      </c>
      <c r="DE247" s="1" t="n">
        <v>-234</v>
      </c>
      <c r="DF247" s="1" t="n">
        <v>0</v>
      </c>
      <c r="DG247" s="1" t="n">
        <v>-76.5</v>
      </c>
      <c r="DH247" s="1" t="n">
        <v>0</v>
      </c>
      <c r="DI247" s="1" t="n">
        <v>-300</v>
      </c>
      <c r="DJ247" s="1" t="n">
        <v>-63.6</v>
      </c>
      <c r="DK247" s="1" t="n">
        <v>0</v>
      </c>
      <c r="DL247" s="1" t="n">
        <v>-87</v>
      </c>
      <c r="DM247" s="1" t="n">
        <v>-18</v>
      </c>
      <c r="DN247" s="1" t="n">
        <v>-42</v>
      </c>
      <c r="DO247" s="1" t="n">
        <v>-3</v>
      </c>
      <c r="DP247" s="1" t="n">
        <v>0</v>
      </c>
      <c r="DQ247" s="1" t="n">
        <v>0</v>
      </c>
      <c r="DR247" s="1" t="n">
        <v>-12</v>
      </c>
      <c r="DS247" s="1" t="n">
        <v>0</v>
      </c>
      <c r="DT247" s="1" t="n">
        <v>0</v>
      </c>
      <c r="DU247" s="1" t="n">
        <v>0</v>
      </c>
      <c r="DV247" s="1" t="n">
        <v>0</v>
      </c>
      <c r="DW247" s="1" t="n">
        <v>0</v>
      </c>
      <c r="DX247" s="1" t="n">
        <v>0</v>
      </c>
      <c r="DY247" s="1" t="n">
        <v>-10573.674</v>
      </c>
      <c r="DZ247" s="1" t="s">
        <v>520</v>
      </c>
    </row>
    <row r="248" customFormat="false" ht="14.5" hidden="false" customHeight="true" outlineLevel="0" collapsed="false">
      <c r="A248" s="2" t="s">
        <v>521</v>
      </c>
      <c r="B248" s="1" t="n">
        <v>0</v>
      </c>
      <c r="C248" s="1" t="n">
        <v>0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0</v>
      </c>
      <c r="I248" s="1" t="n">
        <v>0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1" t="n">
        <v>0</v>
      </c>
      <c r="S248" s="1" t="n">
        <v>0</v>
      </c>
      <c r="T248" s="1" t="n">
        <v>0</v>
      </c>
      <c r="U248" s="1" t="n">
        <v>0</v>
      </c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0</v>
      </c>
      <c r="AL248" s="1" t="n">
        <v>0</v>
      </c>
      <c r="AM248" s="1" t="n">
        <v>0</v>
      </c>
      <c r="AN248" s="1" t="n">
        <v>0</v>
      </c>
      <c r="AO248" s="1" t="n">
        <v>0</v>
      </c>
      <c r="AP248" s="1" t="n">
        <v>0</v>
      </c>
      <c r="AQ248" s="1" t="n">
        <v>0</v>
      </c>
      <c r="AR248" s="1" t="n">
        <v>0</v>
      </c>
      <c r="AS248" s="1" t="n">
        <v>0</v>
      </c>
      <c r="AT248" s="1" t="n">
        <v>0</v>
      </c>
      <c r="AU248" s="1" t="n">
        <v>0</v>
      </c>
      <c r="AV248" s="1" t="n">
        <v>0</v>
      </c>
      <c r="AW248" s="1" t="n">
        <v>0</v>
      </c>
      <c r="AX248" s="1" t="n">
        <v>0</v>
      </c>
      <c r="AY248" s="1" t="n">
        <v>0</v>
      </c>
      <c r="AZ248" s="1" t="n">
        <v>0</v>
      </c>
      <c r="BA248" s="1" t="n">
        <v>0</v>
      </c>
      <c r="BB248" s="1" t="n">
        <v>0</v>
      </c>
      <c r="BC248" s="1" t="n">
        <v>0</v>
      </c>
      <c r="BD248" s="1" t="n">
        <v>0</v>
      </c>
      <c r="BE248" s="1" t="n">
        <v>0</v>
      </c>
      <c r="BF248" s="1" t="n">
        <v>0</v>
      </c>
      <c r="BG248" s="1" t="n">
        <v>0</v>
      </c>
      <c r="BH248" s="1" t="n">
        <v>0</v>
      </c>
      <c r="BI248" s="1" t="n">
        <v>0</v>
      </c>
      <c r="BJ248" s="1" t="n">
        <v>0</v>
      </c>
      <c r="BK248" s="1" t="n">
        <v>0</v>
      </c>
      <c r="BL248" s="1" t="n">
        <v>0</v>
      </c>
      <c r="BM248" s="1" t="n">
        <v>0</v>
      </c>
      <c r="BN248" s="1" t="n">
        <v>0</v>
      </c>
      <c r="BO248" s="1" t="n">
        <v>0</v>
      </c>
      <c r="BP248" s="1" t="n">
        <v>0</v>
      </c>
      <c r="BQ248" s="1" t="n">
        <v>0</v>
      </c>
      <c r="BR248" s="1" t="n">
        <v>0</v>
      </c>
      <c r="BS248" s="1" t="n">
        <v>0</v>
      </c>
      <c r="BT248" s="1" t="n">
        <v>0</v>
      </c>
      <c r="BU248" s="1" t="n">
        <v>0</v>
      </c>
      <c r="BV248" s="1" t="n">
        <v>0</v>
      </c>
      <c r="BW248" s="1" t="n">
        <v>0</v>
      </c>
      <c r="BX248" s="1" t="n">
        <v>0</v>
      </c>
      <c r="BY248" s="1" t="n">
        <v>0</v>
      </c>
      <c r="BZ248" s="1" t="n">
        <v>0</v>
      </c>
      <c r="CA248" s="1" t="n">
        <v>0</v>
      </c>
      <c r="CB248" s="1" t="n">
        <v>0</v>
      </c>
      <c r="CC248" s="1" t="n">
        <v>0</v>
      </c>
      <c r="CD248" s="1" t="n">
        <v>0</v>
      </c>
      <c r="CE248" s="1" t="n">
        <v>0</v>
      </c>
      <c r="CF248" s="1" t="n">
        <v>0</v>
      </c>
      <c r="CG248" s="1" t="n">
        <v>0</v>
      </c>
      <c r="CH248" s="1" t="n">
        <v>0</v>
      </c>
      <c r="CI248" s="1" t="n">
        <v>0</v>
      </c>
      <c r="CJ248" s="1" t="n">
        <v>0</v>
      </c>
      <c r="CK248" s="1" t="n">
        <v>0</v>
      </c>
      <c r="CL248" s="1" t="n">
        <v>0</v>
      </c>
      <c r="CM248" s="1" t="n">
        <v>0</v>
      </c>
      <c r="CN248" s="1" t="n">
        <v>0</v>
      </c>
      <c r="CO248" s="1" t="n">
        <v>0</v>
      </c>
      <c r="CP248" s="1" t="n">
        <v>0</v>
      </c>
      <c r="CQ248" s="1" t="n">
        <v>0</v>
      </c>
      <c r="CR248" s="1" t="n">
        <v>0</v>
      </c>
      <c r="CS248" s="1" t="n">
        <v>0</v>
      </c>
      <c r="CT248" s="1" t="n">
        <v>0</v>
      </c>
      <c r="CU248" s="1" t="n">
        <v>0</v>
      </c>
      <c r="CV248" s="1" t="n">
        <v>0</v>
      </c>
      <c r="CX248" s="1" t="n">
        <v>0</v>
      </c>
      <c r="CY248" s="1" t="n">
        <v>0</v>
      </c>
      <c r="CZ248" s="1" t="n">
        <v>0</v>
      </c>
      <c r="DA248" s="1" t="n">
        <v>0</v>
      </c>
      <c r="DB248" s="1" t="n">
        <v>0</v>
      </c>
      <c r="DC248" s="1" t="n">
        <v>0</v>
      </c>
      <c r="DD248" s="1" t="n">
        <v>0</v>
      </c>
      <c r="DE248" s="1" t="n">
        <v>0</v>
      </c>
      <c r="DF248" s="1" t="n">
        <v>0</v>
      </c>
      <c r="DG248" s="1" t="n">
        <v>0</v>
      </c>
      <c r="DH248" s="1" t="n">
        <v>0</v>
      </c>
      <c r="DI248" s="1" t="n">
        <v>0</v>
      </c>
      <c r="DJ248" s="1" t="n">
        <v>0</v>
      </c>
      <c r="DK248" s="1" t="n">
        <v>0</v>
      </c>
      <c r="DL248" s="1" t="n">
        <v>0</v>
      </c>
      <c r="DM248" s="1" t="n">
        <v>0</v>
      </c>
      <c r="DN248" s="1" t="n">
        <v>0</v>
      </c>
      <c r="DO248" s="1" t="n">
        <v>0</v>
      </c>
      <c r="DP248" s="1" t="n">
        <v>0</v>
      </c>
      <c r="DQ248" s="1" t="n">
        <v>0</v>
      </c>
      <c r="DR248" s="1" t="n">
        <v>0</v>
      </c>
      <c r="DS248" s="1" t="n">
        <v>0</v>
      </c>
      <c r="DT248" s="1" t="n">
        <v>0</v>
      </c>
      <c r="DX248" s="1" t="n">
        <v>0</v>
      </c>
      <c r="DY248" s="1" t="n">
        <v>0</v>
      </c>
      <c r="DZ248" s="1" t="s">
        <v>521</v>
      </c>
    </row>
    <row r="249" customFormat="false" ht="14.5" hidden="false" customHeight="true" outlineLevel="0" collapsed="false">
      <c r="A249" s="2" t="s">
        <v>522</v>
      </c>
      <c r="B249" s="1" t="n">
        <v>0</v>
      </c>
      <c r="C249" s="1" t="n">
        <v>0</v>
      </c>
      <c r="D249" s="1" t="n">
        <v>0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1" t="n">
        <v>0</v>
      </c>
      <c r="AR249" s="1" t="n">
        <v>0</v>
      </c>
      <c r="AS249" s="1" t="n">
        <v>0</v>
      </c>
      <c r="AT249" s="1" t="n">
        <v>0</v>
      </c>
      <c r="AU249" s="1" t="n">
        <v>0</v>
      </c>
      <c r="AV249" s="1" t="n">
        <v>0</v>
      </c>
      <c r="AW249" s="1" t="n">
        <v>0</v>
      </c>
      <c r="AX249" s="1" t="n">
        <v>0</v>
      </c>
      <c r="AY249" s="1" t="n">
        <v>0</v>
      </c>
      <c r="AZ249" s="1" t="n">
        <v>0</v>
      </c>
      <c r="BA249" s="1" t="n">
        <v>0</v>
      </c>
      <c r="BB249" s="1" t="n">
        <v>0</v>
      </c>
      <c r="BC249" s="1" t="n">
        <v>0</v>
      </c>
      <c r="BD249" s="1" t="n">
        <v>0</v>
      </c>
      <c r="BE249" s="1" t="n">
        <v>0</v>
      </c>
      <c r="BF249" s="1" t="n">
        <v>0</v>
      </c>
      <c r="BG249" s="1" t="n">
        <v>0</v>
      </c>
      <c r="BH249" s="1" t="n"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1" t="n">
        <v>0</v>
      </c>
      <c r="BN249" s="1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0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0</v>
      </c>
      <c r="CK249" s="1" t="n">
        <v>0</v>
      </c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1" t="n">
        <v>0</v>
      </c>
      <c r="CU249" s="1" t="n">
        <v>0</v>
      </c>
      <c r="CV249" s="1" t="n">
        <v>0</v>
      </c>
      <c r="CX249" s="1" t="n">
        <v>0</v>
      </c>
      <c r="CY249" s="1" t="n">
        <v>0</v>
      </c>
      <c r="CZ249" s="1" t="n">
        <v>0</v>
      </c>
      <c r="DA249" s="1" t="n">
        <v>0</v>
      </c>
      <c r="DB249" s="1" t="n">
        <v>0</v>
      </c>
      <c r="DC249" s="1" t="n">
        <v>0</v>
      </c>
      <c r="DD249" s="1" t="n">
        <v>0</v>
      </c>
      <c r="DE249" s="1" t="n">
        <v>0</v>
      </c>
      <c r="DF249" s="1" t="n">
        <v>0</v>
      </c>
      <c r="DG249" s="1" t="n">
        <v>0</v>
      </c>
      <c r="DH249" s="1" t="n">
        <v>0</v>
      </c>
      <c r="DI249" s="1" t="n">
        <v>0</v>
      </c>
      <c r="DJ249" s="1" t="n">
        <v>0</v>
      </c>
      <c r="DK249" s="1" t="n">
        <v>0</v>
      </c>
      <c r="DL249" s="1" t="n">
        <v>0</v>
      </c>
      <c r="DM249" s="1" t="n">
        <v>0</v>
      </c>
      <c r="DN249" s="1" t="n">
        <v>0</v>
      </c>
      <c r="DO249" s="1" t="n">
        <v>0</v>
      </c>
      <c r="DP249" s="1" t="n">
        <v>0</v>
      </c>
      <c r="DQ249" s="1" t="n">
        <v>0</v>
      </c>
      <c r="DR249" s="1" t="n">
        <v>0</v>
      </c>
      <c r="DS249" s="1" t="n">
        <v>0</v>
      </c>
      <c r="DT249" s="1" t="n">
        <v>0</v>
      </c>
      <c r="DX249" s="1" t="n">
        <v>0</v>
      </c>
      <c r="DY249" s="1" t="n">
        <v>0</v>
      </c>
      <c r="DZ249" s="1" t="s">
        <v>522</v>
      </c>
    </row>
    <row r="250" customFormat="false" ht="14.5" hidden="false" customHeight="true" outlineLevel="0" collapsed="false">
      <c r="A250" s="2" t="s">
        <v>523</v>
      </c>
      <c r="B250" s="1" t="n">
        <v>0</v>
      </c>
      <c r="C250" s="1" t="n">
        <v>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0</v>
      </c>
      <c r="AH250" s="1" t="n">
        <v>0</v>
      </c>
      <c r="AI250" s="1" t="n">
        <v>0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0</v>
      </c>
      <c r="AR250" s="1" t="n">
        <v>0</v>
      </c>
      <c r="AS250" s="1" t="n">
        <v>0</v>
      </c>
      <c r="AT250" s="1" t="n">
        <v>0</v>
      </c>
      <c r="AU250" s="1" t="n">
        <v>0</v>
      </c>
      <c r="AV250" s="1" t="n">
        <v>0</v>
      </c>
      <c r="AW250" s="1" t="n">
        <v>0</v>
      </c>
      <c r="AX250" s="1" t="n">
        <v>0</v>
      </c>
      <c r="AY250" s="1" t="n">
        <v>0</v>
      </c>
      <c r="AZ250" s="1" t="n">
        <v>0</v>
      </c>
      <c r="BA250" s="1" t="n">
        <v>0</v>
      </c>
      <c r="BB250" s="1" t="n">
        <v>0</v>
      </c>
      <c r="BC250" s="1" t="n">
        <v>0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0</v>
      </c>
      <c r="CB250" s="1" t="n">
        <v>0</v>
      </c>
      <c r="CC250" s="1" t="n">
        <v>0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1" t="n">
        <v>0</v>
      </c>
      <c r="CL250" s="1" t="n">
        <v>0</v>
      </c>
      <c r="CM250" s="1" t="n">
        <v>0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1" t="n">
        <v>0</v>
      </c>
      <c r="CU250" s="1" t="n">
        <v>0</v>
      </c>
      <c r="CV250" s="1" t="n">
        <v>0</v>
      </c>
      <c r="CX250" s="1" t="n">
        <v>0</v>
      </c>
      <c r="CY250" s="1" t="n">
        <v>0</v>
      </c>
      <c r="CZ250" s="1" t="n">
        <v>0</v>
      </c>
      <c r="DA250" s="1" t="n">
        <v>0</v>
      </c>
      <c r="DB250" s="1" t="n">
        <v>0</v>
      </c>
      <c r="DC250" s="1" t="n">
        <v>0</v>
      </c>
      <c r="DD250" s="1" t="n">
        <v>0</v>
      </c>
      <c r="DE250" s="1" t="n">
        <v>0</v>
      </c>
      <c r="DF250" s="1" t="n">
        <v>0</v>
      </c>
      <c r="DG250" s="1" t="n">
        <v>0</v>
      </c>
      <c r="DH250" s="1" t="n">
        <v>0</v>
      </c>
      <c r="DI250" s="1" t="n">
        <v>0</v>
      </c>
      <c r="DJ250" s="1" t="n">
        <v>0</v>
      </c>
      <c r="DK250" s="1" t="n">
        <v>0</v>
      </c>
      <c r="DL250" s="1" t="n">
        <v>0</v>
      </c>
      <c r="DM250" s="1" t="n">
        <v>0</v>
      </c>
      <c r="DN250" s="1" t="n">
        <v>0</v>
      </c>
      <c r="DO250" s="1" t="n">
        <v>0</v>
      </c>
      <c r="DP250" s="1" t="n">
        <v>0</v>
      </c>
      <c r="DQ250" s="1" t="n">
        <v>0</v>
      </c>
      <c r="DR250" s="1" t="n">
        <v>0</v>
      </c>
      <c r="DS250" s="1" t="n">
        <v>0</v>
      </c>
      <c r="DT250" s="1" t="n">
        <v>0</v>
      </c>
      <c r="DX250" s="1" t="n">
        <v>0</v>
      </c>
      <c r="DY250" s="1" t="n">
        <v>0</v>
      </c>
      <c r="DZ250" s="1" t="s">
        <v>523</v>
      </c>
    </row>
    <row r="251" customFormat="false" ht="14.5" hidden="false" customHeight="true" outlineLevel="0" collapsed="false">
      <c r="A251" s="2" t="s">
        <v>524</v>
      </c>
      <c r="B251" s="1" t="n">
        <v>0</v>
      </c>
      <c r="C251" s="1" t="n">
        <v>0</v>
      </c>
      <c r="D251" s="1" t="n">
        <v>0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1" t="n">
        <v>0</v>
      </c>
      <c r="AR251" s="1" t="n">
        <v>0</v>
      </c>
      <c r="AS251" s="1" t="n">
        <v>0</v>
      </c>
      <c r="AT251" s="1" t="n">
        <v>0</v>
      </c>
      <c r="AU251" s="1" t="n">
        <v>0</v>
      </c>
      <c r="AV251" s="1" t="n">
        <v>0</v>
      </c>
      <c r="AW251" s="1" t="n">
        <v>0</v>
      </c>
      <c r="AX251" s="1" t="n">
        <v>0</v>
      </c>
      <c r="AY251" s="1" t="n">
        <v>0</v>
      </c>
      <c r="AZ251" s="1" t="n">
        <v>0</v>
      </c>
      <c r="BA251" s="1" t="n">
        <v>0</v>
      </c>
      <c r="BB251" s="1" t="n">
        <v>0</v>
      </c>
      <c r="BC251" s="1" t="n">
        <v>0</v>
      </c>
      <c r="BD251" s="1" t="n">
        <v>0</v>
      </c>
      <c r="BE251" s="1" t="n">
        <v>0</v>
      </c>
      <c r="BF251" s="1" t="n">
        <v>0</v>
      </c>
      <c r="BG251" s="1" t="n">
        <v>0</v>
      </c>
      <c r="BH251" s="1" t="n"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1" t="n">
        <v>0</v>
      </c>
      <c r="BN251" s="1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0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0</v>
      </c>
      <c r="CB251" s="1" t="n">
        <v>0</v>
      </c>
      <c r="CC251" s="1" t="n">
        <v>0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1" t="n">
        <v>0</v>
      </c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1" t="n">
        <v>0</v>
      </c>
      <c r="CU251" s="1" t="n">
        <v>0</v>
      </c>
      <c r="CV251" s="1" t="n">
        <v>0</v>
      </c>
      <c r="CX251" s="1" t="n">
        <v>0</v>
      </c>
      <c r="CY251" s="1" t="n">
        <v>0</v>
      </c>
      <c r="CZ251" s="1" t="n">
        <v>0</v>
      </c>
      <c r="DA251" s="1" t="n">
        <v>0</v>
      </c>
      <c r="DB251" s="1" t="n">
        <v>0</v>
      </c>
      <c r="DC251" s="1" t="n">
        <v>0</v>
      </c>
      <c r="DD251" s="1" t="n">
        <v>0</v>
      </c>
      <c r="DE251" s="1" t="n">
        <v>0</v>
      </c>
      <c r="DF251" s="1" t="n">
        <v>0</v>
      </c>
      <c r="DG251" s="1" t="n">
        <v>0</v>
      </c>
      <c r="DH251" s="1" t="n">
        <v>0</v>
      </c>
      <c r="DI251" s="1" t="n">
        <v>0</v>
      </c>
      <c r="DJ251" s="1" t="n">
        <v>0</v>
      </c>
      <c r="DK251" s="1" t="n">
        <v>0</v>
      </c>
      <c r="DL251" s="1" t="n">
        <v>0</v>
      </c>
      <c r="DM251" s="1" t="n">
        <v>0</v>
      </c>
      <c r="DN251" s="1" t="n">
        <v>0</v>
      </c>
      <c r="DO251" s="1" t="n">
        <v>0</v>
      </c>
      <c r="DP251" s="1" t="n">
        <v>0</v>
      </c>
      <c r="DQ251" s="1" t="n">
        <v>0</v>
      </c>
      <c r="DR251" s="1" t="n">
        <v>0</v>
      </c>
      <c r="DS251" s="1" t="n">
        <v>0</v>
      </c>
      <c r="DT251" s="1" t="n">
        <v>0</v>
      </c>
      <c r="DX251" s="1" t="n">
        <v>0</v>
      </c>
      <c r="DY251" s="1" t="n">
        <v>0</v>
      </c>
      <c r="DZ251" s="1" t="s">
        <v>524</v>
      </c>
    </row>
    <row r="252" customFormat="false" ht="14.5" hidden="false" customHeight="true" outlineLevel="0" collapsed="false">
      <c r="A252" s="2"/>
    </row>
    <row r="253" customFormat="false" ht="14.5" hidden="false" customHeight="true" outlineLevel="0" collapsed="false">
      <c r="A253" s="2" t="s">
        <v>525</v>
      </c>
    </row>
    <row r="254" customFormat="false" ht="14.5" hidden="false" customHeight="true" outlineLevel="0" collapsed="false">
      <c r="A254" s="2" t="s">
        <v>526</v>
      </c>
      <c r="B254" s="1" t="n">
        <v>4522.703</v>
      </c>
      <c r="D254" s="1" t="n">
        <v>473.411</v>
      </c>
      <c r="E254" s="1" t="n">
        <v>121.855</v>
      </c>
      <c r="F254" s="1" t="n">
        <v>1411.92</v>
      </c>
      <c r="G254" s="1" t="n">
        <v>156</v>
      </c>
      <c r="I254" s="1" t="n">
        <v>2028.307</v>
      </c>
      <c r="N254" s="1" t="n">
        <v>816.96</v>
      </c>
      <c r="O254" s="1" t="n">
        <v>352.24</v>
      </c>
      <c r="P254" s="1" t="n">
        <v>375.92</v>
      </c>
      <c r="Q254" s="1" t="n">
        <v>899.84</v>
      </c>
      <c r="R254" s="1" t="n">
        <v>33.6</v>
      </c>
      <c r="V254" s="1" t="n">
        <v>61.2</v>
      </c>
      <c r="W254" s="1" t="n">
        <v>410.4</v>
      </c>
      <c r="AQ254" s="1" t="n">
        <v>81</v>
      </c>
      <c r="AR254" s="1" t="n">
        <v>423.2</v>
      </c>
      <c r="AT254" s="1" t="n">
        <v>67.59</v>
      </c>
      <c r="AV254" s="1" t="n">
        <v>34.262</v>
      </c>
      <c r="AW254" s="1" t="n">
        <v>17.07</v>
      </c>
      <c r="BD254" s="1" t="n">
        <v>549.6</v>
      </c>
      <c r="BE254" s="1" t="n">
        <v>832.5</v>
      </c>
      <c r="BF254" s="1" t="n">
        <v>274.5</v>
      </c>
      <c r="BQ254" s="1" t="n">
        <v>133.5</v>
      </c>
      <c r="BT254" s="1" t="n">
        <v>1047.6</v>
      </c>
      <c r="BU254" s="1" t="n">
        <v>997.5</v>
      </c>
      <c r="BY254" s="1" t="n">
        <v>531</v>
      </c>
      <c r="BZ254" s="1" t="n">
        <v>1080.18</v>
      </c>
      <c r="CE254" s="1" t="n">
        <v>594</v>
      </c>
      <c r="CF254" s="1" t="n">
        <v>4395.6</v>
      </c>
      <c r="CH254" s="1" t="n">
        <v>856.44</v>
      </c>
      <c r="CP254" s="1" t="n">
        <v>73.5</v>
      </c>
      <c r="CQ254" s="1" t="n">
        <v>364</v>
      </c>
      <c r="CS254" s="1" t="n">
        <v>165.5</v>
      </c>
      <c r="CU254" s="1" t="n">
        <v>337.4</v>
      </c>
      <c r="CV254" s="1" t="n">
        <v>612.36</v>
      </c>
      <c r="CX254" s="1" t="n">
        <v>889.56</v>
      </c>
      <c r="CZ254" s="1" t="n">
        <v>480.06</v>
      </c>
      <c r="DA254" s="1" t="n">
        <v>750.42</v>
      </c>
      <c r="DB254" s="1" t="n">
        <v>1762</v>
      </c>
      <c r="DC254" s="1" t="n">
        <v>1606.5</v>
      </c>
      <c r="DD254" s="1" t="n">
        <v>3888.5</v>
      </c>
      <c r="DH254" s="1" t="n">
        <v>73.5</v>
      </c>
      <c r="DI254" s="1" t="n">
        <v>330</v>
      </c>
      <c r="DK254" s="1" t="n">
        <v>415.08</v>
      </c>
      <c r="DL254" s="1" t="n">
        <v>1080.5</v>
      </c>
      <c r="DM254" s="1" t="n">
        <v>936</v>
      </c>
      <c r="DQ254" s="1" t="n">
        <v>360</v>
      </c>
      <c r="DR254" s="1" t="n">
        <v>536</v>
      </c>
      <c r="DY254" s="1" t="n">
        <v>79801.211</v>
      </c>
      <c r="DZ254" s="1" t="s">
        <v>526</v>
      </c>
    </row>
    <row r="255" customFormat="false" ht="14.5" hidden="false" customHeight="true" outlineLevel="0" collapsed="false">
      <c r="A255" s="2" t="s">
        <v>527</v>
      </c>
      <c r="B255" s="1" t="n">
        <v>1278.238</v>
      </c>
      <c r="C255" s="1" t="n">
        <v>150.421</v>
      </c>
      <c r="D255" s="1" t="n">
        <v>1812.568</v>
      </c>
      <c r="E255" s="1" t="n">
        <v>134.689</v>
      </c>
      <c r="F255" s="1" t="n">
        <v>1204.72</v>
      </c>
      <c r="G255" s="1" t="n">
        <v>78</v>
      </c>
      <c r="I255" s="1" t="n">
        <v>51.77</v>
      </c>
      <c r="N255" s="1" t="n">
        <v>559.44</v>
      </c>
      <c r="O255" s="1" t="n">
        <v>381.84</v>
      </c>
      <c r="P255" s="1" t="n">
        <v>319.68</v>
      </c>
      <c r="Q255" s="1" t="n">
        <v>1636.88</v>
      </c>
      <c r="R255" s="1" t="n">
        <v>107.52</v>
      </c>
      <c r="V255" s="1" t="n">
        <v>79.32</v>
      </c>
      <c r="W255" s="1" t="n">
        <v>718.8</v>
      </c>
      <c r="AQ255" s="1" t="n">
        <v>104.52</v>
      </c>
      <c r="AR255" s="1" t="n">
        <v>1196</v>
      </c>
      <c r="AT255" s="1" t="n">
        <v>29.8</v>
      </c>
      <c r="AV255" s="1" t="n">
        <v>27.11</v>
      </c>
      <c r="AW255" s="1" t="n">
        <v>4.498</v>
      </c>
      <c r="AY255" s="1" t="n">
        <v>12196.87</v>
      </c>
      <c r="BD255" s="1" t="n">
        <v>163.2</v>
      </c>
      <c r="BE255" s="1" t="n">
        <v>948</v>
      </c>
      <c r="BF255" s="1" t="n">
        <v>333</v>
      </c>
      <c r="BQ255" s="1" t="n">
        <v>156</v>
      </c>
      <c r="BT255" s="1" t="n">
        <v>343.2</v>
      </c>
      <c r="BU255" s="1" t="n">
        <v>948</v>
      </c>
      <c r="BY255" s="1" t="n">
        <v>354</v>
      </c>
      <c r="BZ255" s="1" t="n">
        <v>1003.32</v>
      </c>
      <c r="CE255" s="1" t="n">
        <v>834</v>
      </c>
      <c r="CF255" s="1" t="n">
        <v>3926.4</v>
      </c>
      <c r="CH255" s="1" t="n">
        <v>1393.2</v>
      </c>
      <c r="CL255" s="1" t="n">
        <v>240</v>
      </c>
      <c r="CP255" s="1" t="n">
        <v>30</v>
      </c>
      <c r="CQ255" s="1" t="n">
        <v>632</v>
      </c>
      <c r="CS255" s="1" t="n">
        <v>213</v>
      </c>
      <c r="CU255" s="1" t="n">
        <v>376.8</v>
      </c>
      <c r="CV255" s="1" t="n">
        <v>1373.76</v>
      </c>
      <c r="CX255" s="1" t="n">
        <v>1377.36</v>
      </c>
      <c r="CZ255" s="1" t="n">
        <v>600.48</v>
      </c>
      <c r="DA255" s="1" t="n">
        <v>780.84</v>
      </c>
      <c r="DB255" s="1" t="n">
        <v>2268</v>
      </c>
      <c r="DC255" s="1" t="n">
        <v>5514</v>
      </c>
      <c r="DD255" s="1" t="n">
        <v>3921</v>
      </c>
      <c r="DH255" s="1" t="n">
        <v>30</v>
      </c>
      <c r="DI255" s="1" t="n">
        <v>369</v>
      </c>
      <c r="DK255" s="1" t="n">
        <v>644.76</v>
      </c>
      <c r="DL255" s="1" t="n">
        <v>1098.5</v>
      </c>
      <c r="DM255" s="1" t="n">
        <v>480</v>
      </c>
      <c r="DR255" s="1" t="n">
        <v>216</v>
      </c>
      <c r="DY255" s="1" t="n">
        <v>103008.631</v>
      </c>
      <c r="DZ255" s="1" t="s">
        <v>527</v>
      </c>
    </row>
    <row r="256" customFormat="false" ht="14.5" hidden="false" customHeight="true" outlineLevel="0" collapsed="false">
      <c r="A256" s="2" t="s">
        <v>528</v>
      </c>
      <c r="B256" s="1" t="n">
        <v>1814.95</v>
      </c>
      <c r="C256" s="1" t="n">
        <v>169.584</v>
      </c>
      <c r="D256" s="1" t="n">
        <v>2323.103</v>
      </c>
      <c r="E256" s="1" t="n">
        <v>162.856</v>
      </c>
      <c r="F256" s="1" t="n">
        <v>1531.8</v>
      </c>
      <c r="G256" s="1" t="n">
        <v>84</v>
      </c>
      <c r="I256" s="1" t="n">
        <v>110.903</v>
      </c>
      <c r="N256" s="1" t="n">
        <v>402.56</v>
      </c>
      <c r="O256" s="1" t="n">
        <v>423.28</v>
      </c>
      <c r="P256" s="1" t="n">
        <v>349.65</v>
      </c>
      <c r="Q256" s="1" t="n">
        <v>1281.68</v>
      </c>
      <c r="R256" s="1" t="n">
        <v>779.52</v>
      </c>
      <c r="V256" s="1" t="n">
        <v>93.72</v>
      </c>
      <c r="W256" s="1" t="n">
        <v>531.6</v>
      </c>
      <c r="AQ256" s="1" t="n">
        <v>218.64</v>
      </c>
      <c r="AR256" s="1" t="n">
        <v>1251.2</v>
      </c>
      <c r="AT256" s="1" t="n">
        <v>58.082</v>
      </c>
      <c r="AV256" s="1" t="n">
        <v>25.656</v>
      </c>
      <c r="AW256" s="1" t="n">
        <v>11.856</v>
      </c>
      <c r="AY256" s="1" t="n">
        <v>1672.32</v>
      </c>
      <c r="BD256" s="1" t="n">
        <v>297.6</v>
      </c>
      <c r="BE256" s="1" t="n">
        <v>1252.5</v>
      </c>
      <c r="BF256" s="1" t="n">
        <v>370.5</v>
      </c>
      <c r="BQ256" s="1" t="n">
        <v>168</v>
      </c>
      <c r="BT256" s="1" t="n">
        <v>306</v>
      </c>
      <c r="BU256" s="1" t="n">
        <v>1344</v>
      </c>
      <c r="BV256" s="1" t="n">
        <v>321</v>
      </c>
      <c r="BY256" s="1" t="n">
        <v>531</v>
      </c>
      <c r="BZ256" s="1" t="n">
        <v>1228.5</v>
      </c>
      <c r="CE256" s="1" t="n">
        <v>8679</v>
      </c>
      <c r="CF256" s="1" t="n">
        <v>8008.8</v>
      </c>
      <c r="CH256" s="1" t="n">
        <v>2371.68</v>
      </c>
      <c r="CL256" s="1" t="n">
        <v>240</v>
      </c>
      <c r="CP256" s="1" t="n">
        <v>18</v>
      </c>
      <c r="CQ256" s="1" t="n">
        <v>678</v>
      </c>
      <c r="CS256" s="1" t="n">
        <v>220.5</v>
      </c>
      <c r="CU256" s="1" t="n">
        <v>498.2</v>
      </c>
      <c r="CV256" s="1" t="n">
        <v>1081.08</v>
      </c>
      <c r="CX256" s="1" t="n">
        <v>1651.86</v>
      </c>
      <c r="CZ256" s="1" t="n">
        <v>658.98</v>
      </c>
      <c r="DA256" s="1" t="n">
        <v>668.7</v>
      </c>
      <c r="DB256" s="1" t="n">
        <v>2994</v>
      </c>
      <c r="DC256" s="1" t="n">
        <v>3592</v>
      </c>
      <c r="DD256" s="1" t="n">
        <v>3216</v>
      </c>
      <c r="DH256" s="1" t="n">
        <v>13.5</v>
      </c>
      <c r="DI256" s="1" t="n">
        <v>654</v>
      </c>
      <c r="DK256" s="1" t="n">
        <v>925.02</v>
      </c>
      <c r="DL256" s="1" t="n">
        <v>1641</v>
      </c>
      <c r="DM256" s="1" t="n">
        <v>654</v>
      </c>
      <c r="DR256" s="1" t="n">
        <v>260</v>
      </c>
      <c r="DY256" s="1" t="n">
        <v>121011.14</v>
      </c>
      <c r="DZ256" s="1" t="s">
        <v>528</v>
      </c>
    </row>
    <row r="257" customFormat="false" ht="14.5" hidden="false" customHeight="true" outlineLevel="0" collapsed="false">
      <c r="A257" s="2" t="s">
        <v>529</v>
      </c>
      <c r="B257" s="1" t="n">
        <v>5751.08</v>
      </c>
      <c r="C257" s="1" t="n">
        <v>243.456</v>
      </c>
      <c r="D257" s="1" t="n">
        <v>1592.581</v>
      </c>
      <c r="E257" s="1" t="n">
        <v>199.099</v>
      </c>
      <c r="F257" s="1" t="n">
        <v>1773.78</v>
      </c>
      <c r="G257" s="1" t="n">
        <v>96</v>
      </c>
      <c r="I257" s="1" t="n">
        <v>131.642</v>
      </c>
      <c r="N257" s="1" t="n">
        <v>441.04</v>
      </c>
      <c r="O257" s="1" t="n">
        <v>746.66</v>
      </c>
      <c r="P257" s="1" t="n">
        <v>385.54</v>
      </c>
      <c r="Q257" s="1" t="n">
        <v>1194.36</v>
      </c>
      <c r="R257" s="1" t="n">
        <v>616</v>
      </c>
      <c r="V257" s="1" t="n">
        <v>151.68</v>
      </c>
      <c r="W257" s="1" t="n">
        <v>1183.2</v>
      </c>
      <c r="AC257" s="1" t="n">
        <v>2.4</v>
      </c>
      <c r="AQ257" s="1" t="n">
        <v>206.64</v>
      </c>
      <c r="AR257" s="1" t="n">
        <v>1324.8</v>
      </c>
      <c r="AT257" s="1" t="n">
        <v>99.38</v>
      </c>
      <c r="AV257" s="1" t="n">
        <v>16.92</v>
      </c>
      <c r="AW257" s="1" t="n">
        <v>19.91</v>
      </c>
      <c r="BD257" s="1" t="n">
        <v>366</v>
      </c>
      <c r="BE257" s="1" t="n">
        <v>1359</v>
      </c>
      <c r="BF257" s="1" t="n">
        <v>228</v>
      </c>
      <c r="BQ257" s="1" t="n">
        <v>180</v>
      </c>
      <c r="BT257" s="1" t="n">
        <v>301.2</v>
      </c>
      <c r="BU257" s="1" t="n">
        <v>1302</v>
      </c>
      <c r="BV257" s="1" t="n">
        <v>266.25</v>
      </c>
      <c r="BY257" s="1" t="n">
        <v>525</v>
      </c>
      <c r="BZ257" s="1" t="n">
        <v>1050.84</v>
      </c>
      <c r="CE257" s="1" t="n">
        <v>20931</v>
      </c>
      <c r="CF257" s="1" t="n">
        <v>11060.4</v>
      </c>
      <c r="CH257" s="1" t="n">
        <v>3174.12</v>
      </c>
      <c r="CL257" s="1" t="n">
        <v>240</v>
      </c>
      <c r="CP257" s="1" t="n">
        <v>72</v>
      </c>
      <c r="CQ257" s="1" t="n">
        <v>691.5</v>
      </c>
      <c r="CS257" s="1" t="n">
        <v>132</v>
      </c>
      <c r="CU257" s="1" t="n">
        <v>492.8</v>
      </c>
      <c r="CV257" s="1" t="n">
        <v>1387.8</v>
      </c>
      <c r="CX257" s="1" t="n">
        <v>1190.52</v>
      </c>
      <c r="CZ257" s="1" t="n">
        <v>744.48</v>
      </c>
      <c r="DA257" s="1" t="n">
        <v>730.44</v>
      </c>
      <c r="DB257" s="1" t="n">
        <v>2622.5</v>
      </c>
      <c r="DC257" s="1" t="n">
        <v>3907</v>
      </c>
      <c r="DD257" s="1" t="n">
        <v>3393</v>
      </c>
      <c r="DH257" s="1" t="n">
        <v>4.5</v>
      </c>
      <c r="DI257" s="1" t="n">
        <v>834</v>
      </c>
      <c r="DK257" s="1" t="n">
        <v>579.06</v>
      </c>
      <c r="DL257" s="1" t="n">
        <v>1259.5</v>
      </c>
      <c r="DM257" s="1" t="n">
        <v>842</v>
      </c>
      <c r="DQ257" s="1" t="n">
        <v>126</v>
      </c>
      <c r="DR257" s="1" t="n">
        <v>282</v>
      </c>
      <c r="DY257" s="1" t="n">
        <v>159860.573</v>
      </c>
      <c r="DZ257" s="1" t="s">
        <v>529</v>
      </c>
    </row>
    <row r="258" customFormat="false" ht="14.5" hidden="false" customHeight="true" outlineLevel="0" collapsed="false">
      <c r="A258" s="2" t="s">
        <v>530</v>
      </c>
      <c r="B258" s="1" t="n">
        <v>2776.39</v>
      </c>
      <c r="C258" s="1" t="n">
        <v>215.779</v>
      </c>
      <c r="D258" s="1" t="n">
        <v>2468.086</v>
      </c>
      <c r="E258" s="1" t="n">
        <v>195.425</v>
      </c>
      <c r="F258" s="1" t="n">
        <v>2252.56</v>
      </c>
      <c r="G258" s="1" t="n">
        <v>168</v>
      </c>
      <c r="I258" s="1" t="n">
        <v>150.848</v>
      </c>
      <c r="N258" s="1" t="n">
        <v>321.16</v>
      </c>
      <c r="O258" s="1" t="n">
        <v>769.6</v>
      </c>
      <c r="P258" s="1" t="n">
        <v>399.6</v>
      </c>
      <c r="Q258" s="1" t="n">
        <v>908.72</v>
      </c>
      <c r="R258" s="1" t="n">
        <v>1187.76</v>
      </c>
      <c r="V258" s="1" t="n">
        <v>104.04</v>
      </c>
      <c r="W258" s="1" t="n">
        <v>1459.2</v>
      </c>
      <c r="AC258" s="1" t="n">
        <v>18</v>
      </c>
      <c r="AQ258" s="1" t="n">
        <v>158.4</v>
      </c>
      <c r="AR258" s="1" t="n">
        <v>496.6</v>
      </c>
      <c r="AT258" s="1" t="n">
        <v>33.026</v>
      </c>
      <c r="AV258" s="1" t="n">
        <v>33.344</v>
      </c>
      <c r="AW258" s="1" t="n">
        <v>12.142</v>
      </c>
      <c r="BD258" s="1" t="n">
        <v>502.8</v>
      </c>
      <c r="BE258" s="1" t="n">
        <v>1210.5</v>
      </c>
      <c r="BF258" s="1" t="n">
        <v>201</v>
      </c>
      <c r="BQ258" s="1" t="n">
        <v>162</v>
      </c>
      <c r="BT258" s="1" t="n">
        <v>564</v>
      </c>
      <c r="BU258" s="1" t="n">
        <v>1239</v>
      </c>
      <c r="BV258" s="1" t="n">
        <v>430.5</v>
      </c>
      <c r="BW258" s="1" t="n">
        <v>3</v>
      </c>
      <c r="BY258" s="1" t="n">
        <v>249.5</v>
      </c>
      <c r="BZ258" s="1" t="n">
        <v>975.78</v>
      </c>
      <c r="CE258" s="1" t="n">
        <v>6430</v>
      </c>
      <c r="CF258" s="1" t="n">
        <v>10118.4</v>
      </c>
      <c r="CH258" s="1" t="n">
        <v>3051.36</v>
      </c>
      <c r="CL258" s="1" t="n">
        <v>240</v>
      </c>
      <c r="CP258" s="1" t="n">
        <v>487.5</v>
      </c>
      <c r="CQ258" s="1" t="n">
        <v>310.5</v>
      </c>
      <c r="CS258" s="1" t="n">
        <v>96</v>
      </c>
      <c r="CU258" s="1" t="n">
        <v>416.4</v>
      </c>
      <c r="CV258" s="1" t="n">
        <v>1540.44</v>
      </c>
      <c r="CX258" s="1" t="n">
        <v>804.96</v>
      </c>
      <c r="CZ258" s="1" t="n">
        <v>551.16</v>
      </c>
      <c r="DA258" s="1" t="n">
        <v>618.48</v>
      </c>
      <c r="DB258" s="1" t="n">
        <v>17379.5</v>
      </c>
      <c r="DC258" s="1" t="n">
        <v>2082.25</v>
      </c>
      <c r="DD258" s="1" t="n">
        <v>2019</v>
      </c>
      <c r="DH258" s="1" t="n">
        <v>15</v>
      </c>
      <c r="DI258" s="1" t="n">
        <v>678</v>
      </c>
      <c r="DK258" s="1" t="n">
        <v>381.06</v>
      </c>
      <c r="DL258" s="1" t="n">
        <v>1363</v>
      </c>
      <c r="DM258" s="1" t="n">
        <v>1262</v>
      </c>
      <c r="DQ258" s="1" t="n">
        <v>180</v>
      </c>
      <c r="DR258" s="1" t="n">
        <v>576</v>
      </c>
      <c r="DY258" s="1" t="n">
        <v>139879.2496</v>
      </c>
      <c r="DZ258" s="1" t="s">
        <v>530</v>
      </c>
    </row>
    <row r="259" customFormat="false" ht="14.5" hidden="false" customHeight="true" outlineLevel="0" collapsed="false">
      <c r="A259" s="2" t="s">
        <v>531</v>
      </c>
      <c r="B259" s="1" t="n">
        <v>1992.642</v>
      </c>
      <c r="C259" s="1" t="n">
        <v>183.172</v>
      </c>
      <c r="D259" s="1" t="n">
        <v>2686.142</v>
      </c>
      <c r="E259" s="1" t="n">
        <v>237.722</v>
      </c>
      <c r="F259" s="1" t="n">
        <v>3169.42</v>
      </c>
      <c r="G259" s="1" t="n">
        <v>186</v>
      </c>
      <c r="I259" s="1" t="n">
        <v>510.704</v>
      </c>
      <c r="J259" s="1" t="n">
        <v>4.48</v>
      </c>
      <c r="N259" s="1" t="n">
        <v>254.56</v>
      </c>
      <c r="O259" s="1" t="n">
        <v>700.04</v>
      </c>
      <c r="P259" s="1" t="n">
        <v>301.92</v>
      </c>
      <c r="Q259" s="1" t="n">
        <v>1033.04</v>
      </c>
      <c r="R259" s="1" t="n">
        <v>2880.64</v>
      </c>
      <c r="V259" s="1" t="n">
        <v>132.24</v>
      </c>
      <c r="W259" s="1" t="n">
        <v>1052.4</v>
      </c>
      <c r="AC259" s="1" t="n">
        <v>37.2</v>
      </c>
      <c r="AP259" s="1" t="n">
        <v>504</v>
      </c>
      <c r="AQ259" s="1" t="n">
        <v>129.6</v>
      </c>
      <c r="AR259" s="1" t="n">
        <v>634.8</v>
      </c>
      <c r="AT259" s="1" t="n">
        <v>73.8967</v>
      </c>
      <c r="AV259" s="1" t="n">
        <v>28.14</v>
      </c>
      <c r="AW259" s="1" t="n">
        <v>7.442</v>
      </c>
      <c r="BD259" s="1" t="n">
        <v>415.2</v>
      </c>
      <c r="BE259" s="1" t="n">
        <v>1381.5</v>
      </c>
      <c r="BF259" s="1" t="n">
        <v>124.5</v>
      </c>
      <c r="BQ259" s="1" t="n">
        <v>139.5</v>
      </c>
      <c r="BT259" s="1" t="n">
        <v>448.8</v>
      </c>
      <c r="BU259" s="1" t="n">
        <v>1275</v>
      </c>
      <c r="BV259" s="1" t="n">
        <v>739.25</v>
      </c>
      <c r="BW259" s="1" t="n">
        <v>186</v>
      </c>
      <c r="BY259" s="1" t="n">
        <v>432</v>
      </c>
      <c r="BZ259" s="1" t="n">
        <v>1225.44</v>
      </c>
      <c r="CE259" s="1" t="n">
        <v>7485</v>
      </c>
      <c r="CF259" s="1" t="n">
        <v>8222.8</v>
      </c>
      <c r="CH259" s="1" t="n">
        <v>3501.36</v>
      </c>
      <c r="CL259" s="1" t="n">
        <v>240</v>
      </c>
      <c r="CP259" s="1" t="n">
        <v>312</v>
      </c>
      <c r="CQ259" s="1" t="n">
        <v>367</v>
      </c>
      <c r="CS259" s="1" t="n">
        <v>204.5</v>
      </c>
      <c r="CU259" s="1" t="n">
        <v>442</v>
      </c>
      <c r="CV259" s="1" t="n">
        <v>1325.16</v>
      </c>
      <c r="CX259" s="1" t="n">
        <v>1038.42</v>
      </c>
      <c r="CZ259" s="1" t="n">
        <v>625.5</v>
      </c>
      <c r="DA259" s="1" t="n">
        <v>661.5</v>
      </c>
      <c r="DB259" s="1" t="n">
        <v>25890.5</v>
      </c>
      <c r="DC259" s="1" t="n">
        <v>2292</v>
      </c>
      <c r="DD259" s="1" t="n">
        <v>2527.5</v>
      </c>
      <c r="DH259" s="1" t="n">
        <v>12</v>
      </c>
      <c r="DI259" s="1" t="n">
        <v>432</v>
      </c>
      <c r="DK259" s="1" t="n">
        <v>345.78</v>
      </c>
      <c r="DL259" s="1" t="n">
        <v>1210</v>
      </c>
      <c r="DM259" s="1" t="n">
        <v>424</v>
      </c>
      <c r="DQ259" s="1" t="n">
        <v>540</v>
      </c>
      <c r="DR259" s="1" t="n">
        <v>1060</v>
      </c>
      <c r="DY259" s="1" t="n">
        <v>82266.4107</v>
      </c>
      <c r="DZ259" s="1" t="s">
        <v>531</v>
      </c>
    </row>
    <row r="260" customFormat="false" ht="14.5" hidden="false" customHeight="true" outlineLevel="0" collapsed="false">
      <c r="A260" s="2" t="s">
        <v>532</v>
      </c>
      <c r="B260" s="1" t="n">
        <v>2429.754</v>
      </c>
      <c r="C260" s="1" t="n">
        <v>211.69</v>
      </c>
      <c r="D260" s="1" t="n">
        <v>3323.776</v>
      </c>
      <c r="E260" s="1" t="n">
        <v>250.3</v>
      </c>
      <c r="F260" s="1" t="n">
        <v>6884.96</v>
      </c>
      <c r="G260" s="1" t="n">
        <v>144</v>
      </c>
      <c r="I260" s="1" t="n">
        <v>95.66</v>
      </c>
      <c r="J260" s="1" t="n">
        <v>73.36</v>
      </c>
      <c r="K260" s="1" t="n">
        <v>3.92196</v>
      </c>
      <c r="N260" s="1" t="n">
        <v>239.76</v>
      </c>
      <c r="O260" s="1" t="n">
        <v>728.16</v>
      </c>
      <c r="P260" s="1" t="n">
        <v>336.7</v>
      </c>
      <c r="Q260" s="1" t="n">
        <v>998.63</v>
      </c>
      <c r="R260" s="1" t="n">
        <v>2869.44</v>
      </c>
      <c r="V260" s="1" t="n">
        <v>112.44</v>
      </c>
      <c r="W260" s="1" t="n">
        <v>1299.6</v>
      </c>
      <c r="AC260" s="1" t="n">
        <v>40.8</v>
      </c>
      <c r="AP260" s="1" t="n">
        <v>834</v>
      </c>
      <c r="AQ260" s="1" t="n">
        <v>121.92</v>
      </c>
      <c r="AR260" s="1" t="n">
        <v>708.4</v>
      </c>
      <c r="AT260" s="1" t="n">
        <v>120.6465</v>
      </c>
      <c r="AV260" s="1" t="n">
        <v>21.834</v>
      </c>
      <c r="AW260" s="1" t="n">
        <v>6.592</v>
      </c>
      <c r="AY260" s="1" t="n">
        <v>2200</v>
      </c>
      <c r="BD260" s="1" t="n">
        <v>390</v>
      </c>
      <c r="BE260" s="1" t="n">
        <v>1321.5</v>
      </c>
      <c r="BF260" s="1" t="n">
        <v>169.5</v>
      </c>
      <c r="BQ260" s="1" t="n">
        <v>154.5</v>
      </c>
      <c r="BT260" s="1" t="n">
        <v>541.2</v>
      </c>
      <c r="BU260" s="1" t="n">
        <v>1263</v>
      </c>
      <c r="BV260" s="1" t="n">
        <v>1771.75</v>
      </c>
      <c r="BW260" s="1" t="n">
        <v>18</v>
      </c>
      <c r="BY260" s="1" t="n">
        <v>324</v>
      </c>
      <c r="BZ260" s="1" t="n">
        <v>1366.02</v>
      </c>
      <c r="CE260" s="1" t="n">
        <v>20493</v>
      </c>
      <c r="CF260" s="1" t="n">
        <v>5296.8</v>
      </c>
      <c r="CH260" s="1" t="n">
        <v>3466.8</v>
      </c>
      <c r="CP260" s="1" t="n">
        <v>405</v>
      </c>
      <c r="CQ260" s="1" t="n">
        <v>443</v>
      </c>
      <c r="CS260" s="1" t="n">
        <v>534</v>
      </c>
      <c r="CU260" s="1" t="n">
        <v>269</v>
      </c>
      <c r="CV260" s="1" t="n">
        <v>1536.84</v>
      </c>
      <c r="CX260" s="1" t="n">
        <v>854.28</v>
      </c>
      <c r="CZ260" s="1" t="n">
        <v>551.34</v>
      </c>
      <c r="DA260" s="1" t="n">
        <v>922.86</v>
      </c>
      <c r="DB260" s="1" t="n">
        <v>8748</v>
      </c>
      <c r="DC260" s="1" t="n">
        <v>1818</v>
      </c>
      <c r="DD260" s="1" t="n">
        <v>2253</v>
      </c>
      <c r="DH260" s="1" t="n">
        <v>12</v>
      </c>
      <c r="DI260" s="1" t="n">
        <v>357</v>
      </c>
      <c r="DK260" s="1" t="n">
        <v>314.82</v>
      </c>
      <c r="DL260" s="1" t="n">
        <v>1506.5</v>
      </c>
      <c r="DM260" s="1" t="n">
        <v>1328</v>
      </c>
      <c r="DQ260" s="1" t="n">
        <v>492</v>
      </c>
      <c r="DR260" s="1" t="n">
        <v>656</v>
      </c>
      <c r="DY260" s="1" t="n">
        <v>160688.21046</v>
      </c>
      <c r="DZ260" s="1" t="s">
        <v>532</v>
      </c>
    </row>
    <row r="261" customFormat="false" ht="14.5" hidden="false" customHeight="true" outlineLevel="0" collapsed="false">
      <c r="A261" s="2" t="s">
        <v>533</v>
      </c>
      <c r="B261" s="1" t="n">
        <v>1828.54</v>
      </c>
      <c r="C261" s="1" t="n">
        <v>204.038</v>
      </c>
      <c r="D261" s="1" t="n">
        <v>2224.314</v>
      </c>
      <c r="E261" s="1" t="n">
        <v>258.414</v>
      </c>
      <c r="F261" s="1" t="n">
        <v>5123.76</v>
      </c>
      <c r="G261" s="1" t="n">
        <v>132</v>
      </c>
      <c r="I261" s="1" t="n">
        <v>122.588</v>
      </c>
      <c r="J261" s="1" t="n">
        <v>49.28</v>
      </c>
      <c r="N261" s="1" t="n">
        <v>307.84</v>
      </c>
      <c r="O261" s="1" t="n">
        <v>1110.74</v>
      </c>
      <c r="P261" s="1" t="n">
        <v>310.8</v>
      </c>
      <c r="Q261" s="1" t="n">
        <v>1163.28</v>
      </c>
      <c r="R261" s="1" t="n">
        <v>528.64</v>
      </c>
      <c r="V261" s="1" t="n">
        <v>414.6</v>
      </c>
      <c r="W261" s="1" t="n">
        <v>2359.2</v>
      </c>
      <c r="AC261" s="1" t="n">
        <v>38.4</v>
      </c>
      <c r="AP261" s="1" t="n">
        <v>474</v>
      </c>
      <c r="AQ261" s="1" t="n">
        <v>117.72</v>
      </c>
      <c r="AR261" s="1" t="n">
        <v>920</v>
      </c>
      <c r="AT261" s="1" t="n">
        <v>75.516</v>
      </c>
      <c r="AV261" s="1" t="n">
        <v>27.058</v>
      </c>
      <c r="AW261" s="1" t="n">
        <v>18.626</v>
      </c>
      <c r="BD261" s="1" t="n">
        <v>433.2</v>
      </c>
      <c r="BE261" s="1" t="n">
        <v>1506</v>
      </c>
      <c r="BF261" s="1" t="n">
        <v>174</v>
      </c>
      <c r="BQ261" s="1" t="n">
        <v>126</v>
      </c>
      <c r="BT261" s="1" t="n">
        <v>576</v>
      </c>
      <c r="BU261" s="1" t="n">
        <v>1387.5</v>
      </c>
      <c r="BV261" s="1" t="n">
        <v>1894.25</v>
      </c>
      <c r="BW261" s="1" t="n">
        <v>33</v>
      </c>
      <c r="BY261" s="1" t="n">
        <v>309</v>
      </c>
      <c r="BZ261" s="1" t="n">
        <v>1335.24</v>
      </c>
      <c r="CE261" s="1" t="n">
        <v>11415</v>
      </c>
      <c r="CF261" s="1" t="n">
        <v>5072.4</v>
      </c>
      <c r="CH261" s="1" t="n">
        <v>2743.2</v>
      </c>
      <c r="CL261" s="1" t="n">
        <v>240</v>
      </c>
      <c r="CP261" s="1" t="n">
        <v>252</v>
      </c>
      <c r="CQ261" s="1" t="n">
        <v>446.5</v>
      </c>
      <c r="CS261" s="1" t="n">
        <v>501</v>
      </c>
      <c r="CU261" s="1" t="n">
        <v>258</v>
      </c>
      <c r="CV261" s="1" t="n">
        <v>1513.08</v>
      </c>
      <c r="CX261" s="1" t="n">
        <v>929.34</v>
      </c>
      <c r="CZ261" s="1" t="n">
        <v>442.98</v>
      </c>
      <c r="DA261" s="1" t="n">
        <v>930.96</v>
      </c>
      <c r="DB261" s="1" t="n">
        <v>6799.5</v>
      </c>
      <c r="DC261" s="1" t="n">
        <v>1917</v>
      </c>
      <c r="DD261" s="1" t="n">
        <v>3696</v>
      </c>
      <c r="DH261" s="1" t="n">
        <v>21</v>
      </c>
      <c r="DI261" s="1" t="n">
        <v>396</v>
      </c>
      <c r="DK261" s="1" t="n">
        <v>298.62</v>
      </c>
      <c r="DL261" s="1" t="n">
        <v>1639</v>
      </c>
      <c r="DM261" s="1" t="n">
        <v>620</v>
      </c>
      <c r="DQ261" s="1" t="n">
        <v>180</v>
      </c>
      <c r="DR261" s="1" t="n">
        <v>504</v>
      </c>
      <c r="DY261" s="1" t="n">
        <v>148424.8</v>
      </c>
      <c r="DZ261" s="1" t="s">
        <v>533</v>
      </c>
    </row>
    <row r="262" customFormat="false" ht="14.5" hidden="false" customHeight="true" outlineLevel="0" collapsed="false">
      <c r="A262" s="2" t="s">
        <v>534</v>
      </c>
      <c r="B262" s="1" t="n">
        <v>3277.5</v>
      </c>
      <c r="C262" s="1" t="n">
        <v>307.19</v>
      </c>
      <c r="D262" s="1" t="n">
        <v>2588.114</v>
      </c>
      <c r="E262" s="1" t="n">
        <v>251.532</v>
      </c>
      <c r="F262" s="1" t="n">
        <v>3907.94</v>
      </c>
      <c r="G262" s="1" t="n">
        <v>138</v>
      </c>
      <c r="I262" s="1" t="n">
        <v>88.412</v>
      </c>
      <c r="J262" s="1" t="n">
        <v>598.36</v>
      </c>
      <c r="N262" s="1" t="n">
        <v>346.32</v>
      </c>
      <c r="O262" s="1" t="n">
        <v>1388.24</v>
      </c>
      <c r="P262" s="1" t="n">
        <v>497.28</v>
      </c>
      <c r="Q262" s="1" t="n">
        <v>980.87</v>
      </c>
      <c r="R262" s="1" t="n">
        <v>929.6</v>
      </c>
      <c r="V262" s="1" t="n">
        <v>344.52</v>
      </c>
      <c r="W262" s="1" t="n">
        <v>1183.2</v>
      </c>
      <c r="AC262" s="1" t="n">
        <v>29.88</v>
      </c>
      <c r="AP262" s="1" t="n">
        <v>3906</v>
      </c>
      <c r="AQ262" s="1" t="n">
        <v>145.2</v>
      </c>
      <c r="AR262" s="1" t="n">
        <v>1380</v>
      </c>
      <c r="AT262" s="1" t="n">
        <v>40.67</v>
      </c>
      <c r="AV262" s="1" t="n">
        <v>42.298</v>
      </c>
      <c r="AW262" s="1" t="n">
        <v>6.514</v>
      </c>
      <c r="BD262" s="1" t="n">
        <v>426</v>
      </c>
      <c r="BE262" s="1" t="n">
        <v>1507.5</v>
      </c>
      <c r="BF262" s="1" t="n">
        <v>159</v>
      </c>
      <c r="BQ262" s="1" t="n">
        <v>159</v>
      </c>
      <c r="BT262" s="1" t="n">
        <v>667.2</v>
      </c>
      <c r="BU262" s="1" t="n">
        <v>1618.5</v>
      </c>
      <c r="BV262" s="1" t="n">
        <v>2626.75</v>
      </c>
      <c r="BW262" s="1" t="n">
        <v>27</v>
      </c>
      <c r="BY262" s="1" t="n">
        <v>531</v>
      </c>
      <c r="BZ262" s="1" t="n">
        <v>1558.98</v>
      </c>
      <c r="CE262" s="1" t="n">
        <v>8649</v>
      </c>
      <c r="CF262" s="1" t="n">
        <v>4878.6</v>
      </c>
      <c r="CH262" s="1" t="n">
        <v>2567.16</v>
      </c>
      <c r="CL262" s="1" t="n">
        <v>240</v>
      </c>
      <c r="CP262" s="1" t="n">
        <v>45</v>
      </c>
      <c r="CQ262" s="1" t="n">
        <v>442</v>
      </c>
      <c r="CS262" s="1" t="n">
        <v>315</v>
      </c>
      <c r="CU262" s="1" t="n">
        <v>564</v>
      </c>
      <c r="CV262" s="1" t="n">
        <v>1480.68</v>
      </c>
      <c r="CX262" s="1" t="n">
        <v>2677.68</v>
      </c>
      <c r="CZ262" s="1" t="n">
        <v>560.88</v>
      </c>
      <c r="DA262" s="1" t="n">
        <v>717.84</v>
      </c>
      <c r="DB262" s="1" t="n">
        <v>12246.5</v>
      </c>
      <c r="DC262" s="1" t="n">
        <v>2611.5</v>
      </c>
      <c r="DD262" s="1" t="n">
        <v>3420</v>
      </c>
      <c r="DH262" s="1" t="n">
        <v>78</v>
      </c>
      <c r="DI262" s="1" t="n">
        <v>456</v>
      </c>
      <c r="DK262" s="1" t="n">
        <v>362.7</v>
      </c>
      <c r="DL262" s="1" t="n">
        <v>1389.5</v>
      </c>
      <c r="DM262" s="1" t="n">
        <v>1062</v>
      </c>
      <c r="DQ262" s="1" t="n">
        <v>360</v>
      </c>
      <c r="DR262" s="1" t="n">
        <v>780</v>
      </c>
      <c r="DY262" s="1" t="n">
        <v>147079.802</v>
      </c>
      <c r="DZ262" s="1" t="s">
        <v>534</v>
      </c>
    </row>
    <row r="263" customFormat="false" ht="14.5" hidden="false" customHeight="true" outlineLevel="0" collapsed="false">
      <c r="A263" s="2" t="s">
        <v>535</v>
      </c>
      <c r="B263" s="1" t="n">
        <v>2793.454</v>
      </c>
      <c r="C263" s="1" t="n">
        <v>646.918</v>
      </c>
      <c r="D263" s="1" t="n">
        <v>2443.442</v>
      </c>
      <c r="E263" s="1" t="n">
        <v>149.158</v>
      </c>
      <c r="F263" s="1" t="n">
        <v>1952.12</v>
      </c>
      <c r="G263" s="1" t="n">
        <v>1038</v>
      </c>
      <c r="I263" s="1" t="n">
        <v>73.532</v>
      </c>
      <c r="J263" s="1" t="n">
        <v>42.56</v>
      </c>
      <c r="N263" s="1" t="n">
        <v>337.44</v>
      </c>
      <c r="O263" s="1" t="n">
        <v>692.64</v>
      </c>
      <c r="P263" s="1" t="n">
        <v>435.12</v>
      </c>
      <c r="Q263" s="1" t="n">
        <v>819.92</v>
      </c>
      <c r="R263" s="1" t="n">
        <v>1176</v>
      </c>
      <c r="V263" s="1" t="n">
        <v>2523.6</v>
      </c>
      <c r="W263" s="1" t="n">
        <v>1762.8</v>
      </c>
      <c r="AC263" s="1" t="n">
        <v>305.76</v>
      </c>
      <c r="AP263" s="1" t="n">
        <v>6</v>
      </c>
      <c r="AQ263" s="1" t="n">
        <v>139.2</v>
      </c>
      <c r="AR263" s="1" t="n">
        <v>1058</v>
      </c>
      <c r="AT263" s="1" t="n">
        <v>111.719</v>
      </c>
      <c r="AV263" s="1" t="n">
        <v>22.04</v>
      </c>
      <c r="AW263" s="1" t="n">
        <v>9.39</v>
      </c>
      <c r="AY263" s="1" t="n">
        <v>5380.405</v>
      </c>
      <c r="BD263" s="1" t="n">
        <v>331.2</v>
      </c>
      <c r="BE263" s="1" t="n">
        <v>1392</v>
      </c>
      <c r="BF263" s="1" t="n">
        <v>177</v>
      </c>
      <c r="BQ263" s="1" t="n">
        <v>142.5</v>
      </c>
      <c r="BT263" s="1" t="n">
        <v>453.6</v>
      </c>
      <c r="BU263" s="1" t="n">
        <v>1164</v>
      </c>
      <c r="BV263" s="1" t="n">
        <v>1604.5</v>
      </c>
      <c r="BW263" s="1" t="n">
        <v>6</v>
      </c>
      <c r="BY263" s="1" t="n">
        <v>759</v>
      </c>
      <c r="BZ263" s="1" t="n">
        <v>1469.7</v>
      </c>
      <c r="CE263" s="1" t="n">
        <v>4815</v>
      </c>
      <c r="CF263" s="1" t="n">
        <v>7363.2</v>
      </c>
      <c r="CH263" s="1" t="n">
        <v>2948.4</v>
      </c>
      <c r="CP263" s="1" t="n">
        <v>562.5</v>
      </c>
      <c r="CQ263" s="1" t="n">
        <v>547.5</v>
      </c>
      <c r="CS263" s="1" t="n">
        <v>174</v>
      </c>
      <c r="CU263" s="1" t="n">
        <v>312</v>
      </c>
      <c r="CV263" s="1" t="n">
        <v>1792.8</v>
      </c>
      <c r="CX263" s="1" t="n">
        <v>6942.78</v>
      </c>
      <c r="CZ263" s="1" t="n">
        <v>519.66</v>
      </c>
      <c r="DA263" s="1" t="n">
        <v>666</v>
      </c>
      <c r="DB263" s="1" t="n">
        <v>3455.5</v>
      </c>
      <c r="DC263" s="1" t="n">
        <v>7215.25</v>
      </c>
      <c r="DD263" s="1" t="n">
        <v>3000</v>
      </c>
      <c r="DG263" s="1" t="n">
        <v>360</v>
      </c>
      <c r="DH263" s="1" t="n">
        <v>432</v>
      </c>
      <c r="DI263" s="1" t="n">
        <v>309</v>
      </c>
      <c r="DK263" s="1" t="n">
        <v>280.26</v>
      </c>
      <c r="DL263" s="1" t="n">
        <v>1324</v>
      </c>
      <c r="DM263" s="1" t="n">
        <v>1110</v>
      </c>
      <c r="DQ263" s="1" t="n">
        <v>246</v>
      </c>
      <c r="DR263" s="1" t="n">
        <v>714</v>
      </c>
      <c r="DY263" s="1" t="n">
        <v>131103.23</v>
      </c>
      <c r="DZ263" s="1" t="s">
        <v>535</v>
      </c>
    </row>
    <row r="264" customFormat="false" ht="14.5" hidden="false" customHeight="true" outlineLevel="0" collapsed="false">
      <c r="A264" s="2" t="s">
        <v>536</v>
      </c>
      <c r="B264" s="1" t="n">
        <v>2499.422</v>
      </c>
      <c r="C264" s="1" t="n">
        <v>1197.853</v>
      </c>
      <c r="D264" s="1" t="n">
        <v>1494.634</v>
      </c>
      <c r="E264" s="1" t="n">
        <v>202.01</v>
      </c>
      <c r="F264" s="1" t="n">
        <v>1962.48</v>
      </c>
      <c r="G264" s="1" t="n">
        <v>630</v>
      </c>
      <c r="I264" s="1" t="n">
        <v>113.24</v>
      </c>
      <c r="J264" s="1" t="n">
        <v>194.6</v>
      </c>
      <c r="K264" s="1" t="n">
        <v>25</v>
      </c>
      <c r="N264" s="1" t="n">
        <v>367.04</v>
      </c>
      <c r="O264" s="1" t="n">
        <v>701.52</v>
      </c>
      <c r="P264" s="1" t="n">
        <v>509.12</v>
      </c>
      <c r="Q264" s="1" t="n">
        <v>926.48</v>
      </c>
      <c r="R264" s="1" t="n">
        <v>2972.48</v>
      </c>
      <c r="V264" s="1" t="n">
        <v>3355.2</v>
      </c>
      <c r="W264" s="1" t="n">
        <v>1024.8</v>
      </c>
      <c r="AC264" s="1" t="n">
        <v>363.24</v>
      </c>
      <c r="AE264" s="1" t="n">
        <v>0</v>
      </c>
      <c r="AP264" s="1" t="n">
        <v>1014</v>
      </c>
      <c r="AQ264" s="1" t="n">
        <v>208.8</v>
      </c>
      <c r="AR264" s="1" t="n">
        <v>984.4</v>
      </c>
      <c r="AT264" s="1" t="n">
        <v>25.95</v>
      </c>
      <c r="AV264" s="1" t="n">
        <v>50.132</v>
      </c>
      <c r="AW264" s="1" t="n">
        <v>11.742</v>
      </c>
      <c r="AX264" s="1" t="n">
        <v>0</v>
      </c>
      <c r="AY264" s="1" t="n">
        <v>0</v>
      </c>
      <c r="BD264" s="1" t="n">
        <v>487.2</v>
      </c>
      <c r="BE264" s="1" t="n">
        <v>456</v>
      </c>
      <c r="BF264" s="1" t="n">
        <v>261</v>
      </c>
      <c r="BQ264" s="1" t="n">
        <v>259.5</v>
      </c>
      <c r="BT264" s="1" t="n">
        <v>662.4</v>
      </c>
      <c r="BU264" s="1" t="n">
        <v>472.5</v>
      </c>
      <c r="BV264" s="1" t="n">
        <v>1679.5</v>
      </c>
      <c r="BW264" s="1" t="n">
        <v>3</v>
      </c>
      <c r="BY264" s="1" t="n">
        <v>492.5</v>
      </c>
      <c r="BZ264" s="1" t="n">
        <v>1243.44</v>
      </c>
      <c r="CE264" s="1" t="n">
        <v>9025</v>
      </c>
      <c r="CF264" s="1" t="n">
        <v>4416.6</v>
      </c>
      <c r="CH264" s="1" t="n">
        <v>1998</v>
      </c>
      <c r="CL264" s="1" t="n">
        <v>487.2</v>
      </c>
      <c r="CP264" s="1" t="n">
        <v>604.5</v>
      </c>
      <c r="CQ264" s="1" t="n">
        <v>444</v>
      </c>
      <c r="CS264" s="1" t="n">
        <v>120</v>
      </c>
      <c r="CU264" s="1" t="n">
        <v>324</v>
      </c>
      <c r="CV264" s="1" t="n">
        <v>988.2</v>
      </c>
      <c r="CX264" s="1" t="n">
        <v>4621.68</v>
      </c>
      <c r="CZ264" s="1" t="n">
        <v>419.04</v>
      </c>
      <c r="DA264" s="1" t="n">
        <v>728.1</v>
      </c>
      <c r="DB264" s="1" t="n">
        <v>2044</v>
      </c>
      <c r="DC264" s="1" t="n">
        <v>3201</v>
      </c>
      <c r="DD264" s="1" t="n">
        <v>2592</v>
      </c>
      <c r="DG264" s="1" t="n">
        <v>6135</v>
      </c>
      <c r="DH264" s="1" t="n">
        <v>324</v>
      </c>
      <c r="DI264" s="1" t="n">
        <v>351</v>
      </c>
      <c r="DK264" s="1" t="n">
        <v>438.48</v>
      </c>
      <c r="DL264" s="1" t="n">
        <v>1098</v>
      </c>
      <c r="DM264" s="1" t="n">
        <v>996</v>
      </c>
      <c r="DQ264" s="1" t="n">
        <v>504</v>
      </c>
      <c r="DR264" s="1" t="n">
        <v>978</v>
      </c>
      <c r="DY264" s="1" t="n">
        <v>124189.884</v>
      </c>
      <c r="DZ264" s="1" t="s">
        <v>536</v>
      </c>
    </row>
    <row r="265" customFormat="false" ht="14.5" hidden="false" customHeight="true" outlineLevel="0" collapsed="false">
      <c r="A265" s="2" t="s">
        <v>537</v>
      </c>
      <c r="B265" s="1" t="n">
        <v>4076.896</v>
      </c>
      <c r="C265" s="1" t="n">
        <v>408.204</v>
      </c>
      <c r="D265" s="1" t="n">
        <v>3060.826</v>
      </c>
      <c r="E265" s="1" t="n">
        <v>262.426</v>
      </c>
      <c r="F265" s="1" t="n">
        <v>4008.58</v>
      </c>
      <c r="G265" s="1" t="n">
        <v>702</v>
      </c>
      <c r="I265" s="1" t="n">
        <v>489.034</v>
      </c>
      <c r="J265" s="1" t="n">
        <v>900.48</v>
      </c>
      <c r="K265" s="1" t="n">
        <v>25</v>
      </c>
      <c r="N265" s="1" t="n">
        <v>967.92</v>
      </c>
      <c r="O265" s="1" t="n">
        <v>719.28</v>
      </c>
      <c r="P265" s="1" t="n">
        <v>417.36</v>
      </c>
      <c r="Q265" s="1" t="n">
        <v>1586.56</v>
      </c>
      <c r="R265" s="1" t="n">
        <v>3351.04</v>
      </c>
      <c r="V265" s="1" t="n">
        <v>2680.92</v>
      </c>
      <c r="W265" s="1" t="n">
        <v>457.2</v>
      </c>
      <c r="AC265" s="1" t="n">
        <v>291.6</v>
      </c>
      <c r="AE265" s="1" t="n">
        <v>0</v>
      </c>
      <c r="AP265" s="1" t="n">
        <v>12</v>
      </c>
      <c r="AQ265" s="1" t="n">
        <v>224.4</v>
      </c>
      <c r="AR265" s="1" t="n">
        <v>1729.6</v>
      </c>
      <c r="AT265" s="1" t="n">
        <v>49.718</v>
      </c>
      <c r="AV265" s="1" t="n">
        <v>48.414</v>
      </c>
      <c r="AW265" s="1" t="n">
        <v>22.678</v>
      </c>
      <c r="AX265" s="1" t="n">
        <v>0</v>
      </c>
      <c r="AY265" s="1" t="n">
        <v>0</v>
      </c>
      <c r="BD265" s="1" t="n">
        <v>739.2</v>
      </c>
      <c r="BE265" s="1" t="n">
        <v>73.5</v>
      </c>
      <c r="BF265" s="1" t="n">
        <v>468</v>
      </c>
      <c r="BQ265" s="1" t="n">
        <v>441</v>
      </c>
      <c r="BT265" s="1" t="n">
        <v>952.8</v>
      </c>
      <c r="BU265" s="1" t="n">
        <v>0</v>
      </c>
      <c r="BV265" s="1" t="n">
        <v>1886.75</v>
      </c>
      <c r="BW265" s="1" t="n">
        <v>189</v>
      </c>
      <c r="BY265" s="1" t="n">
        <v>276.5</v>
      </c>
      <c r="BZ265" s="1" t="n">
        <v>1080.18</v>
      </c>
      <c r="CE265" s="1" t="n">
        <v>9815</v>
      </c>
      <c r="CF265" s="1" t="n">
        <v>4470</v>
      </c>
      <c r="CH265" s="1" t="n">
        <v>3692.52</v>
      </c>
      <c r="CL265" s="1" t="n">
        <v>0</v>
      </c>
      <c r="CP265" s="1" t="n">
        <v>681</v>
      </c>
      <c r="CQ265" s="1" t="n">
        <v>378.5</v>
      </c>
      <c r="CS265" s="1" t="n">
        <v>93.5</v>
      </c>
      <c r="CU265" s="1" t="n">
        <v>313.2</v>
      </c>
      <c r="CV265" s="1" t="n">
        <v>1992.6</v>
      </c>
      <c r="CX265" s="1" t="n">
        <v>2943</v>
      </c>
      <c r="CZ265" s="1" t="n">
        <v>430.92</v>
      </c>
      <c r="DA265" s="1" t="n">
        <v>410.76</v>
      </c>
      <c r="DB265" s="1" t="n">
        <v>1757.75</v>
      </c>
      <c r="DC265" s="1" t="n">
        <v>4392</v>
      </c>
      <c r="DD265" s="1" t="n">
        <v>2724</v>
      </c>
      <c r="DG265" s="1" t="n">
        <v>931.5</v>
      </c>
      <c r="DH265" s="1" t="n">
        <v>288</v>
      </c>
      <c r="DI265" s="1" t="n">
        <v>330.5</v>
      </c>
      <c r="DK265" s="1" t="n">
        <v>490.14</v>
      </c>
      <c r="DL265" s="1" t="n">
        <v>1653.5</v>
      </c>
      <c r="DM265" s="1" t="n">
        <v>906</v>
      </c>
      <c r="DQ265" s="1" t="n">
        <v>180</v>
      </c>
      <c r="DR265" s="1" t="n">
        <v>360</v>
      </c>
      <c r="DY265" s="1" t="n">
        <v>131247.088</v>
      </c>
      <c r="DZ265" s="1" t="s">
        <v>537</v>
      </c>
    </row>
    <row r="266" customFormat="false" ht="14.5" hidden="false" customHeight="true" outlineLevel="0" collapsed="false">
      <c r="A266" s="2" t="s">
        <v>538</v>
      </c>
      <c r="B266" s="1" t="n">
        <v>4782.225</v>
      </c>
      <c r="C266" s="1" t="n">
        <v>195.87</v>
      </c>
      <c r="D266" s="1" t="n">
        <v>2268.006</v>
      </c>
      <c r="E266" s="1" t="n">
        <v>290.972</v>
      </c>
      <c r="F266" s="1" t="n">
        <v>1782.29</v>
      </c>
      <c r="G266" s="1" t="n">
        <v>30</v>
      </c>
      <c r="I266" s="1" t="n">
        <v>53.162</v>
      </c>
      <c r="J266" s="1" t="n">
        <v>1165.64</v>
      </c>
      <c r="K266" s="1" t="n">
        <v>0.87</v>
      </c>
      <c r="L266" s="1" t="n">
        <v>0</v>
      </c>
      <c r="N266" s="1" t="n">
        <v>1664.63</v>
      </c>
      <c r="O266" s="1" t="n">
        <v>741.11</v>
      </c>
      <c r="P266" s="1" t="n">
        <v>423.28</v>
      </c>
      <c r="Q266" s="1" t="n">
        <v>1096.68</v>
      </c>
      <c r="R266" s="1" t="n">
        <v>893.76</v>
      </c>
      <c r="V266" s="1" t="n">
        <v>1288.8</v>
      </c>
      <c r="W266" s="1" t="n">
        <v>326.76</v>
      </c>
      <c r="AC266" s="1" t="n">
        <v>254.28</v>
      </c>
      <c r="AE266" s="1" t="n">
        <v>0</v>
      </c>
      <c r="AP266" s="1" t="n">
        <v>6</v>
      </c>
      <c r="AQ266" s="1" t="n">
        <v>168</v>
      </c>
      <c r="AR266" s="1" t="n">
        <v>1462.8</v>
      </c>
      <c r="AT266" s="1" t="n">
        <v>44.1805</v>
      </c>
      <c r="AV266" s="1" t="n">
        <v>35.71</v>
      </c>
      <c r="AW266" s="1" t="n">
        <v>14.364</v>
      </c>
      <c r="AX266" s="1" t="n">
        <v>0</v>
      </c>
      <c r="AY266" s="1" t="n">
        <v>0</v>
      </c>
      <c r="BD266" s="1" t="n">
        <v>276</v>
      </c>
      <c r="BE266" s="1" t="n">
        <v>0</v>
      </c>
      <c r="BF266" s="1" t="n">
        <v>232.5</v>
      </c>
      <c r="BQ266" s="1" t="n">
        <v>274.5</v>
      </c>
      <c r="BT266" s="1" t="n">
        <v>375.6</v>
      </c>
      <c r="BU266" s="1" t="n">
        <v>0</v>
      </c>
      <c r="BV266" s="1" t="n">
        <v>1662.5</v>
      </c>
      <c r="BW266" s="1" t="n">
        <v>24</v>
      </c>
      <c r="BY266" s="1" t="n">
        <v>255</v>
      </c>
      <c r="BZ266" s="1" t="n">
        <v>1167.48</v>
      </c>
      <c r="CE266" s="1" t="n">
        <v>18023.5</v>
      </c>
      <c r="CF266" s="1" t="n">
        <v>12612.4</v>
      </c>
      <c r="CH266" s="1" t="n">
        <v>1981.8</v>
      </c>
      <c r="CL266" s="1" t="n">
        <v>480</v>
      </c>
      <c r="CP266" s="1" t="n">
        <v>106.5</v>
      </c>
      <c r="CQ266" s="1" t="n">
        <v>242</v>
      </c>
      <c r="CS266" s="1" t="n">
        <v>96</v>
      </c>
      <c r="CU266" s="1" t="n">
        <v>248.4</v>
      </c>
      <c r="CV266" s="1" t="n">
        <v>1015.2</v>
      </c>
      <c r="CX266" s="1" t="n">
        <v>2384.1</v>
      </c>
      <c r="CZ266" s="1" t="n">
        <v>351.36</v>
      </c>
      <c r="DA266" s="1" t="n">
        <v>232.74</v>
      </c>
      <c r="DB266" s="1" t="n">
        <v>1485.25</v>
      </c>
      <c r="DC266" s="1" t="n">
        <v>2535.75</v>
      </c>
      <c r="DD266" s="1" t="n">
        <v>5111.5</v>
      </c>
      <c r="DG266" s="1" t="n">
        <v>757.5</v>
      </c>
      <c r="DH266" s="1" t="n">
        <v>10.5</v>
      </c>
      <c r="DI266" s="1" t="n">
        <v>168</v>
      </c>
      <c r="DK266" s="1" t="n">
        <v>410.4</v>
      </c>
      <c r="DL266" s="1" t="n">
        <v>1857</v>
      </c>
      <c r="DM266" s="1" t="n">
        <v>1382</v>
      </c>
      <c r="DQ266" s="1" t="n">
        <v>0</v>
      </c>
      <c r="DR266" s="1" t="n">
        <v>278</v>
      </c>
      <c r="DY266" s="1" t="n">
        <v>143492.6915</v>
      </c>
      <c r="DZ266" s="1" t="s">
        <v>538</v>
      </c>
    </row>
    <row r="267" customFormat="false" ht="14.5" hidden="false" customHeight="true" outlineLevel="0" collapsed="false">
      <c r="A267" s="2" t="s">
        <v>539</v>
      </c>
      <c r="B267" s="1" t="n">
        <v>3522.57</v>
      </c>
      <c r="C267" s="1" t="n">
        <v>182.66</v>
      </c>
      <c r="D267" s="1" t="n">
        <v>3709.618</v>
      </c>
      <c r="E267" s="1" t="n">
        <v>236.29</v>
      </c>
      <c r="F267" s="1" t="n">
        <v>2196.32</v>
      </c>
      <c r="G267" s="1" t="n">
        <v>6</v>
      </c>
      <c r="I267" s="1" t="n">
        <v>141.09</v>
      </c>
      <c r="J267" s="1" t="n">
        <v>893.76</v>
      </c>
      <c r="K267" s="1" t="n">
        <v>7.338</v>
      </c>
      <c r="L267" s="1" t="n">
        <v>896</v>
      </c>
      <c r="N267" s="1" t="n">
        <v>772.56</v>
      </c>
      <c r="O267" s="1" t="n">
        <v>1592.48</v>
      </c>
      <c r="P267" s="1" t="n">
        <v>222</v>
      </c>
      <c r="Q267" s="1" t="n">
        <v>790.32</v>
      </c>
      <c r="R267" s="1" t="n">
        <v>295.68</v>
      </c>
      <c r="V267" s="1" t="n">
        <v>484.92</v>
      </c>
      <c r="W267" s="1" t="n">
        <v>400.8</v>
      </c>
      <c r="AC267" s="1" t="n">
        <v>436.32</v>
      </c>
      <c r="AE267" s="1" t="n">
        <v>0</v>
      </c>
      <c r="AP267" s="1" t="n">
        <v>6</v>
      </c>
      <c r="AQ267" s="1" t="n">
        <v>128.4</v>
      </c>
      <c r="AR267" s="1" t="n">
        <v>625.6</v>
      </c>
      <c r="AT267" s="1" t="n">
        <v>22.846</v>
      </c>
      <c r="AV267" s="1" t="n">
        <v>12.137</v>
      </c>
      <c r="AW267" s="1" t="n">
        <v>15.63</v>
      </c>
      <c r="AX267" s="1" t="n">
        <v>0</v>
      </c>
      <c r="AY267" s="1" t="n">
        <v>0</v>
      </c>
      <c r="BD267" s="1" t="n">
        <v>237.6</v>
      </c>
      <c r="BE267" s="1" t="n">
        <v>0</v>
      </c>
      <c r="BF267" s="1" t="n">
        <v>111</v>
      </c>
      <c r="BQ267" s="1" t="n">
        <v>105</v>
      </c>
      <c r="BT267" s="1" t="n">
        <v>285.6</v>
      </c>
      <c r="BU267" s="1" t="n">
        <v>0</v>
      </c>
      <c r="BV267" s="1" t="n">
        <v>1459.5</v>
      </c>
      <c r="BW267" s="1" t="n">
        <v>18</v>
      </c>
      <c r="BY267" s="1" t="n">
        <v>327</v>
      </c>
      <c r="BZ267" s="1" t="n">
        <v>1009.8</v>
      </c>
      <c r="CE267" s="1" t="n">
        <v>11130</v>
      </c>
      <c r="CF267" s="1" t="n">
        <v>9696</v>
      </c>
      <c r="CH267" s="1" t="n">
        <v>2559.6</v>
      </c>
      <c r="CL267" s="1" t="n">
        <v>480</v>
      </c>
      <c r="CP267" s="1" t="n">
        <v>12</v>
      </c>
      <c r="CQ267" s="1" t="n">
        <v>249.5</v>
      </c>
      <c r="CS267" s="1" t="n">
        <v>75</v>
      </c>
      <c r="CU267" s="1" t="n">
        <v>170.4</v>
      </c>
      <c r="CV267" s="1" t="n">
        <v>1999.08</v>
      </c>
      <c r="CX267" s="1" t="n">
        <v>950.76</v>
      </c>
      <c r="CZ267" s="1" t="n">
        <v>729</v>
      </c>
      <c r="DA267" s="1" t="n">
        <v>229.14</v>
      </c>
      <c r="DB267" s="1" t="n">
        <v>1221.5</v>
      </c>
      <c r="DC267" s="1" t="n">
        <v>1750.5</v>
      </c>
      <c r="DD267" s="1" t="n">
        <v>3144</v>
      </c>
      <c r="DG267" s="1" t="n">
        <v>1290</v>
      </c>
      <c r="DH267" s="1" t="n">
        <v>0</v>
      </c>
      <c r="DI267" s="1" t="n">
        <v>105</v>
      </c>
      <c r="DK267" s="1" t="n">
        <v>501.12</v>
      </c>
      <c r="DL267" s="1" t="n">
        <v>1395.5</v>
      </c>
      <c r="DM267" s="1" t="n">
        <v>404</v>
      </c>
      <c r="DQ267" s="1" t="n">
        <v>0</v>
      </c>
      <c r="DR267" s="1" t="n">
        <v>180</v>
      </c>
      <c r="DY267" s="1" t="n">
        <v>101975.459</v>
      </c>
      <c r="DZ267" s="1" t="s">
        <v>539</v>
      </c>
    </row>
    <row r="268" customFormat="false" ht="14.5" hidden="false" customHeight="true" outlineLevel="0" collapsed="false">
      <c r="A268" s="2" t="s">
        <v>540</v>
      </c>
      <c r="B268" s="1" t="n">
        <v>3113.812</v>
      </c>
      <c r="C268" s="1" t="n">
        <v>100.662</v>
      </c>
      <c r="D268" s="1" t="n">
        <v>2809.774</v>
      </c>
      <c r="E268" s="1" t="n">
        <v>241.378</v>
      </c>
      <c r="F268" s="1" t="n">
        <v>1675.36</v>
      </c>
      <c r="G268" s="1" t="n">
        <v>36</v>
      </c>
      <c r="I268" s="1" t="n">
        <v>615.878</v>
      </c>
      <c r="J268" s="1" t="n">
        <v>1942.92</v>
      </c>
      <c r="K268" s="1" t="n">
        <v>0</v>
      </c>
      <c r="L268" s="1" t="n">
        <v>115.118</v>
      </c>
      <c r="N268" s="1" t="n">
        <v>246.42</v>
      </c>
      <c r="O268" s="1" t="n">
        <v>1556.96</v>
      </c>
      <c r="P268" s="1" t="n">
        <v>272.32</v>
      </c>
      <c r="Q268" s="1" t="n">
        <v>619.38</v>
      </c>
      <c r="R268" s="1" t="n">
        <v>1005.76</v>
      </c>
      <c r="V268" s="1" t="n">
        <v>387</v>
      </c>
      <c r="W268" s="1" t="n">
        <v>604.8</v>
      </c>
      <c r="AC268" s="1" t="n">
        <v>411</v>
      </c>
      <c r="AE268" s="1" t="n">
        <v>0</v>
      </c>
      <c r="AP268" s="1" t="n">
        <v>6</v>
      </c>
      <c r="AQ268" s="1" t="n">
        <v>147</v>
      </c>
      <c r="AR268" s="1" t="n">
        <v>616.4</v>
      </c>
      <c r="AT268" s="1" t="n">
        <v>25.374</v>
      </c>
      <c r="AV268" s="1" t="n">
        <v>19.012</v>
      </c>
      <c r="AW268" s="1" t="n">
        <v>9.536</v>
      </c>
      <c r="AX268" s="1" t="n">
        <v>0</v>
      </c>
      <c r="AY268" s="1" t="n">
        <v>0</v>
      </c>
      <c r="BD268" s="1" t="n">
        <v>303.6</v>
      </c>
      <c r="BE268" s="1" t="n">
        <v>0</v>
      </c>
      <c r="BF268" s="1" t="n">
        <v>94.5</v>
      </c>
      <c r="BQ268" s="1" t="n">
        <v>103.5</v>
      </c>
      <c r="BT268" s="1" t="n">
        <v>414</v>
      </c>
      <c r="BU268" s="1" t="n">
        <v>0</v>
      </c>
      <c r="BV268" s="1" t="n">
        <v>1328</v>
      </c>
      <c r="BW268" s="1" t="n">
        <v>9</v>
      </c>
      <c r="BY268" s="1" t="n">
        <v>468</v>
      </c>
      <c r="BZ268" s="1" t="n">
        <v>758.16</v>
      </c>
      <c r="CE268" s="1" t="n">
        <v>8334</v>
      </c>
      <c r="CF268" s="1" t="n">
        <v>9355.2</v>
      </c>
      <c r="CH268" s="1" t="n">
        <v>1798.2</v>
      </c>
      <c r="CL268" s="1" t="n">
        <v>510</v>
      </c>
      <c r="CP268" s="1" t="n">
        <v>24</v>
      </c>
      <c r="CQ268" s="1" t="n">
        <v>0</v>
      </c>
      <c r="CS268" s="1" t="n">
        <v>81</v>
      </c>
      <c r="CU268" s="1" t="n">
        <v>319.2</v>
      </c>
      <c r="CV268" s="1" t="n">
        <v>1490.4</v>
      </c>
      <c r="CX268" s="1" t="n">
        <v>1019.52</v>
      </c>
      <c r="CZ268" s="1" t="n">
        <v>698.76</v>
      </c>
      <c r="DA268" s="1" t="n">
        <v>224.64</v>
      </c>
      <c r="DB268" s="1" t="n">
        <v>1524.75</v>
      </c>
      <c r="DC268" s="1" t="n">
        <v>2808</v>
      </c>
      <c r="DD268" s="1" t="n">
        <v>2259</v>
      </c>
      <c r="DG268" s="1" t="n">
        <v>1399.5</v>
      </c>
      <c r="DH268" s="1" t="n">
        <v>7.5</v>
      </c>
      <c r="DI268" s="1" t="n">
        <v>192</v>
      </c>
      <c r="DK268" s="1" t="n">
        <v>319.32</v>
      </c>
      <c r="DL268" s="1" t="n">
        <v>1389</v>
      </c>
      <c r="DM268" s="1" t="n">
        <v>362</v>
      </c>
      <c r="DQ268" s="1" t="n">
        <v>288</v>
      </c>
      <c r="DR268" s="1" t="n">
        <v>186</v>
      </c>
      <c r="DY268" s="1" t="n">
        <v>102853.702</v>
      </c>
      <c r="DZ268" s="1" t="s">
        <v>540</v>
      </c>
    </row>
    <row r="269" customFormat="false" ht="14.5" hidden="false" customHeight="true" outlineLevel="0" collapsed="false">
      <c r="A269" s="2" t="s">
        <v>541</v>
      </c>
      <c r="B269" s="1" t="n">
        <v>2074.578</v>
      </c>
      <c r="C269" s="1" t="n">
        <v>140.286</v>
      </c>
      <c r="D269" s="1" t="n">
        <v>1771.448</v>
      </c>
      <c r="E269" s="1" t="n">
        <v>250.772</v>
      </c>
      <c r="F269" s="1" t="n">
        <v>1706.07</v>
      </c>
      <c r="G269" s="1" t="n">
        <v>102</v>
      </c>
      <c r="I269" s="1" t="n">
        <v>8266.404</v>
      </c>
      <c r="J269" s="1" t="n">
        <v>1055.32</v>
      </c>
      <c r="K269" s="1" t="n">
        <v>233.298</v>
      </c>
      <c r="L269" s="1" t="n">
        <v>0</v>
      </c>
      <c r="N269" s="1" t="n">
        <v>343.36</v>
      </c>
      <c r="O269" s="1" t="n">
        <v>1388.98</v>
      </c>
      <c r="P269" s="1" t="n">
        <v>281.2</v>
      </c>
      <c r="Q269" s="1" t="n">
        <v>820.66</v>
      </c>
      <c r="R269" s="1" t="n">
        <v>974.4</v>
      </c>
      <c r="V269" s="1" t="n">
        <v>1300.8</v>
      </c>
      <c r="W269" s="1" t="n">
        <v>586.8</v>
      </c>
      <c r="AC269" s="1" t="n">
        <v>1010.64</v>
      </c>
      <c r="AE269" s="1" t="n">
        <v>793.2</v>
      </c>
      <c r="AP269" s="1" t="n">
        <v>0</v>
      </c>
      <c r="AQ269" s="1" t="n">
        <v>144</v>
      </c>
      <c r="AR269" s="1" t="n">
        <v>524.4</v>
      </c>
      <c r="AT269" s="1" t="n">
        <v>45.302</v>
      </c>
      <c r="AV269" s="1" t="n">
        <v>20.542</v>
      </c>
      <c r="AW269" s="1" t="n">
        <v>11.916</v>
      </c>
      <c r="AX269" s="1" t="n">
        <v>0</v>
      </c>
      <c r="AY269" s="1" t="n">
        <v>0</v>
      </c>
      <c r="BD269" s="1" t="n">
        <v>439.2</v>
      </c>
      <c r="BE269" s="1" t="n">
        <v>0</v>
      </c>
      <c r="BF269" s="1" t="n">
        <v>153</v>
      </c>
      <c r="BQ269" s="1" t="n">
        <v>138</v>
      </c>
      <c r="BT269" s="1" t="n">
        <v>620.4</v>
      </c>
      <c r="BU269" s="1" t="n">
        <v>0</v>
      </c>
      <c r="BV269" s="1" t="n">
        <v>1724.75</v>
      </c>
      <c r="BW269" s="1" t="n">
        <v>21</v>
      </c>
      <c r="BY269" s="1" t="n">
        <v>588</v>
      </c>
      <c r="BZ269" s="1" t="n">
        <v>1234.98</v>
      </c>
      <c r="CE269" s="1" t="n">
        <v>11248</v>
      </c>
      <c r="CF269" s="1" t="n">
        <v>9885</v>
      </c>
      <c r="CH269" s="1" t="n">
        <v>2959.2</v>
      </c>
      <c r="CL269" s="1" t="n">
        <v>36</v>
      </c>
      <c r="CP269" s="1" t="n">
        <v>118.5</v>
      </c>
      <c r="CQ269" s="1" t="n">
        <v>300.5</v>
      </c>
      <c r="CS269" s="1" t="n">
        <v>168.5</v>
      </c>
      <c r="CU269" s="1" t="n">
        <v>361.2</v>
      </c>
      <c r="CV269" s="1" t="n">
        <v>1992.6</v>
      </c>
      <c r="CX269" s="1" t="n">
        <v>1037.88</v>
      </c>
      <c r="CZ269" s="1" t="n">
        <v>649.8</v>
      </c>
      <c r="DA269" s="1" t="n">
        <v>235.26</v>
      </c>
      <c r="DB269" s="1" t="n">
        <v>1691</v>
      </c>
      <c r="DC269" s="1" t="n">
        <v>6619.5</v>
      </c>
      <c r="DD269" s="1" t="n">
        <v>2277</v>
      </c>
      <c r="DG269" s="1" t="n">
        <v>1792.5</v>
      </c>
      <c r="DH269" s="1" t="n">
        <v>36</v>
      </c>
      <c r="DI269" s="1" t="n">
        <v>252</v>
      </c>
      <c r="DK269" s="1" t="n">
        <v>631.08</v>
      </c>
      <c r="DL269" s="1" t="n">
        <v>1318.5</v>
      </c>
      <c r="DM269" s="1" t="n">
        <v>744</v>
      </c>
      <c r="DQ269" s="1" t="n">
        <v>262</v>
      </c>
      <c r="DR269" s="1" t="n">
        <v>162</v>
      </c>
      <c r="DY269" s="1" t="n">
        <v>126766.029</v>
      </c>
      <c r="DZ269" s="1" t="s">
        <v>541</v>
      </c>
    </row>
    <row r="270" customFormat="false" ht="14.5" hidden="false" customHeight="true" outlineLevel="0" collapsed="false">
      <c r="A270" s="2" t="s">
        <v>542</v>
      </c>
      <c r="B270" s="1" t="n">
        <v>6795.146</v>
      </c>
      <c r="C270" s="1" t="n">
        <v>178.586</v>
      </c>
      <c r="D270" s="1" t="n">
        <v>2702.67</v>
      </c>
      <c r="E270" s="1" t="n">
        <v>400.276</v>
      </c>
      <c r="F270" s="1" t="n">
        <v>2319.16</v>
      </c>
      <c r="G270" s="1" t="n">
        <v>192</v>
      </c>
      <c r="I270" s="1" t="n">
        <v>7660.016</v>
      </c>
      <c r="J270" s="1" t="n">
        <v>2499.84</v>
      </c>
      <c r="K270" s="1" t="n">
        <v>780.255</v>
      </c>
      <c r="L270" s="1" t="n">
        <v>0</v>
      </c>
      <c r="M270" s="1" t="n">
        <v>0</v>
      </c>
      <c r="N270" s="1" t="n">
        <v>227.92</v>
      </c>
      <c r="O270" s="1" t="n">
        <v>1111.71</v>
      </c>
      <c r="P270" s="1" t="n">
        <v>260.48</v>
      </c>
      <c r="Q270" s="1" t="n">
        <v>809.56</v>
      </c>
      <c r="R270" s="1" t="n">
        <v>1668.8</v>
      </c>
      <c r="T270" s="1" t="n">
        <v>898.24</v>
      </c>
      <c r="U270" s="1" t="n">
        <v>61.2</v>
      </c>
      <c r="V270" s="1" t="n">
        <v>1828.08</v>
      </c>
      <c r="W270" s="1" t="n">
        <v>274.8</v>
      </c>
      <c r="Z270" s="1" t="n">
        <v>53.28</v>
      </c>
      <c r="AA270" s="1" t="n">
        <v>0</v>
      </c>
      <c r="AB270" s="1" t="n">
        <v>132.48</v>
      </c>
      <c r="AC270" s="1" t="n">
        <v>1011.6</v>
      </c>
      <c r="AE270" s="1" t="n">
        <v>1068</v>
      </c>
      <c r="AH270" s="1" t="n">
        <v>0</v>
      </c>
      <c r="AM270" s="1" t="n">
        <v>334.88</v>
      </c>
      <c r="AN270" s="1" t="n">
        <v>18</v>
      </c>
      <c r="AP270" s="1" t="n">
        <v>12</v>
      </c>
      <c r="AQ270" s="1" t="n">
        <v>105.6</v>
      </c>
      <c r="AR270" s="1" t="n">
        <v>837.2</v>
      </c>
      <c r="AS270" s="1" t="n">
        <v>10.4</v>
      </c>
      <c r="AT270" s="1" t="n">
        <v>89.144</v>
      </c>
      <c r="AV270" s="1" t="n">
        <v>16.042</v>
      </c>
      <c r="AW270" s="1" t="n">
        <v>11.526</v>
      </c>
      <c r="AX270" s="1" t="n">
        <v>0</v>
      </c>
      <c r="AY270" s="1" t="n">
        <v>0</v>
      </c>
      <c r="AZ270" s="1" t="n">
        <v>0</v>
      </c>
      <c r="BA270" s="1" t="n">
        <v>0</v>
      </c>
      <c r="BB270" s="1" t="n">
        <v>0</v>
      </c>
      <c r="BC270" s="1" t="n">
        <v>0</v>
      </c>
      <c r="BD270" s="1" t="n">
        <v>356.4</v>
      </c>
      <c r="BE270" s="1" t="n">
        <v>963</v>
      </c>
      <c r="BF270" s="1" t="n">
        <v>169.5</v>
      </c>
      <c r="BK270" s="1" t="n">
        <v>0</v>
      </c>
      <c r="BM270" s="1" t="n">
        <v>1</v>
      </c>
      <c r="BO270" s="1" t="n">
        <v>0</v>
      </c>
      <c r="BQ270" s="1" t="n">
        <v>156</v>
      </c>
      <c r="BT270" s="1" t="n">
        <v>396</v>
      </c>
      <c r="BU270" s="1" t="n">
        <v>1036.5</v>
      </c>
      <c r="BV270" s="1" t="n">
        <v>2177.5</v>
      </c>
      <c r="BW270" s="1" t="n">
        <v>0</v>
      </c>
      <c r="BY270" s="1" t="n">
        <v>477</v>
      </c>
      <c r="BZ270" s="1" t="n">
        <v>1522.44</v>
      </c>
      <c r="CE270" s="1" t="n">
        <v>19515</v>
      </c>
      <c r="CF270" s="1" t="n">
        <v>6359</v>
      </c>
      <c r="CH270" s="1" t="n">
        <v>1863</v>
      </c>
      <c r="CL270" s="1" t="n">
        <v>280.8</v>
      </c>
      <c r="CP270" s="1" t="n">
        <v>43.5</v>
      </c>
      <c r="CQ270" s="1" t="n">
        <v>380</v>
      </c>
      <c r="CS270" s="1" t="n">
        <v>144</v>
      </c>
      <c r="CU270" s="1" t="n">
        <v>571.8</v>
      </c>
      <c r="CV270" s="1" t="n">
        <v>1378.08</v>
      </c>
      <c r="CX270" s="1" t="n">
        <v>1191.96</v>
      </c>
      <c r="CZ270" s="1" t="n">
        <v>749.34</v>
      </c>
      <c r="DA270" s="1" t="n">
        <v>213.48</v>
      </c>
      <c r="DB270" s="1" t="n">
        <v>1712.5</v>
      </c>
      <c r="DC270" s="1" t="n">
        <v>6010.5</v>
      </c>
      <c r="DD270" s="1" t="n">
        <v>2100</v>
      </c>
      <c r="DG270" s="1" t="n">
        <v>1327.5</v>
      </c>
      <c r="DH270" s="1" t="n">
        <v>21</v>
      </c>
      <c r="DI270" s="1" t="n">
        <v>348</v>
      </c>
      <c r="DK270" s="1" t="n">
        <v>846.72</v>
      </c>
      <c r="DL270" s="1" t="n">
        <v>1121</v>
      </c>
      <c r="DM270" s="1" t="n">
        <v>480</v>
      </c>
      <c r="DQ270" s="1" t="n">
        <v>12</v>
      </c>
      <c r="DR270" s="1" t="n">
        <v>66</v>
      </c>
      <c r="DY270" s="1" t="n">
        <v>148037.87</v>
      </c>
      <c r="DZ270" s="1" t="s">
        <v>542</v>
      </c>
    </row>
    <row r="271" customFormat="false" ht="14.5" hidden="false" customHeight="true" outlineLevel="0" collapsed="false">
      <c r="A271" s="2" t="s">
        <v>543</v>
      </c>
      <c r="B271" s="1" t="n">
        <v>722.382</v>
      </c>
      <c r="C271" s="1" t="n">
        <v>178.506</v>
      </c>
      <c r="D271" s="1" t="n">
        <v>1062.188</v>
      </c>
      <c r="E271" s="1" t="n">
        <v>483.2</v>
      </c>
      <c r="F271" s="1" t="n">
        <v>2024.64</v>
      </c>
      <c r="G271" s="1" t="n">
        <v>198</v>
      </c>
      <c r="I271" s="1" t="n">
        <v>10499.642</v>
      </c>
      <c r="J271" s="1" t="n">
        <v>1860.32</v>
      </c>
      <c r="K271" s="1" t="n">
        <v>289.604</v>
      </c>
      <c r="L271" s="1" t="n">
        <v>2576</v>
      </c>
      <c r="M271" s="1" t="n">
        <v>900</v>
      </c>
      <c r="N271" s="1" t="n">
        <v>429.94</v>
      </c>
      <c r="O271" s="1" t="n">
        <v>2451.62</v>
      </c>
      <c r="P271" s="1" t="n">
        <v>432.16</v>
      </c>
      <c r="Q271" s="1" t="n">
        <v>1161.06</v>
      </c>
      <c r="R271" s="1" t="n">
        <v>3335.36</v>
      </c>
      <c r="T271" s="1" t="n">
        <v>3748.08</v>
      </c>
      <c r="U271" s="1" t="n">
        <v>302.4</v>
      </c>
      <c r="V271" s="1" t="n">
        <v>1771.8</v>
      </c>
      <c r="W271" s="1" t="n">
        <v>399.84</v>
      </c>
      <c r="Z271" s="1" t="n">
        <v>111</v>
      </c>
      <c r="AA271" s="1" t="n">
        <v>0</v>
      </c>
      <c r="AB271" s="1" t="n">
        <v>1387.36</v>
      </c>
      <c r="AC271" s="1" t="n">
        <v>634.2</v>
      </c>
      <c r="AE271" s="1" t="n">
        <v>134.4</v>
      </c>
      <c r="AH271" s="1" t="n">
        <v>215.04</v>
      </c>
      <c r="AM271" s="1" t="n">
        <v>483</v>
      </c>
      <c r="AN271" s="1" t="n">
        <v>136.8</v>
      </c>
      <c r="AP271" s="1" t="n">
        <v>54</v>
      </c>
      <c r="AQ271" s="1" t="n">
        <v>149.04</v>
      </c>
      <c r="AR271" s="1" t="n">
        <v>1085.6</v>
      </c>
      <c r="AS271" s="1" t="n">
        <v>21.84</v>
      </c>
      <c r="AT271" s="1" t="n">
        <v>36.924</v>
      </c>
      <c r="AV271" s="1" t="n">
        <v>26.16</v>
      </c>
      <c r="AW271" s="1" t="n">
        <v>11.724</v>
      </c>
      <c r="AX271" s="1" t="n">
        <v>0</v>
      </c>
      <c r="AY271" s="1" t="n">
        <v>0</v>
      </c>
      <c r="AZ271" s="1" t="n">
        <v>43</v>
      </c>
      <c r="BA271" s="1" t="n">
        <v>366</v>
      </c>
      <c r="BB271" s="1" t="n">
        <v>102</v>
      </c>
      <c r="BC271" s="1" t="n">
        <v>0</v>
      </c>
      <c r="BD271" s="1" t="n">
        <v>543.6</v>
      </c>
      <c r="BE271" s="1" t="n">
        <v>894</v>
      </c>
      <c r="BF271" s="1" t="n">
        <v>163.5</v>
      </c>
      <c r="BK271" s="1" t="n">
        <v>2</v>
      </c>
      <c r="BM271" s="1" t="n">
        <v>20</v>
      </c>
      <c r="BO271" s="1" t="n">
        <v>107.2</v>
      </c>
      <c r="BQ271" s="1" t="n">
        <v>145.5</v>
      </c>
      <c r="BT271" s="1" t="n">
        <v>687.6</v>
      </c>
      <c r="BU271" s="1" t="n">
        <v>855</v>
      </c>
      <c r="BV271" s="1" t="n">
        <v>4032.5</v>
      </c>
      <c r="BW271" s="1" t="n">
        <v>31</v>
      </c>
      <c r="BY271" s="1" t="n">
        <v>405</v>
      </c>
      <c r="BZ271" s="1" t="n">
        <v>1253.16</v>
      </c>
      <c r="CE271" s="1" t="n">
        <v>15519</v>
      </c>
      <c r="CF271" s="1" t="n">
        <v>5456.4</v>
      </c>
      <c r="CH271" s="1" t="n">
        <v>2748.6</v>
      </c>
      <c r="CL271" s="1" t="n">
        <v>18</v>
      </c>
      <c r="CP271" s="1" t="n">
        <v>141</v>
      </c>
      <c r="CQ271" s="1" t="n">
        <v>391</v>
      </c>
      <c r="CS271" s="1" t="n">
        <v>150</v>
      </c>
      <c r="CU271" s="1" t="n">
        <v>342</v>
      </c>
      <c r="CV271" s="1" t="n">
        <v>1803.6</v>
      </c>
      <c r="CX271" s="1" t="n">
        <v>1096.2</v>
      </c>
      <c r="CZ271" s="1" t="n">
        <v>765.72</v>
      </c>
      <c r="DA271" s="1" t="n">
        <v>218.88</v>
      </c>
      <c r="DB271" s="1" t="n">
        <v>1597.5</v>
      </c>
      <c r="DC271" s="1" t="n">
        <v>6648</v>
      </c>
      <c r="DD271" s="1" t="n">
        <v>1554</v>
      </c>
      <c r="DG271" s="1" t="n">
        <v>1620</v>
      </c>
      <c r="DH271" s="1" t="n">
        <v>66</v>
      </c>
      <c r="DI271" s="1" t="n">
        <v>252</v>
      </c>
      <c r="DK271" s="1" t="n">
        <v>335.88</v>
      </c>
      <c r="DL271" s="1" t="n">
        <v>1096</v>
      </c>
      <c r="DM271" s="1" t="n">
        <v>468</v>
      </c>
      <c r="DQ271" s="1" t="n">
        <v>6</v>
      </c>
      <c r="DR271" s="1" t="n">
        <v>186</v>
      </c>
      <c r="DY271" s="1" t="n">
        <v>142932.99</v>
      </c>
      <c r="DZ271" s="1" t="s">
        <v>543</v>
      </c>
    </row>
    <row r="272" customFormat="false" ht="14.5" hidden="false" customHeight="true" outlineLevel="0" collapsed="false">
      <c r="A272" s="2" t="s">
        <v>544</v>
      </c>
      <c r="B272" s="1" t="n">
        <v>3484.438</v>
      </c>
      <c r="C272" s="1" t="n">
        <v>213.27</v>
      </c>
      <c r="D272" s="1" t="n">
        <v>2260.19</v>
      </c>
      <c r="E272" s="1" t="n">
        <v>461.858</v>
      </c>
      <c r="F272" s="1" t="n">
        <v>2171.16</v>
      </c>
      <c r="G272" s="1" t="n">
        <v>186</v>
      </c>
      <c r="I272" s="1" t="n">
        <v>5576</v>
      </c>
      <c r="J272" s="1" t="n">
        <v>1124.48</v>
      </c>
      <c r="K272" s="1" t="n">
        <v>277.278</v>
      </c>
      <c r="L272" s="1" t="n">
        <v>0</v>
      </c>
      <c r="M272" s="1" t="n">
        <v>10587</v>
      </c>
      <c r="N272" s="1" t="n">
        <v>343.36</v>
      </c>
      <c r="O272" s="1" t="n">
        <v>1195.84</v>
      </c>
      <c r="P272" s="1" t="n">
        <v>390.72</v>
      </c>
      <c r="Q272" s="1" t="n">
        <v>944.24</v>
      </c>
      <c r="R272" s="1" t="n">
        <v>3102.4</v>
      </c>
      <c r="T272" s="1" t="n">
        <v>7125.44</v>
      </c>
      <c r="U272" s="1" t="n">
        <v>95.4</v>
      </c>
      <c r="V272" s="1" t="n">
        <v>1595.4</v>
      </c>
      <c r="W272" s="1" t="n">
        <v>488.4</v>
      </c>
      <c r="Y272" s="1" t="n">
        <v>0</v>
      </c>
      <c r="Z272" s="1" t="n">
        <v>1098.9</v>
      </c>
      <c r="AA272" s="1" t="n">
        <v>0</v>
      </c>
      <c r="AB272" s="1" t="n">
        <v>6182.4</v>
      </c>
      <c r="AC272" s="1" t="n">
        <v>642.72</v>
      </c>
      <c r="AE272" s="1" t="n">
        <v>804</v>
      </c>
      <c r="AH272" s="1" t="n">
        <v>217.28</v>
      </c>
      <c r="AM272" s="1" t="n">
        <v>1019.36</v>
      </c>
      <c r="AN272" s="1" t="n">
        <v>741.6</v>
      </c>
      <c r="AP272" s="1" t="n">
        <v>312</v>
      </c>
      <c r="AQ272" s="1" t="n">
        <v>108</v>
      </c>
      <c r="AR272" s="1" t="n">
        <v>763.6</v>
      </c>
      <c r="AS272" s="1" t="n">
        <v>91.52</v>
      </c>
      <c r="AT272" s="1" t="n">
        <v>38.76</v>
      </c>
      <c r="AV272" s="1" t="n">
        <v>29.288</v>
      </c>
      <c r="AW272" s="1" t="n">
        <v>19.112</v>
      </c>
      <c r="AX272" s="1" t="n">
        <v>0</v>
      </c>
      <c r="AY272" s="1" t="n">
        <v>0</v>
      </c>
      <c r="AZ272" s="1" t="n">
        <v>534</v>
      </c>
      <c r="BA272" s="1" t="n">
        <v>3898.5</v>
      </c>
      <c r="BB272" s="1" t="n">
        <v>193</v>
      </c>
      <c r="BC272" s="1" t="n">
        <v>608.8</v>
      </c>
      <c r="BD272" s="1" t="n">
        <v>399.6</v>
      </c>
      <c r="BE272" s="1" t="n">
        <v>919.5</v>
      </c>
      <c r="BF272" s="1" t="n">
        <v>169.5</v>
      </c>
      <c r="BK272" s="1" t="n">
        <v>51</v>
      </c>
      <c r="BL272" s="1" t="n">
        <v>0</v>
      </c>
      <c r="BM272" s="1" t="n">
        <v>605</v>
      </c>
      <c r="BO272" s="1" t="n">
        <v>560.8</v>
      </c>
      <c r="BQ272" s="1" t="n">
        <v>148.5</v>
      </c>
      <c r="BT272" s="1" t="n">
        <v>505.2</v>
      </c>
      <c r="BU272" s="1" t="n">
        <v>888</v>
      </c>
      <c r="BV272" s="1" t="n">
        <v>2833.75</v>
      </c>
      <c r="BW272" s="1" t="n">
        <v>9</v>
      </c>
      <c r="BY272" s="1" t="n">
        <v>258</v>
      </c>
      <c r="BZ272" s="1" t="n">
        <v>1183.5</v>
      </c>
      <c r="CE272" s="1" t="n">
        <v>4935</v>
      </c>
      <c r="CF272" s="1" t="n">
        <v>13412.4</v>
      </c>
      <c r="CH272" s="1" t="n">
        <v>4509</v>
      </c>
      <c r="CL272" s="1" t="n">
        <v>120</v>
      </c>
      <c r="CP272" s="1" t="n">
        <v>67.5</v>
      </c>
      <c r="CQ272" s="1" t="n">
        <v>396</v>
      </c>
      <c r="CS272" s="1" t="n">
        <v>174</v>
      </c>
      <c r="CU272" s="1" t="n">
        <v>328.8</v>
      </c>
      <c r="CV272" s="1" t="n">
        <v>2467.8</v>
      </c>
      <c r="CX272" s="1" t="n">
        <v>1356.48</v>
      </c>
      <c r="CZ272" s="1" t="n">
        <v>795.96</v>
      </c>
      <c r="DA272" s="1" t="n">
        <v>292.5</v>
      </c>
      <c r="DB272" s="1" t="n">
        <v>1725.25</v>
      </c>
      <c r="DC272" s="1" t="n">
        <v>4731</v>
      </c>
      <c r="DD272" s="1" t="n">
        <v>2214</v>
      </c>
      <c r="DG272" s="1" t="n">
        <v>2332.5</v>
      </c>
      <c r="DH272" s="1" t="n">
        <v>27</v>
      </c>
      <c r="DI272" s="1" t="n">
        <v>249</v>
      </c>
      <c r="DK272" s="1" t="n">
        <v>393.12</v>
      </c>
      <c r="DL272" s="1" t="n">
        <v>1095.5</v>
      </c>
      <c r="DM272" s="1" t="n">
        <v>444</v>
      </c>
      <c r="DQ272" s="1" t="n">
        <v>480</v>
      </c>
      <c r="DR272" s="1" t="n">
        <v>414</v>
      </c>
      <c r="DY272" s="1" t="n">
        <v>157681.064</v>
      </c>
      <c r="DZ272" s="1" t="s">
        <v>544</v>
      </c>
    </row>
    <row r="273" customFormat="false" ht="14.5" hidden="false" customHeight="true" outlineLevel="0" collapsed="false">
      <c r="A273" s="2" t="s">
        <v>545</v>
      </c>
      <c r="B273" s="1" t="n">
        <v>2299.346</v>
      </c>
      <c r="C273" s="1" t="n">
        <v>1751.856</v>
      </c>
      <c r="D273" s="1" t="n">
        <v>3343.196</v>
      </c>
      <c r="E273" s="1" t="n">
        <v>238.006</v>
      </c>
      <c r="F273" s="1" t="n">
        <v>2013.54</v>
      </c>
      <c r="G273" s="1" t="n">
        <v>84</v>
      </c>
      <c r="I273" s="1" t="n">
        <v>784.326</v>
      </c>
      <c r="J273" s="1" t="n">
        <v>3167.36</v>
      </c>
      <c r="K273" s="1" t="n">
        <v>430.55</v>
      </c>
      <c r="L273" s="1" t="n">
        <v>306</v>
      </c>
      <c r="M273" s="1" t="n">
        <v>0</v>
      </c>
      <c r="N273" s="1" t="n">
        <v>296.37</v>
      </c>
      <c r="O273" s="1" t="n">
        <v>974.21</v>
      </c>
      <c r="P273" s="1" t="n">
        <v>355.2</v>
      </c>
      <c r="Q273" s="1" t="n">
        <v>645.65</v>
      </c>
      <c r="R273" s="1" t="n">
        <v>855.68</v>
      </c>
      <c r="S273" s="1" t="n">
        <v>0</v>
      </c>
      <c r="T273" s="1" t="n">
        <v>23785.44</v>
      </c>
      <c r="U273" s="1" t="n">
        <v>764</v>
      </c>
      <c r="V273" s="1" t="n">
        <v>2139.6</v>
      </c>
      <c r="W273" s="1" t="n">
        <v>486.6</v>
      </c>
      <c r="Y273" s="1" t="n">
        <v>638.88</v>
      </c>
      <c r="Z273" s="1" t="n">
        <v>2493.8</v>
      </c>
      <c r="AA273" s="1" t="n">
        <v>142.08</v>
      </c>
      <c r="AB273" s="1" t="n">
        <v>4144.6</v>
      </c>
      <c r="AC273" s="1" t="n">
        <v>1988.52</v>
      </c>
      <c r="AD273" s="1" t="n">
        <v>3.6</v>
      </c>
      <c r="AE273" s="1" t="n">
        <v>1613.16</v>
      </c>
      <c r="AH273" s="1" t="n">
        <v>2568.44</v>
      </c>
      <c r="AI273" s="1" t="n">
        <v>11.2</v>
      </c>
      <c r="AJ273" s="1" t="n">
        <v>4248</v>
      </c>
      <c r="AM273" s="1" t="n">
        <v>1276.96</v>
      </c>
      <c r="AN273" s="1" t="n">
        <v>10017.8</v>
      </c>
      <c r="AO273" s="1" t="n">
        <v>129.6</v>
      </c>
      <c r="AP273" s="1" t="n">
        <v>1392</v>
      </c>
      <c r="AQ273" s="1" t="n">
        <v>72</v>
      </c>
      <c r="AR273" s="1" t="n">
        <v>1508.8</v>
      </c>
      <c r="AS273" s="1" t="n">
        <v>443.56</v>
      </c>
      <c r="AT273" s="1" t="n">
        <v>140.535</v>
      </c>
      <c r="AV273" s="1" t="n">
        <v>34.58</v>
      </c>
      <c r="AW273" s="1" t="n">
        <v>0</v>
      </c>
      <c r="AX273" s="1" t="n">
        <v>0</v>
      </c>
      <c r="AY273" s="1" t="n">
        <v>0</v>
      </c>
      <c r="AZ273" s="1" t="n">
        <v>5090.25</v>
      </c>
      <c r="BA273" s="1" t="n">
        <v>165</v>
      </c>
      <c r="BB273" s="1" t="n">
        <v>1239</v>
      </c>
      <c r="BC273" s="1" t="n">
        <v>6058.4</v>
      </c>
      <c r="BD273" s="1" t="n">
        <v>387.6</v>
      </c>
      <c r="BE273" s="1" t="n">
        <v>643.5</v>
      </c>
      <c r="BF273" s="1" t="n">
        <v>273</v>
      </c>
      <c r="BG273" s="1" t="n">
        <v>0</v>
      </c>
      <c r="BH273" s="1" t="n">
        <v>0</v>
      </c>
      <c r="BJ273" s="1" t="n">
        <v>917.375</v>
      </c>
      <c r="BK273" s="1" t="n">
        <v>101</v>
      </c>
      <c r="BL273" s="1" t="n">
        <v>96</v>
      </c>
      <c r="BM273" s="1" t="n">
        <v>1972.875</v>
      </c>
      <c r="BN273" s="1" t="n">
        <v>20</v>
      </c>
      <c r="BO273" s="1" t="n">
        <v>10156</v>
      </c>
      <c r="BP273" s="1" t="n">
        <v>0</v>
      </c>
      <c r="BQ273" s="1" t="n">
        <v>121.5</v>
      </c>
      <c r="BS273" s="1" t="n">
        <v>0</v>
      </c>
      <c r="BT273" s="1" t="n">
        <v>436.8</v>
      </c>
      <c r="BU273" s="1" t="n">
        <v>703.5</v>
      </c>
      <c r="BV273" s="1" t="n">
        <v>1605.75</v>
      </c>
      <c r="BW273" s="1" t="n">
        <v>240</v>
      </c>
      <c r="BX273" s="1" t="n">
        <v>0</v>
      </c>
      <c r="BY273" s="1" t="n">
        <v>267</v>
      </c>
      <c r="BZ273" s="1" t="n">
        <v>1227.78</v>
      </c>
      <c r="CA273" s="1" t="n">
        <v>223.44</v>
      </c>
      <c r="CB273" s="1" t="n">
        <v>15.6</v>
      </c>
      <c r="CC273" s="1" t="n">
        <v>1.814</v>
      </c>
      <c r="CD273" s="1" t="n">
        <v>700.82</v>
      </c>
      <c r="CE273" s="1" t="n">
        <v>35549</v>
      </c>
      <c r="CF273" s="1" t="n">
        <v>15239.4</v>
      </c>
      <c r="CG273" s="1" t="n">
        <v>216</v>
      </c>
      <c r="CH273" s="1" t="n">
        <v>2403.54</v>
      </c>
      <c r="CI273" s="1" t="n">
        <v>744</v>
      </c>
      <c r="CL273" s="1" t="n">
        <v>276</v>
      </c>
      <c r="CM273" s="1" t="n">
        <v>6</v>
      </c>
      <c r="CN273" s="1" t="n">
        <v>6</v>
      </c>
      <c r="CO273" s="1" t="n">
        <v>6</v>
      </c>
      <c r="CP273" s="1" t="n">
        <v>42</v>
      </c>
      <c r="CQ273" s="1" t="n">
        <v>441</v>
      </c>
      <c r="CS273" s="1" t="n">
        <v>255.5</v>
      </c>
      <c r="CU273" s="1" t="n">
        <v>620.6</v>
      </c>
      <c r="CV273" s="1" t="n">
        <v>1764.18</v>
      </c>
      <c r="CW273" s="1" t="n">
        <v>120</v>
      </c>
      <c r="CX273" s="1" t="n">
        <v>953.1</v>
      </c>
      <c r="CY273" s="1" t="n">
        <v>64.8</v>
      </c>
      <c r="CZ273" s="1" t="n">
        <v>2263.14</v>
      </c>
      <c r="DA273" s="1" t="n">
        <v>468.18</v>
      </c>
      <c r="DB273" s="1" t="n">
        <v>951.75</v>
      </c>
      <c r="DC273" s="1" t="n">
        <v>6969</v>
      </c>
      <c r="DD273" s="1" t="n">
        <v>4152</v>
      </c>
      <c r="DE273" s="1" t="n">
        <v>1065</v>
      </c>
      <c r="DG273" s="1" t="n">
        <v>942.75</v>
      </c>
      <c r="DH273" s="1" t="n">
        <v>12</v>
      </c>
      <c r="DI273" s="1" t="n">
        <v>444</v>
      </c>
      <c r="DJ273" s="1" t="n">
        <v>6</v>
      </c>
      <c r="DK273" s="1" t="n">
        <v>281.88</v>
      </c>
      <c r="DL273" s="1" t="n">
        <v>920</v>
      </c>
      <c r="DM273" s="1" t="n">
        <v>2030</v>
      </c>
      <c r="DN273" s="1" t="n">
        <v>0</v>
      </c>
      <c r="DO273" s="1" t="n">
        <v>0</v>
      </c>
      <c r="DP273" s="1" t="n">
        <v>0</v>
      </c>
      <c r="DQ273" s="1" t="n">
        <v>194</v>
      </c>
      <c r="DR273" s="1" t="n">
        <v>648</v>
      </c>
      <c r="DY273" s="1" t="n">
        <v>134164.329</v>
      </c>
      <c r="DZ273" s="1" t="s">
        <v>545</v>
      </c>
    </row>
    <row r="274" customFormat="false" ht="14.5" hidden="false" customHeight="true" outlineLevel="0" collapsed="false">
      <c r="A274" s="2" t="s">
        <v>546</v>
      </c>
      <c r="B274" s="1" t="n">
        <v>6706.738</v>
      </c>
      <c r="C274" s="1" t="n">
        <v>641.61</v>
      </c>
      <c r="D274" s="1" t="n">
        <v>2335.152</v>
      </c>
      <c r="E274" s="1" t="n">
        <v>214.788</v>
      </c>
      <c r="F274" s="1" t="n">
        <v>1528.84</v>
      </c>
      <c r="G274" s="1" t="n">
        <v>120</v>
      </c>
      <c r="I274" s="1" t="n">
        <v>428.898</v>
      </c>
      <c r="J274" s="1" t="n">
        <v>3206.56</v>
      </c>
      <c r="K274" s="1" t="n">
        <v>85.058</v>
      </c>
      <c r="L274" s="1" t="n">
        <v>23.604</v>
      </c>
      <c r="M274" s="1" t="n">
        <v>0</v>
      </c>
      <c r="N274" s="1" t="n">
        <v>367.04</v>
      </c>
      <c r="O274" s="1" t="n">
        <v>842.12</v>
      </c>
      <c r="P274" s="1" t="n">
        <v>296</v>
      </c>
      <c r="Q274" s="1" t="n">
        <v>604.58</v>
      </c>
      <c r="R274" s="1" t="n">
        <v>1079.68</v>
      </c>
      <c r="S274" s="1" t="n">
        <v>0</v>
      </c>
      <c r="T274" s="1" t="n">
        <v>26547.36</v>
      </c>
      <c r="U274" s="1" t="n">
        <v>673.2</v>
      </c>
      <c r="V274" s="1" t="n">
        <v>3093.84</v>
      </c>
      <c r="W274" s="1" t="n">
        <v>1645.68</v>
      </c>
      <c r="Y274" s="1" t="n">
        <v>630.72</v>
      </c>
      <c r="Z274" s="1" t="n">
        <v>3491.32</v>
      </c>
      <c r="AA274" s="1" t="n">
        <v>139.86</v>
      </c>
      <c r="AB274" s="1" t="n">
        <v>4846.56</v>
      </c>
      <c r="AC274" s="1" t="n">
        <v>380.16</v>
      </c>
      <c r="AD274" s="1" t="n">
        <v>2.4</v>
      </c>
      <c r="AE274" s="1" t="n">
        <v>1723.2</v>
      </c>
      <c r="AH274" s="1" t="n">
        <v>2257.92</v>
      </c>
      <c r="AI274" s="1" t="n">
        <v>347.2</v>
      </c>
      <c r="AJ274" s="1" t="n">
        <v>3062.4</v>
      </c>
      <c r="AM274" s="1" t="n">
        <v>1151.84</v>
      </c>
      <c r="AN274" s="1" t="n">
        <v>10351.8</v>
      </c>
      <c r="AO274" s="1" t="n">
        <v>108</v>
      </c>
      <c r="AP274" s="1" t="n">
        <v>1776</v>
      </c>
      <c r="AQ274" s="1" t="n">
        <v>76.8</v>
      </c>
      <c r="AR274" s="1" t="n">
        <v>1499.6</v>
      </c>
      <c r="AS274" s="1" t="n">
        <v>355.68</v>
      </c>
      <c r="AT274" s="1" t="n">
        <v>79.895</v>
      </c>
      <c r="AV274" s="1" t="n">
        <v>32.01</v>
      </c>
      <c r="AW274" s="1" t="n">
        <v>0</v>
      </c>
      <c r="AX274" s="1" t="n">
        <v>0</v>
      </c>
      <c r="AY274" s="1" t="n">
        <v>0</v>
      </c>
      <c r="AZ274" s="1" t="n">
        <v>4272</v>
      </c>
      <c r="BA274" s="1" t="n">
        <v>847</v>
      </c>
      <c r="BB274" s="1" t="n">
        <v>1128</v>
      </c>
      <c r="BC274" s="1" t="n">
        <v>1734.4</v>
      </c>
      <c r="BD274" s="1" t="n">
        <v>310.8</v>
      </c>
      <c r="BE274" s="1" t="n">
        <v>792</v>
      </c>
      <c r="BF274" s="1" t="n">
        <v>306</v>
      </c>
      <c r="BG274" s="1" t="n">
        <v>0</v>
      </c>
      <c r="BH274" s="1" t="n">
        <v>0</v>
      </c>
      <c r="BJ274" s="1" t="n">
        <v>808</v>
      </c>
      <c r="BK274" s="1" t="n">
        <v>127</v>
      </c>
      <c r="BL274" s="1" t="n">
        <v>45.4</v>
      </c>
      <c r="BM274" s="1" t="n">
        <v>5626</v>
      </c>
      <c r="BN274" s="1" t="n">
        <v>29</v>
      </c>
      <c r="BO274" s="1" t="n">
        <v>4533</v>
      </c>
      <c r="BP274" s="1" t="n">
        <v>0</v>
      </c>
      <c r="BQ274" s="1" t="n">
        <v>133.5</v>
      </c>
      <c r="BS274" s="1" t="n">
        <v>0</v>
      </c>
      <c r="BT274" s="1" t="n">
        <v>456</v>
      </c>
      <c r="BU274" s="1" t="n">
        <v>825</v>
      </c>
      <c r="BV274" s="1" t="n">
        <v>1505</v>
      </c>
      <c r="BW274" s="1" t="n">
        <v>99</v>
      </c>
      <c r="BX274" s="1" t="n">
        <v>0</v>
      </c>
      <c r="BY274" s="1" t="n">
        <v>240</v>
      </c>
      <c r="BZ274" s="1" t="n">
        <v>737.46</v>
      </c>
      <c r="CA274" s="1" t="n">
        <v>119.28</v>
      </c>
      <c r="CB274" s="1" t="n">
        <v>21</v>
      </c>
      <c r="CC274" s="1" t="n">
        <v>1.846</v>
      </c>
      <c r="CD274" s="1" t="n">
        <v>667.8</v>
      </c>
      <c r="CE274" s="1" t="n">
        <v>34181</v>
      </c>
      <c r="CF274" s="1" t="n">
        <v>8194.8</v>
      </c>
      <c r="CG274" s="1" t="n">
        <v>192</v>
      </c>
      <c r="CH274" s="1" t="n">
        <v>2305.8</v>
      </c>
      <c r="CI274" s="1" t="n">
        <v>763.5</v>
      </c>
      <c r="CL274" s="1" t="n">
        <v>0</v>
      </c>
      <c r="CM274" s="1" t="n">
        <v>45.6</v>
      </c>
      <c r="CN274" s="1" t="n">
        <v>38.4</v>
      </c>
      <c r="CO274" s="1" t="n">
        <v>54</v>
      </c>
      <c r="CP274" s="1" t="n">
        <v>51</v>
      </c>
      <c r="CQ274" s="1" t="n">
        <v>607</v>
      </c>
      <c r="CS274" s="1" t="n">
        <v>319.5</v>
      </c>
      <c r="CU274" s="1" t="n">
        <v>479.2</v>
      </c>
      <c r="CV274" s="1" t="n">
        <v>1647</v>
      </c>
      <c r="CW274" s="1" t="n">
        <v>96</v>
      </c>
      <c r="CX274" s="1" t="n">
        <v>711.36</v>
      </c>
      <c r="CY274" s="1" t="n">
        <v>54</v>
      </c>
      <c r="CZ274" s="1" t="n">
        <v>1003.68</v>
      </c>
      <c r="DA274" s="1" t="n">
        <v>283.32</v>
      </c>
      <c r="DB274" s="1" t="n">
        <v>743</v>
      </c>
      <c r="DC274" s="1" t="n">
        <v>3978</v>
      </c>
      <c r="DD274" s="1" t="n">
        <v>3240</v>
      </c>
      <c r="DE274" s="1" t="n">
        <v>1137</v>
      </c>
      <c r="DG274" s="1" t="n">
        <v>1132.5</v>
      </c>
      <c r="DH274" s="1" t="n">
        <v>12</v>
      </c>
      <c r="DI274" s="1" t="n">
        <v>183</v>
      </c>
      <c r="DJ274" s="1" t="n">
        <v>40.8</v>
      </c>
      <c r="DK274" s="1" t="n">
        <v>186.3</v>
      </c>
      <c r="DL274" s="1" t="n">
        <v>980.5</v>
      </c>
      <c r="DM274" s="1" t="n">
        <v>1044</v>
      </c>
      <c r="DN274" s="1" t="n">
        <v>0</v>
      </c>
      <c r="DO274" s="1" t="n">
        <v>0</v>
      </c>
      <c r="DP274" s="1" t="n">
        <v>0</v>
      </c>
      <c r="DQ274" s="1" t="n">
        <v>696</v>
      </c>
      <c r="DR274" s="1" t="n">
        <v>780</v>
      </c>
      <c r="DY274" s="1" t="n">
        <v>157553.578</v>
      </c>
      <c r="DZ274" s="1" t="s">
        <v>547</v>
      </c>
    </row>
    <row r="275" customFormat="false" ht="14.5" hidden="false" customHeight="true" outlineLevel="0" collapsed="false">
      <c r="A275" s="2" t="s">
        <v>548</v>
      </c>
      <c r="B275" s="1" t="n">
        <v>2604.158</v>
      </c>
      <c r="C275" s="1" t="n">
        <v>142.56</v>
      </c>
      <c r="D275" s="1" t="n">
        <v>1906.178</v>
      </c>
      <c r="E275" s="1" t="n">
        <v>157.218</v>
      </c>
      <c r="F275" s="1" t="n">
        <v>1667.96</v>
      </c>
      <c r="G275" s="1" t="n">
        <v>114</v>
      </c>
      <c r="I275" s="1" t="n">
        <v>547.556</v>
      </c>
      <c r="J275" s="1" t="n">
        <v>2439.36</v>
      </c>
      <c r="K275" s="1" t="n">
        <v>686.418</v>
      </c>
      <c r="L275" s="1" t="n">
        <v>204.478</v>
      </c>
      <c r="M275" s="1" t="n">
        <v>0</v>
      </c>
      <c r="N275" s="1" t="n">
        <v>251.6</v>
      </c>
      <c r="O275" s="1" t="n">
        <v>867.28</v>
      </c>
      <c r="P275" s="1" t="n">
        <v>307.84</v>
      </c>
      <c r="Q275" s="1" t="n">
        <v>574.98</v>
      </c>
      <c r="R275" s="1" t="n">
        <v>757.12</v>
      </c>
      <c r="S275" s="1" t="n">
        <v>204</v>
      </c>
      <c r="T275" s="1" t="n">
        <v>21293.44</v>
      </c>
      <c r="U275" s="1" t="n">
        <v>538.2</v>
      </c>
      <c r="V275" s="1" t="n">
        <v>2191.68</v>
      </c>
      <c r="W275" s="1" t="n">
        <v>584.4</v>
      </c>
      <c r="Y275" s="1" t="n">
        <v>591.84</v>
      </c>
      <c r="Z275" s="1" t="n">
        <v>2739.85</v>
      </c>
      <c r="AA275" s="1" t="n">
        <v>111</v>
      </c>
      <c r="AB275" s="1" t="n">
        <v>4736.62</v>
      </c>
      <c r="AC275" s="1" t="n">
        <v>322.2</v>
      </c>
      <c r="AD275" s="1" t="n">
        <v>2.4</v>
      </c>
      <c r="AE275" s="1" t="n">
        <v>1797.6</v>
      </c>
      <c r="AH275" s="1" t="n">
        <v>1361.08</v>
      </c>
      <c r="AI275" s="1" t="n">
        <v>22.4</v>
      </c>
      <c r="AJ275" s="1" t="n">
        <v>6464.4</v>
      </c>
      <c r="AM275" s="1" t="n">
        <v>850.08</v>
      </c>
      <c r="AN275" s="1" t="n">
        <v>7797.6</v>
      </c>
      <c r="AO275" s="1" t="n">
        <v>86.4</v>
      </c>
      <c r="AP275" s="1" t="n">
        <v>1692</v>
      </c>
      <c r="AQ275" s="1" t="n">
        <v>61.2</v>
      </c>
      <c r="AR275" s="1" t="n">
        <v>1656</v>
      </c>
      <c r="AS275" s="1" t="n">
        <v>283.92</v>
      </c>
      <c r="AT275" s="1" t="n">
        <v>48.915</v>
      </c>
      <c r="AV275" s="1" t="n">
        <v>38.985</v>
      </c>
      <c r="AW275" s="1" t="n">
        <v>0</v>
      </c>
      <c r="AX275" s="1" t="n">
        <v>0</v>
      </c>
      <c r="AY275" s="1" t="n">
        <v>4998</v>
      </c>
      <c r="AZ275" s="1" t="n">
        <v>3194.625</v>
      </c>
      <c r="BA275" s="1" t="n">
        <v>287</v>
      </c>
      <c r="BB275" s="1" t="n">
        <v>824</v>
      </c>
      <c r="BC275" s="1" t="n">
        <v>1830.4</v>
      </c>
      <c r="BD275" s="1" t="n">
        <v>332.4</v>
      </c>
      <c r="BE275" s="1" t="n">
        <v>1062</v>
      </c>
      <c r="BF275" s="1" t="n">
        <v>229.5</v>
      </c>
      <c r="BG275" s="1" t="n">
        <v>0</v>
      </c>
      <c r="BH275" s="1" t="n">
        <v>1.6</v>
      </c>
      <c r="BJ275" s="1" t="n">
        <v>757</v>
      </c>
      <c r="BK275" s="1" t="n">
        <v>112</v>
      </c>
      <c r="BL275" s="1" t="n">
        <v>40</v>
      </c>
      <c r="BM275" s="1" t="n">
        <v>9632</v>
      </c>
      <c r="BN275" s="1" t="n">
        <v>15.75</v>
      </c>
      <c r="BO275" s="1" t="n">
        <v>4198.4</v>
      </c>
      <c r="BP275" s="1" t="n">
        <v>0</v>
      </c>
      <c r="BQ275" s="1" t="n">
        <v>112.5</v>
      </c>
      <c r="BS275" s="1" t="n">
        <v>1.6</v>
      </c>
      <c r="BT275" s="1" t="n">
        <v>447.6</v>
      </c>
      <c r="BU275" s="1" t="n">
        <v>1117.5</v>
      </c>
      <c r="BV275" s="1" t="n">
        <v>1702.25</v>
      </c>
      <c r="BW275" s="1" t="n">
        <v>183</v>
      </c>
      <c r="BX275" s="1" t="n">
        <v>0</v>
      </c>
      <c r="BY275" s="1" t="n">
        <v>189</v>
      </c>
      <c r="BZ275" s="1" t="n">
        <v>802.98</v>
      </c>
      <c r="CA275" s="1" t="n">
        <v>117.6</v>
      </c>
      <c r="CB275" s="1" t="n">
        <v>19.8</v>
      </c>
      <c r="CC275" s="1" t="n">
        <v>0</v>
      </c>
      <c r="CD275" s="1" t="n">
        <v>629.16</v>
      </c>
      <c r="CE275" s="1" t="n">
        <v>38379</v>
      </c>
      <c r="CF275" s="1" t="n">
        <v>14457.6</v>
      </c>
      <c r="CG275" s="1" t="n">
        <v>252</v>
      </c>
      <c r="CH275" s="1" t="n">
        <v>2430</v>
      </c>
      <c r="CI275" s="1" t="n">
        <v>1284</v>
      </c>
      <c r="CL275" s="1" t="n">
        <v>480</v>
      </c>
      <c r="CM275" s="1" t="n">
        <v>52.8</v>
      </c>
      <c r="CN275" s="1" t="n">
        <v>46.8</v>
      </c>
      <c r="CO275" s="1" t="n">
        <v>53.4</v>
      </c>
      <c r="CP275" s="1" t="n">
        <v>45</v>
      </c>
      <c r="CQ275" s="1" t="n">
        <v>361</v>
      </c>
      <c r="CS275" s="1" t="n">
        <v>435</v>
      </c>
      <c r="CU275" s="1" t="n">
        <v>347.4</v>
      </c>
      <c r="CV275" s="1" t="n">
        <v>1539</v>
      </c>
      <c r="CW275" s="1" t="n">
        <v>108</v>
      </c>
      <c r="CX275" s="1" t="n">
        <v>874.8</v>
      </c>
      <c r="CY275" s="1" t="n">
        <v>86.4</v>
      </c>
      <c r="CZ275" s="1" t="n">
        <v>1666.98</v>
      </c>
      <c r="DA275" s="1" t="n">
        <v>348.12</v>
      </c>
      <c r="DB275" s="1" t="n">
        <v>895.25</v>
      </c>
      <c r="DC275" s="1" t="n">
        <v>4071</v>
      </c>
      <c r="DD275" s="1" t="n">
        <v>3858</v>
      </c>
      <c r="DE275" s="1" t="n">
        <v>1665</v>
      </c>
      <c r="DG275" s="1" t="n">
        <v>757.5</v>
      </c>
      <c r="DH275" s="1" t="n">
        <v>10.5</v>
      </c>
      <c r="DI275" s="1" t="n">
        <v>603</v>
      </c>
      <c r="DJ275" s="1" t="n">
        <v>44.4</v>
      </c>
      <c r="DK275" s="1" t="n">
        <v>217.98</v>
      </c>
      <c r="DL275" s="1" t="n">
        <v>672</v>
      </c>
      <c r="DM275" s="1" t="n">
        <v>772</v>
      </c>
      <c r="DN275" s="1" t="n">
        <v>0</v>
      </c>
      <c r="DO275" s="1" t="n">
        <v>0</v>
      </c>
      <c r="DP275" s="1" t="n">
        <v>0</v>
      </c>
      <c r="DQ275" s="1" t="n">
        <v>12</v>
      </c>
      <c r="DR275" s="1" t="n">
        <v>576</v>
      </c>
      <c r="DY275" s="1" t="n">
        <v>185876.263</v>
      </c>
      <c r="DZ275" s="1" t="s">
        <v>549</v>
      </c>
    </row>
    <row r="276" customFormat="false" ht="14.5" hidden="false" customHeight="true" outlineLevel="0" collapsed="false">
      <c r="A276" s="2" t="s">
        <v>550</v>
      </c>
      <c r="B276" s="1" t="n">
        <v>3205.962</v>
      </c>
      <c r="C276" s="1" t="n">
        <v>81.824</v>
      </c>
      <c r="D276" s="1" t="n">
        <v>1558.479</v>
      </c>
      <c r="E276" s="1" t="n">
        <v>130.066</v>
      </c>
      <c r="F276" s="1" t="n">
        <v>1702.74</v>
      </c>
      <c r="G276" s="1" t="n">
        <v>72</v>
      </c>
      <c r="I276" s="1" t="n">
        <v>477.668</v>
      </c>
      <c r="J276" s="1" t="n">
        <v>1709.68</v>
      </c>
      <c r="K276" s="1" t="n">
        <v>112.944</v>
      </c>
      <c r="L276" s="1" t="n">
        <v>121.784</v>
      </c>
      <c r="M276" s="1" t="n">
        <v>0</v>
      </c>
      <c r="N276" s="1" t="n">
        <v>180.56</v>
      </c>
      <c r="O276" s="1" t="n">
        <v>852.48</v>
      </c>
      <c r="P276" s="1" t="n">
        <v>230.88</v>
      </c>
      <c r="Q276" s="1" t="n">
        <v>571.28</v>
      </c>
      <c r="R276" s="1" t="n">
        <v>904.96</v>
      </c>
      <c r="S276" s="1" t="n">
        <v>204</v>
      </c>
      <c r="T276" s="1" t="n">
        <v>18981.48</v>
      </c>
      <c r="U276" s="1" t="n">
        <v>351</v>
      </c>
      <c r="V276" s="1" t="n">
        <v>1981.2</v>
      </c>
      <c r="W276" s="1" t="n">
        <v>1160.88</v>
      </c>
      <c r="Y276" s="1" t="n">
        <v>489.6</v>
      </c>
      <c r="Z276" s="1" t="n">
        <v>1787.84</v>
      </c>
      <c r="AA276" s="1" t="n">
        <v>108.78</v>
      </c>
      <c r="AB276" s="1" t="n">
        <v>2241.12</v>
      </c>
      <c r="AC276" s="1" t="n">
        <v>272.88</v>
      </c>
      <c r="AD276" s="1" t="n">
        <v>8.52</v>
      </c>
      <c r="AE276" s="1" t="n">
        <v>1210.8</v>
      </c>
      <c r="AH276" s="1" t="n">
        <v>981.12</v>
      </c>
      <c r="AI276" s="1" t="n">
        <v>35.84</v>
      </c>
      <c r="AJ276" s="1" t="n">
        <v>4041.6</v>
      </c>
      <c r="AM276" s="1" t="n">
        <v>489.44</v>
      </c>
      <c r="AN276" s="1" t="n">
        <v>3823.6</v>
      </c>
      <c r="AO276" s="1" t="n">
        <v>108</v>
      </c>
      <c r="AP276" s="1" t="n">
        <v>1698</v>
      </c>
      <c r="AQ276" s="1" t="n">
        <v>34.8</v>
      </c>
      <c r="AR276" s="1" t="n">
        <v>1048.8</v>
      </c>
      <c r="AS276" s="1" t="n">
        <v>139.36</v>
      </c>
      <c r="AT276" s="1" t="n">
        <v>45.315</v>
      </c>
      <c r="AV276" s="1" t="n">
        <v>23.135</v>
      </c>
      <c r="AW276" s="1" t="n">
        <v>0</v>
      </c>
      <c r="AX276" s="1" t="n">
        <v>0</v>
      </c>
      <c r="AY276" s="1" t="n">
        <v>0</v>
      </c>
      <c r="AZ276" s="1" t="n">
        <v>2399</v>
      </c>
      <c r="BA276" s="1" t="n">
        <v>238</v>
      </c>
      <c r="BB276" s="1" t="n">
        <v>637.25</v>
      </c>
      <c r="BC276" s="1" t="n">
        <v>2047.4</v>
      </c>
      <c r="BD276" s="1" t="n">
        <v>168</v>
      </c>
      <c r="BE276" s="1" t="n">
        <v>1227</v>
      </c>
      <c r="BF276" s="1" t="n">
        <v>72</v>
      </c>
      <c r="BG276" s="1" t="n">
        <v>0</v>
      </c>
      <c r="BH276" s="1" t="n">
        <v>0</v>
      </c>
      <c r="BJ276" s="1" t="n">
        <v>645</v>
      </c>
      <c r="BK276" s="1" t="n">
        <v>88</v>
      </c>
      <c r="BL276" s="1" t="n">
        <v>35.2</v>
      </c>
      <c r="BM276" s="1" t="n">
        <v>4416</v>
      </c>
      <c r="BN276" s="1" t="n">
        <v>17</v>
      </c>
      <c r="BO276" s="1" t="n">
        <v>3697.6</v>
      </c>
      <c r="BP276" s="1" t="n">
        <v>0</v>
      </c>
      <c r="BQ276" s="1" t="n">
        <v>61.5</v>
      </c>
      <c r="BS276" s="1" t="n">
        <v>0</v>
      </c>
      <c r="BT276" s="1" t="n">
        <v>231.6</v>
      </c>
      <c r="BU276" s="1" t="n">
        <v>1488</v>
      </c>
      <c r="BV276" s="1" t="n">
        <v>1045.5</v>
      </c>
      <c r="BW276" s="1" t="n">
        <v>156</v>
      </c>
      <c r="BX276" s="1" t="n">
        <v>0</v>
      </c>
      <c r="BY276" s="1" t="n">
        <v>75</v>
      </c>
      <c r="BZ276" s="1" t="n">
        <v>724.68</v>
      </c>
      <c r="CA276" s="1" t="n">
        <v>184.8</v>
      </c>
      <c r="CB276" s="1" t="n">
        <v>299.4</v>
      </c>
      <c r="CC276" s="1" t="n">
        <v>9.282</v>
      </c>
      <c r="CD276" s="1" t="n">
        <v>508.2</v>
      </c>
      <c r="CE276" s="1" t="n">
        <v>22180</v>
      </c>
      <c r="CF276" s="1" t="n">
        <v>8892</v>
      </c>
      <c r="CG276" s="1" t="n">
        <v>192</v>
      </c>
      <c r="CH276" s="1" t="n">
        <v>2122.2</v>
      </c>
      <c r="CI276" s="1" t="n">
        <v>1854</v>
      </c>
      <c r="CL276" s="1" t="n">
        <v>240</v>
      </c>
      <c r="CM276" s="1" t="n">
        <v>83.8</v>
      </c>
      <c r="CN276" s="1" t="n">
        <v>61.6</v>
      </c>
      <c r="CO276" s="1" t="n">
        <v>88.6</v>
      </c>
      <c r="CP276" s="1" t="n">
        <v>33</v>
      </c>
      <c r="CQ276" s="1" t="n">
        <v>390</v>
      </c>
      <c r="CS276" s="1" t="n">
        <v>398</v>
      </c>
      <c r="CU276" s="1" t="n">
        <v>386.4</v>
      </c>
      <c r="CV276" s="1" t="n">
        <v>1242</v>
      </c>
      <c r="CW276" s="1" t="n">
        <v>48</v>
      </c>
      <c r="CX276" s="1" t="n">
        <v>482.76</v>
      </c>
      <c r="CY276" s="1" t="n">
        <v>43.2</v>
      </c>
      <c r="CZ276" s="1" t="n">
        <v>629.64</v>
      </c>
      <c r="DA276" s="1" t="n">
        <v>388.8</v>
      </c>
      <c r="DB276" s="1" t="n">
        <v>474</v>
      </c>
      <c r="DC276" s="1" t="n">
        <v>1971.5</v>
      </c>
      <c r="DD276" s="1" t="n">
        <v>3650</v>
      </c>
      <c r="DE276" s="1" t="n">
        <v>1809</v>
      </c>
      <c r="DG276" s="1" t="n">
        <v>768</v>
      </c>
      <c r="DH276" s="1" t="n">
        <v>3</v>
      </c>
      <c r="DI276" s="1" t="n">
        <v>171</v>
      </c>
      <c r="DJ276" s="1" t="n">
        <v>60.4</v>
      </c>
      <c r="DK276" s="1" t="n">
        <v>172.8</v>
      </c>
      <c r="DL276" s="1" t="n">
        <v>553</v>
      </c>
      <c r="DM276" s="1" t="n">
        <v>838</v>
      </c>
      <c r="DN276" s="1" t="n">
        <v>0</v>
      </c>
      <c r="DO276" s="1" t="n">
        <v>0</v>
      </c>
      <c r="DP276" s="1" t="n">
        <v>0</v>
      </c>
      <c r="DQ276" s="1" t="n">
        <v>576</v>
      </c>
      <c r="DR276" s="1" t="n">
        <v>666</v>
      </c>
      <c r="DY276" s="1" t="n">
        <v>125120.529</v>
      </c>
      <c r="DZ276" s="1" t="s">
        <v>551</v>
      </c>
    </row>
    <row r="277" customFormat="false" ht="14.5" hidden="false" customHeight="true" outlineLevel="0" collapsed="false">
      <c r="A277" s="2" t="s">
        <v>552</v>
      </c>
      <c r="B277" s="1" t="n">
        <v>2801.136</v>
      </c>
      <c r="C277" s="1" t="n">
        <v>198.074</v>
      </c>
      <c r="D277" s="1" t="n">
        <v>2572.754</v>
      </c>
      <c r="E277" s="1" t="n">
        <v>288.594</v>
      </c>
      <c r="F277" s="1" t="n">
        <v>6449.84</v>
      </c>
      <c r="G277" s="1" t="n">
        <v>126</v>
      </c>
      <c r="I277" s="1" t="n">
        <v>1494.916</v>
      </c>
      <c r="J277" s="1" t="n">
        <v>2094.4</v>
      </c>
      <c r="K277" s="1" t="n">
        <v>468.732</v>
      </c>
      <c r="L277" s="1" t="n">
        <v>134.4</v>
      </c>
      <c r="M277" s="1" t="n">
        <v>0</v>
      </c>
      <c r="N277" s="1" t="n">
        <v>310.8</v>
      </c>
      <c r="O277" s="1" t="n">
        <v>766.64</v>
      </c>
      <c r="P277" s="1" t="n">
        <v>293.04</v>
      </c>
      <c r="Q277" s="1" t="n">
        <v>710.77</v>
      </c>
      <c r="R277" s="1" t="n">
        <v>2620.8</v>
      </c>
      <c r="S277" s="1" t="n">
        <v>620.8</v>
      </c>
      <c r="T277" s="1" t="n">
        <v>35985.6</v>
      </c>
      <c r="U277" s="1" t="n">
        <v>658.8</v>
      </c>
      <c r="V277" s="1" t="n">
        <v>2664</v>
      </c>
      <c r="W277" s="1" t="n">
        <v>1358.4</v>
      </c>
      <c r="Y277" s="1" t="n">
        <v>234</v>
      </c>
      <c r="Z277" s="1" t="n">
        <v>2326.56</v>
      </c>
      <c r="AA277" s="1" t="n">
        <v>135.42</v>
      </c>
      <c r="AB277" s="1" t="n">
        <v>6105.12</v>
      </c>
      <c r="AC277" s="1" t="n">
        <v>557.52</v>
      </c>
      <c r="AD277" s="1" t="n">
        <v>12</v>
      </c>
      <c r="AE277" s="1" t="n">
        <v>1908</v>
      </c>
      <c r="AH277" s="1" t="n">
        <v>1473.92</v>
      </c>
      <c r="AI277" s="1" t="n">
        <v>21.28</v>
      </c>
      <c r="AJ277" s="1" t="n">
        <v>5156.4</v>
      </c>
      <c r="AM277" s="1" t="n">
        <v>1324.8</v>
      </c>
      <c r="AN277" s="1" t="n">
        <v>12558.6</v>
      </c>
      <c r="AO277" s="1" t="n">
        <v>172.8</v>
      </c>
      <c r="AP277" s="1" t="n">
        <v>1464</v>
      </c>
      <c r="AQ277" s="1" t="n">
        <v>115.2</v>
      </c>
      <c r="AR277" s="1" t="n">
        <v>1030.4</v>
      </c>
      <c r="AS277" s="1" t="n">
        <v>768.56</v>
      </c>
      <c r="AT277" s="1" t="n">
        <v>100.84</v>
      </c>
      <c r="AV277" s="1" t="n">
        <v>20.96</v>
      </c>
      <c r="AW277" s="1" t="n">
        <v>0</v>
      </c>
      <c r="AX277" s="1" t="n">
        <v>0</v>
      </c>
      <c r="AY277" s="1" t="n">
        <v>0</v>
      </c>
      <c r="AZ277" s="1" t="n">
        <v>3218.25</v>
      </c>
      <c r="BA277" s="1" t="n">
        <v>300.25</v>
      </c>
      <c r="BB277" s="1" t="n">
        <v>1736</v>
      </c>
      <c r="BC277" s="1" t="n">
        <v>3785.4</v>
      </c>
      <c r="BD277" s="1" t="n">
        <v>470.4</v>
      </c>
      <c r="BE277" s="1" t="n">
        <v>664.5</v>
      </c>
      <c r="BF277" s="1" t="n">
        <v>105</v>
      </c>
      <c r="BG277" s="1" t="n">
        <v>0</v>
      </c>
      <c r="BH277" s="1" t="n">
        <v>0</v>
      </c>
      <c r="BJ277" s="1" t="n">
        <v>893</v>
      </c>
      <c r="BK277" s="1" t="n">
        <v>154</v>
      </c>
      <c r="BL277" s="1" t="n">
        <v>136.4</v>
      </c>
      <c r="BM277" s="1" t="n">
        <v>2250.25</v>
      </c>
      <c r="BN277" s="1" t="n">
        <v>10.75</v>
      </c>
      <c r="BO277" s="1" t="n">
        <v>6195.4</v>
      </c>
      <c r="BP277" s="1" t="n">
        <v>0</v>
      </c>
      <c r="BQ277" s="1" t="n">
        <v>124.5</v>
      </c>
      <c r="BS277" s="1" t="n">
        <v>0</v>
      </c>
      <c r="BT277" s="1" t="n">
        <v>648</v>
      </c>
      <c r="BU277" s="1" t="n">
        <v>826.5</v>
      </c>
      <c r="BV277" s="1" t="n">
        <v>2208</v>
      </c>
      <c r="BW277" s="1" t="n">
        <v>231</v>
      </c>
      <c r="BX277" s="1" t="n">
        <v>0</v>
      </c>
      <c r="BY277" s="1" t="n">
        <v>450</v>
      </c>
      <c r="BZ277" s="1" t="n">
        <v>1031.4</v>
      </c>
      <c r="CA277" s="1" t="n">
        <v>508.2</v>
      </c>
      <c r="CB277" s="1" t="n">
        <v>695.4</v>
      </c>
      <c r="CC277" s="1" t="n">
        <v>0</v>
      </c>
      <c r="CD277" s="1" t="n">
        <v>825.58</v>
      </c>
      <c r="CE277" s="1" t="n">
        <v>18594</v>
      </c>
      <c r="CF277" s="1" t="n">
        <v>16764</v>
      </c>
      <c r="CG277" s="1" t="n">
        <v>265.2</v>
      </c>
      <c r="CH277" s="1" t="n">
        <v>2940.84</v>
      </c>
      <c r="CI277" s="1" t="n">
        <v>832.5</v>
      </c>
      <c r="CL277" s="1" t="n">
        <v>288</v>
      </c>
      <c r="CM277" s="1" t="n">
        <v>142</v>
      </c>
      <c r="CN277" s="1" t="n">
        <v>121.6</v>
      </c>
      <c r="CO277" s="1" t="n">
        <v>142</v>
      </c>
      <c r="CP277" s="1" t="n">
        <v>69</v>
      </c>
      <c r="CQ277" s="1" t="n">
        <v>847</v>
      </c>
      <c r="CS277" s="1" t="n">
        <v>543</v>
      </c>
      <c r="CU277" s="1" t="n">
        <v>532.8</v>
      </c>
      <c r="CV277" s="1" t="n">
        <v>1998</v>
      </c>
      <c r="CW277" s="1" t="n">
        <v>78</v>
      </c>
      <c r="CX277" s="1" t="n">
        <v>1611.36</v>
      </c>
      <c r="CY277" s="1" t="n">
        <v>76.68</v>
      </c>
      <c r="CZ277" s="1" t="n">
        <v>1232.28</v>
      </c>
      <c r="DA277" s="1" t="n">
        <v>524.16</v>
      </c>
      <c r="DB277" s="1" t="n">
        <v>980</v>
      </c>
      <c r="DC277" s="1" t="n">
        <v>3256.5</v>
      </c>
      <c r="DD277" s="1" t="n">
        <v>4587</v>
      </c>
      <c r="DE277" s="1" t="n">
        <v>736.5</v>
      </c>
      <c r="DG277" s="1" t="n">
        <v>1203</v>
      </c>
      <c r="DH277" s="1" t="n">
        <v>24</v>
      </c>
      <c r="DI277" s="1" t="n">
        <v>612</v>
      </c>
      <c r="DJ277" s="1" t="n">
        <v>115.6</v>
      </c>
      <c r="DK277" s="1" t="n">
        <v>330.48</v>
      </c>
      <c r="DL277" s="1" t="n">
        <v>954.5</v>
      </c>
      <c r="DM277" s="1" t="n">
        <v>1512</v>
      </c>
      <c r="DN277" s="1" t="n">
        <v>0</v>
      </c>
      <c r="DO277" s="1" t="n">
        <v>0</v>
      </c>
      <c r="DP277" s="1" t="n">
        <v>0</v>
      </c>
      <c r="DQ277" s="1" t="n">
        <v>678</v>
      </c>
      <c r="DR277" s="1" t="n">
        <v>1050</v>
      </c>
      <c r="DY277" s="1" t="n">
        <v>189215.056</v>
      </c>
    </row>
    <row r="278" customFormat="false" ht="14.5" hidden="false" customHeight="true" outlineLevel="0" collapsed="false">
      <c r="A278" s="2" t="s">
        <v>553</v>
      </c>
      <c r="B278" s="1" t="n">
        <v>2491.966</v>
      </c>
      <c r="C278" s="1" t="n">
        <v>609.574</v>
      </c>
      <c r="D278" s="1" t="n">
        <v>2183.956</v>
      </c>
      <c r="E278" s="1" t="n">
        <v>269.718</v>
      </c>
      <c r="F278" s="1" t="n">
        <v>4625.37</v>
      </c>
      <c r="G278" s="1" t="n">
        <v>96</v>
      </c>
      <c r="I278" s="1" t="n">
        <v>492.014</v>
      </c>
      <c r="J278" s="1" t="n">
        <v>1267.84</v>
      </c>
      <c r="K278" s="1" t="n">
        <v>107.126</v>
      </c>
      <c r="L278" s="1" t="n">
        <v>117.164</v>
      </c>
      <c r="M278" s="1" t="n">
        <v>0</v>
      </c>
      <c r="N278" s="1" t="n">
        <v>272.32</v>
      </c>
      <c r="O278" s="1" t="n">
        <v>1112.96</v>
      </c>
      <c r="P278" s="1" t="n">
        <v>284.16</v>
      </c>
      <c r="Q278" s="1" t="n">
        <v>552.04</v>
      </c>
      <c r="R278" s="1" t="n">
        <v>3010.56</v>
      </c>
      <c r="S278" s="1" t="n">
        <v>408</v>
      </c>
      <c r="T278" s="1" t="n">
        <v>22342.6</v>
      </c>
      <c r="U278" s="1" t="n">
        <v>792.8</v>
      </c>
      <c r="V278" s="1" t="n">
        <v>2056.08</v>
      </c>
      <c r="W278" s="1" t="n">
        <v>1489.2</v>
      </c>
      <c r="Y278" s="1" t="n">
        <v>0</v>
      </c>
      <c r="Z278" s="1" t="n">
        <v>2452.73</v>
      </c>
      <c r="AA278" s="1" t="n">
        <v>146.52</v>
      </c>
      <c r="AB278" s="1" t="n">
        <v>3510.72</v>
      </c>
      <c r="AC278" s="1" t="n">
        <v>569.04</v>
      </c>
      <c r="AD278" s="1" t="n">
        <v>34.08</v>
      </c>
      <c r="AE278" s="1" t="n">
        <v>1496.4</v>
      </c>
      <c r="AH278" s="1" t="n">
        <v>1068.76</v>
      </c>
      <c r="AI278" s="1" t="n">
        <v>107.24</v>
      </c>
      <c r="AJ278" s="1" t="n">
        <v>2895.6</v>
      </c>
      <c r="AM278" s="1" t="n">
        <v>1056.16</v>
      </c>
      <c r="AN278" s="1" t="n">
        <v>11796.2</v>
      </c>
      <c r="AO278" s="1" t="n">
        <v>126</v>
      </c>
      <c r="AP278" s="1" t="n">
        <v>1896</v>
      </c>
      <c r="AQ278" s="1" t="n">
        <v>62.4</v>
      </c>
      <c r="AR278" s="1" t="n">
        <v>975.2</v>
      </c>
      <c r="AS278" s="1" t="n">
        <v>528.32</v>
      </c>
      <c r="AT278" s="1" t="n">
        <v>51.19</v>
      </c>
      <c r="AV278" s="1" t="n">
        <v>24.24</v>
      </c>
      <c r="AW278" s="1" t="n">
        <v>0</v>
      </c>
      <c r="AX278" s="1" t="n">
        <v>0</v>
      </c>
      <c r="AY278" s="1" t="n">
        <v>0</v>
      </c>
      <c r="AZ278" s="1" t="n">
        <v>2689</v>
      </c>
      <c r="BA278" s="1" t="n">
        <v>282.375</v>
      </c>
      <c r="BB278" s="1" t="n">
        <v>1491</v>
      </c>
      <c r="BC278" s="1" t="n">
        <v>2039.2</v>
      </c>
      <c r="BD278" s="1" t="n">
        <v>229.2</v>
      </c>
      <c r="BE278" s="1" t="n">
        <v>642</v>
      </c>
      <c r="BF278" s="1" t="n">
        <v>162</v>
      </c>
      <c r="BG278" s="1" t="n">
        <v>0</v>
      </c>
      <c r="BH278" s="1" t="n">
        <v>0</v>
      </c>
      <c r="BJ278" s="1" t="n">
        <v>790</v>
      </c>
      <c r="BK278" s="1" t="n">
        <v>105</v>
      </c>
      <c r="BL278" s="1" t="n">
        <v>143</v>
      </c>
      <c r="BM278" s="1" t="n">
        <v>1982.625</v>
      </c>
      <c r="BN278" s="1" t="n">
        <v>28.875</v>
      </c>
      <c r="BO278" s="1" t="n">
        <v>5186.4</v>
      </c>
      <c r="BP278" s="1" t="n">
        <v>0</v>
      </c>
      <c r="BQ278" s="1" t="n">
        <v>130.5</v>
      </c>
      <c r="BS278" s="1" t="n">
        <v>0</v>
      </c>
      <c r="BT278" s="1" t="n">
        <v>314.4</v>
      </c>
      <c r="BU278" s="1" t="n">
        <v>946.5</v>
      </c>
      <c r="BV278" s="1" t="n">
        <v>1907</v>
      </c>
      <c r="BW278" s="1" t="n">
        <v>430</v>
      </c>
      <c r="BX278" s="1" t="n">
        <v>0</v>
      </c>
      <c r="BY278" s="1" t="n">
        <v>93</v>
      </c>
      <c r="BZ278" s="1" t="n">
        <v>719.46</v>
      </c>
      <c r="CA278" s="1" t="n">
        <v>746.34</v>
      </c>
      <c r="CB278" s="1" t="n">
        <v>1359.9</v>
      </c>
      <c r="CC278" s="1" t="n">
        <v>0</v>
      </c>
      <c r="CD278" s="1" t="n">
        <v>626.64</v>
      </c>
      <c r="CE278" s="1" t="n">
        <v>30966</v>
      </c>
      <c r="CF278" s="1" t="n">
        <v>12017</v>
      </c>
      <c r="CG278" s="1" t="n">
        <v>184.8</v>
      </c>
      <c r="CH278" s="1" t="n">
        <v>2332.8</v>
      </c>
      <c r="CI278" s="1" t="n">
        <v>840</v>
      </c>
      <c r="CL278" s="1" t="n">
        <v>240</v>
      </c>
      <c r="CM278" s="1" t="n">
        <v>119.8</v>
      </c>
      <c r="CN278" s="1" t="n">
        <v>69.4</v>
      </c>
      <c r="CO278" s="1" t="n">
        <v>102</v>
      </c>
      <c r="CP278" s="1" t="n">
        <v>28.5</v>
      </c>
      <c r="CQ278" s="1" t="n">
        <v>958</v>
      </c>
      <c r="CS278" s="1" t="n">
        <v>399</v>
      </c>
      <c r="CU278" s="1" t="n">
        <v>469.2</v>
      </c>
      <c r="CV278" s="1" t="n">
        <v>1749.6</v>
      </c>
      <c r="CW278" s="1" t="n">
        <v>94.8</v>
      </c>
      <c r="CX278" s="1" t="n">
        <v>2291.58</v>
      </c>
      <c r="CY278" s="1" t="n">
        <v>54</v>
      </c>
      <c r="CZ278" s="1" t="n">
        <v>1544.4</v>
      </c>
      <c r="DA278" s="1" t="n">
        <v>292.14</v>
      </c>
      <c r="DB278" s="1" t="n">
        <v>793</v>
      </c>
      <c r="DC278" s="1" t="n">
        <v>10635.25</v>
      </c>
      <c r="DD278" s="1" t="n">
        <v>3684</v>
      </c>
      <c r="DE278" s="1" t="n">
        <v>834</v>
      </c>
      <c r="DG278" s="1" t="n">
        <v>985.5</v>
      </c>
      <c r="DH278" s="1" t="n">
        <v>16.5</v>
      </c>
      <c r="DI278" s="1" t="n">
        <v>333</v>
      </c>
      <c r="DJ278" s="1" t="n">
        <v>77.8</v>
      </c>
      <c r="DK278" s="1" t="n">
        <v>707.4</v>
      </c>
      <c r="DL278" s="1" t="n">
        <v>1117</v>
      </c>
      <c r="DM278" s="1" t="n">
        <v>1120</v>
      </c>
      <c r="DN278" s="1" t="n">
        <v>0</v>
      </c>
      <c r="DO278" s="1" t="n">
        <v>0</v>
      </c>
      <c r="DP278" s="1" t="n">
        <v>0</v>
      </c>
      <c r="DQ278" s="1" t="n">
        <v>564</v>
      </c>
      <c r="DR278" s="1" t="n">
        <v>1238</v>
      </c>
    </row>
    <row r="279" customFormat="false" ht="14.5" hidden="false" customHeight="true" outlineLevel="0" collapsed="false">
      <c r="A279" s="2"/>
    </row>
    <row r="280" customFormat="false" ht="14.5" hidden="false" customHeight="true" outlineLevel="0" collapsed="false">
      <c r="A280" s="2"/>
    </row>
    <row r="281" customFormat="false" ht="14.5" hidden="false" customHeight="true" outlineLevel="0" collapsed="false">
      <c r="A281" s="2"/>
    </row>
    <row r="282" customFormat="false" ht="14.5" hidden="false" customHeight="true" outlineLevel="0" collapsed="false">
      <c r="A282" s="2" t="s">
        <v>554</v>
      </c>
      <c r="B282" s="1" t="n">
        <v>1606.344</v>
      </c>
      <c r="C282" s="1" t="n">
        <v>255.01</v>
      </c>
      <c r="D282" s="1" t="n">
        <v>2933.152</v>
      </c>
      <c r="E282" s="1" t="n">
        <v>331.308</v>
      </c>
      <c r="F282" s="1" t="n">
        <v>2772.78</v>
      </c>
      <c r="G282" s="1" t="n">
        <v>162</v>
      </c>
      <c r="I282" s="1" t="n">
        <v>1028.323</v>
      </c>
      <c r="J282" s="1" t="n">
        <v>3386.88</v>
      </c>
      <c r="K282" s="1" t="n">
        <v>310.186</v>
      </c>
      <c r="L282" s="1" t="n">
        <v>0</v>
      </c>
      <c r="M282" s="1" t="n">
        <v>3947.68</v>
      </c>
      <c r="N282" s="1" t="n">
        <v>636.4</v>
      </c>
      <c r="O282" s="1" t="n">
        <v>1989.12</v>
      </c>
      <c r="P282" s="1" t="n">
        <v>6674.8</v>
      </c>
      <c r="Q282" s="1" t="n">
        <v>631.59</v>
      </c>
      <c r="R282" s="1" t="n">
        <v>3727.36</v>
      </c>
      <c r="T282" s="1" t="n">
        <v>11181.52</v>
      </c>
      <c r="U282" s="1" t="n">
        <v>208.8</v>
      </c>
      <c r="V282" s="1" t="n">
        <v>3318</v>
      </c>
      <c r="W282" s="1" t="n">
        <v>416.4</v>
      </c>
      <c r="Y282" s="1" t="n">
        <v>529.2</v>
      </c>
      <c r="Z282" s="1" t="n">
        <v>2999.96</v>
      </c>
      <c r="AA282" s="1" t="n">
        <v>0</v>
      </c>
      <c r="AB282" s="1" t="n">
        <v>3334.08</v>
      </c>
      <c r="AC282" s="1" t="n">
        <v>439.08</v>
      </c>
      <c r="AE282" s="1" t="n">
        <v>1317.6</v>
      </c>
      <c r="AH282" s="1" t="n">
        <v>1955.24</v>
      </c>
      <c r="AM282" s="1" t="n">
        <v>1151.84</v>
      </c>
      <c r="AN282" s="1" t="n">
        <v>11571</v>
      </c>
      <c r="AP282" s="1" t="n">
        <v>534</v>
      </c>
      <c r="AQ282" s="1" t="n">
        <v>135.6</v>
      </c>
      <c r="AR282" s="1" t="n">
        <v>809.6</v>
      </c>
      <c r="AS282" s="1" t="n">
        <v>173.94</v>
      </c>
      <c r="AT282" s="1" t="n">
        <v>34.45</v>
      </c>
      <c r="AV282" s="1" t="n">
        <v>24.708</v>
      </c>
      <c r="AW282" s="1" t="n">
        <v>11.382</v>
      </c>
      <c r="AX282" s="1" t="n">
        <v>0</v>
      </c>
      <c r="AY282" s="1" t="n">
        <v>0</v>
      </c>
      <c r="AZ282" s="1" t="n">
        <v>1740</v>
      </c>
      <c r="BA282" s="1" t="n">
        <v>334</v>
      </c>
      <c r="BB282" s="1" t="n">
        <v>297</v>
      </c>
      <c r="BC282" s="1" t="n">
        <v>1488.2</v>
      </c>
      <c r="BD282" s="1" t="n">
        <v>423.6</v>
      </c>
      <c r="BE282" s="1" t="n">
        <v>930</v>
      </c>
      <c r="BF282" s="1" t="n">
        <v>190.5</v>
      </c>
      <c r="BK282" s="1" t="n">
        <v>139</v>
      </c>
      <c r="BL282" s="1" t="n">
        <v>4.2</v>
      </c>
      <c r="BM282" s="1" t="n">
        <v>1419</v>
      </c>
      <c r="BO282" s="1" t="n">
        <v>1857.2</v>
      </c>
      <c r="BQ282" s="1" t="n">
        <v>157.5</v>
      </c>
      <c r="BT282" s="1" t="n">
        <v>618</v>
      </c>
      <c r="BU282" s="1" t="n">
        <v>864</v>
      </c>
      <c r="BV282" s="1" t="n">
        <v>3481.75</v>
      </c>
      <c r="BW282" s="1" t="n">
        <v>42</v>
      </c>
      <c r="BY282" s="1" t="n">
        <v>240</v>
      </c>
      <c r="BZ282" s="1" t="n">
        <v>1553.22</v>
      </c>
      <c r="CA282" s="1" t="n">
        <v>0</v>
      </c>
      <c r="CD282" s="1" t="n">
        <v>0</v>
      </c>
      <c r="CE282" s="1" t="n">
        <v>26034</v>
      </c>
      <c r="CF282" s="1" t="n">
        <v>16494</v>
      </c>
      <c r="CH282" s="1" t="n">
        <v>3153.6</v>
      </c>
      <c r="CL282" s="1" t="n">
        <v>240</v>
      </c>
      <c r="CP282" s="1" t="n">
        <v>61.5</v>
      </c>
      <c r="CQ282" s="1" t="n">
        <v>425</v>
      </c>
      <c r="CS282" s="1" t="n">
        <v>204</v>
      </c>
      <c r="CU282" s="1" t="n">
        <v>385.2</v>
      </c>
      <c r="CV282" s="1" t="n">
        <v>2035.8</v>
      </c>
      <c r="CX282" s="1" t="n">
        <v>1184.76</v>
      </c>
      <c r="CZ282" s="1" t="n">
        <v>636.66</v>
      </c>
      <c r="DA282" s="1" t="n">
        <v>421.56</v>
      </c>
      <c r="DB282" s="1" t="n">
        <v>2380.75</v>
      </c>
      <c r="DC282" s="1" t="n">
        <v>7995</v>
      </c>
      <c r="DD282" s="1" t="n">
        <v>3060</v>
      </c>
      <c r="DG282" s="1" t="n">
        <v>1852.5</v>
      </c>
      <c r="DH282" s="1" t="n">
        <v>25.5</v>
      </c>
      <c r="DI282" s="1" t="n">
        <v>924</v>
      </c>
      <c r="DK282" s="1" t="n">
        <v>399.6</v>
      </c>
      <c r="DL282" s="1" t="n">
        <v>1225</v>
      </c>
      <c r="DM282" s="1" t="n">
        <v>604</v>
      </c>
      <c r="DQ282" s="1" t="n">
        <v>144</v>
      </c>
      <c r="DR282" s="1" t="n">
        <v>438</v>
      </c>
      <c r="DY282" s="1" t="n">
        <v>185876.263</v>
      </c>
      <c r="DZ282" s="1" t="s">
        <v>554</v>
      </c>
    </row>
    <row r="283" customFormat="false" ht="14.5" hidden="false" customHeight="true" outlineLevel="0" collapsed="false">
      <c r="A283" s="2" t="s">
        <v>555</v>
      </c>
    </row>
    <row r="284" customFormat="false" ht="14.5" hidden="false" customHeight="true" outlineLevel="0" collapsed="false">
      <c r="A284" s="2"/>
      <c r="B284" s="1" t="s">
        <v>150</v>
      </c>
      <c r="E284" s="1" t="s">
        <v>556</v>
      </c>
      <c r="F284" s="1" t="s">
        <v>187</v>
      </c>
      <c r="G284" s="1" t="s">
        <v>185</v>
      </c>
      <c r="J284" s="1" t="s">
        <v>183</v>
      </c>
      <c r="L284" s="1" t="s">
        <v>182</v>
      </c>
      <c r="M284" s="1" t="s">
        <v>557</v>
      </c>
      <c r="N284" s="1" t="s">
        <v>186</v>
      </c>
      <c r="O284" s="1" t="s">
        <v>189</v>
      </c>
      <c r="P284" s="1" t="s">
        <v>229</v>
      </c>
      <c r="Q284" s="1" t="s">
        <v>225</v>
      </c>
      <c r="R284" s="1" t="s">
        <v>226</v>
      </c>
      <c r="T284" s="1" t="s">
        <v>558</v>
      </c>
      <c r="U284" s="1" t="s">
        <v>196</v>
      </c>
      <c r="V284" s="1" t="s">
        <v>279</v>
      </c>
      <c r="W284" s="1" t="s">
        <v>282</v>
      </c>
      <c r="Y284" s="1" t="s">
        <v>559</v>
      </c>
      <c r="Z284" s="1" t="s">
        <v>560</v>
      </c>
      <c r="AA284" s="1" t="s">
        <v>288</v>
      </c>
      <c r="AB284" s="1" t="s">
        <v>286</v>
      </c>
      <c r="AC284" s="1" t="s">
        <v>561</v>
      </c>
      <c r="AE284" s="1" t="s">
        <v>291</v>
      </c>
      <c r="AH284" s="1" t="s">
        <v>292</v>
      </c>
      <c r="AM284" s="1" t="s">
        <v>562</v>
      </c>
      <c r="AN284" s="1" t="s">
        <v>301</v>
      </c>
      <c r="AP284" s="1" t="s">
        <v>563</v>
      </c>
      <c r="AQ284" s="1" t="s">
        <v>302</v>
      </c>
      <c r="AR284" s="1" t="s">
        <v>297</v>
      </c>
      <c r="AS284" s="1" t="s">
        <v>564</v>
      </c>
      <c r="AT284" s="1" t="s">
        <v>220</v>
      </c>
      <c r="AU284" s="1" t="s">
        <v>565</v>
      </c>
      <c r="AV284" s="1" t="s">
        <v>565</v>
      </c>
      <c r="AW284" s="1" t="s">
        <v>566</v>
      </c>
      <c r="AX284" s="1" t="s">
        <v>567</v>
      </c>
      <c r="AY284" s="1" t="s">
        <v>223</v>
      </c>
      <c r="AZ284" s="1" t="s">
        <v>222</v>
      </c>
      <c r="BA284" s="1" t="s">
        <v>568</v>
      </c>
      <c r="BB284" s="1" t="s">
        <v>569</v>
      </c>
      <c r="BC284" s="1" t="s">
        <v>244</v>
      </c>
      <c r="BD284" s="1" t="s">
        <v>570</v>
      </c>
      <c r="BE284" s="1" t="s">
        <v>571</v>
      </c>
      <c r="BF284" s="1" t="s">
        <v>572</v>
      </c>
      <c r="BK284" s="1" t="s">
        <v>573</v>
      </c>
      <c r="BL284" s="1" t="s">
        <v>214</v>
      </c>
      <c r="BM284" s="1" t="s">
        <v>209</v>
      </c>
      <c r="BO284" s="1" t="s">
        <v>211</v>
      </c>
      <c r="BQ284" s="1" t="s">
        <v>243</v>
      </c>
      <c r="BT284" s="1" t="s">
        <v>238</v>
      </c>
      <c r="BU284" s="1" t="s">
        <v>235</v>
      </c>
      <c r="BV284" s="1" t="s">
        <v>574</v>
      </c>
      <c r="BW284" s="1" t="s">
        <v>575</v>
      </c>
      <c r="BY284" s="1" t="s">
        <v>234</v>
      </c>
      <c r="BZ284" s="1" t="s">
        <v>232</v>
      </c>
      <c r="CA284" s="1" t="s">
        <v>576</v>
      </c>
      <c r="CD284" s="1" t="s">
        <v>236</v>
      </c>
      <c r="CE284" s="1" t="s">
        <v>237</v>
      </c>
      <c r="CF284" s="1" t="s">
        <v>249</v>
      </c>
      <c r="CH284" s="1" t="s">
        <v>247</v>
      </c>
      <c r="CI284" s="1" t="s">
        <v>577</v>
      </c>
      <c r="CL284" s="1" t="s">
        <v>578</v>
      </c>
      <c r="CP284" s="1" t="s">
        <v>252</v>
      </c>
      <c r="CQ284" s="1" t="s">
        <v>224</v>
      </c>
      <c r="CS284" s="1" t="s">
        <v>579</v>
      </c>
      <c r="CU284" s="1" t="s">
        <v>197</v>
      </c>
      <c r="CV284" s="1" t="s">
        <v>580</v>
      </c>
      <c r="CX284" s="1" t="s">
        <v>264</v>
      </c>
      <c r="CZ284" s="1" t="s">
        <v>263</v>
      </c>
      <c r="DA284" s="1" t="s">
        <v>257</v>
      </c>
      <c r="DB284" s="1" t="s">
        <v>254</v>
      </c>
      <c r="DC284" s="1" t="s">
        <v>255</v>
      </c>
      <c r="DD284" s="1" t="s">
        <v>274</v>
      </c>
      <c r="DE284" s="1" t="s">
        <v>581</v>
      </c>
      <c r="DG284" s="1" t="s">
        <v>582</v>
      </c>
      <c r="DH284" s="1" t="s">
        <v>259</v>
      </c>
      <c r="DI284" s="1" t="s">
        <v>258</v>
      </c>
      <c r="DK284" s="1" t="s">
        <v>262</v>
      </c>
      <c r="DL284" s="1" t="s">
        <v>285</v>
      </c>
      <c r="DM284" s="1" t="s">
        <v>194</v>
      </c>
      <c r="DQ284" s="1" t="s">
        <v>275</v>
      </c>
      <c r="DR284" s="1" t="s">
        <v>203</v>
      </c>
      <c r="DS284" s="1" t="s">
        <v>201</v>
      </c>
      <c r="DT284" s="1" t="s">
        <v>583</v>
      </c>
      <c r="DU284" s="1" t="s">
        <v>200</v>
      </c>
      <c r="DV284" s="1" t="s">
        <v>584</v>
      </c>
      <c r="DW284" s="1" t="s">
        <v>205</v>
      </c>
      <c r="DX284" s="1" t="s">
        <v>202</v>
      </c>
      <c r="DY284" s="1" t="s">
        <v>192</v>
      </c>
      <c r="DZ284" s="1" t="s">
        <v>190</v>
      </c>
      <c r="EA284" s="1" t="s">
        <v>191</v>
      </c>
      <c r="EB284" s="1" t="s">
        <v>284</v>
      </c>
    </row>
    <row r="285" customFormat="false" ht="14.5" hidden="false" customHeight="true" outlineLevel="0" collapsed="false">
      <c r="A285" s="2"/>
      <c r="E285" s="1" t="n">
        <v>1594</v>
      </c>
      <c r="F285" s="1" t="s">
        <v>312</v>
      </c>
      <c r="G285" s="1" t="s">
        <v>310</v>
      </c>
      <c r="J285" s="1" t="s">
        <v>308</v>
      </c>
      <c r="L285" s="1" t="s">
        <v>307</v>
      </c>
      <c r="M285" s="1" t="s">
        <v>309</v>
      </c>
      <c r="N285" s="1" t="s">
        <v>311</v>
      </c>
      <c r="O285" s="1" t="s">
        <v>314</v>
      </c>
      <c r="P285" s="1" t="s">
        <v>353</v>
      </c>
      <c r="Q285" s="1" t="s">
        <v>349</v>
      </c>
      <c r="R285" s="1" t="s">
        <v>350</v>
      </c>
      <c r="T285" s="1" t="s">
        <v>585</v>
      </c>
      <c r="U285" s="1" t="s">
        <v>321</v>
      </c>
      <c r="V285" s="1" t="s">
        <v>400</v>
      </c>
      <c r="W285" s="1" t="s">
        <v>403</v>
      </c>
      <c r="Y285" s="1" t="s">
        <v>401</v>
      </c>
      <c r="Z285" s="1" t="s">
        <v>398</v>
      </c>
      <c r="AA285" s="1" t="s">
        <v>409</v>
      </c>
      <c r="AB285" s="1" t="s">
        <v>407</v>
      </c>
      <c r="AC285" s="1" t="s">
        <v>413</v>
      </c>
      <c r="AE285" s="1" t="s">
        <v>412</v>
      </c>
      <c r="AH285" s="1" t="n">
        <v>326636013</v>
      </c>
      <c r="AM285" s="1" t="s">
        <v>586</v>
      </c>
      <c r="AN285" s="1" t="s">
        <v>421</v>
      </c>
      <c r="AP285" s="1" t="s">
        <v>587</v>
      </c>
      <c r="AQ285" s="1" t="s">
        <v>422</v>
      </c>
      <c r="AR285" s="1" t="s">
        <v>417</v>
      </c>
      <c r="AS285" s="1" t="s">
        <v>588</v>
      </c>
      <c r="AT285" s="1" t="s">
        <v>344</v>
      </c>
      <c r="AU285" s="1" t="s">
        <v>589</v>
      </c>
      <c r="AV285" s="1" t="s">
        <v>589</v>
      </c>
      <c r="AW285" s="1" t="s">
        <v>590</v>
      </c>
      <c r="AX285" s="1" t="s">
        <v>591</v>
      </c>
      <c r="AY285" s="1" t="s">
        <v>347</v>
      </c>
      <c r="AZ285" s="1" t="s">
        <v>346</v>
      </c>
      <c r="BA285" s="1" t="s">
        <v>592</v>
      </c>
      <c r="BB285" s="1" t="s">
        <v>357</v>
      </c>
      <c r="BC285" s="1" t="s">
        <v>367</v>
      </c>
      <c r="BD285" s="1" t="s">
        <v>593</v>
      </c>
      <c r="BE285" s="1" t="s">
        <v>343</v>
      </c>
      <c r="BF285" s="1" t="s">
        <v>594</v>
      </c>
      <c r="BK285" s="1" t="s">
        <v>595</v>
      </c>
      <c r="BL285" s="1" t="s">
        <v>338</v>
      </c>
      <c r="BM285" s="1" t="s">
        <v>333</v>
      </c>
      <c r="BO285" s="1" t="s">
        <v>335</v>
      </c>
      <c r="BQ285" s="1" t="s">
        <v>366</v>
      </c>
      <c r="BT285" s="1" t="s">
        <v>361</v>
      </c>
      <c r="BU285" s="1" t="s">
        <v>359</v>
      </c>
      <c r="BV285" s="1" t="s">
        <v>596</v>
      </c>
      <c r="BW285" s="1" t="s">
        <v>597</v>
      </c>
      <c r="BY285" s="1" t="s">
        <v>358</v>
      </c>
      <c r="BZ285" s="1" t="s">
        <v>356</v>
      </c>
      <c r="CA285" s="1" t="s">
        <v>598</v>
      </c>
      <c r="CD285" s="1" t="n">
        <v>327193010</v>
      </c>
      <c r="CE285" s="1" t="s">
        <v>360</v>
      </c>
      <c r="CF285" s="1" t="s">
        <v>372</v>
      </c>
      <c r="CH285" s="1" t="s">
        <v>370</v>
      </c>
      <c r="CI285" s="1" t="s">
        <v>599</v>
      </c>
      <c r="CL285" s="1" t="s">
        <v>600</v>
      </c>
      <c r="CP285" s="1" t="n">
        <v>327192013</v>
      </c>
      <c r="CQ285" s="1" t="s">
        <v>348</v>
      </c>
      <c r="CS285" s="1" t="s">
        <v>601</v>
      </c>
      <c r="CU285" s="1" t="s">
        <v>322</v>
      </c>
      <c r="CV285" s="1" t="s">
        <v>602</v>
      </c>
      <c r="CX285" s="1" t="s">
        <v>386</v>
      </c>
      <c r="CZ285" s="1" t="s">
        <v>385</v>
      </c>
      <c r="DA285" s="1" t="s">
        <v>379</v>
      </c>
      <c r="DB285" s="1" t="s">
        <v>376</v>
      </c>
      <c r="DC285" s="1" t="s">
        <v>377</v>
      </c>
      <c r="DD285" s="1" t="n">
        <v>326635016</v>
      </c>
      <c r="DE285" s="1" t="s">
        <v>388</v>
      </c>
      <c r="DG285" s="1" t="s">
        <v>603</v>
      </c>
      <c r="DH285" s="1" t="s">
        <v>381</v>
      </c>
      <c r="DI285" s="1" t="s">
        <v>380</v>
      </c>
      <c r="DK285" s="1" t="s">
        <v>384</v>
      </c>
      <c r="DL285" s="1" t="s">
        <v>406</v>
      </c>
      <c r="DM285" s="1" t="s">
        <v>319</v>
      </c>
      <c r="DQ285" s="1" t="s">
        <v>396</v>
      </c>
      <c r="DR285" s="1" t="s">
        <v>327</v>
      </c>
      <c r="DS285" s="1" t="s">
        <v>325</v>
      </c>
      <c r="DT285" s="1" t="s">
        <v>604</v>
      </c>
      <c r="DU285" s="1" t="s">
        <v>324</v>
      </c>
      <c r="DV285" s="1" t="s">
        <v>605</v>
      </c>
      <c r="DW285" s="1" t="s">
        <v>329</v>
      </c>
      <c r="DX285" s="1" t="s">
        <v>326</v>
      </c>
      <c r="DY285" s="1" t="s">
        <v>317</v>
      </c>
      <c r="DZ285" s="1" t="s">
        <v>315</v>
      </c>
      <c r="EA285" s="1" t="s">
        <v>316</v>
      </c>
      <c r="EB285" s="1" t="s">
        <v>405</v>
      </c>
    </row>
    <row r="286" customFormat="false" ht="14.5" hidden="false" customHeight="true" outlineLevel="0" collapsed="false">
      <c r="A286" s="2" t="s">
        <v>150</v>
      </c>
      <c r="B286" s="1" t="n">
        <v>157659.8281</v>
      </c>
      <c r="F286" s="1" t="n">
        <v>222</v>
      </c>
      <c r="G286" s="1" t="n">
        <v>260.356</v>
      </c>
      <c r="J286" s="1" t="n">
        <v>817.366</v>
      </c>
      <c r="L286" s="1" t="n">
        <v>2805.27</v>
      </c>
      <c r="M286" s="1" t="n">
        <v>2481.858</v>
      </c>
      <c r="N286" s="1" t="n">
        <v>3089.87</v>
      </c>
      <c r="O286" s="1" t="n">
        <v>193.202</v>
      </c>
      <c r="P286" s="1" t="n">
        <v>12.758</v>
      </c>
      <c r="Q286" s="1" t="n">
        <v>276.64</v>
      </c>
      <c r="R286" s="1" t="n">
        <v>28.1131</v>
      </c>
      <c r="T286" s="1" t="n">
        <v>18.2</v>
      </c>
      <c r="U286" s="1" t="n">
        <v>5526.32</v>
      </c>
      <c r="V286" s="1" t="n">
        <v>421.2</v>
      </c>
      <c r="W286" s="1" t="n">
        <v>1280.88</v>
      </c>
      <c r="Y286" s="1" t="n">
        <v>1787.4</v>
      </c>
      <c r="Z286" s="1" t="n">
        <v>243</v>
      </c>
      <c r="AA286" s="1" t="n">
        <v>4023</v>
      </c>
      <c r="AB286" s="1" t="n">
        <v>2164.75</v>
      </c>
      <c r="AC286" s="1" t="n">
        <v>240</v>
      </c>
      <c r="AE286" s="1" t="n">
        <v>1381.5</v>
      </c>
      <c r="AH286" s="1" t="n">
        <v>49.5</v>
      </c>
      <c r="AM286" s="1" t="n">
        <v>543</v>
      </c>
      <c r="AN286" s="1" t="n">
        <v>50</v>
      </c>
      <c r="AP286" s="1" t="n">
        <v>219</v>
      </c>
      <c r="AQ286" s="1" t="n">
        <v>564</v>
      </c>
      <c r="AR286" s="1" t="n">
        <v>600</v>
      </c>
      <c r="AS286" s="1" t="n">
        <v>162</v>
      </c>
      <c r="AT286" s="1" t="n">
        <v>5559.8</v>
      </c>
      <c r="AU286" s="1" t="n">
        <v>184</v>
      </c>
      <c r="AV286" s="1" t="n">
        <v>184</v>
      </c>
      <c r="AW286" s="1" t="n">
        <v>4140</v>
      </c>
      <c r="AY286" s="1" t="n">
        <v>110.4</v>
      </c>
      <c r="AZ286" s="1" t="n">
        <v>942</v>
      </c>
      <c r="BB286" s="1" t="n">
        <v>631.125</v>
      </c>
      <c r="BC286" s="1" t="n">
        <v>1.6</v>
      </c>
      <c r="BD286" s="1" t="n">
        <v>173.9</v>
      </c>
      <c r="BE286" s="1" t="n">
        <v>1078.24</v>
      </c>
      <c r="BF286" s="1" t="n">
        <v>8.28</v>
      </c>
      <c r="BL286" s="1" t="n">
        <v>1536.92</v>
      </c>
      <c r="BM286" s="1" t="n">
        <v>462.24</v>
      </c>
      <c r="BO286" s="1" t="n">
        <v>1198.8</v>
      </c>
      <c r="BQ286" s="1" t="n">
        <v>209</v>
      </c>
      <c r="BT286" s="1" t="n">
        <v>169.5</v>
      </c>
      <c r="BU286" s="1" t="n">
        <v>1839.3</v>
      </c>
      <c r="BV286" s="1" t="n">
        <v>12.6</v>
      </c>
      <c r="BY286" s="1" t="n">
        <v>410</v>
      </c>
      <c r="BZ286" s="1" t="n">
        <v>3175.5</v>
      </c>
      <c r="CA286" s="1" t="n">
        <v>9</v>
      </c>
      <c r="CD286" s="1" t="n">
        <v>606</v>
      </c>
      <c r="CE286" s="1" t="n">
        <v>963</v>
      </c>
      <c r="CF286" s="1" t="n">
        <v>120</v>
      </c>
      <c r="CH286" s="1" t="n">
        <v>4170.2</v>
      </c>
      <c r="CI286" s="1" t="n">
        <v>259</v>
      </c>
      <c r="CL286" s="1" t="n">
        <v>33.75</v>
      </c>
      <c r="CP286" s="1" t="n">
        <v>842.4</v>
      </c>
      <c r="CQ286" s="1" t="n">
        <v>1352.4</v>
      </c>
      <c r="CS286" s="1" t="n">
        <v>48</v>
      </c>
      <c r="CU286" s="1" t="n">
        <v>713.36</v>
      </c>
      <c r="CV286" s="1" t="n">
        <v>60</v>
      </c>
      <c r="CX286" s="1" t="n">
        <v>8436.4</v>
      </c>
      <c r="CZ286" s="1" t="n">
        <v>27823</v>
      </c>
      <c r="DA286" s="1" t="n">
        <v>309</v>
      </c>
      <c r="DB286" s="1" t="n">
        <v>2090.75</v>
      </c>
      <c r="DC286" s="1" t="n">
        <v>84</v>
      </c>
      <c r="DD286" s="1" t="n">
        <v>91.5</v>
      </c>
      <c r="DE286" s="1" t="n">
        <v>2949.48</v>
      </c>
      <c r="DG286" s="1" t="n">
        <v>381</v>
      </c>
      <c r="DH286" s="1" t="n">
        <v>9.24</v>
      </c>
      <c r="DI286" s="1" t="n">
        <v>1200.78</v>
      </c>
      <c r="DK286" s="1" t="n">
        <v>1381.8</v>
      </c>
      <c r="DL286" s="1" t="n">
        <v>451.62</v>
      </c>
      <c r="DM286" s="1" t="n">
        <v>444</v>
      </c>
      <c r="DQ286" s="1" t="n">
        <v>484</v>
      </c>
      <c r="DR286" s="1" t="n">
        <v>348</v>
      </c>
      <c r="DS286" s="1" t="n">
        <v>313.2</v>
      </c>
      <c r="DT286" s="1" t="n">
        <v>470.96</v>
      </c>
      <c r="DU286" s="1" t="n">
        <v>19722.64</v>
      </c>
      <c r="DV286" s="1" t="n">
        <v>3.7</v>
      </c>
      <c r="DW286" s="1" t="n">
        <v>606.96</v>
      </c>
      <c r="DX286" s="1" t="n">
        <v>2421.72</v>
      </c>
      <c r="DY286" s="1" t="n">
        <v>41.83</v>
      </c>
      <c r="DZ286" s="1" t="n">
        <v>1639.68</v>
      </c>
      <c r="EA286" s="1" t="n">
        <v>207.884</v>
      </c>
      <c r="EB286" s="1" t="n">
        <v>814.5</v>
      </c>
    </row>
    <row r="287" customFormat="false" ht="14.5" hidden="false" customHeight="true" outlineLevel="0" collapsed="false">
      <c r="A287" s="2"/>
    </row>
    <row r="288" customFormat="false" ht="14.5" hidden="false" customHeight="true" outlineLevel="0" collapsed="false">
      <c r="A288" s="2"/>
      <c r="F288" s="1" t="s">
        <v>312</v>
      </c>
      <c r="G288" s="1" t="s">
        <v>310</v>
      </c>
      <c r="J288" s="1" t="s">
        <v>308</v>
      </c>
      <c r="L288" s="1" t="s">
        <v>307</v>
      </c>
      <c r="M288" s="1" t="s">
        <v>309</v>
      </c>
      <c r="N288" s="1" t="s">
        <v>311</v>
      </c>
      <c r="O288" s="1" t="s">
        <v>314</v>
      </c>
      <c r="P288" s="1" t="s">
        <v>353</v>
      </c>
      <c r="Q288" s="1" t="s">
        <v>349</v>
      </c>
      <c r="R288" s="1" t="s">
        <v>350</v>
      </c>
      <c r="U288" s="1" t="s">
        <v>321</v>
      </c>
      <c r="V288" s="1" t="s">
        <v>400</v>
      </c>
      <c r="W288" s="1" t="s">
        <v>403</v>
      </c>
      <c r="Y288" s="1" t="s">
        <v>401</v>
      </c>
      <c r="Z288" s="1" t="s">
        <v>398</v>
      </c>
      <c r="AA288" s="1" t="s">
        <v>409</v>
      </c>
      <c r="AB288" s="1" t="s">
        <v>407</v>
      </c>
      <c r="AC288" s="1" t="s">
        <v>413</v>
      </c>
      <c r="AE288" s="1" t="s">
        <v>412</v>
      </c>
      <c r="AH288" s="1" t="n">
        <v>326636013</v>
      </c>
      <c r="AN288" s="1" t="s">
        <v>421</v>
      </c>
      <c r="AQ288" s="1" t="s">
        <v>422</v>
      </c>
      <c r="AR288" s="1" t="s">
        <v>417</v>
      </c>
      <c r="AT288" s="1" t="s">
        <v>344</v>
      </c>
      <c r="AY288" s="1" t="s">
        <v>347</v>
      </c>
      <c r="AZ288" s="1" t="s">
        <v>346</v>
      </c>
      <c r="BB288" s="1" t="s">
        <v>357</v>
      </c>
      <c r="BC288" s="1" t="s">
        <v>367</v>
      </c>
      <c r="BE288" s="1" t="s">
        <v>343</v>
      </c>
      <c r="BL288" s="1" t="s">
        <v>338</v>
      </c>
      <c r="BM288" s="1" t="s">
        <v>333</v>
      </c>
      <c r="BO288" s="1" t="s">
        <v>335</v>
      </c>
      <c r="BQ288" s="1" t="s">
        <v>366</v>
      </c>
      <c r="BT288" s="1" t="s">
        <v>361</v>
      </c>
      <c r="BU288" s="1" t="s">
        <v>359</v>
      </c>
      <c r="BY288" s="1" t="s">
        <v>358</v>
      </c>
      <c r="BZ288" s="1" t="s">
        <v>356</v>
      </c>
      <c r="CD288" s="1" t="n">
        <v>327193010</v>
      </c>
      <c r="CE288" s="1" t="s">
        <v>360</v>
      </c>
      <c r="CF288" s="1" t="s">
        <v>372</v>
      </c>
      <c r="CH288" s="1" t="s">
        <v>370</v>
      </c>
      <c r="CP288" s="1" t="n">
        <v>327192013</v>
      </c>
      <c r="CQ288" s="1" t="s">
        <v>348</v>
      </c>
      <c r="CU288" s="1" t="s">
        <v>322</v>
      </c>
      <c r="CX288" s="1" t="s">
        <v>386</v>
      </c>
      <c r="CZ288" s="1" t="s">
        <v>385</v>
      </c>
      <c r="DA288" s="1" t="s">
        <v>379</v>
      </c>
      <c r="DB288" s="1" t="s">
        <v>376</v>
      </c>
      <c r="DC288" s="1" t="s">
        <v>377</v>
      </c>
      <c r="DD288" s="1" t="n">
        <v>326635016</v>
      </c>
      <c r="DE288" s="1" t="s">
        <v>388</v>
      </c>
      <c r="DH288" s="1" t="s">
        <v>381</v>
      </c>
      <c r="DI288" s="1" t="s">
        <v>380</v>
      </c>
      <c r="DK288" s="1" t="s">
        <v>384</v>
      </c>
      <c r="DL288" s="1" t="s">
        <v>406</v>
      </c>
      <c r="DM288" s="1" t="s">
        <v>319</v>
      </c>
      <c r="DQ288" s="1" t="s">
        <v>396</v>
      </c>
      <c r="DR288" s="1" t="s">
        <v>327</v>
      </c>
      <c r="DS288" s="1" t="s">
        <v>325</v>
      </c>
      <c r="DU288" s="1" t="s">
        <v>324</v>
      </c>
      <c r="DW288" s="1" t="s">
        <v>329</v>
      </c>
      <c r="DX288" s="1" t="s">
        <v>326</v>
      </c>
      <c r="DY288" s="1" t="s">
        <v>317</v>
      </c>
      <c r="DZ288" s="1" t="s">
        <v>315</v>
      </c>
    </row>
    <row r="289" customFormat="false" ht="14.5" hidden="false" customHeight="true" outlineLevel="0" collapsed="false">
      <c r="A289" s="2"/>
    </row>
    <row r="290" customFormat="false" ht="14.5" hidden="false" customHeight="true" outlineLevel="0" collapsed="false">
      <c r="A290" s="2"/>
    </row>
    <row r="291" customFormat="false" ht="14.5" hidden="false" customHeight="true" outlineLevel="0" collapsed="false">
      <c r="A291" s="2"/>
    </row>
    <row r="292" customFormat="false" ht="14.5" hidden="false" customHeight="true" outlineLevel="0" collapsed="false">
      <c r="A292" s="2"/>
    </row>
    <row r="293" customFormat="false" ht="14.5" hidden="false" customHeight="true" outlineLevel="0" collapsed="false">
      <c r="A293" s="2"/>
    </row>
    <row r="294" customFormat="false" ht="14.5" hidden="false" customHeight="true" outlineLevel="0" collapsed="false">
      <c r="A294" s="2"/>
    </row>
    <row r="295" customFormat="false" ht="14.5" hidden="false" customHeight="true" outlineLevel="0" collapsed="false">
      <c r="A295" s="2"/>
    </row>
    <row r="296" customFormat="false" ht="14.5" hidden="false" customHeight="true" outlineLevel="0" collapsed="false">
      <c r="A296" s="2"/>
    </row>
    <row r="297" customFormat="false" ht="14.5" hidden="false" customHeight="true" outlineLevel="0" collapsed="false">
      <c r="A297" s="2"/>
    </row>
    <row r="298" customFormat="false" ht="14.5" hidden="false" customHeight="true" outlineLevel="0" collapsed="false">
      <c r="A298" s="2"/>
    </row>
    <row r="299" customFormat="false" ht="14.5" hidden="false" customHeight="true" outlineLevel="0" collapsed="false">
      <c r="A299" s="2"/>
    </row>
    <row r="300" customFormat="false" ht="14.5" hidden="false" customHeight="true" outlineLevel="0" collapsed="false">
      <c r="A300" s="2"/>
    </row>
    <row r="301" customFormat="false" ht="14.5" hidden="false" customHeight="true" outlineLevel="0" collapsed="false">
      <c r="A301" s="2"/>
    </row>
    <row r="302" customFormat="false" ht="14.5" hidden="false" customHeight="true" outlineLevel="0" collapsed="false">
      <c r="A302" s="2"/>
    </row>
    <row r="303" customFormat="false" ht="14.5" hidden="false" customHeight="true" outlineLevel="0" collapsed="false">
      <c r="A303" s="2"/>
    </row>
    <row r="304" customFormat="false" ht="14.5" hidden="false" customHeight="true" outlineLevel="0" collapsed="false">
      <c r="A304" s="2"/>
    </row>
    <row r="305" customFormat="false" ht="14.5" hidden="false" customHeight="true" outlineLevel="0" collapsed="false">
      <c r="A305" s="2"/>
    </row>
    <row r="306" customFormat="false" ht="14.5" hidden="false" customHeight="true" outlineLevel="0" collapsed="false">
      <c r="A306" s="2"/>
    </row>
    <row r="307" customFormat="false" ht="14.5" hidden="false" customHeight="true" outlineLevel="0" collapsed="false">
      <c r="A307" s="2"/>
    </row>
    <row r="308" customFormat="false" ht="14.5" hidden="false" customHeight="true" outlineLevel="0" collapsed="false">
      <c r="A308" s="2"/>
    </row>
    <row r="309" customFormat="false" ht="14.5" hidden="false" customHeight="true" outlineLevel="0" collapsed="false">
      <c r="A309" s="2"/>
    </row>
    <row r="310" customFormat="false" ht="14.5" hidden="false" customHeight="true" outlineLevel="0" collapsed="false">
      <c r="A310" s="2"/>
    </row>
    <row r="311" customFormat="false" ht="14.5" hidden="false" customHeight="true" outlineLevel="0" collapsed="false">
      <c r="A311" s="2"/>
    </row>
    <row r="312" customFormat="false" ht="14.5" hidden="false" customHeight="true" outlineLevel="0" collapsed="false">
      <c r="A312" s="2"/>
    </row>
    <row r="313" customFormat="false" ht="14.5" hidden="false" customHeight="true" outlineLevel="0" collapsed="false">
      <c r="A313" s="2"/>
    </row>
    <row r="314" customFormat="false" ht="14.5" hidden="false" customHeight="true" outlineLevel="0" collapsed="false">
      <c r="A314" s="2"/>
    </row>
    <row r="315" customFormat="false" ht="14.5" hidden="false" customHeight="true" outlineLevel="0" collapsed="false">
      <c r="A315" s="2"/>
    </row>
    <row r="316" customFormat="false" ht="14.5" hidden="false" customHeight="true" outlineLevel="0" collapsed="false">
      <c r="A316" s="2"/>
    </row>
    <row r="317" customFormat="false" ht="14.5" hidden="false" customHeight="true" outlineLevel="0" collapsed="false">
      <c r="A317" s="2"/>
    </row>
    <row r="318" customFormat="false" ht="14.5" hidden="false" customHeight="true" outlineLevel="0" collapsed="false">
      <c r="A318" s="2"/>
    </row>
    <row r="319" customFormat="false" ht="14.5" hidden="false" customHeight="true" outlineLevel="0" collapsed="false">
      <c r="A319" s="2"/>
    </row>
    <row r="320" customFormat="false" ht="14.5" hidden="false" customHeight="true" outlineLevel="0" collapsed="false">
      <c r="A320" s="2"/>
    </row>
    <row r="321" customFormat="false" ht="14.5" hidden="false" customHeight="true" outlineLevel="0" collapsed="false">
      <c r="A321" s="2"/>
      <c r="B321" s="1" t="s">
        <v>183</v>
      </c>
      <c r="C321" s="1" t="s">
        <v>182</v>
      </c>
      <c r="D321" s="1" t="s">
        <v>606</v>
      </c>
      <c r="E321" s="1" t="s">
        <v>607</v>
      </c>
      <c r="F321" s="1" t="s">
        <v>186</v>
      </c>
      <c r="I321" s="1" t="s">
        <v>558</v>
      </c>
      <c r="N321" s="1" t="s">
        <v>196</v>
      </c>
      <c r="O321" s="1" t="s">
        <v>279</v>
      </c>
      <c r="Q321" s="1" t="s">
        <v>608</v>
      </c>
      <c r="R321" s="1" t="s">
        <v>561</v>
      </c>
      <c r="Z321" s="1" t="s">
        <v>292</v>
      </c>
      <c r="AA321" s="1" t="s">
        <v>609</v>
      </c>
      <c r="AB321" s="1" t="s">
        <v>610</v>
      </c>
      <c r="AM321" s="1" t="s">
        <v>302</v>
      </c>
      <c r="AR321" s="1" t="s">
        <v>611</v>
      </c>
      <c r="AS321" s="1" t="s">
        <v>612</v>
      </c>
      <c r="AY321" s="1" t="s">
        <v>613</v>
      </c>
      <c r="AZ321" s="1" t="s">
        <v>570</v>
      </c>
      <c r="BB321" s="1" t="s">
        <v>614</v>
      </c>
      <c r="BC321" s="1" t="s">
        <v>615</v>
      </c>
      <c r="BD321" s="1" t="s">
        <v>616</v>
      </c>
      <c r="BF321" s="1" t="s">
        <v>238</v>
      </c>
      <c r="BL321" s="1" t="s">
        <v>617</v>
      </c>
      <c r="BM321" s="1" t="s">
        <v>617</v>
      </c>
      <c r="BO321" s="1" t="s">
        <v>249</v>
      </c>
      <c r="BQ321" s="1" t="s">
        <v>618</v>
      </c>
      <c r="BT321" s="1" t="s">
        <v>619</v>
      </c>
      <c r="BY321" s="1" t="s">
        <v>578</v>
      </c>
      <c r="BZ321" s="1" t="s">
        <v>620</v>
      </c>
      <c r="CA321" s="1" t="s">
        <v>620</v>
      </c>
      <c r="CD321" s="1" t="s">
        <v>620</v>
      </c>
      <c r="CE321" s="1" t="s">
        <v>621</v>
      </c>
      <c r="CF321" s="1" t="s">
        <v>622</v>
      </c>
      <c r="CP321" s="1" t="s">
        <v>197</v>
      </c>
      <c r="CS321" s="1" t="s">
        <v>623</v>
      </c>
      <c r="CU321" s="1" t="s">
        <v>624</v>
      </c>
      <c r="CX321" s="1" t="s">
        <v>625</v>
      </c>
      <c r="CZ321" s="1" t="s">
        <v>257</v>
      </c>
      <c r="DA321" s="1" t="s">
        <v>626</v>
      </c>
      <c r="DB321" s="1" t="s">
        <v>274</v>
      </c>
      <c r="DC321" s="1" t="s">
        <v>627</v>
      </c>
      <c r="DD321" s="1" t="s">
        <v>628</v>
      </c>
      <c r="DH321" s="1" t="s">
        <v>285</v>
      </c>
      <c r="DI321" s="1" t="s">
        <v>629</v>
      </c>
      <c r="DK321" s="1" t="s">
        <v>194</v>
      </c>
      <c r="DL321" s="1" t="s">
        <v>630</v>
      </c>
      <c r="DM321" s="1" t="s">
        <v>198</v>
      </c>
      <c r="DR321" s="1" t="s">
        <v>631</v>
      </c>
      <c r="DS321" s="1" t="s">
        <v>195</v>
      </c>
      <c r="DT321" s="1" t="s">
        <v>632</v>
      </c>
      <c r="DX321" s="1" t="s">
        <v>633</v>
      </c>
      <c r="DY321" s="1" t="s">
        <v>634</v>
      </c>
    </row>
    <row r="322" customFormat="false" ht="14.5" hidden="false" customHeight="true" outlineLevel="0" collapsed="false">
      <c r="A322" s="2" t="s">
        <v>635</v>
      </c>
      <c r="B322" s="1" t="n">
        <v>6</v>
      </c>
      <c r="C322" s="1" t="n">
        <v>70.7</v>
      </c>
      <c r="D322" s="1" t="n">
        <v>7.768</v>
      </c>
      <c r="E322" s="1" t="n">
        <v>82.017</v>
      </c>
      <c r="F322" s="1" t="n">
        <v>344.1</v>
      </c>
      <c r="I322" s="1" t="n">
        <v>849.68</v>
      </c>
      <c r="N322" s="1" t="n">
        <v>33.3</v>
      </c>
      <c r="O322" s="1" t="n">
        <v>130.4</v>
      </c>
      <c r="Q322" s="1" t="n">
        <v>571.85</v>
      </c>
      <c r="R322" s="1" t="n">
        <v>551</v>
      </c>
      <c r="Z322" s="1" t="n">
        <v>12</v>
      </c>
      <c r="AA322" s="1" t="n">
        <v>1013.66</v>
      </c>
      <c r="AB322" s="1" t="n">
        <v>319.5</v>
      </c>
      <c r="AM322" s="1" t="n">
        <v>392</v>
      </c>
      <c r="AR322" s="1" t="n">
        <v>12</v>
      </c>
      <c r="AS322" s="1" t="n">
        <v>40</v>
      </c>
      <c r="AY322" s="1" t="n">
        <v>2</v>
      </c>
      <c r="AZ322" s="1" t="n">
        <v>25.9</v>
      </c>
      <c r="BB322" s="1" t="n">
        <v>83.72</v>
      </c>
      <c r="BC322" s="1" t="n">
        <v>929.2</v>
      </c>
      <c r="BD322" s="1" t="n">
        <v>432.4</v>
      </c>
      <c r="BL322" s="1" t="n">
        <v>42</v>
      </c>
      <c r="BM322" s="1" t="n">
        <v>42</v>
      </c>
      <c r="BO322" s="1" t="n">
        <v>-1.5</v>
      </c>
      <c r="BQ322" s="1" t="n">
        <v>2.1</v>
      </c>
      <c r="BT322" s="1" t="n">
        <v>3</v>
      </c>
      <c r="BY322" s="1" t="n">
        <v>-3</v>
      </c>
      <c r="BZ322" s="1" t="n">
        <v>241.5</v>
      </c>
      <c r="CA322" s="1" t="n">
        <v>241.5</v>
      </c>
      <c r="CD322" s="1" t="n">
        <v>241.5</v>
      </c>
      <c r="CE322" s="1" t="n">
        <v>-45</v>
      </c>
      <c r="CF322" s="1" t="n">
        <v>168</v>
      </c>
      <c r="CP322" s="1" t="n">
        <v>-4.07</v>
      </c>
      <c r="CS322" s="1" t="n">
        <v>2776</v>
      </c>
      <c r="CU322" s="1" t="n">
        <v>157.25</v>
      </c>
      <c r="CX322" s="1" t="n">
        <v>660.298</v>
      </c>
      <c r="CZ322" s="1" t="n">
        <v>429</v>
      </c>
      <c r="DA322" s="1" t="n">
        <v>5152</v>
      </c>
      <c r="DB322" s="1" t="n">
        <v>7.5</v>
      </c>
      <c r="DC322" s="1" t="n">
        <v>954.5</v>
      </c>
      <c r="DD322" s="1" t="n">
        <v>16.84</v>
      </c>
      <c r="DH322" s="1" t="n">
        <v>439.02</v>
      </c>
      <c r="DI322" s="1" t="n">
        <v>-4.25</v>
      </c>
      <c r="DK322" s="1" t="n">
        <v>61.42</v>
      </c>
      <c r="DL322" s="1" t="n">
        <v>409.28</v>
      </c>
      <c r="DM322" s="1" t="n">
        <v>120.96</v>
      </c>
      <c r="DR322" s="1" t="n">
        <v>70.4</v>
      </c>
      <c r="DS322" s="1" t="n">
        <v>136.6</v>
      </c>
      <c r="DT322" s="1" t="n">
        <v>121.41</v>
      </c>
      <c r="DX322" s="1" t="n">
        <v>429.405</v>
      </c>
      <c r="DY322" s="1" t="n">
        <v>46756.085</v>
      </c>
      <c r="DZ322" s="1" t="n">
        <v>-12877.574</v>
      </c>
    </row>
    <row r="323" customFormat="false" ht="14.5" hidden="false" customHeight="true" outlineLevel="0" collapsed="false">
      <c r="A323" s="2" t="s">
        <v>636</v>
      </c>
      <c r="B323" s="1" t="n">
        <v>6</v>
      </c>
      <c r="D323" s="1" t="n">
        <v>1.946</v>
      </c>
      <c r="E323" s="1" t="n">
        <v>0.002</v>
      </c>
      <c r="F323" s="1" t="n">
        <v>11.84</v>
      </c>
      <c r="I323" s="1" t="n">
        <v>5.2</v>
      </c>
      <c r="N323" s="1" t="n">
        <v>20.72</v>
      </c>
      <c r="Q323" s="1" t="n">
        <v>1.08</v>
      </c>
      <c r="AA323" s="1" t="n">
        <v>4.32</v>
      </c>
      <c r="AB323" s="1" t="n">
        <v>3</v>
      </c>
      <c r="AR323" s="1" t="n">
        <v>4</v>
      </c>
      <c r="AY323" s="1" t="n">
        <v>0.75</v>
      </c>
      <c r="AZ323" s="1" t="n">
        <v>3.7</v>
      </c>
      <c r="BB323" s="1" t="n">
        <v>5.52</v>
      </c>
      <c r="BF323" s="1" t="n">
        <v>1.5</v>
      </c>
      <c r="BO323" s="1" t="n">
        <v>3</v>
      </c>
      <c r="BT323" s="1" t="n">
        <v>1.5</v>
      </c>
      <c r="BY323" s="1" t="n">
        <v>1.5</v>
      </c>
      <c r="BZ323" s="1" t="n">
        <v>111</v>
      </c>
      <c r="CA323" s="1" t="n">
        <v>111</v>
      </c>
      <c r="CD323" s="1" t="n">
        <v>111</v>
      </c>
      <c r="CP323" s="1" t="n">
        <v>2.96</v>
      </c>
      <c r="CS323" s="1" t="n">
        <v>1.2</v>
      </c>
      <c r="CX323" s="1" t="n">
        <v>3</v>
      </c>
      <c r="CZ323" s="1" t="n">
        <v>6</v>
      </c>
      <c r="DA323" s="1" t="n">
        <v>3</v>
      </c>
      <c r="DC323" s="1" t="n">
        <v>132</v>
      </c>
      <c r="DH323" s="1" t="n">
        <v>3.06</v>
      </c>
      <c r="DL323" s="1" t="n">
        <v>110.88</v>
      </c>
      <c r="DT323" s="1" t="n">
        <v>2.28</v>
      </c>
      <c r="DX323" s="1" t="n">
        <v>2.22</v>
      </c>
      <c r="DY323" s="1" t="n">
        <v>1521.784</v>
      </c>
      <c r="DZ323" s="1" t="n">
        <v>9051.89</v>
      </c>
    </row>
    <row r="324" customFormat="false" ht="14.5" hidden="false" customHeight="true" outlineLevel="0" collapsed="false">
      <c r="A324" s="2"/>
      <c r="B324" s="1" t="s">
        <v>183</v>
      </c>
      <c r="C324" s="1" t="s">
        <v>182</v>
      </c>
      <c r="F324" s="1" t="s">
        <v>186</v>
      </c>
      <c r="N324" s="1" t="s">
        <v>196</v>
      </c>
      <c r="O324" s="1" t="s">
        <v>279</v>
      </c>
      <c r="Z324" s="1" t="s">
        <v>292</v>
      </c>
      <c r="AM324" s="1" t="s">
        <v>302</v>
      </c>
      <c r="BF324" s="1" t="s">
        <v>238</v>
      </c>
      <c r="BO324" s="1" t="s">
        <v>249</v>
      </c>
      <c r="CP324" s="1" t="s">
        <v>197</v>
      </c>
      <c r="CZ324" s="1" t="s">
        <v>257</v>
      </c>
      <c r="DB324" s="1" t="s">
        <v>274</v>
      </c>
      <c r="DH324" s="1" t="s">
        <v>285</v>
      </c>
      <c r="DK324" s="1" t="s">
        <v>194</v>
      </c>
      <c r="DM324" s="1" t="s">
        <v>198</v>
      </c>
      <c r="DS324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0" t="s">
        <v>689</v>
      </c>
    </row>
    <row r="2" customFormat="false" ht="14.5" hidden="false" customHeight="false" outlineLevel="0" collapsed="false">
      <c r="A2" s="30" t="s">
        <v>714</v>
      </c>
    </row>
    <row r="3" customFormat="false" ht="14.5" hidden="false" customHeight="false" outlineLevel="0" collapsed="false">
      <c r="A3" s="30" t="s">
        <v>715</v>
      </c>
    </row>
    <row r="4" customFormat="false" ht="14.5" hidden="false" customHeight="false" outlineLevel="0" collapsed="false">
      <c r="A4" s="30" t="s">
        <v>686</v>
      </c>
    </row>
    <row r="5" customFormat="false" ht="14.5" hidden="false" customHeight="false" outlineLevel="0" collapsed="false">
      <c r="A5" s="30" t="s">
        <v>693</v>
      </c>
    </row>
    <row r="6" customFormat="false" ht="14.5" hidden="false" customHeight="false" outlineLevel="0" collapsed="false">
      <c r="A6" s="30" t="s">
        <v>713</v>
      </c>
    </row>
    <row r="7" customFormat="false" ht="14.5" hidden="false" customHeight="false" outlineLevel="0" collapsed="false">
      <c r="A7" s="30" t="s">
        <v>691</v>
      </c>
    </row>
    <row r="8" customFormat="false" ht="14.5" hidden="false" customHeight="false" outlineLevel="0" collapsed="false">
      <c r="A8" s="30" t="s">
        <v>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8" min="5" style="1" width="10.27"/>
    <col collapsed="false" customWidth="true" hidden="false" outlineLevel="0" max="9" min="9" style="1" width="18.18"/>
    <col collapsed="false" customWidth="true" hidden="false" outlineLevel="0" max="1025" min="10" style="1" width="9.09"/>
  </cols>
  <sheetData>
    <row r="1" s="7" customFormat="true" ht="30" hidden="false" customHeight="true" outlineLevel="0" collapsed="false">
      <c r="A1" s="6" t="s">
        <v>637</v>
      </c>
      <c r="B1" s="6" t="s">
        <v>638</v>
      </c>
      <c r="C1" s="6" t="s">
        <v>163</v>
      </c>
      <c r="D1" s="6" t="s">
        <v>639</v>
      </c>
      <c r="E1" s="6" t="s">
        <v>640</v>
      </c>
      <c r="F1" s="6" t="s">
        <v>641</v>
      </c>
      <c r="G1" s="6" t="s">
        <v>642</v>
      </c>
      <c r="H1" s="6" t="s">
        <v>643</v>
      </c>
      <c r="I1" s="6"/>
      <c r="J1" s="6" t="s">
        <v>644</v>
      </c>
      <c r="K1" s="6" t="s">
        <v>645</v>
      </c>
      <c r="L1" s="6" t="s">
        <v>646</v>
      </c>
      <c r="M1" s="6" t="s">
        <v>647</v>
      </c>
      <c r="O1" s="7" t="s">
        <v>454</v>
      </c>
    </row>
    <row r="2" customFormat="false" ht="13.8" hidden="false" customHeight="true" outlineLevel="0" collapsed="false">
      <c r="A2" s="8" t="s">
        <v>648</v>
      </c>
      <c r="B2" s="9" t="s">
        <v>649</v>
      </c>
      <c r="C2" s="10" t="s">
        <v>167</v>
      </c>
      <c r="D2" s="10" t="s">
        <v>215</v>
      </c>
      <c r="E2" s="10" t="n">
        <f aca="false">IFERROR(INDEX('файл остатки'!$A$5:$DK$265,MATCH($O$1,'файл остатки'!$A$5:$A$228,0),MATCH(D2,'файл остатки'!$A$5:$DK$5,0)), 0)</f>
        <v>-25.76</v>
      </c>
      <c r="F2" s="10" t="n">
        <f aca="false">IFERROR(INDEX('файл остатки'!$A$5:$DK$265,MATCH($O$2,'файл остатки'!$A$5:$A$228,0),MATCH(D2,'файл остатки'!$A$5:$DK$5,0)), 0)</f>
        <v>0</v>
      </c>
      <c r="G2" s="10" t="n">
        <f aca="false">MIN(E2, 0)</f>
        <v>-25.76</v>
      </c>
      <c r="H2" s="10" t="n">
        <v>0</v>
      </c>
      <c r="J2" s="11" t="n">
        <v>850</v>
      </c>
      <c r="K2" s="11" t="n">
        <f aca="false">-(G2) / J2</f>
        <v>0.0303058823529412</v>
      </c>
      <c r="L2" s="11" t="n">
        <f aca="false">ROUND(K2, 0)</f>
        <v>0</v>
      </c>
      <c r="R2" s="11" t="s">
        <v>650</v>
      </c>
      <c r="S2" s="11" t="n">
        <v>3</v>
      </c>
    </row>
    <row r="3" customFormat="false" ht="13.8" hidden="false" customHeight="true" outlineLevel="0" collapsed="false">
      <c r="A3" s="8" t="s">
        <v>651</v>
      </c>
      <c r="B3" s="12" t="s">
        <v>652</v>
      </c>
      <c r="C3" s="13" t="s">
        <v>167</v>
      </c>
      <c r="D3" s="13" t="s">
        <v>233</v>
      </c>
      <c r="E3" s="13" t="n">
        <f aca="false">IFERROR(INDEX('файл остатки'!$A$5:$DK$265,MATCH($O$1,'файл остатки'!$A$5:$A$228,0),MATCH(D3,'файл остатки'!$A$5:$DK$5,0)), 0)</f>
        <v>-402.75</v>
      </c>
      <c r="F3" s="13" t="n">
        <f aca="false">IFERROR(INDEX('файл остатки'!$A$5:$DK$265,MATCH($O$2,'файл остатки'!$A$5:$A$228,0),MATCH(D3,'файл остатки'!$A$5:$DK$5,0)), 0)</f>
        <v>0</v>
      </c>
      <c r="G3" s="13" t="n">
        <v>-600</v>
      </c>
      <c r="H3" s="13" t="n">
        <v>0</v>
      </c>
      <c r="J3" s="11" t="n">
        <v>1000</v>
      </c>
      <c r="K3" s="11" t="n">
        <f aca="false">-(G3 + G4 + G5 + G6 + G7) / J3</f>
        <v>0.19</v>
      </c>
      <c r="L3" s="11" t="n">
        <f aca="false">ROUND(K3, 0)</f>
        <v>0</v>
      </c>
      <c r="R3" s="11" t="s">
        <v>653</v>
      </c>
      <c r="S3" s="11" t="n">
        <v>5</v>
      </c>
    </row>
    <row r="4" customFormat="false" ht="13.8" hidden="false" customHeight="true" outlineLevel="0" collapsed="false">
      <c r="A4" s="8"/>
      <c r="B4" s="8"/>
      <c r="C4" s="13" t="s">
        <v>166</v>
      </c>
      <c r="D4" s="13" t="s">
        <v>241</v>
      </c>
      <c r="E4" s="13" t="n">
        <f aca="false">IFERROR(INDEX('файл остатки'!$A$5:$DK$265,MATCH($O$1,'файл остатки'!$A$5:$A$228,0),MATCH(D4,'файл остатки'!$A$5:$DK$5,0)), 0)</f>
        <v>0</v>
      </c>
      <c r="F4" s="13" t="n">
        <f aca="false">IFERROR(INDEX('файл остатки'!$A$5:$DK$265,MATCH($O$2,'файл остатки'!$A$5:$A$228,0),MATCH(D4,'файл остатки'!$A$5:$DK$5,0)), 0)</f>
        <v>0</v>
      </c>
      <c r="G4" s="13" t="n">
        <v>895</v>
      </c>
      <c r="H4" s="13" t="n">
        <v>0</v>
      </c>
    </row>
    <row r="5" customFormat="false" ht="13.8" hidden="false" customHeight="true" outlineLevel="0" collapsed="false">
      <c r="A5" s="8"/>
      <c r="B5" s="12"/>
      <c r="C5" s="13" t="s">
        <v>169</v>
      </c>
      <c r="D5" s="13" t="s">
        <v>242</v>
      </c>
      <c r="E5" s="13" t="n">
        <f aca="false">IFERROR(INDEX('файл остатки'!$A$5:$DK$265,MATCH($O$1,'файл остатки'!$A$5:$A$228,0),MATCH(D5,'файл остатки'!$A$5:$DK$5,0)), 0)</f>
        <v>-365</v>
      </c>
      <c r="F5" s="13" t="n">
        <f aca="false">IFERROR(INDEX('файл остатки'!$A$5:$DK$265,MATCH($O$2,'файл остатки'!$A$5:$A$228,0),MATCH(D5,'файл остатки'!$A$5:$DK$5,0)), 0)</f>
        <v>0</v>
      </c>
      <c r="G5" s="13" t="n">
        <f aca="false">MIN(E5, 0)</f>
        <v>-365</v>
      </c>
      <c r="H5" s="13" t="n">
        <v>0</v>
      </c>
    </row>
    <row r="6" customFormat="false" ht="13.8" hidden="false" customHeight="true" outlineLevel="0" collapsed="false">
      <c r="A6" s="8"/>
      <c r="B6" s="14" t="s">
        <v>160</v>
      </c>
      <c r="C6" s="15" t="s">
        <v>167</v>
      </c>
      <c r="D6" s="15" t="s">
        <v>246</v>
      </c>
      <c r="E6" s="15" t="n">
        <f aca="false">IFERROR(INDEX('файл остатки'!$A$5:$DK$265,MATCH($O$1,'файл остатки'!$A$5:$A$228,0),MATCH(D6,'файл остатки'!$A$5:$DK$5,0)), 0)</f>
        <v>-66.5</v>
      </c>
      <c r="F6" s="15" t="n">
        <f aca="false">IFERROR(INDEX('файл остатки'!$A$5:$DK$265,MATCH($O$2,'файл остатки'!$A$5:$A$228,0),MATCH(D6,'файл остатки'!$A$5:$DK$5,0)), 0)</f>
        <v>0</v>
      </c>
      <c r="G6" s="15" t="n">
        <v>-120</v>
      </c>
      <c r="H6" s="15" t="n">
        <v>0</v>
      </c>
    </row>
    <row r="7" customFormat="false" ht="13.8" hidden="false" customHeight="true" outlineLevel="0" collapsed="false">
      <c r="A7" s="8"/>
      <c r="B7" s="8"/>
      <c r="C7" s="15" t="s">
        <v>166</v>
      </c>
      <c r="D7" s="15" t="s">
        <v>250</v>
      </c>
      <c r="E7" s="15" t="n">
        <f aca="false">IFERROR(INDEX('файл остатки'!$A$5:$DK$265,MATCH($O$1,'файл остатки'!$A$5:$A$228,0),MATCH(D7,'файл остатки'!$A$5:$DK$5,0)), 0)</f>
        <v>0</v>
      </c>
      <c r="F7" s="15" t="n">
        <f aca="false">IFERROR(INDEX('файл остатки'!$A$5:$DK$265,MATCH($O$2,'файл остатки'!$A$5:$A$228,0),MATCH(D7,'файл остатки'!$A$5:$DK$5,0)), 0)</f>
        <v>0</v>
      </c>
      <c r="G7" s="15" t="n">
        <f aca="false">MIN(E7, 0)</f>
        <v>0</v>
      </c>
      <c r="H7" s="15" t="n">
        <v>0</v>
      </c>
    </row>
    <row r="8" customFormat="false" ht="13.8" hidden="false" customHeight="true" outlineLevel="0" collapsed="false"/>
    <row r="9" customFormat="false" ht="13.8" hidden="false" customHeight="true" outlineLevel="0" collapsed="false"/>
    <row r="10" customFormat="false" ht="13.8" hidden="false" customHeight="true" outlineLevel="0" collapsed="false">
      <c r="A10" s="8" t="s">
        <v>654</v>
      </c>
      <c r="B10" s="16" t="s">
        <v>655</v>
      </c>
      <c r="C10" s="17" t="s">
        <v>656</v>
      </c>
      <c r="D10" s="17" t="s">
        <v>198</v>
      </c>
      <c r="E10" s="17" t="n">
        <f aca="false">IFERROR(INDEX('файл остатки'!$A$5:$DK$265,MATCH($O$1,'файл остатки'!$A$5:$A$228,0),MATCH(D10,'файл остатки'!$A$5:$DK$5,0)), 0)</f>
        <v>454.72</v>
      </c>
      <c r="F10" s="17" t="n">
        <f aca="false">IFERROR(INDEX('файл остатки'!$A$5:$DK$265,MATCH($O$2,'файл остатки'!$A$5:$A$228,0),MATCH(D10,'файл остатки'!$A$5:$DK$5,0)), 0)</f>
        <v>0</v>
      </c>
      <c r="G10" s="17" t="n">
        <f aca="false">MIN(E10, 0)</f>
        <v>0</v>
      </c>
      <c r="H10" s="17" t="n">
        <v>0</v>
      </c>
      <c r="J10" s="11" t="n">
        <v>850</v>
      </c>
      <c r="K10" s="11" t="n">
        <f aca="false">-(G10 + G11 + G12 + G13 + G14 + G15 + G16 + G17 + G18 + G19) / J10</f>
        <v>2.27823529411765</v>
      </c>
      <c r="L10" s="11" t="n">
        <f aca="false">ROUND(K10, 0)</f>
        <v>2</v>
      </c>
      <c r="R10" s="11" t="s">
        <v>657</v>
      </c>
      <c r="S10" s="11" t="n">
        <v>1</v>
      </c>
    </row>
    <row r="11" customFormat="false" ht="13.8" hidden="false" customHeight="true" outlineLevel="0" collapsed="false">
      <c r="A11" s="8"/>
      <c r="B11" s="9" t="s">
        <v>649</v>
      </c>
      <c r="C11" s="10" t="s">
        <v>167</v>
      </c>
      <c r="D11" s="10" t="s">
        <v>217</v>
      </c>
      <c r="E11" s="10" t="n">
        <f aca="false">IFERROR(INDEX('файл остатки'!$A$5:$DK$265,MATCH($O$1,'файл остатки'!$A$5:$A$228,0),MATCH(D11,'файл остатки'!$A$5:$DK$5,0)), 0)</f>
        <v>0</v>
      </c>
      <c r="F11" s="10" t="n">
        <f aca="false">IFERROR(INDEX('файл остатки'!$A$5:$DK$265,MATCH($O$2,'файл остатки'!$A$5:$A$228,0),MATCH(D11,'файл остатки'!$A$5:$DK$5,0)), 0)</f>
        <v>0</v>
      </c>
      <c r="G11" s="10" t="n">
        <f aca="false">MIN(E11, 0)</f>
        <v>0</v>
      </c>
      <c r="H11" s="10" t="n">
        <v>0</v>
      </c>
    </row>
    <row r="12" customFormat="false" ht="13.8" hidden="false" customHeight="true" outlineLevel="0" collapsed="false">
      <c r="A12" s="8"/>
      <c r="B12" s="8"/>
      <c r="C12" s="10" t="s">
        <v>168</v>
      </c>
      <c r="D12" s="10" t="s">
        <v>220</v>
      </c>
      <c r="E12" s="10" t="n">
        <f aca="false">IFERROR(INDEX('файл остатки'!$A$5:$DK$265,MATCH($O$1,'файл остатки'!$A$5:$A$228,0),MATCH(D12,'файл остатки'!$A$5:$DK$5,0)), 0)</f>
        <v>-763.2</v>
      </c>
      <c r="F12" s="10" t="n">
        <f aca="false">IFERROR(INDEX('файл остатки'!$A$5:$DK$265,MATCH($O$2,'файл остатки'!$A$5:$A$228,0),MATCH(D12,'файл остатки'!$A$5:$DK$5,0)), 0)</f>
        <v>0</v>
      </c>
      <c r="G12" s="10" t="n">
        <f aca="false">MIN(E12, 0)</f>
        <v>-763.2</v>
      </c>
      <c r="H12" s="10" t="n">
        <v>0</v>
      </c>
    </row>
    <row r="13" customFormat="false" ht="13.8" hidden="false" customHeight="true" outlineLevel="0" collapsed="false">
      <c r="A13" s="8"/>
      <c r="B13" s="8"/>
      <c r="C13" s="10" t="s">
        <v>173</v>
      </c>
      <c r="D13" s="10" t="s">
        <v>221</v>
      </c>
      <c r="E13" s="10" t="n">
        <f aca="false">IFERROR(INDEX('файл остатки'!$A$5:$DK$265,MATCH($O$1,'файл остатки'!$A$5:$A$228,0),MATCH(D13,'файл остатки'!$A$5:$DK$5,0)), 0)</f>
        <v>-160.2</v>
      </c>
      <c r="F13" s="10" t="n">
        <f aca="false">IFERROR(INDEX('файл остатки'!$A$5:$DK$265,MATCH($O$2,'файл остатки'!$A$5:$A$228,0),MATCH(D13,'файл остатки'!$A$5:$DK$5,0)), 0)</f>
        <v>0</v>
      </c>
      <c r="G13" s="10" t="n">
        <f aca="false">MIN(E13, 0)</f>
        <v>-160.2</v>
      </c>
      <c r="H13" s="10" t="n">
        <v>0</v>
      </c>
    </row>
    <row r="14" customFormat="false" ht="13.8" hidden="false" customHeight="true" outlineLevel="0" collapsed="false">
      <c r="A14" s="8"/>
      <c r="B14" s="8"/>
      <c r="C14" s="10" t="s">
        <v>166</v>
      </c>
      <c r="D14" s="10" t="s">
        <v>213</v>
      </c>
      <c r="E14" s="10" t="n">
        <f aca="false">IFERROR(INDEX('файл остатки'!$A$5:$DK$265,MATCH($O$1,'файл остатки'!$A$5:$A$228,0),MATCH(D14,'файл остатки'!$A$5:$DK$5,0)), 0)</f>
        <v>-2.24</v>
      </c>
      <c r="F14" s="10" t="n">
        <f aca="false">IFERROR(INDEX('файл остатки'!$A$5:$DK$265,MATCH($O$2,'файл остатки'!$A$5:$A$228,0),MATCH(D14,'файл остатки'!$A$5:$DK$5,0)), 0)</f>
        <v>0</v>
      </c>
      <c r="G14" s="10" t="n">
        <f aca="false">MIN(E14, 0)</f>
        <v>-2.24</v>
      </c>
      <c r="H14" s="10" t="n">
        <v>0</v>
      </c>
    </row>
    <row r="15" customFormat="false" ht="13.8" hidden="false" customHeight="true" outlineLevel="0" collapsed="false">
      <c r="A15" s="8"/>
      <c r="B15" s="8"/>
      <c r="C15" s="10" t="s">
        <v>170</v>
      </c>
      <c r="D15" s="10" t="s">
        <v>207</v>
      </c>
      <c r="E15" s="10" t="n">
        <f aca="false">IFERROR(INDEX('файл остатки'!$A$5:$DK$265,MATCH($O$1,'файл остатки'!$A$5:$A$228,0),MATCH(D15,'файл остатки'!$A$5:$DK$5,0)), 0)</f>
        <v>-64.38</v>
      </c>
      <c r="F15" s="10" t="n">
        <f aca="false">IFERROR(INDEX('файл остатки'!$A$5:$DK$265,MATCH($O$2,'файл остатки'!$A$5:$A$228,0),MATCH(D15,'файл остатки'!$A$5:$DK$5,0)), 0)</f>
        <v>0</v>
      </c>
      <c r="G15" s="10" t="n">
        <f aca="false">MIN(E15, 0)</f>
        <v>-64.38</v>
      </c>
      <c r="H15" s="10" t="n">
        <v>0</v>
      </c>
    </row>
    <row r="16" customFormat="false" ht="13.8" hidden="false" customHeight="true" outlineLevel="0" collapsed="false">
      <c r="A16" s="8"/>
      <c r="B16" s="8"/>
      <c r="C16" s="10" t="s">
        <v>168</v>
      </c>
      <c r="D16" s="10" t="s">
        <v>219</v>
      </c>
      <c r="E16" s="10" t="n">
        <f aca="false">IFERROR(INDEX('файл остатки'!$A$5:$DK$265,MATCH($O$1,'файл остатки'!$A$5:$A$228,0),MATCH(D16,'файл остатки'!$A$5:$DK$5,0)), 0)</f>
        <v>-482.08</v>
      </c>
      <c r="F16" s="10" t="n">
        <f aca="false">IFERROR(INDEX('файл остатки'!$A$5:$DK$265,MATCH($O$2,'файл остатки'!$A$5:$A$228,0),MATCH(D16,'файл остатки'!$A$5:$DK$5,0)), 0)</f>
        <v>0</v>
      </c>
      <c r="G16" s="10" t="n">
        <f aca="false">MIN(E16, 0)</f>
        <v>-482.08</v>
      </c>
      <c r="H16" s="10" t="n">
        <v>0</v>
      </c>
    </row>
    <row r="17" customFormat="false" ht="13.8" hidden="false" customHeight="true" outlineLevel="0" collapsed="false">
      <c r="A17" s="8"/>
      <c r="B17" s="8"/>
      <c r="C17" s="10" t="s">
        <v>174</v>
      </c>
      <c r="D17" s="10" t="s">
        <v>224</v>
      </c>
      <c r="E17" s="10" t="n">
        <f aca="false">IFERROR(INDEX('файл остатки'!$A$5:$DK$265,MATCH($O$1,'файл остатки'!$A$5:$A$228,0),MATCH(D17,'файл остатки'!$A$5:$DK$5,0)), 0)</f>
        <v>-82.8000000000001</v>
      </c>
      <c r="F17" s="10" t="n">
        <f aca="false">IFERROR(INDEX('файл остатки'!$A$5:$DK$265,MATCH($O$2,'файл остатки'!$A$5:$A$228,0),MATCH(D17,'файл остатки'!$A$5:$DK$5,0)), 0)</f>
        <v>0</v>
      </c>
      <c r="G17" s="10" t="n">
        <f aca="false">MIN(E17, 0)</f>
        <v>-82.8000000000001</v>
      </c>
      <c r="H17" s="10" t="n">
        <v>0</v>
      </c>
    </row>
    <row r="18" customFormat="false" ht="13.8" hidden="false" customHeight="true" outlineLevel="0" collapsed="false">
      <c r="A18" s="8"/>
      <c r="B18" s="8"/>
      <c r="C18" s="10" t="s">
        <v>168</v>
      </c>
      <c r="D18" s="10" t="s">
        <v>216</v>
      </c>
      <c r="E18" s="10" t="n">
        <f aca="false">IFERROR(INDEX('файл остатки'!$A$5:$DK$265,MATCH($O$1,'файл остатки'!$A$5:$A$228,0),MATCH(D18,'файл остатки'!$A$5:$DK$5,0)), 0)</f>
        <v>-381.6</v>
      </c>
      <c r="F18" s="10" t="n">
        <f aca="false">IFERROR(INDEX('файл остатки'!$A$5:$DK$265,MATCH($O$2,'файл остатки'!$A$5:$A$228,0),MATCH(D18,'файл остатки'!$A$5:$DK$5,0)), 0)</f>
        <v>0</v>
      </c>
      <c r="G18" s="10" t="n">
        <f aca="false">MIN(E18, 0)</f>
        <v>-381.6</v>
      </c>
      <c r="H18" s="10" t="n">
        <v>0</v>
      </c>
    </row>
    <row r="19" customFormat="false" ht="13.8" hidden="false" customHeight="true" outlineLevel="0" collapsed="false">
      <c r="A19" s="8"/>
      <c r="B19" s="8"/>
      <c r="C19" s="10" t="s">
        <v>167</v>
      </c>
      <c r="D19" s="10" t="s">
        <v>218</v>
      </c>
      <c r="E19" s="10" t="n">
        <f aca="false">IFERROR(INDEX('файл остатки'!$A$5:$DK$265,MATCH($O$1,'файл остатки'!$A$5:$A$228,0),MATCH(D19,'файл остатки'!$A$5:$DK$5,0)), 0)</f>
        <v>393.6</v>
      </c>
      <c r="F19" s="10" t="n">
        <f aca="false">IFERROR(INDEX('файл остатки'!$A$5:$DK$265,MATCH($O$2,'файл остатки'!$A$5:$A$228,0),MATCH(D19,'файл остатки'!$A$5:$DK$5,0)), 0)</f>
        <v>0</v>
      </c>
      <c r="G19" s="10" t="n">
        <f aca="false">MIN(E19, 0)</f>
        <v>0</v>
      </c>
      <c r="H19" s="10" t="n">
        <v>0</v>
      </c>
    </row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>
      <c r="A22" s="8" t="s">
        <v>658</v>
      </c>
      <c r="B22" s="18" t="s">
        <v>659</v>
      </c>
      <c r="C22" s="19" t="s">
        <v>167</v>
      </c>
      <c r="D22" s="19" t="s">
        <v>222</v>
      </c>
      <c r="E22" s="19" t="n">
        <f aca="false">IFERROR(INDEX('файл остатки'!$A$5:$DK$265,MATCH($O$1,'файл остатки'!$A$5:$A$228,0),MATCH(D22,'файл остатки'!$A$5:$DK$5,0)), 0)</f>
        <v>-450</v>
      </c>
      <c r="F22" s="19" t="n">
        <f aca="false">IFERROR(INDEX('файл остатки'!$A$5:$DK$265,MATCH($O$2,'файл остатки'!$A$5:$A$228,0),MATCH(D22,'файл остатки'!$A$5:$DK$5,0)), 0)</f>
        <v>0</v>
      </c>
      <c r="G22" s="19" t="n">
        <f aca="false">MIN(E22, 0)</f>
        <v>-450</v>
      </c>
      <c r="H22" s="19" t="n">
        <v>0</v>
      </c>
      <c r="J22" s="11" t="n">
        <v>850</v>
      </c>
      <c r="K22" s="11" t="n">
        <f aca="false">-(G22 + G23 + G24 + G25 + G26 + G27 + G28 + G29 + G30 + G31 + G32 + G33 + G34 + G35 + G36 + G37 + G38 + G39) / J22</f>
        <v>16.3947529411765</v>
      </c>
      <c r="L22" s="11" t="n">
        <f aca="false">ROUND(K22, 0)</f>
        <v>16</v>
      </c>
      <c r="R22" s="11" t="s">
        <v>660</v>
      </c>
      <c r="S22" s="11" t="n">
        <v>2</v>
      </c>
    </row>
    <row r="23" customFormat="false" ht="13.8" hidden="false" customHeight="true" outlineLevel="0" collapsed="false">
      <c r="A23" s="8"/>
      <c r="B23" s="8"/>
      <c r="C23" s="19" t="s">
        <v>167</v>
      </c>
      <c r="D23" s="19" t="s">
        <v>223</v>
      </c>
      <c r="E23" s="19" t="n">
        <f aca="false">IFERROR(INDEX('файл остатки'!$A$5:$DK$265,MATCH($O$1,'файл остатки'!$A$5:$A$228,0),MATCH(D23,'файл остатки'!$A$5:$DK$5,0)), 0)</f>
        <v>-7.2</v>
      </c>
      <c r="F23" s="19" t="n">
        <f aca="false">IFERROR(INDEX('файл остатки'!$A$5:$DK$265,MATCH($O$2,'файл остатки'!$A$5:$A$228,0),MATCH(D23,'файл остатки'!$A$5:$DK$5,0)), 0)</f>
        <v>0</v>
      </c>
      <c r="G23" s="19" t="n">
        <f aca="false">MIN(E23, 0)</f>
        <v>-7.2</v>
      </c>
      <c r="H23" s="19" t="n">
        <v>0</v>
      </c>
    </row>
    <row r="24" customFormat="false" ht="13.8" hidden="false" customHeight="true" outlineLevel="0" collapsed="false">
      <c r="A24" s="8"/>
      <c r="B24" s="8"/>
      <c r="C24" s="20" t="s">
        <v>175</v>
      </c>
      <c r="D24" s="20" t="s">
        <v>230</v>
      </c>
      <c r="E24" s="20" t="n">
        <f aca="false">IFERROR(INDEX('файл остатки'!$A$5:$DK$265,MATCH($O$1,'файл остатки'!$A$5:$A$228,0),MATCH(D24,'файл остатки'!$A$5:$DK$5,0)), 0)</f>
        <v>0</v>
      </c>
      <c r="F24" s="20" t="n">
        <f aca="false">IFERROR(INDEX('файл остатки'!$A$5:$DK$265,MATCH($O$2,'файл остатки'!$A$5:$A$228,0),MATCH(D24,'файл остатки'!$A$5:$DK$5,0)), 0)</f>
        <v>0</v>
      </c>
      <c r="G24" s="20" t="n">
        <f aca="false">MIN(E24, 0)</f>
        <v>0</v>
      </c>
      <c r="H24" s="20" t="n">
        <v>0</v>
      </c>
    </row>
    <row r="25" customFormat="false" ht="13.8" hidden="false" customHeight="true" outlineLevel="0" collapsed="false">
      <c r="A25" s="8"/>
      <c r="B25" s="18"/>
      <c r="C25" s="20" t="s">
        <v>175</v>
      </c>
      <c r="D25" s="20" t="s">
        <v>231</v>
      </c>
      <c r="E25" s="20" t="n">
        <f aca="false">IFERROR(INDEX('файл остатки'!$A$5:$DK$265,MATCH($O$1,'файл остатки'!$A$5:$A$228,0),MATCH(D25,'файл остатки'!$A$5:$DK$5,0)), 0)</f>
        <v>0</v>
      </c>
      <c r="F25" s="20" t="n">
        <f aca="false">IFERROR(INDEX('файл остатки'!$A$5:$DK$265,MATCH($O$2,'файл остатки'!$A$5:$A$228,0),MATCH(D25,'файл остатки'!$A$5:$DK$5,0)), 0)</f>
        <v>0</v>
      </c>
      <c r="G25" s="20" t="n">
        <f aca="false">MIN(E25, 0)</f>
        <v>0</v>
      </c>
      <c r="H25" s="20" t="n">
        <v>0</v>
      </c>
    </row>
    <row r="26" customFormat="false" ht="13.8" hidden="false" customHeight="true" outlineLevel="0" collapsed="false">
      <c r="A26" s="8"/>
      <c r="B26" s="16" t="s">
        <v>655</v>
      </c>
      <c r="C26" s="19" t="s">
        <v>164</v>
      </c>
      <c r="D26" s="19" t="s">
        <v>203</v>
      </c>
      <c r="E26" s="19" t="n">
        <f aca="false">IFERROR(INDEX('файл остатки'!$A$5:$DK$265,MATCH($O$1,'файл остатки'!$A$5:$A$228,0),MATCH(D26,'файл остатки'!$A$5:$DK$5,0)), 0)</f>
        <v>-1071.6</v>
      </c>
      <c r="F26" s="19" t="n">
        <f aca="false">IFERROR(INDEX('файл остатки'!$A$5:$DK$265,MATCH($O$2,'файл остатки'!$A$5:$A$228,0),MATCH(D26,'файл остатки'!$A$5:$DK$5,0)), 0)</f>
        <v>0</v>
      </c>
      <c r="G26" s="19" t="n">
        <f aca="false">MIN(E26, 0)</f>
        <v>-1071.6</v>
      </c>
      <c r="H26" s="19" t="n">
        <v>0</v>
      </c>
    </row>
    <row r="27" customFormat="false" ht="13.8" hidden="false" customHeight="true" outlineLevel="0" collapsed="false">
      <c r="A27" s="8"/>
      <c r="B27" s="8"/>
      <c r="C27" s="19" t="s">
        <v>169</v>
      </c>
      <c r="D27" s="19" t="s">
        <v>205</v>
      </c>
      <c r="E27" s="19" t="n">
        <f aca="false">IFERROR(INDEX('файл остатки'!$A$5:$DK$265,MATCH($O$1,'файл остатки'!$A$5:$A$228,0),MATCH(D27,'файл остатки'!$A$5:$DK$5,0)), 0)</f>
        <v>0</v>
      </c>
      <c r="F27" s="19" t="n">
        <f aca="false">IFERROR(INDEX('файл остатки'!$A$5:$DK$265,MATCH($O$2,'файл остатки'!$A$5:$A$228,0),MATCH(D27,'файл остатки'!$A$5:$DK$5,0)), 0)</f>
        <v>0</v>
      </c>
      <c r="G27" s="19" t="n">
        <f aca="false">MIN(E27, 0)</f>
        <v>0</v>
      </c>
      <c r="H27" s="19" t="n">
        <v>0</v>
      </c>
    </row>
    <row r="28" customFormat="false" ht="13.8" hidden="false" customHeight="true" outlineLevel="0" collapsed="false">
      <c r="A28" s="8"/>
      <c r="B28" s="8"/>
      <c r="C28" s="17" t="s">
        <v>164</v>
      </c>
      <c r="D28" s="17" t="s">
        <v>202</v>
      </c>
      <c r="E28" s="17" t="n">
        <f aca="false">IFERROR(INDEX('файл остатки'!$A$5:$DK$265,MATCH($O$1,'файл остатки'!$A$5:$A$228,0),MATCH(D28,'файл остатки'!$A$5:$DK$5,0)), 0)</f>
        <v>-355.2</v>
      </c>
      <c r="F28" s="17" t="n">
        <f aca="false">IFERROR(INDEX('файл остатки'!$A$5:$DK$265,MATCH($O$2,'файл остатки'!$A$5:$A$228,0),MATCH(D28,'файл остатки'!$A$5:$DK$5,0)), 0)</f>
        <v>0</v>
      </c>
      <c r="G28" s="17" t="n">
        <f aca="false">MIN(E28, 0)</f>
        <v>-355.2</v>
      </c>
      <c r="H28" s="17" t="n">
        <v>0</v>
      </c>
    </row>
    <row r="29" customFormat="false" ht="13.8" hidden="false" customHeight="true" outlineLevel="0" collapsed="false">
      <c r="A29" s="8"/>
      <c r="B29" s="8"/>
      <c r="C29" s="17" t="s">
        <v>166</v>
      </c>
      <c r="D29" s="17" t="s">
        <v>204</v>
      </c>
      <c r="E29" s="17" t="n">
        <f aca="false">IFERROR(INDEX('файл остатки'!$A$5:$DK$265,MATCH($O$1,'файл остатки'!$A$5:$A$228,0),MATCH(D29,'файл остатки'!$A$5:$DK$5,0)), 0)</f>
        <v>-1.2</v>
      </c>
      <c r="F29" s="17" t="n">
        <f aca="false">IFERROR(INDEX('файл остатки'!$A$5:$DK$265,MATCH($O$2,'файл остатки'!$A$5:$A$228,0),MATCH(D29,'файл остатки'!$A$5:$DK$5,0)), 0)</f>
        <v>0</v>
      </c>
      <c r="G29" s="17" t="n">
        <f aca="false">MIN(E29, 0)</f>
        <v>-1.2</v>
      </c>
      <c r="H29" s="17" t="n">
        <v>0</v>
      </c>
    </row>
    <row r="30" customFormat="false" ht="13.8" hidden="false" customHeight="true" outlineLevel="0" collapsed="false">
      <c r="A30" s="8"/>
      <c r="B30" s="8"/>
      <c r="C30" s="17" t="s">
        <v>164</v>
      </c>
      <c r="D30" s="17" t="s">
        <v>201</v>
      </c>
      <c r="E30" s="17" t="n">
        <f aca="false">IFERROR(INDEX('файл остатки'!$A$5:$DK$265,MATCH($O$1,'файл остатки'!$A$5:$A$228,0),MATCH(D30,'файл остатки'!$A$5:$DK$5,0)), 0)</f>
        <v>-126</v>
      </c>
      <c r="F30" s="17" t="n">
        <f aca="false">IFERROR(INDEX('файл остатки'!$A$5:$DK$265,MATCH($O$2,'файл остатки'!$A$5:$A$228,0),MATCH(D30,'файл остатки'!$A$5:$DK$5,0)), 0)</f>
        <v>0</v>
      </c>
      <c r="G30" s="17" t="n">
        <f aca="false">MIN(E30, 0)</f>
        <v>-126</v>
      </c>
      <c r="H30" s="17" t="n">
        <v>0</v>
      </c>
    </row>
    <row r="31" customFormat="false" ht="13.8" hidden="false" customHeight="true" outlineLevel="0" collapsed="false">
      <c r="A31" s="8"/>
      <c r="B31" s="8"/>
      <c r="C31" s="17" t="s">
        <v>169</v>
      </c>
      <c r="D31" s="17" t="s">
        <v>199</v>
      </c>
      <c r="E31" s="17" t="n">
        <f aca="false">IFERROR(INDEX('файл остатки'!$A$5:$DK$265,MATCH($O$1,'файл остатки'!$A$5:$A$228,0),MATCH(D31,'файл остатки'!$A$5:$DK$5,0)), 0)</f>
        <v>-783.84</v>
      </c>
      <c r="F31" s="17" t="n">
        <f aca="false">IFERROR(INDEX('файл остатки'!$A$5:$DK$265,MATCH($O$2,'файл остатки'!$A$5:$A$228,0),MATCH(D31,'файл остатки'!$A$5:$DK$5,0)), 0)</f>
        <v>0</v>
      </c>
      <c r="G31" s="17" t="n">
        <f aca="false">MIN(E31, 0)</f>
        <v>-783.84</v>
      </c>
      <c r="H31" s="17" t="n">
        <v>0</v>
      </c>
    </row>
    <row r="32" customFormat="false" ht="13.8" hidden="false" customHeight="true" outlineLevel="0" collapsed="false">
      <c r="A32" s="8"/>
      <c r="B32" s="8"/>
      <c r="C32" s="17" t="s">
        <v>164</v>
      </c>
      <c r="D32" s="17" t="s">
        <v>200</v>
      </c>
      <c r="E32" s="17" t="n">
        <f aca="false">IFERROR(INDEX('файл остатки'!$A$5:$DK$265,MATCH($O$1,'файл остатки'!$A$5:$A$228,0),MATCH(D32,'файл остатки'!$A$5:$DK$5,0)), 0)</f>
        <v>-4341.12</v>
      </c>
      <c r="F32" s="17" t="n">
        <f aca="false">IFERROR(INDEX('файл остатки'!$A$5:$DK$265,MATCH($O$2,'файл остатки'!$A$5:$A$228,0),MATCH(D32,'файл остатки'!$A$5:$DK$5,0)), 0)</f>
        <v>0</v>
      </c>
      <c r="G32" s="17" t="n">
        <f aca="false">MIN(E32, 0)</f>
        <v>-4341.12</v>
      </c>
      <c r="H32" s="17" t="n">
        <v>0</v>
      </c>
    </row>
    <row r="33" customFormat="false" ht="13.8" hidden="false" customHeight="true" outlineLevel="0" collapsed="false">
      <c r="A33" s="8"/>
      <c r="B33" s="16"/>
      <c r="C33" s="17" t="s">
        <v>164</v>
      </c>
      <c r="D33" s="17" t="s">
        <v>206</v>
      </c>
      <c r="E33" s="17" t="n">
        <f aca="false">IFERROR(INDEX('файл остатки'!$A$5:$DK$265,MATCH($O$1,'файл остатки'!$A$5:$A$228,0),MATCH(D33,'файл остатки'!$A$5:$DK$5,0)), 0)</f>
        <v>-952.38</v>
      </c>
      <c r="F33" s="17" t="n">
        <f aca="false">IFERROR(INDEX('файл остатки'!$A$5:$DK$265,MATCH($O$2,'файл остатки'!$A$5:$A$228,0),MATCH(D33,'файл остатки'!$A$5:$DK$5,0)), 0)</f>
        <v>0</v>
      </c>
      <c r="G33" s="17" t="n">
        <f aca="false">MIN(E33, 0)</f>
        <v>-952.38</v>
      </c>
      <c r="H33" s="17" t="n">
        <v>0</v>
      </c>
    </row>
    <row r="34" customFormat="false" ht="13.8" hidden="false" customHeight="true" outlineLevel="0" collapsed="false">
      <c r="A34" s="8"/>
      <c r="B34" s="9" t="s">
        <v>649</v>
      </c>
      <c r="C34" s="10" t="s">
        <v>167</v>
      </c>
      <c r="D34" s="10" t="s">
        <v>209</v>
      </c>
      <c r="E34" s="10" t="n">
        <f aca="false">IFERROR(INDEX('файл остатки'!$A$5:$DK$265,MATCH($O$1,'файл остатки'!$A$5:$A$228,0),MATCH(D34,'файл остатки'!$A$5:$DK$5,0)), 0)</f>
        <v>-153.6</v>
      </c>
      <c r="F34" s="10" t="n">
        <f aca="false">IFERROR(INDEX('файл остатки'!$A$5:$DK$265,MATCH($O$2,'файл остатки'!$A$5:$A$228,0),MATCH(D34,'файл остатки'!$A$5:$DK$5,0)), 0)</f>
        <v>0</v>
      </c>
      <c r="G34" s="10" t="n">
        <f aca="false">MIN(E34, 0)</f>
        <v>-153.6</v>
      </c>
      <c r="H34" s="10" t="n">
        <v>0</v>
      </c>
    </row>
    <row r="35" customFormat="false" ht="13.8" hidden="false" customHeight="true" outlineLevel="0" collapsed="false">
      <c r="A35" s="8"/>
      <c r="B35" s="8"/>
      <c r="C35" s="10" t="s">
        <v>171</v>
      </c>
      <c r="D35" s="10" t="s">
        <v>210</v>
      </c>
      <c r="E35" s="10" t="n">
        <f aca="false">IFERROR(INDEX('файл остатки'!$A$5:$DK$265,MATCH($O$1,'файл остатки'!$A$5:$A$228,0),MATCH(D35,'файл остатки'!$A$5:$DK$5,0)), 0)</f>
        <v>-57.84</v>
      </c>
      <c r="F35" s="10" t="n">
        <f aca="false">IFERROR(INDEX('файл остатки'!$A$5:$DK$265,MATCH($O$2,'файл остатки'!$A$5:$A$228,0),MATCH(D35,'файл остатки'!$A$5:$DK$5,0)), 0)</f>
        <v>0</v>
      </c>
      <c r="G35" s="10" t="n">
        <f aca="false">MIN(E35, 0)</f>
        <v>-57.84</v>
      </c>
      <c r="H35" s="10" t="n">
        <v>0</v>
      </c>
    </row>
    <row r="36" customFormat="false" ht="13.8" hidden="false" customHeight="true" outlineLevel="0" collapsed="false">
      <c r="A36" s="8"/>
      <c r="B36" s="8"/>
      <c r="C36" s="10" t="s">
        <v>169</v>
      </c>
      <c r="D36" s="10" t="s">
        <v>211</v>
      </c>
      <c r="E36" s="10" t="n">
        <f aca="false">IFERROR(INDEX('файл остатки'!$A$5:$DK$265,MATCH($O$1,'файл остатки'!$A$5:$A$228,0),MATCH(D36,'файл остатки'!$A$5:$DK$5,0)), 0)</f>
        <v>-770.4</v>
      </c>
      <c r="F36" s="10" t="n">
        <f aca="false">IFERROR(INDEX('файл остатки'!$A$5:$DK$265,MATCH($O$2,'файл остатки'!$A$5:$A$228,0),MATCH(D36,'файл остатки'!$A$5:$DK$5,0)), 0)</f>
        <v>0</v>
      </c>
      <c r="G36" s="10" t="n">
        <f aca="false">MIN(E36, 0)</f>
        <v>-770.4</v>
      </c>
      <c r="H36" s="10" t="n">
        <v>0</v>
      </c>
    </row>
    <row r="37" customFormat="false" ht="13.8" hidden="false" customHeight="true" outlineLevel="0" collapsed="false">
      <c r="A37" s="8"/>
      <c r="B37" s="8"/>
      <c r="C37" s="10" t="s">
        <v>166</v>
      </c>
      <c r="D37" s="10" t="s">
        <v>212</v>
      </c>
      <c r="E37" s="10" t="n">
        <f aca="false">IFERROR(INDEX('файл остатки'!$A$5:$DK$265,MATCH($O$1,'файл остатки'!$A$5:$A$228,0),MATCH(D37,'файл остатки'!$A$5:$DK$5,0)), 0)</f>
        <v>-1.2</v>
      </c>
      <c r="F37" s="10" t="n">
        <f aca="false">IFERROR(INDEX('файл остатки'!$A$5:$DK$265,MATCH($O$2,'файл остатки'!$A$5:$A$228,0),MATCH(D37,'файл остатки'!$A$5:$DK$5,0)), 0)</f>
        <v>0</v>
      </c>
      <c r="G37" s="10" t="n">
        <f aca="false">MIN(E37, 0)</f>
        <v>-1.2</v>
      </c>
      <c r="H37" s="10" t="n">
        <v>0</v>
      </c>
    </row>
    <row r="38" customFormat="false" ht="13.8" hidden="false" customHeight="true" outlineLevel="0" collapsed="false">
      <c r="A38" s="8"/>
      <c r="B38" s="8"/>
      <c r="C38" s="10" t="s">
        <v>167</v>
      </c>
      <c r="D38" s="10" t="s">
        <v>214</v>
      </c>
      <c r="E38" s="10" t="n">
        <f aca="false">IFERROR(INDEX('файл остатки'!$A$5:$DK$265,MATCH($O$1,'файл остатки'!$A$5:$A$228,0),MATCH(D38,'файл остатки'!$A$5:$DK$5,0)), 0)</f>
        <v>-451.64</v>
      </c>
      <c r="F38" s="10" t="n">
        <f aca="false">IFERROR(INDEX('файл остатки'!$A$5:$DK$265,MATCH($O$2,'файл остатки'!$A$5:$A$228,0),MATCH(D38,'файл остатки'!$A$5:$DK$5,0)), 0)</f>
        <v>0</v>
      </c>
      <c r="G38" s="10" t="n">
        <f aca="false">MIN(E38, 0)</f>
        <v>-451.64</v>
      </c>
      <c r="H38" s="10" t="n">
        <v>0</v>
      </c>
    </row>
    <row r="39" customFormat="false" ht="13.8" hidden="false" customHeight="true" outlineLevel="0" collapsed="false">
      <c r="A39" s="8"/>
      <c r="B39" s="8"/>
      <c r="C39" s="10" t="s">
        <v>167</v>
      </c>
      <c r="D39" s="10" t="s">
        <v>208</v>
      </c>
      <c r="E39" s="10" t="n">
        <f aca="false">IFERROR(INDEX('файл остатки'!$A$5:$DK$265,MATCH($O$1,'файл остатки'!$A$5:$A$228,0),MATCH(D39,'файл остатки'!$A$5:$DK$5,0)), 0)</f>
        <v>-4412.32</v>
      </c>
      <c r="F39" s="10" t="n">
        <f aca="false">IFERROR(INDEX('файл остатки'!$A$5:$DK$265,MATCH($O$2,'файл остатки'!$A$5:$A$228,0),MATCH(D39,'файл остатки'!$A$5:$DK$5,0)), 0)</f>
        <v>0</v>
      </c>
      <c r="G39" s="10" t="n">
        <f aca="false">MIN(E39, 0)</f>
        <v>-4412.32</v>
      </c>
      <c r="H39" s="10" t="n">
        <v>0</v>
      </c>
    </row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>
      <c r="A42" s="8" t="s">
        <v>661</v>
      </c>
      <c r="B42" s="12" t="s">
        <v>652</v>
      </c>
      <c r="C42" s="13" t="s">
        <v>167</v>
      </c>
      <c r="D42" s="13" t="s">
        <v>243</v>
      </c>
      <c r="E42" s="13" t="n">
        <f aca="false">IFERROR(INDEX('файл остатки'!$A$5:$DK$265,MATCH($O$1,'файл остатки'!$A$5:$A$228,0),MATCH(D42,'файл остатки'!$A$5:$DK$5,0)), 0)</f>
        <v>-21</v>
      </c>
      <c r="F42" s="13" t="n">
        <f aca="false">IFERROR(INDEX('файл остатки'!$A$5:$DK$265,MATCH($O$2,'файл остатки'!$A$5:$A$228,0),MATCH(D42,'файл остатки'!$A$5:$DK$5,0)), 0)</f>
        <v>0</v>
      </c>
      <c r="G42" s="13" t="n">
        <f aca="false">MIN(E42, 0)</f>
        <v>-21</v>
      </c>
      <c r="H42" s="13" t="n">
        <v>0</v>
      </c>
      <c r="J42" s="11" t="n">
        <v>1000</v>
      </c>
      <c r="K42" s="11" t="n">
        <f aca="false">-(G42) / J42</f>
        <v>0.021</v>
      </c>
      <c r="L42" s="11" t="n">
        <f aca="false">ROUND(K42, 0)</f>
        <v>0</v>
      </c>
      <c r="R42" s="11" t="s">
        <v>662</v>
      </c>
      <c r="S42" s="11" t="n">
        <v>7</v>
      </c>
    </row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>
      <c r="A45" s="8" t="s">
        <v>663</v>
      </c>
      <c r="B45" s="12" t="s">
        <v>652</v>
      </c>
      <c r="C45" s="13" t="s">
        <v>168</v>
      </c>
      <c r="D45" s="13" t="s">
        <v>235</v>
      </c>
      <c r="E45" s="13" t="n">
        <f aca="false">IFERROR(INDEX('файл остатки'!$A$5:$DK$265,MATCH($O$1,'файл остатки'!$A$5:$A$228,0),MATCH(D45,'файл остатки'!$A$5:$DK$5,0)), 0)</f>
        <v>-293.6</v>
      </c>
      <c r="F45" s="13" t="n">
        <f aca="false">IFERROR(INDEX('файл остатки'!$A$5:$DK$265,MATCH($O$2,'файл остатки'!$A$5:$A$228,0),MATCH(D45,'файл остатки'!$A$5:$DK$5,0)), 0)</f>
        <v>0</v>
      </c>
      <c r="G45" s="13" t="n">
        <f aca="false">MIN(E45, 0)</f>
        <v>-293.6</v>
      </c>
      <c r="H45" s="13" t="n">
        <v>0</v>
      </c>
      <c r="J45" s="11" t="n">
        <v>1000</v>
      </c>
      <c r="K45" s="11" t="n">
        <f aca="false">-(G45 + G46 + G47 + G48 + G49 + G50 + G51 + G52 + G53 + G54 + G55 + G56 + G57) / J45</f>
        <v>4.6628</v>
      </c>
      <c r="L45" s="11" t="n">
        <f aca="false">ROUND(K45, 0)</f>
        <v>5</v>
      </c>
      <c r="R45" s="11" t="s">
        <v>664</v>
      </c>
      <c r="S45" s="11" t="n">
        <v>4</v>
      </c>
    </row>
    <row r="46" customFormat="false" ht="13.8" hidden="false" customHeight="true" outlineLevel="0" collapsed="false">
      <c r="A46" s="8"/>
      <c r="B46" s="8"/>
      <c r="C46" s="13" t="s">
        <v>176</v>
      </c>
      <c r="D46" s="13" t="s">
        <v>236</v>
      </c>
      <c r="E46" s="13" t="n">
        <f aca="false">IFERROR(INDEX('файл остатки'!$A$5:$DK$265,MATCH($O$1,'файл остатки'!$A$5:$A$228,0),MATCH(D46,'файл остатки'!$A$5:$DK$5,0)), 0)</f>
        <v>-142.8</v>
      </c>
      <c r="F46" s="13" t="n">
        <f aca="false">IFERROR(INDEX('файл остатки'!$A$5:$DK$265,MATCH($O$2,'файл остатки'!$A$5:$A$228,0),MATCH(D46,'файл остатки'!$A$5:$DK$5,0)), 0)</f>
        <v>0</v>
      </c>
      <c r="G46" s="13" t="n">
        <f aca="false">MIN(E46, 0)</f>
        <v>-142.8</v>
      </c>
      <c r="H46" s="13" t="n">
        <v>0</v>
      </c>
    </row>
    <row r="47" customFormat="false" ht="13.8" hidden="false" customHeight="true" outlineLevel="0" collapsed="false">
      <c r="A47" s="8"/>
      <c r="B47" s="8"/>
      <c r="C47" s="13" t="s">
        <v>172</v>
      </c>
      <c r="D47" s="13" t="s">
        <v>239</v>
      </c>
      <c r="E47" s="13" t="n">
        <f aca="false">IFERROR(INDEX('файл остатки'!$A$5:$DK$265,MATCH($O$1,'файл остатки'!$A$5:$A$228,0),MATCH(D47,'файл остатки'!$A$5:$DK$5,0)), 0)</f>
        <v>-701.6</v>
      </c>
      <c r="F47" s="13" t="n">
        <f aca="false">IFERROR(INDEX('файл остатки'!$A$5:$DK$265,MATCH($O$2,'файл остатки'!$A$5:$A$228,0),MATCH(D47,'файл остатки'!$A$5:$DK$5,0)), 0)</f>
        <v>0</v>
      </c>
      <c r="G47" s="13" t="n">
        <f aca="false">MIN(E47, 0)</f>
        <v>-701.6</v>
      </c>
      <c r="H47" s="13" t="n">
        <v>0</v>
      </c>
    </row>
    <row r="48" customFormat="false" ht="13.8" hidden="false" customHeight="true" outlineLevel="0" collapsed="false">
      <c r="A48" s="8"/>
      <c r="B48" s="8"/>
      <c r="C48" s="13" t="s">
        <v>177</v>
      </c>
      <c r="D48" s="13" t="s">
        <v>240</v>
      </c>
      <c r="E48" s="13" t="n">
        <f aca="false">IFERROR(INDEX('файл остатки'!$A$5:$DK$265,MATCH($O$1,'файл остатки'!$A$5:$A$228,0),MATCH(D48,'файл остатки'!$A$5:$DK$5,0)), 0)</f>
        <v>-172.8</v>
      </c>
      <c r="F48" s="13" t="n">
        <f aca="false">IFERROR(INDEX('файл остатки'!$A$5:$DK$265,MATCH($O$2,'файл остатки'!$A$5:$A$228,0),MATCH(D48,'файл остатки'!$A$5:$DK$5,0)), 0)</f>
        <v>0</v>
      </c>
      <c r="G48" s="13" t="n">
        <f aca="false">MIN(E48, 0)</f>
        <v>-172.8</v>
      </c>
      <c r="H48" s="13" t="n">
        <v>0</v>
      </c>
    </row>
    <row r="49" customFormat="false" ht="13.8" hidden="false" customHeight="true" outlineLevel="0" collapsed="false">
      <c r="A49" s="8"/>
      <c r="B49" s="8"/>
      <c r="C49" s="13" t="s">
        <v>168</v>
      </c>
      <c r="D49" s="13" t="s">
        <v>234</v>
      </c>
      <c r="E49" s="13" t="n">
        <f aca="false">IFERROR(INDEX('файл остатки'!$A$5:$DK$265,MATCH($O$1,'файл остатки'!$A$5:$A$228,0),MATCH(D49,'файл остатки'!$A$5:$DK$5,0)), 0)</f>
        <v>-363</v>
      </c>
      <c r="F49" s="13" t="n">
        <f aca="false">IFERROR(INDEX('файл остатки'!$A$5:$DK$265,MATCH($O$2,'файл остатки'!$A$5:$A$228,0),MATCH(D49,'файл остатки'!$A$5:$DK$5,0)), 0)</f>
        <v>0</v>
      </c>
      <c r="G49" s="13" t="n">
        <f aca="false">MIN(E49, 0)</f>
        <v>-363</v>
      </c>
      <c r="H49" s="13" t="n">
        <v>0</v>
      </c>
    </row>
    <row r="50" customFormat="false" ht="13.8" hidden="false" customHeight="true" outlineLevel="0" collapsed="false">
      <c r="A50" s="8"/>
      <c r="B50" s="8"/>
      <c r="C50" s="13" t="s">
        <v>166</v>
      </c>
      <c r="D50" s="13" t="s">
        <v>237</v>
      </c>
      <c r="E50" s="13" t="n">
        <f aca="false">IFERROR(INDEX('файл остатки'!$A$5:$DK$265,MATCH($O$1,'файл остатки'!$A$5:$A$228,0),MATCH(D50,'файл остатки'!$A$5:$DK$5,0)), 0)</f>
        <v>-438</v>
      </c>
      <c r="F50" s="13" t="n">
        <f aca="false">IFERROR(INDEX('файл остатки'!$A$5:$DK$265,MATCH($O$2,'файл остатки'!$A$5:$A$228,0),MATCH(D50,'файл остатки'!$A$5:$DK$5,0)), 0)</f>
        <v>0</v>
      </c>
      <c r="G50" s="13" t="n">
        <f aca="false">MIN(E50, 0)</f>
        <v>-438</v>
      </c>
      <c r="H50" s="13" t="n">
        <v>0</v>
      </c>
    </row>
    <row r="51" customFormat="false" ht="13.8" hidden="false" customHeight="true" outlineLevel="0" collapsed="false">
      <c r="A51" s="8"/>
      <c r="B51" s="12"/>
      <c r="C51" s="13" t="s">
        <v>170</v>
      </c>
      <c r="D51" s="13" t="s">
        <v>238</v>
      </c>
      <c r="E51" s="13" t="n">
        <f aca="false">IFERROR(INDEX('файл остатки'!$A$5:$DK$265,MATCH($O$1,'файл остатки'!$A$5:$A$228,0),MATCH(D51,'файл остатки'!$A$5:$DK$5,0)), 0)</f>
        <v>-69</v>
      </c>
      <c r="F51" s="13" t="n">
        <f aca="false">IFERROR(INDEX('файл остатки'!$A$5:$DK$265,MATCH($O$2,'файл остатки'!$A$5:$A$228,0),MATCH(D51,'файл остатки'!$A$5:$DK$5,0)), 0)</f>
        <v>0</v>
      </c>
      <c r="G51" s="13" t="n">
        <f aca="false">MIN(E51, 0)</f>
        <v>-69</v>
      </c>
      <c r="H51" s="13" t="n">
        <v>0</v>
      </c>
    </row>
    <row r="52" customFormat="false" ht="13.8" hidden="false" customHeight="true" outlineLevel="0" collapsed="false">
      <c r="A52" s="8"/>
      <c r="B52" s="14" t="s">
        <v>160</v>
      </c>
      <c r="C52" s="15" t="s">
        <v>168</v>
      </c>
      <c r="D52" s="15" t="s">
        <v>247</v>
      </c>
      <c r="E52" s="15" t="n">
        <f aca="false">IFERROR(INDEX('файл остатки'!$A$5:$DK$265,MATCH($O$1,'файл остатки'!$A$5:$A$228,0),MATCH(D52,'файл остатки'!$A$5:$DK$5,0)), 0)</f>
        <v>-1152</v>
      </c>
      <c r="F52" s="15" t="n">
        <f aca="false">IFERROR(INDEX('файл остатки'!$A$5:$DK$265,MATCH($O$2,'файл остатки'!$A$5:$A$228,0),MATCH(D52,'файл остатки'!$A$5:$DK$5,0)), 0)</f>
        <v>0</v>
      </c>
      <c r="G52" s="15" t="n">
        <f aca="false">MIN(E52, 0)</f>
        <v>-1152</v>
      </c>
      <c r="H52" s="15" t="n">
        <v>0</v>
      </c>
    </row>
    <row r="53" customFormat="false" ht="13.8" hidden="false" customHeight="true" outlineLevel="0" collapsed="false">
      <c r="A53" s="8"/>
      <c r="B53" s="8"/>
      <c r="C53" s="15" t="s">
        <v>172</v>
      </c>
      <c r="D53" s="15" t="s">
        <v>248</v>
      </c>
      <c r="E53" s="15" t="n">
        <f aca="false">IFERROR(INDEX('файл остатки'!$A$5:$DK$265,MATCH($O$1,'файл остатки'!$A$5:$A$228,0),MATCH(D53,'файл остатки'!$A$5:$DK$5,0)), 0)</f>
        <v>0.8</v>
      </c>
      <c r="F53" s="15" t="n">
        <f aca="false">IFERROR(INDEX('файл остатки'!$A$5:$DK$265,MATCH($O$2,'файл остатки'!$A$5:$A$228,0),MATCH(D53,'файл остатки'!$A$5:$DK$5,0)), 0)</f>
        <v>0</v>
      </c>
      <c r="G53" s="15" t="n">
        <f aca="false">MIN(E53, 0)</f>
        <v>0</v>
      </c>
      <c r="H53" s="15" t="n">
        <v>0</v>
      </c>
    </row>
    <row r="54" customFormat="false" ht="13.8" hidden="false" customHeight="true" outlineLevel="0" collapsed="false">
      <c r="A54" s="8"/>
      <c r="B54" s="8"/>
      <c r="C54" s="15" t="s">
        <v>170</v>
      </c>
      <c r="D54" s="15" t="s">
        <v>249</v>
      </c>
      <c r="E54" s="15" t="n">
        <f aca="false">IFERROR(INDEX('файл остатки'!$A$5:$DK$265,MATCH($O$1,'файл остатки'!$A$5:$A$228,0),MATCH(D54,'файл остатки'!$A$5:$DK$5,0)), 0)</f>
        <v>-64.5</v>
      </c>
      <c r="F54" s="15" t="n">
        <f aca="false">IFERROR(INDEX('файл остатки'!$A$5:$DK$265,MATCH($O$2,'файл остатки'!$A$5:$A$228,0),MATCH(D54,'файл остатки'!$A$5:$DK$5,0)), 0)</f>
        <v>0</v>
      </c>
      <c r="G54" s="15" t="n">
        <f aca="false">MIN(E54, 0)</f>
        <v>-64.5</v>
      </c>
      <c r="H54" s="15" t="n">
        <v>0</v>
      </c>
    </row>
    <row r="55" customFormat="false" ht="13.8" hidden="false" customHeight="true" outlineLevel="0" collapsed="false">
      <c r="A55" s="8"/>
      <c r="B55" s="8"/>
      <c r="C55" s="15" t="s">
        <v>177</v>
      </c>
      <c r="D55" s="15" t="s">
        <v>251</v>
      </c>
      <c r="E55" s="15" t="n">
        <f aca="false">IFERROR(INDEX('файл остатки'!$A$5:$DK$265,MATCH($O$1,'файл остатки'!$A$5:$A$228,0),MATCH(D55,'файл остатки'!$A$5:$DK$5,0)), 0)</f>
        <v>-383.2</v>
      </c>
      <c r="F55" s="15" t="n">
        <f aca="false">IFERROR(INDEX('файл остатки'!$A$5:$DK$265,MATCH($O$2,'файл остатки'!$A$5:$A$228,0),MATCH(D55,'файл остатки'!$A$5:$DK$5,0)), 0)</f>
        <v>0</v>
      </c>
      <c r="G55" s="15" t="n">
        <f aca="false">MIN(E55, 0)</f>
        <v>-383.2</v>
      </c>
      <c r="H55" s="15" t="n">
        <v>0</v>
      </c>
    </row>
    <row r="56" customFormat="false" ht="13.8" hidden="false" customHeight="true" outlineLevel="0" collapsed="false">
      <c r="A56" s="8"/>
      <c r="B56" s="8"/>
      <c r="C56" s="15" t="s">
        <v>176</v>
      </c>
      <c r="D56" s="15" t="s">
        <v>252</v>
      </c>
      <c r="E56" s="15" t="n">
        <f aca="false">IFERROR(INDEX('файл остатки'!$A$5:$DK$265,MATCH($O$1,'файл остатки'!$A$5:$A$228,0),MATCH(D56,'файл остатки'!$A$5:$DK$5,0)), 0)</f>
        <v>-334.8</v>
      </c>
      <c r="F56" s="15" t="n">
        <f aca="false">IFERROR(INDEX('файл остатки'!$A$5:$DK$265,MATCH($O$2,'файл остатки'!$A$5:$A$228,0),MATCH(D56,'файл остатки'!$A$5:$DK$5,0)), 0)</f>
        <v>0</v>
      </c>
      <c r="G56" s="15" t="n">
        <f aca="false">MIN(E56, 0)</f>
        <v>-334.8</v>
      </c>
      <c r="H56" s="15" t="n">
        <v>0</v>
      </c>
    </row>
    <row r="57" customFormat="false" ht="13.8" hidden="false" customHeight="true" outlineLevel="0" collapsed="false">
      <c r="A57" s="8"/>
      <c r="B57" s="8"/>
      <c r="C57" s="15" t="s">
        <v>166</v>
      </c>
      <c r="D57" s="15" t="s">
        <v>253</v>
      </c>
      <c r="E57" s="15" t="n">
        <f aca="false">IFERROR(INDEX('файл остатки'!$A$5:$DK$265,MATCH($O$1,'файл остатки'!$A$5:$A$228,0),MATCH(D57,'файл остатки'!$A$5:$DK$5,0)), 0)</f>
        <v>-547.5</v>
      </c>
      <c r="F57" s="15" t="n">
        <f aca="false">IFERROR(INDEX('файл остатки'!$A$5:$DK$265,MATCH($O$2,'файл остатки'!$A$5:$A$228,0),MATCH(D57,'файл остатки'!$A$5:$DK$5,0)), 0)</f>
        <v>0</v>
      </c>
      <c r="G57" s="15" t="n">
        <f aca="false">MIN(E57, 0)</f>
        <v>-547.5</v>
      </c>
      <c r="H57" s="15" t="n">
        <v>0</v>
      </c>
    </row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>
      <c r="A60" s="8" t="s">
        <v>665</v>
      </c>
      <c r="B60" s="12" t="s">
        <v>652</v>
      </c>
      <c r="C60" s="13" t="s">
        <v>167</v>
      </c>
      <c r="D60" s="13" t="s">
        <v>232</v>
      </c>
      <c r="E60" s="13" t="n">
        <f aca="false">IFERROR(INDEX('файл остатки'!$A$5:$DK$265,MATCH($O$1,'файл остатки'!$A$5:$A$228,0),MATCH(D60,'файл остатки'!$A$5:$DK$5,0)), 0)</f>
        <v>-2398</v>
      </c>
      <c r="F60" s="13" t="n">
        <f aca="false">IFERROR(INDEX('файл остатки'!$A$5:$DK$265,MATCH($O$2,'файл остатки'!$A$5:$A$228,0),MATCH(D60,'файл остатки'!$A$5:$DK$5,0)), 0)</f>
        <v>0</v>
      </c>
      <c r="G60" s="13" t="n">
        <f aca="false">MIN(E60, 0)</f>
        <v>-2398</v>
      </c>
      <c r="H60" s="13" t="n">
        <v>0</v>
      </c>
      <c r="J60" s="11" t="n">
        <v>1000</v>
      </c>
      <c r="K60" s="11" t="n">
        <f aca="false">-(G60 + G61 + G62) / J60</f>
        <v>10.209</v>
      </c>
      <c r="L60" s="11" t="n">
        <f aca="false">ROUND(K60, 0)</f>
        <v>10</v>
      </c>
      <c r="R60" s="11" t="s">
        <v>666</v>
      </c>
      <c r="S60" s="11" t="n">
        <v>6</v>
      </c>
    </row>
    <row r="61" customFormat="false" ht="13.8" hidden="false" customHeight="true" outlineLevel="0" collapsed="false">
      <c r="A61" s="8"/>
      <c r="B61" s="12"/>
      <c r="C61" s="13" t="s">
        <v>167</v>
      </c>
      <c r="D61" s="13" t="s">
        <v>244</v>
      </c>
      <c r="E61" s="13" t="n">
        <f aca="false">IFERROR(INDEX('файл остатки'!$A$5:$DK$265,MATCH($O$1,'файл остатки'!$A$5:$A$228,0),MATCH(D61,'файл остатки'!$A$5:$DK$5,0)), 0)</f>
        <v>-36</v>
      </c>
      <c r="F61" s="13" t="n">
        <f aca="false">IFERROR(INDEX('файл остатки'!$A$5:$DK$265,MATCH($O$2,'файл остатки'!$A$5:$A$228,0),MATCH(D61,'файл остатки'!$A$5:$DK$5,0)), 0)</f>
        <v>0</v>
      </c>
      <c r="G61" s="13" t="n">
        <f aca="false">MIN(E61, 0)</f>
        <v>-36</v>
      </c>
      <c r="H61" s="13" t="n">
        <v>0</v>
      </c>
    </row>
    <row r="62" customFormat="false" ht="13.8" hidden="false" customHeight="true" outlineLevel="0" collapsed="false">
      <c r="A62" s="8"/>
      <c r="B62" s="14" t="s">
        <v>160</v>
      </c>
      <c r="C62" s="15" t="s">
        <v>167</v>
      </c>
      <c r="D62" s="15" t="s">
        <v>245</v>
      </c>
      <c r="E62" s="15" t="n">
        <f aca="false">IFERROR(INDEX('файл остатки'!$A$5:$DK$265,MATCH($O$1,'файл остатки'!$A$5:$A$228,0),MATCH(D62,'файл остатки'!$A$5:$DK$5,0)), 0)</f>
        <v>-7775</v>
      </c>
      <c r="F62" s="15" t="n">
        <f aca="false">IFERROR(INDEX('файл остатки'!$A$5:$DK$265,MATCH($O$2,'файл остатки'!$A$5:$A$228,0),MATCH(D62,'файл остатки'!$A$5:$DK$5,0)), 0)</f>
        <v>0</v>
      </c>
      <c r="G62" s="15" t="n">
        <f aca="false">MIN(E62, 0)</f>
        <v>-7775</v>
      </c>
      <c r="H62" s="15" t="n">
        <v>0</v>
      </c>
    </row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>
      <c r="A65" s="8" t="s">
        <v>665</v>
      </c>
      <c r="B65" s="16" t="s">
        <v>158</v>
      </c>
      <c r="C65" s="17" t="s">
        <v>167</v>
      </c>
      <c r="D65" s="17" t="s">
        <v>225</v>
      </c>
      <c r="E65" s="17" t="n">
        <f aca="false">IFERROR(INDEX('файл остатки'!$A$5:$DK$265,MATCH($O$1,'файл остатки'!$A$5:$A$228,0),MATCH(D65,'файл остатки'!$A$5:$DK$5,0)), 0)</f>
        <v>593.84</v>
      </c>
      <c r="F65" s="17" t="n">
        <f aca="false">IFERROR(INDEX('файл остатки'!$A$5:$DK$265,MATCH($O$2,'файл остатки'!$A$5:$A$228,0),MATCH(D65,'файл остатки'!$A$5:$DK$5,0)), 0)</f>
        <v>0</v>
      </c>
      <c r="G65" s="17" t="n">
        <v>0</v>
      </c>
      <c r="H65" s="17" t="n">
        <v>0</v>
      </c>
      <c r="J65" s="11" t="n">
        <v>850</v>
      </c>
      <c r="K65" s="11" t="n">
        <f aca="false">-(G65 + G66 + G67 + G68 + G69) / J65</f>
        <v>-0</v>
      </c>
      <c r="L65" s="11" t="n">
        <f aca="false">ROUND(K65, 0)</f>
        <v>-0</v>
      </c>
      <c r="R65" s="11" t="s">
        <v>667</v>
      </c>
      <c r="S65" s="11" t="n">
        <v>8</v>
      </c>
    </row>
    <row r="66" customFormat="false" ht="13.8" hidden="false" customHeight="true" outlineLevel="0" collapsed="false">
      <c r="A66" s="8"/>
      <c r="B66" s="8"/>
      <c r="C66" s="17" t="s">
        <v>167</v>
      </c>
      <c r="D66" s="17" t="s">
        <v>226</v>
      </c>
      <c r="E66" s="17" t="n">
        <f aca="false">IFERROR(INDEX('файл остатки'!$A$5:$DK$265,MATCH($O$1,'файл остатки'!$A$5:$A$228,0),MATCH(D66,'файл остатки'!$A$5:$DK$5,0)), 0)</f>
        <v>-16.7</v>
      </c>
      <c r="F66" s="17" t="n">
        <f aca="false">IFERROR(INDEX('файл остатки'!$A$5:$DK$265,MATCH($O$2,'файл остатки'!$A$5:$A$228,0),MATCH(D66,'файл остатки'!$A$5:$DK$5,0)), 0)</f>
        <v>0</v>
      </c>
      <c r="G66" s="17" t="n">
        <v>0</v>
      </c>
      <c r="H66" s="17" t="n">
        <f aca="false">MIN(E66, 0)</f>
        <v>-16.7</v>
      </c>
    </row>
    <row r="67" customFormat="false" ht="13.8" hidden="false" customHeight="true" outlineLevel="0" collapsed="false">
      <c r="A67" s="8"/>
      <c r="B67" s="8"/>
      <c r="C67" s="17" t="s">
        <v>668</v>
      </c>
      <c r="D67" s="17" t="s">
        <v>227</v>
      </c>
      <c r="E67" s="17" t="n">
        <f aca="false">IFERROR(INDEX('файл остатки'!$A$5:$DK$265,MATCH($O$1,'файл остатки'!$A$5:$A$228,0),MATCH(D67,'файл остатки'!$A$5:$DK$5,0)), 0)</f>
        <v>-39.1</v>
      </c>
      <c r="F67" s="17" t="n">
        <f aca="false">IFERROR(INDEX('файл остатки'!$A$5:$DK$265,MATCH($O$2,'файл остатки'!$A$5:$A$228,0),MATCH(D67,'файл остатки'!$A$5:$DK$5,0)), 0)</f>
        <v>0</v>
      </c>
      <c r="G67" s="17" t="n">
        <v>0</v>
      </c>
      <c r="H67" s="17" t="n">
        <f aca="false">MIN(E67, 0)</f>
        <v>-39.1</v>
      </c>
    </row>
    <row r="68" customFormat="false" ht="13.8" hidden="false" customHeight="true" outlineLevel="0" collapsed="false">
      <c r="A68" s="8"/>
      <c r="B68" s="8"/>
      <c r="C68" s="17" t="s">
        <v>167</v>
      </c>
      <c r="D68" s="17" t="s">
        <v>228</v>
      </c>
      <c r="E68" s="17" t="n">
        <f aca="false">IFERROR(INDEX('файл остатки'!$A$5:$DK$265,MATCH($O$1,'файл остатки'!$A$5:$A$228,0),MATCH(D68,'файл остатки'!$A$5:$DK$5,0)), 0)</f>
        <v>-17.1</v>
      </c>
      <c r="F68" s="17" t="n">
        <f aca="false">IFERROR(INDEX('файл остатки'!$A$5:$DK$265,MATCH($O$2,'файл остатки'!$A$5:$A$228,0),MATCH(D68,'файл остатки'!$A$5:$DK$5,0)), 0)</f>
        <v>0</v>
      </c>
      <c r="G68" s="17" t="n">
        <v>0</v>
      </c>
      <c r="H68" s="17" t="n">
        <f aca="false">MIN(E68, 0)</f>
        <v>-17.1</v>
      </c>
    </row>
    <row r="69" customFormat="false" ht="13.8" hidden="false" customHeight="true" outlineLevel="0" collapsed="false">
      <c r="A69" s="8"/>
      <c r="B69" s="8"/>
      <c r="C69" s="17" t="s">
        <v>668</v>
      </c>
      <c r="D69" s="17" t="s">
        <v>229</v>
      </c>
      <c r="E69" s="17" t="n">
        <f aca="false">IFERROR(INDEX('файл остатки'!$A$5:$DK$265,MATCH($O$1,'файл остатки'!$A$5:$A$228,0),MATCH(D69,'файл остатки'!$A$5:$DK$5,0)), 0)</f>
        <v>0</v>
      </c>
      <c r="F69" s="17" t="n">
        <f aca="false">IFERROR(INDEX('файл остатки'!$A$5:$DK$265,MATCH($O$2,'файл остатки'!$A$5:$A$228,0),MATCH(D69,'файл остатки'!$A$5:$DK$5,0)), 0)</f>
        <v>0</v>
      </c>
      <c r="G69" s="17" t="n">
        <v>0</v>
      </c>
      <c r="H69" s="17" t="n">
        <f aca="false">MIN(E69, 0)</f>
        <v>0</v>
      </c>
    </row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</sheetData>
  <mergeCells count="16">
    <mergeCell ref="A3:A7"/>
    <mergeCell ref="B3:B5"/>
    <mergeCell ref="B6:B7"/>
    <mergeCell ref="A10:A19"/>
    <mergeCell ref="B11:B19"/>
    <mergeCell ref="A22:A39"/>
    <mergeCell ref="B22:B25"/>
    <mergeCell ref="B26:B33"/>
    <mergeCell ref="B34:B39"/>
    <mergeCell ref="A45:A57"/>
    <mergeCell ref="B45:B51"/>
    <mergeCell ref="B52:B57"/>
    <mergeCell ref="A60:A62"/>
    <mergeCell ref="B60:B61"/>
    <mergeCell ref="A65:A69"/>
    <mergeCell ref="B65:B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A32" activeCellId="0" sqref="A32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9"/>
    <col collapsed="false" customWidth="true" hidden="false" outlineLevel="0" max="9" min="9" style="1" width="10.28"/>
    <col collapsed="false" customWidth="true" hidden="false" outlineLevel="0" max="11" min="10" style="1" width="8.72"/>
    <col collapsed="false" customWidth="true" hidden="false" outlineLevel="0" max="12" min="12" style="21" width="8.72"/>
    <col collapsed="false" customWidth="true" hidden="false" outlineLevel="0" max="13" min="13" style="22" width="12.36"/>
    <col collapsed="false" customWidth="true" hidden="true" outlineLevel="0" max="14" min="14" style="1" width="1.82"/>
    <col collapsed="false" customWidth="true" hidden="true" outlineLevel="0" max="15" min="15" style="1" width="5.54"/>
    <col collapsed="false" customWidth="true" hidden="true" outlineLevel="0" max="16" min="16" style="1" width="5.46"/>
    <col collapsed="false" customWidth="true" hidden="true" outlineLevel="0" max="17" min="17" style="1" width="5"/>
    <col collapsed="false" customWidth="true" hidden="true" outlineLevel="0" max="18" min="18" style="1" width="7.54"/>
    <col collapsed="false" customWidth="true" hidden="true" outlineLevel="0" max="19" min="19" style="1" width="3.18"/>
    <col collapsed="false" customWidth="true" hidden="true" outlineLevel="0" max="20" min="20" style="1" width="4.54"/>
    <col collapsed="false" customWidth="true" hidden="true" outlineLevel="0" max="21" min="21" style="1" width="6.73"/>
    <col collapsed="false" customWidth="true" hidden="true" outlineLevel="0" max="22" min="22" style="1" width="8.82"/>
    <col collapsed="false" customWidth="true" hidden="true" outlineLevel="0" max="23" min="23" style="1" width="8.54"/>
    <col collapsed="false" customWidth="true" hidden="false" outlineLevel="0" max="1025" min="24" style="1" width="8.54"/>
  </cols>
  <sheetData>
    <row r="1" customFormat="false" ht="34.5" hidden="false" customHeight="true" outlineLevel="0" collapsed="false">
      <c r="A1" s="23" t="s">
        <v>669</v>
      </c>
      <c r="B1" s="24" t="s">
        <v>637</v>
      </c>
      <c r="C1" s="24" t="s">
        <v>644</v>
      </c>
      <c r="D1" s="24" t="s">
        <v>131</v>
      </c>
      <c r="E1" s="24" t="s">
        <v>638</v>
      </c>
      <c r="F1" s="24" t="s">
        <v>670</v>
      </c>
      <c r="G1" s="24" t="s">
        <v>671</v>
      </c>
      <c r="H1" s="24" t="s">
        <v>672</v>
      </c>
      <c r="I1" s="24" t="s">
        <v>673</v>
      </c>
      <c r="J1" s="24" t="s">
        <v>674</v>
      </c>
      <c r="K1" s="24" t="s">
        <v>675</v>
      </c>
      <c r="L1" s="25" t="s">
        <v>676</v>
      </c>
      <c r="M1" s="25" t="s">
        <v>677</v>
      </c>
      <c r="N1" s="24" t="s">
        <v>678</v>
      </c>
      <c r="P1" s="24" t="s">
        <v>679</v>
      </c>
      <c r="Q1" s="24" t="s">
        <v>680</v>
      </c>
      <c r="R1" s="24" t="n">
        <v>0</v>
      </c>
      <c r="S1" s="23" t="s">
        <v>681</v>
      </c>
      <c r="T1" s="23" t="s">
        <v>682</v>
      </c>
      <c r="U1" s="23" t="s">
        <v>683</v>
      </c>
      <c r="V1" s="23" t="s">
        <v>684</v>
      </c>
      <c r="W1" s="26" t="s">
        <v>685</v>
      </c>
    </row>
    <row r="2" customFormat="false" ht="13.8" hidden="false" customHeight="true" outlineLevel="0" collapsed="false">
      <c r="A2" s="27" t="n">
        <f aca="true">IF(N2="-", "", 1 + SUM(INDIRECT(ADDRESS(2,COLUMN(Q2)) &amp; ":" &amp; ADDRESS(ROW(),COLUMN(Q2)))))</f>
        <v>1</v>
      </c>
      <c r="B2" s="28" t="s">
        <v>686</v>
      </c>
      <c r="C2" s="27" t="n">
        <v>1000</v>
      </c>
      <c r="D2" s="27" t="s">
        <v>652</v>
      </c>
      <c r="E2" s="27" t="s">
        <v>687</v>
      </c>
      <c r="F2" s="27" t="s">
        <v>687</v>
      </c>
      <c r="G2" s="27" t="s">
        <v>688</v>
      </c>
      <c r="H2" s="27" t="s">
        <v>233</v>
      </c>
      <c r="I2" s="27" t="n">
        <v>600</v>
      </c>
      <c r="J2" s="29" t="str">
        <f aca="true">IF(L2="", IF(N2="","",W2+(INDIRECT("R" &amp; ROW() - 1) - R2)),IF(N2="", "", INDIRECT("R" &amp; ROW() - 1) - R2))</f>
        <v/>
      </c>
      <c r="K2" s="30" t="n">
        <v>1</v>
      </c>
      <c r="L2" s="31"/>
      <c r="M2" s="31" t="str">
        <f aca="false">IF(L2="", IF(W2=0, "", W2), IF(U2 = "", "", IF(U2/T2 = 0, "", U2/T2)))</f>
        <v/>
      </c>
      <c r="O2" s="1" t="n">
        <f aca="false">IF(N2 = "-", -V2,I2)</f>
        <v>600</v>
      </c>
      <c r="P2" s="1" t="n">
        <f aca="true">IF(N2 = "-", SUM(INDIRECT(ADDRESS(2,COLUMN(O2)) &amp; ":" &amp; ADDRESS(ROW(),COLUMN(O2)))), 0)</f>
        <v>0</v>
      </c>
      <c r="Q2" s="1" t="n">
        <f aca="false">IF(N2="-",1,0)</f>
        <v>0</v>
      </c>
      <c r="R2" s="1" t="n">
        <f aca="true">IF(P2 = 0, INDIRECT("R" &amp; ROW() - 1), P2)</f>
        <v>0</v>
      </c>
      <c r="S2" s="1" t="str">
        <f aca="false">IF(H2="","",VLOOKUP(H2,'Вода SKU'!$A$1:$B$150,2,0))</f>
        <v>3.3, Альче, без лактозы</v>
      </c>
      <c r="T2" s="1" t="n">
        <f aca="false">8000/1000</f>
        <v>8</v>
      </c>
      <c r="U2" s="1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 t="n">
        <f aca="false">IF(U2 = "", "", U2/T2)</f>
        <v>0</v>
      </c>
      <c r="W2" s="1" t="str">
        <f aca="true">IF(N2="", "", MAX(ROUND(-(INDIRECT("R" &amp; ROW() - 1) - R2)/1000, 0), 1) * 1000)</f>
        <v/>
      </c>
    </row>
    <row r="3" customFormat="false" ht="13.8" hidden="false" customHeight="true" outlineLevel="0" collapsed="false">
      <c r="A3" s="27" t="n">
        <f aca="true">IF(N3="-", "", 1 + SUM(INDIRECT(ADDRESS(2,COLUMN(Q3)) &amp; ":" &amp; ADDRESS(ROW(),COLUMN(Q3)))))</f>
        <v>1</v>
      </c>
      <c r="B3" s="27" t="s">
        <v>686</v>
      </c>
      <c r="C3" s="27" t="n">
        <v>1000</v>
      </c>
      <c r="D3" s="27" t="s">
        <v>652</v>
      </c>
      <c r="E3" s="27" t="s">
        <v>687</v>
      </c>
      <c r="F3" s="27" t="s">
        <v>687</v>
      </c>
      <c r="G3" s="27" t="s">
        <v>688</v>
      </c>
      <c r="H3" s="27" t="s">
        <v>241</v>
      </c>
      <c r="I3" s="27" t="n">
        <v>400</v>
      </c>
      <c r="J3" s="29" t="str">
        <f aca="true">IF(L3="", IF(N3="","",W3+(INDIRECT("R" &amp; ROW() - 1) - R3)),IF(N3="", "", INDIRECT("R" &amp; ROW() - 1) - R3))</f>
        <v/>
      </c>
      <c r="K3" s="30" t="n">
        <v>1</v>
      </c>
      <c r="M3" s="31" t="str">
        <f aca="false">IF(L3="", IF(W3=0, "", W3), IF(U3 = "", "", IF(U3/T3 = 0, "", U3/T3)))</f>
        <v/>
      </c>
      <c r="O3" s="1" t="n">
        <f aca="false">IF(N3 = "-", -V3,I3)</f>
        <v>400</v>
      </c>
      <c r="P3" s="1" t="n">
        <f aca="true">IF(N3 = "-", SUM(INDIRECT(ADDRESS(2,COLUMN(O3)) &amp; ":" &amp; ADDRESS(ROW(),COLUMN(O3)))), 0)</f>
        <v>0</v>
      </c>
      <c r="Q3" s="1" t="n">
        <f aca="false">IF(N3="-",1,0)</f>
        <v>0</v>
      </c>
      <c r="R3" s="1" t="n">
        <f aca="true">IF(P3 = 0, INDIRECT("R" &amp; ROW() - 1), P3)</f>
        <v>0</v>
      </c>
      <c r="S3" s="1" t="str">
        <f aca="false">IF(H3="","",VLOOKUP(H3,'Вода SKU'!$A$1:$B$150,2,0))</f>
        <v>3.3, Альче, без лактозы</v>
      </c>
      <c r="T3" s="1" t="n">
        <f aca="false">8000/1000</f>
        <v>8</v>
      </c>
      <c r="U3" s="1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1" t="n">
        <f aca="false">IF(U3 = "", "", U3/T3)</f>
        <v>0</v>
      </c>
      <c r="W3" s="1" t="str">
        <f aca="true">IF(N3="", "", MAX(ROUND(-(INDIRECT("R" &amp; ROW() - 1) - R3)/1000, 0), 1) * 1000)</f>
        <v/>
      </c>
    </row>
    <row r="4" customFormat="false" ht="13.8" hidden="false" customHeight="true" outlineLevel="0" collapsed="false">
      <c r="A4" s="30" t="str">
        <f aca="true">IF(N4="-", "", 1 + SUM(INDIRECT(ADDRESS(2,COLUMN(Q4)) &amp; ":" &amp; ADDRESS(ROW(),COLUMN(Q4)))))</f>
        <v/>
      </c>
      <c r="B4" s="30" t="s">
        <v>689</v>
      </c>
      <c r="C4" s="30" t="s">
        <v>689</v>
      </c>
      <c r="D4" s="30" t="s">
        <v>689</v>
      </c>
      <c r="E4" s="30" t="s">
        <v>689</v>
      </c>
      <c r="F4" s="30" t="s">
        <v>689</v>
      </c>
      <c r="G4" s="30" t="s">
        <v>689</v>
      </c>
      <c r="H4" s="30" t="s">
        <v>689</v>
      </c>
      <c r="J4" s="29" t="n">
        <f aca="true">IF(L4="", IF(N4="","",W4+(INDIRECT("R" &amp; ROW() - 1) - R4)),IF(N4="", "", INDIRECT("R" &amp; ROW() - 1) - R4))</f>
        <v>0</v>
      </c>
      <c r="M4" s="31" t="n">
        <f aca="false">IF(L4="", IF(W4=0, "", W4), IF(U4 = "", "", IF(U4/T4 = 0, "", U4/T4)))</f>
        <v>1000</v>
      </c>
      <c r="N4" s="30" t="s">
        <v>689</v>
      </c>
      <c r="O4" s="1" t="n">
        <f aca="false">IF(N4 = "-", -V4,I4)</f>
        <v>-0</v>
      </c>
      <c r="P4" s="1" t="n">
        <f aca="true">IF(N4 = "-", SUM(INDIRECT(ADDRESS(2,COLUMN(O4)) &amp; ":" &amp; ADDRESS(ROW(),COLUMN(O4)))), 0)</f>
        <v>1000</v>
      </c>
      <c r="Q4" s="1" t="n">
        <f aca="false">IF(N4="-",1,0)</f>
        <v>1</v>
      </c>
      <c r="R4" s="1" t="n">
        <f aca="true">IF(P4 = 0, INDIRECT("R" &amp; ROW() - 1), P4)</f>
        <v>1000</v>
      </c>
      <c r="S4" s="1" t="str">
        <f aca="false">IF(H4="","",VLOOKUP(H4,'Вода SKU'!$A$1:$B$150,2,0))</f>
        <v>-</v>
      </c>
      <c r="T4" s="1" t="n">
        <f aca="false">8000/1000</f>
        <v>8</v>
      </c>
      <c r="U4" s="1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1" t="n">
        <f aca="false">IF(U4 = "", "", U4/T4)</f>
        <v>0</v>
      </c>
      <c r="W4" s="1" t="n">
        <f aca="true">IF(N4="", "", MAX(ROUND(-(INDIRECT("R" &amp; ROW() - 1) - R4)/1000, 0), 1) * 1000)</f>
        <v>1000</v>
      </c>
    </row>
    <row r="5" customFormat="false" ht="13.8" hidden="false" customHeight="true" outlineLevel="0" collapsed="false">
      <c r="A5" s="27" t="n">
        <f aca="true">IF(N5="-", "", 1 + SUM(INDIRECT(ADDRESS(2,COLUMN(Q5)) &amp; ":" &amp; ADDRESS(ROW(),COLUMN(Q5)))))</f>
        <v>2</v>
      </c>
      <c r="B5" s="27" t="s">
        <v>686</v>
      </c>
      <c r="C5" s="27" t="n">
        <v>1000</v>
      </c>
      <c r="D5" s="27" t="s">
        <v>652</v>
      </c>
      <c r="E5" s="27" t="s">
        <v>687</v>
      </c>
      <c r="F5" s="27" t="s">
        <v>687</v>
      </c>
      <c r="G5" s="27" t="s">
        <v>688</v>
      </c>
      <c r="H5" s="27" t="s">
        <v>241</v>
      </c>
      <c r="I5" s="27" t="n">
        <v>495</v>
      </c>
      <c r="J5" s="29" t="str">
        <f aca="true">IF(L5="", IF(N5="","",W5+(INDIRECT("R" &amp; ROW() - 1) - R5)),IF(N5="", "", INDIRECT("R" &amp; ROW() - 1) - R5))</f>
        <v/>
      </c>
      <c r="K5" s="30" t="n">
        <v>1</v>
      </c>
      <c r="M5" s="31" t="str">
        <f aca="false">IF(L5="", IF(W5=0, "", W5), IF(U5 = "", "", IF(U5/T5 = 0, "", U5/T5)))</f>
        <v/>
      </c>
      <c r="O5" s="1" t="n">
        <f aca="false">IF(N5 = "-", -V5,I5)</f>
        <v>495</v>
      </c>
      <c r="P5" s="1" t="n">
        <f aca="true">IF(N5 = "-", SUM(INDIRECT(ADDRESS(2,COLUMN(O5)) &amp; ":" &amp; ADDRESS(ROW(),COLUMN(O5)))), 0)</f>
        <v>0</v>
      </c>
      <c r="Q5" s="1" t="n">
        <f aca="false">IF(N5="-",1,0)</f>
        <v>0</v>
      </c>
      <c r="R5" s="1" t="n">
        <f aca="true">IF(P5 = 0, INDIRECT("R" &amp; ROW() - 1), P5)</f>
        <v>1000</v>
      </c>
      <c r="S5" s="1" t="str">
        <f aca="false">IF(H5="","",VLOOKUP(H5,'Вода SKU'!$A$1:$B$150,2,0))</f>
        <v>3.3, Альче, без лактозы</v>
      </c>
      <c r="T5" s="1" t="n">
        <f aca="false">8000/1000</f>
        <v>8</v>
      </c>
      <c r="U5" s="1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1" t="n">
        <f aca="false">IF(U5 = "", "", U5/T5)</f>
        <v>0</v>
      </c>
      <c r="W5" s="1" t="str">
        <f aca="true">IF(N5="", "", MAX(ROUND(-(INDIRECT("R" &amp; ROW() - 1) - R5)/1000, 0), 1) * 1000)</f>
        <v/>
      </c>
    </row>
    <row r="6" customFormat="false" ht="13.8" hidden="false" customHeight="true" outlineLevel="0" collapsed="false">
      <c r="A6" s="27" t="n">
        <f aca="true">IF(N6="-", "", 1 + SUM(INDIRECT(ADDRESS(2,COLUMN(Q6)) &amp; ":" &amp; ADDRESS(ROW(),COLUMN(Q6)))))</f>
        <v>2</v>
      </c>
      <c r="B6" s="27" t="s">
        <v>686</v>
      </c>
      <c r="C6" s="27" t="n">
        <v>1000</v>
      </c>
      <c r="D6" s="27" t="s">
        <v>652</v>
      </c>
      <c r="E6" s="27" t="s">
        <v>687</v>
      </c>
      <c r="F6" s="27" t="s">
        <v>687</v>
      </c>
      <c r="G6" s="27" t="s">
        <v>688</v>
      </c>
      <c r="H6" s="27" t="s">
        <v>242</v>
      </c>
      <c r="I6" s="27" t="n">
        <v>365</v>
      </c>
      <c r="J6" s="29" t="str">
        <f aca="true">IF(L6="", IF(N6="","",W6+(INDIRECT("R" &amp; ROW() - 1) - R6)),IF(N6="", "", INDIRECT("R" &amp; ROW() - 1) - R6))</f>
        <v/>
      </c>
      <c r="K6" s="30" t="n">
        <v>1</v>
      </c>
      <c r="M6" s="31" t="str">
        <f aca="false">IF(L6="", IF(W6=0, "", W6), IF(U6 = "", "", IF(U6/T6 = 0, "", U6/T6)))</f>
        <v/>
      </c>
      <c r="O6" s="1" t="n">
        <f aca="false">IF(N6 = "-", -V6,I6)</f>
        <v>365</v>
      </c>
      <c r="P6" s="1" t="n">
        <f aca="true">IF(N6 = "-", SUM(INDIRECT(ADDRESS(2,COLUMN(O6)) &amp; ":" &amp; ADDRESS(ROW(),COLUMN(O6)))), 0)</f>
        <v>0</v>
      </c>
      <c r="Q6" s="1" t="n">
        <f aca="false">IF(N6="-",1,0)</f>
        <v>0</v>
      </c>
      <c r="R6" s="1" t="n">
        <f aca="true">IF(P6 = 0, INDIRECT("R" &amp; ROW() - 1), P6)</f>
        <v>1000</v>
      </c>
      <c r="S6" s="1" t="str">
        <f aca="false">IF(H6="","",VLOOKUP(H6,'Вода SKU'!$A$1:$B$150,2,0))</f>
        <v>3.3, Альче, без лактозы</v>
      </c>
      <c r="T6" s="1" t="n">
        <f aca="false">8000/1000</f>
        <v>8</v>
      </c>
      <c r="U6" s="1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1" t="n">
        <f aca="false">IF(U6 = "", "", U6/T6)</f>
        <v>0</v>
      </c>
      <c r="W6" s="1" t="str">
        <f aca="true">IF(N6="", "", MAX(ROUND(-(INDIRECT("R" &amp; ROW() - 1) - R6)/1000, 0), 1) * 1000)</f>
        <v/>
      </c>
    </row>
    <row r="7" customFormat="false" ht="13.8" hidden="false" customHeight="true" outlineLevel="0" collapsed="false">
      <c r="A7" s="32" t="n">
        <f aca="true">IF(N7="-", "", 1 + SUM(INDIRECT(ADDRESS(2,COLUMN(Q7)) &amp; ":" &amp; ADDRESS(ROW(),COLUMN(Q7)))))</f>
        <v>2</v>
      </c>
      <c r="B7" s="32" t="s">
        <v>686</v>
      </c>
      <c r="C7" s="32" t="n">
        <v>1000</v>
      </c>
      <c r="D7" s="32" t="s">
        <v>160</v>
      </c>
      <c r="E7" s="32" t="s">
        <v>690</v>
      </c>
      <c r="F7" s="32" t="s">
        <v>690</v>
      </c>
      <c r="G7" s="32" t="s">
        <v>688</v>
      </c>
      <c r="H7" s="32" t="s">
        <v>246</v>
      </c>
      <c r="I7" s="32" t="n">
        <v>140</v>
      </c>
      <c r="J7" s="29" t="str">
        <f aca="true">IF(L7="", IF(N7="","",W7+(INDIRECT("R" &amp; ROW() - 1) - R7)),IF(N7="", "", INDIRECT("R" &amp; ROW() - 1) - R7))</f>
        <v/>
      </c>
      <c r="K7" s="30" t="n">
        <v>1</v>
      </c>
      <c r="M7" s="31" t="str">
        <f aca="false">IF(L7="", IF(W7=0, "", W7), IF(U7 = "", "", IF(U7/T7 = 0, "", U7/T7)))</f>
        <v/>
      </c>
      <c r="O7" s="1" t="n">
        <f aca="false">IF(N7 = "-", -V7,I7)</f>
        <v>140</v>
      </c>
      <c r="P7" s="1" t="n">
        <f aca="true">IF(N7 = "-", SUM(INDIRECT(ADDRESS(2,COLUMN(O7)) &amp; ":" &amp; ADDRESS(ROW(),COLUMN(O7)))), 0)</f>
        <v>0</v>
      </c>
      <c r="Q7" s="1" t="n">
        <f aca="false">IF(N7="-",1,0)</f>
        <v>0</v>
      </c>
      <c r="R7" s="1" t="n">
        <f aca="true">IF(P7 = 0, INDIRECT("R" &amp; ROW() - 1), P7)</f>
        <v>1000</v>
      </c>
      <c r="S7" s="1" t="str">
        <f aca="false">IF(H7="","",VLOOKUP(H7,'Вода SKU'!$A$1:$B$150,2,0))</f>
        <v>3.3, Альче, без лактозы</v>
      </c>
      <c r="T7" s="1" t="n">
        <f aca="false">8000/1000</f>
        <v>8</v>
      </c>
      <c r="U7" s="1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1" t="n">
        <f aca="false">IF(U7 = "", "", U7/T7)</f>
        <v>0</v>
      </c>
      <c r="W7" s="1" t="str">
        <f aca="true">IF(N7="", "", MAX(ROUND(-(INDIRECT("R" &amp; ROW() - 1) - R7)/1000, 0), 1) * 1000)</f>
        <v/>
      </c>
    </row>
    <row r="8" customFormat="false" ht="13.8" hidden="false" customHeight="true" outlineLevel="0" collapsed="false">
      <c r="A8" s="30" t="str">
        <f aca="true">IF(N8="-", "", 1 + SUM(INDIRECT(ADDRESS(2,COLUMN(Q8)) &amp; ":" &amp; ADDRESS(ROW(),COLUMN(Q8)))))</f>
        <v/>
      </c>
      <c r="B8" s="30" t="s">
        <v>689</v>
      </c>
      <c r="C8" s="30" t="s">
        <v>689</v>
      </c>
      <c r="D8" s="30" t="s">
        <v>689</v>
      </c>
      <c r="E8" s="30" t="s">
        <v>689</v>
      </c>
      <c r="F8" s="30" t="s">
        <v>689</v>
      </c>
      <c r="G8" s="30" t="s">
        <v>689</v>
      </c>
      <c r="H8" s="30" t="s">
        <v>689</v>
      </c>
      <c r="J8" s="29" t="n">
        <f aca="true">IF(L8="", IF(N8="","",W8+(INDIRECT("R" &amp; ROW() - 1) - R8)),IF(N8="", "", INDIRECT("R" &amp; ROW() - 1) - R8))</f>
        <v>0</v>
      </c>
      <c r="M8" s="31" t="n">
        <f aca="false">IF(L8="", IF(W8=0, "", W8), IF(U8 = "", "", IF(U8/T8 = 0, "", U8/T8)))</f>
        <v>1000</v>
      </c>
      <c r="N8" s="30" t="s">
        <v>689</v>
      </c>
      <c r="O8" s="1" t="n">
        <f aca="false">IF(N8 = "-", -V8,I8)</f>
        <v>-0</v>
      </c>
      <c r="P8" s="1" t="n">
        <f aca="true">IF(N8 = "-", SUM(INDIRECT(ADDRESS(2,COLUMN(O8)) &amp; ":" &amp; ADDRESS(ROW(),COLUMN(O8)))), 0)</f>
        <v>2000</v>
      </c>
      <c r="Q8" s="1" t="n">
        <f aca="false">IF(N8="-",1,0)</f>
        <v>1</v>
      </c>
      <c r="R8" s="1" t="n">
        <f aca="true">IF(P8 = 0, INDIRECT("R" &amp; ROW() - 1), P8)</f>
        <v>2000</v>
      </c>
      <c r="S8" s="1" t="str">
        <f aca="false">IF(H8="","",VLOOKUP(H8,'Вода SKU'!$A$1:$B$150,2,0))</f>
        <v>-</v>
      </c>
      <c r="T8" s="1" t="n">
        <f aca="false">8000/1000</f>
        <v>8</v>
      </c>
      <c r="U8" s="1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1" t="n">
        <f aca="false">IF(U8 = "", "", U8/T8)</f>
        <v>0</v>
      </c>
      <c r="W8" s="1" t="n">
        <f aca="true">IF(N8="", "", MAX(ROUND(-(INDIRECT("R" &amp; ROW() - 1) - R8)/1000, 0), 1) * 1000)</f>
        <v>1000</v>
      </c>
    </row>
    <row r="9" customFormat="false" ht="13.8" hidden="false" customHeight="true" outlineLevel="0" collapsed="false">
      <c r="A9" s="27" t="n">
        <f aca="true">IF(N9="-", "", 1 + SUM(INDIRECT(ADDRESS(2,COLUMN(Q9)) &amp; ":" &amp; ADDRESS(ROW(),COLUMN(Q9)))))</f>
        <v>3</v>
      </c>
      <c r="B9" s="27" t="s">
        <v>691</v>
      </c>
      <c r="C9" s="27" t="n">
        <v>1000</v>
      </c>
      <c r="D9" s="27" t="s">
        <v>652</v>
      </c>
      <c r="E9" s="27" t="s">
        <v>687</v>
      </c>
      <c r="F9" s="27" t="s">
        <v>687</v>
      </c>
      <c r="G9" s="27" t="s">
        <v>688</v>
      </c>
      <c r="H9" s="27" t="s">
        <v>234</v>
      </c>
      <c r="I9" s="27" t="n">
        <v>363</v>
      </c>
      <c r="J9" s="29" t="str">
        <f aca="true">IF(L9="", IF(N9="","",W9+(INDIRECT("R" &amp; ROW() - 1) - R9)),IF(N9="", "", INDIRECT("R" &amp; ROW() - 1) - R9))</f>
        <v/>
      </c>
      <c r="K9" s="30" t="n">
        <v>1</v>
      </c>
      <c r="M9" s="31" t="str">
        <f aca="false">IF(L9="", IF(W9=0, "", W9), IF(U9 = "", "", IF(U9/T9 = 0, "", U9/T9)))</f>
        <v/>
      </c>
      <c r="O9" s="1" t="n">
        <f aca="false">IF(N9 = "-", -V9,I9)</f>
        <v>363</v>
      </c>
      <c r="P9" s="1" t="n">
        <f aca="true">IF(N9 = "-", SUM(INDIRECT(ADDRESS(2,COLUMN(O9)) &amp; ":" &amp; ADDRESS(ROW(),COLUMN(O9)))), 0)</f>
        <v>0</v>
      </c>
      <c r="Q9" s="1" t="n">
        <f aca="false">IF(N9="-",1,0)</f>
        <v>0</v>
      </c>
      <c r="R9" s="1" t="n">
        <f aca="true">IF(P9 = 0, INDIRECT("R" &amp; ROW() - 1), P9)</f>
        <v>2000</v>
      </c>
      <c r="S9" s="1" t="str">
        <f aca="false">IF(H9="","",VLOOKUP(H9,'Вода SKU'!$A$1:$B$150,2,0))</f>
        <v>3.3, Сакко</v>
      </c>
      <c r="T9" s="1" t="n">
        <f aca="false">8000/1000</f>
        <v>8</v>
      </c>
      <c r="U9" s="1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1" t="n">
        <f aca="false">IF(U9 = "", "", U9/T9)</f>
        <v>0</v>
      </c>
      <c r="W9" s="1" t="str">
        <f aca="true">IF(N9="", "", MAX(ROUND(-(INDIRECT("R" &amp; ROW() - 1) - R9)/1000, 0), 1) * 1000)</f>
        <v/>
      </c>
    </row>
    <row r="10" customFormat="false" ht="13.8" hidden="false" customHeight="true" outlineLevel="0" collapsed="false">
      <c r="A10" s="27" t="n">
        <f aca="true">IF(N10="-", "", 1 + SUM(INDIRECT(ADDRESS(2,COLUMN(Q10)) &amp; ":" &amp; ADDRESS(ROW(),COLUMN(Q10)))))</f>
        <v>3</v>
      </c>
      <c r="B10" s="27" t="s">
        <v>691</v>
      </c>
      <c r="C10" s="27" t="n">
        <v>1000</v>
      </c>
      <c r="D10" s="27" t="s">
        <v>652</v>
      </c>
      <c r="E10" s="27" t="s">
        <v>687</v>
      </c>
      <c r="F10" s="27" t="s">
        <v>687</v>
      </c>
      <c r="G10" s="27" t="s">
        <v>688</v>
      </c>
      <c r="H10" s="27" t="s">
        <v>237</v>
      </c>
      <c r="I10" s="27" t="n">
        <v>438</v>
      </c>
      <c r="J10" s="29" t="str">
        <f aca="true">IF(L10="", IF(N10="","",W10+(INDIRECT("R" &amp; ROW() - 1) - R10)),IF(N10="", "", INDIRECT("R" &amp; ROW() - 1) - R10))</f>
        <v/>
      </c>
      <c r="K10" s="30" t="n">
        <v>1</v>
      </c>
      <c r="M10" s="31" t="str">
        <f aca="false">IF(L10="", IF(W10=0, "", W10), IF(U10 = "", "", IF(U10/T10 = 0, "", U10/T10)))</f>
        <v/>
      </c>
      <c r="O10" s="1" t="n">
        <f aca="false">IF(N10 = "-", -V10,I10)</f>
        <v>438</v>
      </c>
      <c r="P10" s="1" t="n">
        <f aca="true">IF(N10 = "-", SUM(INDIRECT(ADDRESS(2,COLUMN(O10)) &amp; ":" &amp; ADDRESS(ROW(),COLUMN(O10)))), 0)</f>
        <v>0</v>
      </c>
      <c r="Q10" s="1" t="n">
        <f aca="false">IF(N10="-",1,0)</f>
        <v>0</v>
      </c>
      <c r="R10" s="1" t="n">
        <f aca="true">IF(P10 = 0, INDIRECT("R" &amp; ROW() - 1), P10)</f>
        <v>2000</v>
      </c>
      <c r="S10" s="1" t="str">
        <f aca="false">IF(H10="","",VLOOKUP(H10,'Вода SKU'!$A$1:$B$150,2,0))</f>
        <v>3.3, Сакко</v>
      </c>
      <c r="T10" s="1" t="n">
        <f aca="false">8000/1000</f>
        <v>8</v>
      </c>
      <c r="U10" s="1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1" t="n">
        <f aca="false">IF(U10 = "", "", U10/T10)</f>
        <v>0</v>
      </c>
      <c r="W10" s="1" t="str">
        <f aca="true">IF(N10="", "", MAX(ROUND(-(INDIRECT("R" &amp; ROW() - 1) - R10)/1000, 0), 1) * 1000)</f>
        <v/>
      </c>
    </row>
    <row r="11" customFormat="false" ht="13.8" hidden="false" customHeight="true" outlineLevel="0" collapsed="false">
      <c r="A11" s="27" t="n">
        <f aca="true">IF(N11="-", "", 1 + SUM(INDIRECT(ADDRESS(2,COLUMN(Q11)) &amp; ":" &amp; ADDRESS(ROW(),COLUMN(Q11)))))</f>
        <v>3</v>
      </c>
      <c r="B11" s="27" t="s">
        <v>691</v>
      </c>
      <c r="C11" s="27" t="n">
        <v>1000</v>
      </c>
      <c r="D11" s="27" t="s">
        <v>652</v>
      </c>
      <c r="E11" s="27" t="s">
        <v>687</v>
      </c>
      <c r="F11" s="27" t="s">
        <v>687</v>
      </c>
      <c r="G11" s="27" t="s">
        <v>688</v>
      </c>
      <c r="H11" s="27" t="s">
        <v>238</v>
      </c>
      <c r="I11" s="27" t="n">
        <v>69</v>
      </c>
      <c r="J11" s="29" t="str">
        <f aca="true">IF(L11="", IF(N11="","",W11+(INDIRECT("R" &amp; ROW() - 1) - R11)),IF(N11="", "", INDIRECT("R" &amp; ROW() - 1) - R11))</f>
        <v/>
      </c>
      <c r="K11" s="30" t="n">
        <v>1</v>
      </c>
      <c r="M11" s="31" t="str">
        <f aca="false">IF(L11="", IF(W11=0, "", W11), IF(U11 = "", "", IF(U11/T11 = 0, "", U11/T11)))</f>
        <v/>
      </c>
      <c r="O11" s="1" t="n">
        <f aca="false">IF(N11 = "-", -V11,I11)</f>
        <v>69</v>
      </c>
      <c r="P11" s="1" t="n">
        <f aca="true">IF(N11 = "-", SUM(INDIRECT(ADDRESS(2,COLUMN(O11)) &amp; ":" &amp; ADDRESS(ROW(),COLUMN(O11)))), 0)</f>
        <v>0</v>
      </c>
      <c r="Q11" s="1" t="n">
        <f aca="false">IF(N11="-",1,0)</f>
        <v>0</v>
      </c>
      <c r="R11" s="1" t="n">
        <f aca="true">IF(P11 = 0, INDIRECT("R" &amp; ROW() - 1), P11)</f>
        <v>2000</v>
      </c>
      <c r="S11" s="1" t="str">
        <f aca="false">IF(H11="","",VLOOKUP(H11,'Вода SKU'!$A$1:$B$150,2,0))</f>
        <v>3.3, Сакко</v>
      </c>
      <c r="T11" s="1" t="n">
        <f aca="false">8000/1000</f>
        <v>8</v>
      </c>
      <c r="U11" s="1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1" t="n">
        <f aca="false">IF(U11 = "", "", U11/T11)</f>
        <v>0</v>
      </c>
      <c r="W11" s="1" t="str">
        <f aca="true">IF(N11="", "", MAX(ROUND(-(INDIRECT("R" &amp; ROW() - 1) - R11)/1000, 0), 1) * 1000)</f>
        <v/>
      </c>
    </row>
    <row r="12" customFormat="false" ht="13.8" hidden="false" customHeight="true" outlineLevel="0" collapsed="false">
      <c r="A12" s="27" t="n">
        <f aca="true">IF(N12="-", "", 1 + SUM(INDIRECT(ADDRESS(2,COLUMN(Q12)) &amp; ":" &amp; ADDRESS(ROW(),COLUMN(Q12)))))</f>
        <v>3</v>
      </c>
      <c r="B12" s="27" t="s">
        <v>691</v>
      </c>
      <c r="C12" s="27" t="n">
        <v>1000</v>
      </c>
      <c r="D12" s="27" t="s">
        <v>652</v>
      </c>
      <c r="E12" s="27" t="s">
        <v>692</v>
      </c>
      <c r="F12" s="27" t="s">
        <v>692</v>
      </c>
      <c r="G12" s="27" t="s">
        <v>688</v>
      </c>
      <c r="H12" s="27" t="s">
        <v>235</v>
      </c>
      <c r="I12" s="27" t="n">
        <v>130</v>
      </c>
      <c r="J12" s="29" t="str">
        <f aca="true">IF(L12="", IF(N12="","",W12+(INDIRECT("R" &amp; ROW() - 1) - R12)),IF(N12="", "", INDIRECT("R" &amp; ROW() - 1) - R12))</f>
        <v/>
      </c>
      <c r="K12" s="30" t="n">
        <v>1</v>
      </c>
      <c r="M12" s="31" t="str">
        <f aca="false">IF(L12="", IF(W12=0, "", W12), IF(U12 = "", "", IF(U12/T12 = 0, "", U12/T12)))</f>
        <v/>
      </c>
      <c r="O12" s="1" t="n">
        <f aca="false">IF(N12 = "-", -V12,I12)</f>
        <v>130</v>
      </c>
      <c r="P12" s="1" t="n">
        <f aca="true">IF(N12 = "-", SUM(INDIRECT(ADDRESS(2,COLUMN(O12)) &amp; ":" &amp; ADDRESS(ROW(),COLUMN(O12)))), 0)</f>
        <v>0</v>
      </c>
      <c r="Q12" s="1" t="n">
        <f aca="false">IF(N12="-",1,0)</f>
        <v>0</v>
      </c>
      <c r="R12" s="1" t="n">
        <f aca="true">IF(P12 = 0, INDIRECT("R" &amp; ROW() - 1), P12)</f>
        <v>2000</v>
      </c>
      <c r="S12" s="1" t="str">
        <f aca="false">IF(H12="","",VLOOKUP(H12,'Вода SKU'!$A$1:$B$150,2,0))</f>
        <v>3.3, Сакко</v>
      </c>
      <c r="T12" s="1" t="n">
        <f aca="false">8000/1000</f>
        <v>8</v>
      </c>
      <c r="U12" s="1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1" t="n">
        <f aca="false">IF(U12 = "", "", U12/T12)</f>
        <v>0</v>
      </c>
      <c r="W12" s="1" t="str">
        <f aca="true">IF(N12="", "", MAX(ROUND(-(INDIRECT("R" &amp; ROW() - 1) - R12)/1000, 0), 1) * 1000)</f>
        <v/>
      </c>
    </row>
    <row r="13" customFormat="false" ht="13.8" hidden="false" customHeight="true" outlineLevel="0" collapsed="false">
      <c r="A13" s="30" t="str">
        <f aca="true">IF(N13="-", "", 1 + SUM(INDIRECT(ADDRESS(2,COLUMN(Q13)) &amp; ":" &amp; ADDRESS(ROW(),COLUMN(Q13)))))</f>
        <v/>
      </c>
      <c r="B13" s="30" t="s">
        <v>689</v>
      </c>
      <c r="C13" s="30" t="s">
        <v>689</v>
      </c>
      <c r="D13" s="30" t="s">
        <v>689</v>
      </c>
      <c r="E13" s="30" t="s">
        <v>689</v>
      </c>
      <c r="F13" s="30" t="s">
        <v>689</v>
      </c>
      <c r="G13" s="30" t="s">
        <v>689</v>
      </c>
      <c r="H13" s="30" t="s">
        <v>689</v>
      </c>
      <c r="J13" s="29" t="n">
        <f aca="true">IF(L13="", IF(N13="","",W13+(INDIRECT("R" &amp; ROW() - 1) - R13)),IF(N13="", "", INDIRECT("R" &amp; ROW() - 1) - R13))</f>
        <v>0</v>
      </c>
      <c r="M13" s="31" t="n">
        <f aca="false">IF(L13="", IF(W13=0, "", W13), IF(U13 = "", "", IF(U13/T13 = 0, "", U13/T13)))</f>
        <v>1000</v>
      </c>
      <c r="N13" s="30" t="s">
        <v>689</v>
      </c>
      <c r="O13" s="1" t="n">
        <f aca="false">IF(N13 = "-", -V13,I13)</f>
        <v>-0</v>
      </c>
      <c r="P13" s="1" t="n">
        <f aca="true">IF(N13 = "-", SUM(INDIRECT(ADDRESS(2,COLUMN(O13)) &amp; ":" &amp; ADDRESS(ROW(),COLUMN(O13)))), 0)</f>
        <v>3000</v>
      </c>
      <c r="Q13" s="1" t="n">
        <f aca="false">IF(N13="-",1,0)</f>
        <v>1</v>
      </c>
      <c r="R13" s="1" t="n">
        <f aca="true">IF(P13 = 0, INDIRECT("R" &amp; ROW() - 1), P13)</f>
        <v>3000</v>
      </c>
      <c r="S13" s="1" t="str">
        <f aca="false">IF(H13="","",VLOOKUP(H13,'Вода SKU'!$A$1:$B$150,2,0))</f>
        <v>-</v>
      </c>
      <c r="T13" s="1" t="n">
        <f aca="false">8000/1000</f>
        <v>8</v>
      </c>
      <c r="U13" s="1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1" t="n">
        <f aca="false">IF(U13 = "", "", U13/T13)</f>
        <v>0</v>
      </c>
      <c r="W13" s="1" t="n">
        <f aca="true">IF(N13="", "", MAX(ROUND(-(INDIRECT("R" &amp; ROW() - 1) - R13)/1000, 0), 1) * 1000)</f>
        <v>1000</v>
      </c>
    </row>
    <row r="14" customFormat="false" ht="13.8" hidden="false" customHeight="true" outlineLevel="0" collapsed="false">
      <c r="A14" s="27" t="n">
        <f aca="true">IF(N14="-", "", 1 + SUM(INDIRECT(ADDRESS(2,COLUMN(Q14)) &amp; ":" &amp; ADDRESS(ROW(),COLUMN(Q14)))))</f>
        <v>4</v>
      </c>
      <c r="B14" s="27" t="s">
        <v>691</v>
      </c>
      <c r="C14" s="27" t="n">
        <v>1000</v>
      </c>
      <c r="D14" s="27" t="s">
        <v>652</v>
      </c>
      <c r="E14" s="27" t="s">
        <v>692</v>
      </c>
      <c r="F14" s="27" t="s">
        <v>692</v>
      </c>
      <c r="G14" s="27" t="s">
        <v>688</v>
      </c>
      <c r="H14" s="27" t="s">
        <v>235</v>
      </c>
      <c r="I14" s="27" t="n">
        <v>164</v>
      </c>
      <c r="J14" s="29" t="str">
        <f aca="true">IF(L14="", IF(N14="","",W14+(INDIRECT("R" &amp; ROW() - 1) - R14)),IF(N14="", "", INDIRECT("R" &amp; ROW() - 1) - R14))</f>
        <v/>
      </c>
      <c r="K14" s="30" t="n">
        <v>1</v>
      </c>
      <c r="M14" s="31" t="str">
        <f aca="false">IF(L14="", IF(W14=0, "", W14), IF(U14 = "", "", IF(U14/T14 = 0, "", U14/T14)))</f>
        <v/>
      </c>
      <c r="O14" s="1" t="n">
        <f aca="false">IF(N14 = "-", -V14,I14)</f>
        <v>164</v>
      </c>
      <c r="P14" s="1" t="n">
        <f aca="true">IF(N14 = "-", SUM(INDIRECT(ADDRESS(2,COLUMN(O14)) &amp; ":" &amp; ADDRESS(ROW(),COLUMN(O14)))), 0)</f>
        <v>0</v>
      </c>
      <c r="Q14" s="1" t="n">
        <f aca="false">IF(N14="-",1,0)</f>
        <v>0</v>
      </c>
      <c r="R14" s="1" t="n">
        <f aca="true">IF(P14 = 0, INDIRECT("R" &amp; ROW() - 1), P14)</f>
        <v>3000</v>
      </c>
      <c r="S14" s="1" t="str">
        <f aca="false">IF(H14="","",VLOOKUP(H14,'Вода SKU'!$A$1:$B$150,2,0))</f>
        <v>3.3, Сакко</v>
      </c>
      <c r="T14" s="1" t="n">
        <f aca="false">8000/1000</f>
        <v>8</v>
      </c>
      <c r="U14" s="1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1" t="n">
        <f aca="false">IF(U14 = "", "", U14/T14)</f>
        <v>0</v>
      </c>
      <c r="W14" s="1" t="str">
        <f aca="true">IF(N14="", "", MAX(ROUND(-(INDIRECT("R" &amp; ROW() - 1) - R14)/1000, 0), 1) * 1000)</f>
        <v/>
      </c>
    </row>
    <row r="15" customFormat="false" ht="13.8" hidden="false" customHeight="true" outlineLevel="0" collapsed="false">
      <c r="A15" s="27" t="n">
        <f aca="true">IF(N15="-", "", 1 + SUM(INDIRECT(ADDRESS(2,COLUMN(Q15)) &amp; ":" &amp; ADDRESS(ROW(),COLUMN(Q15)))))</f>
        <v>4</v>
      </c>
      <c r="B15" s="27" t="s">
        <v>691</v>
      </c>
      <c r="C15" s="27" t="n">
        <v>1000</v>
      </c>
      <c r="D15" s="27" t="s">
        <v>652</v>
      </c>
      <c r="E15" s="27" t="s">
        <v>692</v>
      </c>
      <c r="F15" s="27" t="s">
        <v>692</v>
      </c>
      <c r="G15" s="27" t="s">
        <v>688</v>
      </c>
      <c r="H15" s="27" t="s">
        <v>236</v>
      </c>
      <c r="I15" s="27" t="n">
        <v>143</v>
      </c>
      <c r="J15" s="29" t="str">
        <f aca="true">IF(L15="", IF(N15="","",W15+(INDIRECT("R" &amp; ROW() - 1) - R15)),IF(N15="", "", INDIRECT("R" &amp; ROW() - 1) - R15))</f>
        <v/>
      </c>
      <c r="K15" s="30" t="n">
        <v>1</v>
      </c>
      <c r="M15" s="31" t="str">
        <f aca="false">IF(L15="", IF(W15=0, "", W15), IF(U15 = "", "", IF(U15/T15 = 0, "", U15/T15)))</f>
        <v/>
      </c>
      <c r="O15" s="1" t="n">
        <f aca="false">IF(N15 = "-", -V15,I15)</f>
        <v>143</v>
      </c>
      <c r="P15" s="1" t="n">
        <f aca="true">IF(N15 = "-", SUM(INDIRECT(ADDRESS(2,COLUMN(O15)) &amp; ":" &amp; ADDRESS(ROW(),COLUMN(O15)))), 0)</f>
        <v>0</v>
      </c>
      <c r="Q15" s="1" t="n">
        <f aca="false">IF(N15="-",1,0)</f>
        <v>0</v>
      </c>
      <c r="R15" s="1" t="n">
        <f aca="true">IF(P15 = 0, INDIRECT("R" &amp; ROW() - 1), P15)</f>
        <v>3000</v>
      </c>
      <c r="S15" s="1" t="str">
        <f aca="false">IF(H15="","",VLOOKUP(H15,'Вода SKU'!$A$1:$B$150,2,0))</f>
        <v>3.3, Сакко</v>
      </c>
      <c r="T15" s="1" t="n">
        <f aca="false">8000/1000</f>
        <v>8</v>
      </c>
      <c r="U15" s="1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1" t="n">
        <f aca="false">IF(U15 = "", "", U15/T15)</f>
        <v>0</v>
      </c>
      <c r="W15" s="1" t="str">
        <f aca="true">IF(N15="", "", MAX(ROUND(-(INDIRECT("R" &amp; ROW() - 1) - R15)/1000, 0), 1) * 1000)</f>
        <v/>
      </c>
    </row>
    <row r="16" customFormat="false" ht="13.8" hidden="false" customHeight="true" outlineLevel="0" collapsed="false">
      <c r="A16" s="27" t="n">
        <f aca="true">IF(N16="-", "", 1 + SUM(INDIRECT(ADDRESS(2,COLUMN(Q16)) &amp; ":" &amp; ADDRESS(ROW(),COLUMN(Q16)))))</f>
        <v>4</v>
      </c>
      <c r="B16" s="27" t="s">
        <v>691</v>
      </c>
      <c r="C16" s="27" t="n">
        <v>1000</v>
      </c>
      <c r="D16" s="27" t="s">
        <v>652</v>
      </c>
      <c r="E16" s="27" t="s">
        <v>692</v>
      </c>
      <c r="F16" s="27" t="s">
        <v>692</v>
      </c>
      <c r="G16" s="27" t="s">
        <v>688</v>
      </c>
      <c r="H16" s="27" t="s">
        <v>239</v>
      </c>
      <c r="I16" s="27" t="n">
        <v>693</v>
      </c>
      <c r="J16" s="29" t="str">
        <f aca="true">IF(L16="", IF(N16="","",W16+(INDIRECT("R" &amp; ROW() - 1) - R16)),IF(N16="", "", INDIRECT("R" &amp; ROW() - 1) - R16))</f>
        <v/>
      </c>
      <c r="K16" s="30" t="n">
        <v>1</v>
      </c>
      <c r="M16" s="31" t="str">
        <f aca="false">IF(L16="", IF(W16=0, "", W16), IF(U16 = "", "", IF(U16/T16 = 0, "", U16/T16)))</f>
        <v/>
      </c>
      <c r="O16" s="1" t="n">
        <f aca="false">IF(N16 = "-", -V16,I16)</f>
        <v>693</v>
      </c>
      <c r="P16" s="1" t="n">
        <f aca="true">IF(N16 = "-", SUM(INDIRECT(ADDRESS(2,COLUMN(O16)) &amp; ":" &amp; ADDRESS(ROW(),COLUMN(O16)))), 0)</f>
        <v>0</v>
      </c>
      <c r="Q16" s="1" t="n">
        <f aca="false">IF(N16="-",1,0)</f>
        <v>0</v>
      </c>
      <c r="R16" s="1" t="n">
        <f aca="true">IF(P16 = 0, INDIRECT("R" &amp; ROW() - 1), P16)</f>
        <v>3000</v>
      </c>
      <c r="S16" s="1" t="str">
        <f aca="false">IF(H16="","",VLOOKUP(H16,'Вода SKU'!$A$1:$B$150,2,0))</f>
        <v>3.3, Сакко</v>
      </c>
      <c r="T16" s="1" t="n">
        <f aca="false">8000/1000</f>
        <v>8</v>
      </c>
      <c r="U16" s="1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1" t="n">
        <f aca="false">IF(U16 = "", "", U16/T16)</f>
        <v>0</v>
      </c>
      <c r="W16" s="1" t="str">
        <f aca="true">IF(N16="", "", MAX(ROUND(-(INDIRECT("R" &amp; ROW() - 1) - R16)/1000, 0), 1) * 1000)</f>
        <v/>
      </c>
    </row>
    <row r="17" customFormat="false" ht="13.8" hidden="false" customHeight="true" outlineLevel="0" collapsed="false">
      <c r="A17" s="30" t="str">
        <f aca="true">IF(N17="-", "", 1 + SUM(INDIRECT(ADDRESS(2,COLUMN(Q17)) &amp; ":" &amp; ADDRESS(ROW(),COLUMN(Q17)))))</f>
        <v/>
      </c>
      <c r="B17" s="30" t="s">
        <v>689</v>
      </c>
      <c r="C17" s="30" t="s">
        <v>689</v>
      </c>
      <c r="D17" s="30" t="s">
        <v>689</v>
      </c>
      <c r="E17" s="30" t="s">
        <v>689</v>
      </c>
      <c r="F17" s="30" t="s">
        <v>689</v>
      </c>
      <c r="G17" s="30" t="s">
        <v>689</v>
      </c>
      <c r="H17" s="30" t="s">
        <v>689</v>
      </c>
      <c r="J17" s="29" t="n">
        <f aca="true">IF(L17="", IF(N17="","",W17+(INDIRECT("R" &amp; ROW() - 1) - R17)),IF(N17="", "", INDIRECT("R" &amp; ROW() - 1) - R17))</f>
        <v>0</v>
      </c>
      <c r="M17" s="31" t="n">
        <f aca="false">IF(L17="", IF(W17=0, "", W17), IF(U17 = "", "", IF(U17/T17 = 0, "", U17/T17)))</f>
        <v>1000</v>
      </c>
      <c r="N17" s="30" t="s">
        <v>689</v>
      </c>
      <c r="O17" s="1" t="n">
        <f aca="false">IF(N17 = "-", -V17,I17)</f>
        <v>-0</v>
      </c>
      <c r="P17" s="1" t="n">
        <f aca="true">IF(N17 = "-", SUM(INDIRECT(ADDRESS(2,COLUMN(O17)) &amp; ":" &amp; ADDRESS(ROW(),COLUMN(O17)))), 0)</f>
        <v>4000</v>
      </c>
      <c r="Q17" s="1" t="n">
        <f aca="false">IF(N17="-",1,0)</f>
        <v>1</v>
      </c>
      <c r="R17" s="1" t="n">
        <f aca="true">IF(P17 = 0, INDIRECT("R" &amp; ROW() - 1), P17)</f>
        <v>4000</v>
      </c>
      <c r="S17" s="1" t="str">
        <f aca="false">IF(H17="","",VLOOKUP(H17,'Вода SKU'!$A$1:$B$150,2,0))</f>
        <v>-</v>
      </c>
      <c r="T17" s="1" t="n">
        <f aca="false">8000/1000</f>
        <v>8</v>
      </c>
      <c r="U17" s="1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1" t="n">
        <f aca="false">IF(U17 = "", "", U17/T17)</f>
        <v>0</v>
      </c>
      <c r="W17" s="1" t="n">
        <f aca="true">IF(N17="", "", MAX(ROUND(-(INDIRECT("R" &amp; ROW() - 1) - R17)/1000, 0), 1) * 1000)</f>
        <v>1000</v>
      </c>
    </row>
    <row r="18" customFormat="false" ht="13.8" hidden="false" customHeight="true" outlineLevel="0" collapsed="false">
      <c r="A18" s="32" t="n">
        <f aca="true">IF(N18="-", "", 1 + SUM(INDIRECT(ADDRESS(2,COLUMN(Q18)) &amp; ":" &amp; ADDRESS(ROW(),COLUMN(Q18)))))</f>
        <v>5</v>
      </c>
      <c r="B18" s="32" t="s">
        <v>693</v>
      </c>
      <c r="C18" s="32" t="n">
        <v>1000</v>
      </c>
      <c r="D18" s="32" t="s">
        <v>160</v>
      </c>
      <c r="E18" s="32" t="s">
        <v>690</v>
      </c>
      <c r="F18" s="32" t="s">
        <v>690</v>
      </c>
      <c r="G18" s="32" t="s">
        <v>688</v>
      </c>
      <c r="H18" s="32" t="s">
        <v>245</v>
      </c>
      <c r="I18" s="32" t="n">
        <v>1000</v>
      </c>
      <c r="J18" s="29" t="str">
        <f aca="true">IF(L18="", IF(N18="","",W18+(INDIRECT("R" &amp; ROW() - 1) - R18)),IF(N18="", "", INDIRECT("R" &amp; ROW() - 1) - R18))</f>
        <v/>
      </c>
      <c r="K18" s="30" t="n">
        <v>1</v>
      </c>
      <c r="M18" s="31" t="str">
        <f aca="false">IF(L18="", IF(W18=0, "", W18), IF(U18 = "", "", IF(U18/T18 = 0, "", U18/T18)))</f>
        <v/>
      </c>
      <c r="O18" s="1" t="n">
        <f aca="false">IF(N18 = "-", -V18,I18)</f>
        <v>1000</v>
      </c>
      <c r="P18" s="1" t="n">
        <f aca="true">IF(N18 = "-", SUM(INDIRECT(ADDRESS(2,COLUMN(O18)) &amp; ":" &amp; ADDRESS(ROW(),COLUMN(O18)))), 0)</f>
        <v>0</v>
      </c>
      <c r="Q18" s="1" t="n">
        <f aca="false">IF(N18="-",1,0)</f>
        <v>0</v>
      </c>
      <c r="R18" s="1" t="n">
        <f aca="true">IF(P18 = 0, INDIRECT("R" &amp; ROW() - 1), P18)</f>
        <v>4000</v>
      </c>
      <c r="S18" s="1" t="str">
        <f aca="false">IF(H18="","",VLOOKUP(H18,'Вода SKU'!$A$1:$B$150,2,0))</f>
        <v>3.6, Альче</v>
      </c>
      <c r="T18" s="1" t="n">
        <f aca="false">8000/1000</f>
        <v>8</v>
      </c>
      <c r="U18" s="1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1" t="n">
        <f aca="false">IF(U18 = "", "", U18/T18)</f>
        <v>0</v>
      </c>
      <c r="W18" s="1" t="str">
        <f aca="true">IF(N18="", "", MAX(ROUND(-(INDIRECT("R" &amp; ROW() - 1) - R18)/1000, 0), 1) * 1000)</f>
        <v/>
      </c>
    </row>
    <row r="19" customFormat="false" ht="13.8" hidden="false" customHeight="true" outlineLevel="0" collapsed="false">
      <c r="A19" s="30" t="str">
        <f aca="true">IF(N19="-", "", 1 + SUM(INDIRECT(ADDRESS(2,COLUMN(Q19)) &amp; ":" &amp; ADDRESS(ROW(),COLUMN(Q19)))))</f>
        <v/>
      </c>
      <c r="B19" s="30" t="s">
        <v>689</v>
      </c>
      <c r="C19" s="30" t="s">
        <v>689</v>
      </c>
      <c r="D19" s="30" t="s">
        <v>689</v>
      </c>
      <c r="E19" s="30" t="s">
        <v>689</v>
      </c>
      <c r="F19" s="30" t="s">
        <v>689</v>
      </c>
      <c r="G19" s="30" t="s">
        <v>689</v>
      </c>
      <c r="H19" s="30" t="s">
        <v>689</v>
      </c>
      <c r="J19" s="29" t="n">
        <f aca="true">IF(L19="", IF(N19="","",W19+(INDIRECT("R" &amp; ROW() - 1) - R19)),IF(N19="", "", INDIRECT("R" &amp; ROW() - 1) - R19))</f>
        <v>0</v>
      </c>
      <c r="M19" s="31" t="n">
        <f aca="false">IF(L19="", IF(W19=0, "", W19), IF(U19 = "", "", IF(U19/T19 = 0, "", U19/T19)))</f>
        <v>1000</v>
      </c>
      <c r="N19" s="30" t="s">
        <v>689</v>
      </c>
      <c r="O19" s="1" t="n">
        <f aca="false">IF(N19 = "-", -V19,I19)</f>
        <v>-0</v>
      </c>
      <c r="P19" s="1" t="n">
        <f aca="true">IF(N19 = "-", SUM(INDIRECT(ADDRESS(2,COLUMN(O19)) &amp; ":" &amp; ADDRESS(ROW(),COLUMN(O19)))), 0)</f>
        <v>5000</v>
      </c>
      <c r="Q19" s="1" t="n">
        <f aca="false">IF(N19="-",1,0)</f>
        <v>1</v>
      </c>
      <c r="R19" s="1" t="n">
        <f aca="true">IF(P19 = 0, INDIRECT("R" &amp; ROW() - 1), P19)</f>
        <v>5000</v>
      </c>
      <c r="S19" s="1" t="str">
        <f aca="false">IF(H19="","",VLOOKUP(H19,'Вода SKU'!$A$1:$B$150,2,0))</f>
        <v>-</v>
      </c>
      <c r="T19" s="1" t="n">
        <f aca="false">8000/1000</f>
        <v>8</v>
      </c>
      <c r="U19" s="1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1" t="n">
        <f aca="false">IF(U19 = "", "", U19/T19)</f>
        <v>0</v>
      </c>
      <c r="W19" s="1" t="n">
        <f aca="true">IF(N19="", "", MAX(ROUND(-(INDIRECT("R" &amp; ROW() - 1) - R19)/1000, 0), 1) * 1000)</f>
        <v>1000</v>
      </c>
    </row>
    <row r="20" customFormat="false" ht="13.8" hidden="false" customHeight="true" outlineLevel="0" collapsed="false">
      <c r="A20" s="32" t="n">
        <f aca="true">IF(N20="-", "", 1 + SUM(INDIRECT(ADDRESS(2,COLUMN(Q20)) &amp; ":" &amp; ADDRESS(ROW(),COLUMN(Q20)))))</f>
        <v>6</v>
      </c>
      <c r="B20" s="32" t="s">
        <v>693</v>
      </c>
      <c r="C20" s="32" t="n">
        <v>1000</v>
      </c>
      <c r="D20" s="32" t="s">
        <v>160</v>
      </c>
      <c r="E20" s="32" t="s">
        <v>690</v>
      </c>
      <c r="F20" s="32" t="s">
        <v>690</v>
      </c>
      <c r="G20" s="32" t="s">
        <v>688</v>
      </c>
      <c r="H20" s="32" t="s">
        <v>245</v>
      </c>
      <c r="I20" s="32" t="n">
        <v>1000</v>
      </c>
      <c r="J20" s="29" t="str">
        <f aca="true">IF(L20="", IF(N20="","",W20+(INDIRECT("R" &amp; ROW() - 1) - R20)),IF(N20="", "", INDIRECT("R" &amp; ROW() - 1) - R20))</f>
        <v/>
      </c>
      <c r="K20" s="30" t="n">
        <v>1</v>
      </c>
      <c r="M20" s="31" t="str">
        <f aca="false">IF(L20="", IF(W20=0, "", W20), IF(U20 = "", "", IF(U20/T20 = 0, "", U20/T20)))</f>
        <v/>
      </c>
      <c r="O20" s="1" t="n">
        <f aca="false">IF(N20 = "-", -V20,I20)</f>
        <v>1000</v>
      </c>
      <c r="P20" s="1" t="n">
        <f aca="true">IF(N20 = "-", SUM(INDIRECT(ADDRESS(2,COLUMN(O20)) &amp; ":" &amp; ADDRESS(ROW(),COLUMN(O20)))), 0)</f>
        <v>0</v>
      </c>
      <c r="Q20" s="1" t="n">
        <f aca="false">IF(N20="-",1,0)</f>
        <v>0</v>
      </c>
      <c r="R20" s="1" t="n">
        <f aca="true">IF(P20 = 0, INDIRECT("R" &amp; ROW() - 1), P20)</f>
        <v>5000</v>
      </c>
      <c r="S20" s="1" t="str">
        <f aca="false">IF(H20="","",VLOOKUP(H20,'Вода SKU'!$A$1:$B$150,2,0))</f>
        <v>3.6, Альче</v>
      </c>
      <c r="T20" s="1" t="n">
        <f aca="false">8000/1000</f>
        <v>8</v>
      </c>
      <c r="U20" s="1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1" t="n">
        <f aca="false">IF(U20 = "", "", U20/T20)</f>
        <v>0</v>
      </c>
      <c r="W20" s="1" t="str">
        <f aca="true">IF(N20="", "", MAX(ROUND(-(INDIRECT("R" &amp; ROW() - 1) - R20)/1000, 0), 1) * 1000)</f>
        <v/>
      </c>
    </row>
    <row r="21" customFormat="false" ht="13.8" hidden="false" customHeight="true" outlineLevel="0" collapsed="false">
      <c r="A21" s="30" t="str">
        <f aca="true">IF(N21="-", "", 1 + SUM(INDIRECT(ADDRESS(2,COLUMN(Q21)) &amp; ":" &amp; ADDRESS(ROW(),COLUMN(Q21)))))</f>
        <v/>
      </c>
      <c r="B21" s="30" t="s">
        <v>689</v>
      </c>
      <c r="C21" s="30" t="s">
        <v>689</v>
      </c>
      <c r="D21" s="30" t="s">
        <v>689</v>
      </c>
      <c r="E21" s="30" t="s">
        <v>689</v>
      </c>
      <c r="F21" s="30" t="s">
        <v>689</v>
      </c>
      <c r="G21" s="30" t="s">
        <v>689</v>
      </c>
      <c r="H21" s="30" t="s">
        <v>689</v>
      </c>
      <c r="J21" s="29" t="n">
        <f aca="true">IF(L21="", IF(N21="","",W21+(INDIRECT("R" &amp; ROW() - 1) - R21)),IF(N21="", "", INDIRECT("R" &amp; ROW() - 1) - R21))</f>
        <v>0</v>
      </c>
      <c r="M21" s="31" t="n">
        <f aca="false">IF(L21="", IF(W21=0, "", W21), IF(U21 = "", "", IF(U21/T21 = 0, "", U21/T21)))</f>
        <v>1000</v>
      </c>
      <c r="N21" s="30" t="s">
        <v>689</v>
      </c>
      <c r="O21" s="1" t="n">
        <f aca="false">IF(N21 = "-", -V21,I21)</f>
        <v>-0</v>
      </c>
      <c r="P21" s="1" t="n">
        <f aca="true">IF(N21 = "-", SUM(INDIRECT(ADDRESS(2,COLUMN(O21)) &amp; ":" &amp; ADDRESS(ROW(),COLUMN(O21)))), 0)</f>
        <v>6000</v>
      </c>
      <c r="Q21" s="1" t="n">
        <f aca="false">IF(N21="-",1,0)</f>
        <v>1</v>
      </c>
      <c r="R21" s="1" t="n">
        <f aca="true">IF(P21 = 0, INDIRECT("R" &amp; ROW() - 1), P21)</f>
        <v>6000</v>
      </c>
      <c r="S21" s="1" t="str">
        <f aca="false">IF(H21="","",VLOOKUP(H21,'Вода SKU'!$A$1:$B$150,2,0))</f>
        <v>-</v>
      </c>
      <c r="T21" s="1" t="n">
        <f aca="false">8000/1000</f>
        <v>8</v>
      </c>
      <c r="U21" s="1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1" t="n">
        <f aca="false">IF(U21 = "", "", U21/T21)</f>
        <v>0</v>
      </c>
      <c r="W21" s="1" t="n">
        <f aca="true">IF(N21="", "", MAX(ROUND(-(INDIRECT("R" &amp; ROW() - 1) - R21)/1000, 0), 1) * 1000)</f>
        <v>1000</v>
      </c>
    </row>
    <row r="22" customFormat="false" ht="13.8" hidden="false" customHeight="true" outlineLevel="0" collapsed="false">
      <c r="A22" s="32" t="n">
        <f aca="true">IF(N22="-", "", 1 + SUM(INDIRECT(ADDRESS(2,COLUMN(Q22)) &amp; ":" &amp; ADDRESS(ROW(),COLUMN(Q22)))))</f>
        <v>7</v>
      </c>
      <c r="B22" s="32" t="s">
        <v>693</v>
      </c>
      <c r="C22" s="32" t="n">
        <v>1000</v>
      </c>
      <c r="D22" s="32" t="s">
        <v>160</v>
      </c>
      <c r="E22" s="32" t="s">
        <v>690</v>
      </c>
      <c r="F22" s="32" t="s">
        <v>690</v>
      </c>
      <c r="G22" s="32" t="s">
        <v>688</v>
      </c>
      <c r="H22" s="32" t="s">
        <v>245</v>
      </c>
      <c r="I22" s="32" t="n">
        <v>1000</v>
      </c>
      <c r="J22" s="29" t="str">
        <f aca="true">IF(L22="", IF(N22="","",W22+(INDIRECT("R" &amp; ROW() - 1) - R22)),IF(N22="", "", INDIRECT("R" &amp; ROW() - 1) - R22))</f>
        <v/>
      </c>
      <c r="K22" s="30" t="n">
        <v>1</v>
      </c>
      <c r="M22" s="31" t="str">
        <f aca="false">IF(L22="", IF(W22=0, "", W22), IF(U22 = "", "", IF(U22/T22 = 0, "", U22/T22)))</f>
        <v/>
      </c>
      <c r="O22" s="1" t="n">
        <f aca="false">IF(N22 = "-", -V22,I22)</f>
        <v>1000</v>
      </c>
      <c r="P22" s="1" t="n">
        <f aca="true">IF(N22 = "-", SUM(INDIRECT(ADDRESS(2,COLUMN(O22)) &amp; ":" &amp; ADDRESS(ROW(),COLUMN(O22)))), 0)</f>
        <v>0</v>
      </c>
      <c r="Q22" s="1" t="n">
        <f aca="false">IF(N22="-",1,0)</f>
        <v>0</v>
      </c>
      <c r="R22" s="1" t="n">
        <f aca="true">IF(P22 = 0, INDIRECT("R" &amp; ROW() - 1), P22)</f>
        <v>6000</v>
      </c>
      <c r="S22" s="1" t="str">
        <f aca="false">IF(H22="","",VLOOKUP(H22,'Вода SKU'!$A$1:$B$150,2,0))</f>
        <v>3.6, Альче</v>
      </c>
      <c r="T22" s="1" t="n">
        <f aca="false">8000/1000</f>
        <v>8</v>
      </c>
      <c r="U22" s="1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1" t="n">
        <f aca="false">IF(U22 = "", "", U22/T22)</f>
        <v>0</v>
      </c>
      <c r="W22" s="1" t="str">
        <f aca="true">IF(N22="", "", MAX(ROUND(-(INDIRECT("R" &amp; ROW() - 1) - R22)/1000, 0), 1) * 1000)</f>
        <v/>
      </c>
    </row>
    <row r="23" customFormat="false" ht="13.8" hidden="false" customHeight="true" outlineLevel="0" collapsed="false">
      <c r="A23" s="30" t="str">
        <f aca="true">IF(N23="-", "", 1 + SUM(INDIRECT(ADDRESS(2,COLUMN(Q23)) &amp; ":" &amp; ADDRESS(ROW(),COLUMN(Q23)))))</f>
        <v/>
      </c>
      <c r="B23" s="30" t="s">
        <v>689</v>
      </c>
      <c r="C23" s="30" t="s">
        <v>689</v>
      </c>
      <c r="D23" s="30" t="s">
        <v>689</v>
      </c>
      <c r="E23" s="30" t="s">
        <v>689</v>
      </c>
      <c r="F23" s="30" t="s">
        <v>689</v>
      </c>
      <c r="G23" s="30" t="s">
        <v>689</v>
      </c>
      <c r="H23" s="30" t="s">
        <v>689</v>
      </c>
      <c r="J23" s="29" t="n">
        <f aca="true">IF(L23="", IF(N23="","",W23+(INDIRECT("R" &amp; ROW() - 1) - R23)),IF(N23="", "", INDIRECT("R" &amp; ROW() - 1) - R23))</f>
        <v>0</v>
      </c>
      <c r="M23" s="31" t="n">
        <f aca="false">IF(L23="", IF(W23=0, "", W23), IF(U23 = "", "", IF(U23/T23 = 0, "", U23/T23)))</f>
        <v>1000</v>
      </c>
      <c r="N23" s="30" t="s">
        <v>689</v>
      </c>
      <c r="O23" s="1" t="n">
        <f aca="false">IF(N23 = "-", -V23,I23)</f>
        <v>-0</v>
      </c>
      <c r="P23" s="1" t="n">
        <f aca="true">IF(N23 = "-", SUM(INDIRECT(ADDRESS(2,COLUMN(O23)) &amp; ":" &amp; ADDRESS(ROW(),COLUMN(O23)))), 0)</f>
        <v>7000</v>
      </c>
      <c r="Q23" s="1" t="n">
        <f aca="false">IF(N23="-",1,0)</f>
        <v>1</v>
      </c>
      <c r="R23" s="1" t="n">
        <f aca="true">IF(P23 = 0, INDIRECT("R" &amp; ROW() - 1), P23)</f>
        <v>7000</v>
      </c>
      <c r="S23" s="1" t="str">
        <f aca="false">IF(H23="","",VLOOKUP(H23,'Вода SKU'!$A$1:$B$150,2,0))</f>
        <v>-</v>
      </c>
      <c r="T23" s="1" t="n">
        <f aca="false">8000/1000</f>
        <v>8</v>
      </c>
      <c r="U23" s="1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1" t="n">
        <f aca="false">IF(U23 = "", "", U23/T23)</f>
        <v>0</v>
      </c>
      <c r="W23" s="1" t="n">
        <f aca="true">IF(N23="", "", MAX(ROUND(-(INDIRECT("R" &amp; ROW() - 1) - R23)/1000, 0), 1) * 1000)</f>
        <v>1000</v>
      </c>
    </row>
    <row r="24" customFormat="false" ht="13.8" hidden="false" customHeight="true" outlineLevel="0" collapsed="false">
      <c r="A24" s="32" t="n">
        <f aca="true">IF(N24="-", "", 1 + SUM(INDIRECT(ADDRESS(2,COLUMN(Q24)) &amp; ":" &amp; ADDRESS(ROW(),COLUMN(Q24)))))</f>
        <v>8</v>
      </c>
      <c r="B24" s="32" t="s">
        <v>693</v>
      </c>
      <c r="C24" s="32" t="n">
        <v>1000</v>
      </c>
      <c r="D24" s="32" t="s">
        <v>160</v>
      </c>
      <c r="E24" s="32" t="s">
        <v>690</v>
      </c>
      <c r="F24" s="32" t="s">
        <v>690</v>
      </c>
      <c r="G24" s="32" t="s">
        <v>688</v>
      </c>
      <c r="H24" s="32" t="s">
        <v>245</v>
      </c>
      <c r="I24" s="32" t="n">
        <v>1000</v>
      </c>
      <c r="J24" s="29" t="str">
        <f aca="true">IF(L24="", IF(N24="","",W24+(INDIRECT("R" &amp; ROW() - 1) - R24)),IF(N24="", "", INDIRECT("R" &amp; ROW() - 1) - R24))</f>
        <v/>
      </c>
      <c r="K24" s="30" t="n">
        <v>1</v>
      </c>
      <c r="M24" s="31" t="str">
        <f aca="false">IF(L24="", IF(W24=0, "", W24), IF(U24 = "", "", IF(U24/T24 = 0, "", U24/T24)))</f>
        <v/>
      </c>
      <c r="O24" s="1" t="n">
        <f aca="false">IF(N24 = "-", -V24,I24)</f>
        <v>1000</v>
      </c>
      <c r="P24" s="1" t="n">
        <f aca="true">IF(N24 = "-", SUM(INDIRECT(ADDRESS(2,COLUMN(O24)) &amp; ":" &amp; ADDRESS(ROW(),COLUMN(O24)))), 0)</f>
        <v>0</v>
      </c>
      <c r="Q24" s="1" t="n">
        <f aca="false">IF(N24="-",1,0)</f>
        <v>0</v>
      </c>
      <c r="R24" s="1" t="n">
        <f aca="true">IF(P24 = 0, INDIRECT("R" &amp; ROW() - 1), P24)</f>
        <v>7000</v>
      </c>
      <c r="S24" s="1" t="str">
        <f aca="false">IF(H24="","",VLOOKUP(H24,'Вода SKU'!$A$1:$B$150,2,0))</f>
        <v>3.6, Альче</v>
      </c>
      <c r="T24" s="1" t="n">
        <f aca="false">8000/1000</f>
        <v>8</v>
      </c>
      <c r="U24" s="1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1" t="n">
        <f aca="false">IF(U24 = "", "", U24/T24)</f>
        <v>0</v>
      </c>
      <c r="W24" s="1" t="str">
        <f aca="true">IF(N24="", "", MAX(ROUND(-(INDIRECT("R" &amp; ROW() - 1) - R24)/1000, 0), 1) * 1000)</f>
        <v/>
      </c>
    </row>
    <row r="25" customFormat="false" ht="13.8" hidden="false" customHeight="true" outlineLevel="0" collapsed="false">
      <c r="A25" s="30" t="str">
        <f aca="true">IF(N25="-", "", 1 + SUM(INDIRECT(ADDRESS(2,COLUMN(Q25)) &amp; ":" &amp; ADDRESS(ROW(),COLUMN(Q25)))))</f>
        <v/>
      </c>
      <c r="B25" s="30" t="s">
        <v>689</v>
      </c>
      <c r="C25" s="30" t="s">
        <v>689</v>
      </c>
      <c r="D25" s="30" t="s">
        <v>689</v>
      </c>
      <c r="E25" s="30" t="s">
        <v>689</v>
      </c>
      <c r="F25" s="30" t="s">
        <v>689</v>
      </c>
      <c r="G25" s="30" t="s">
        <v>689</v>
      </c>
      <c r="H25" s="30" t="s">
        <v>689</v>
      </c>
      <c r="J25" s="29" t="n">
        <f aca="true">IF(L25="", IF(N25="","",W25+(INDIRECT("R" &amp; ROW() - 1) - R25)),IF(N25="", "", INDIRECT("R" &amp; ROW() - 1) - R25))</f>
        <v>0</v>
      </c>
      <c r="M25" s="31" t="n">
        <f aca="false">IF(L25="", IF(W25=0, "", W25), IF(U25 = "", "", IF(U25/T25 = 0, "", U25/T25)))</f>
        <v>1000</v>
      </c>
      <c r="N25" s="30" t="s">
        <v>689</v>
      </c>
      <c r="O25" s="1" t="n">
        <f aca="false">IF(N25 = "-", -V25,I25)</f>
        <v>-0</v>
      </c>
      <c r="P25" s="1" t="n">
        <f aca="true">IF(N25 = "-", SUM(INDIRECT(ADDRESS(2,COLUMN(O25)) &amp; ":" &amp; ADDRESS(ROW(),COLUMN(O25)))), 0)</f>
        <v>8000</v>
      </c>
      <c r="Q25" s="1" t="n">
        <f aca="false">IF(N25="-",1,0)</f>
        <v>1</v>
      </c>
      <c r="R25" s="1" t="n">
        <f aca="true">IF(P25 = 0, INDIRECT("R" &amp; ROW() - 1), P25)</f>
        <v>8000</v>
      </c>
      <c r="S25" s="1" t="str">
        <f aca="false">IF(H25="","",VLOOKUP(H25,'Вода SKU'!$A$1:$B$150,2,0))</f>
        <v>-</v>
      </c>
      <c r="T25" s="1" t="n">
        <f aca="false">8000/1000</f>
        <v>8</v>
      </c>
      <c r="U25" s="1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1" t="n">
        <f aca="false">IF(U25 = "", "", U25/T25)</f>
        <v>0</v>
      </c>
      <c r="W25" s="1" t="n">
        <f aca="true">IF(N25="", "", MAX(ROUND(-(INDIRECT("R" &amp; ROW() - 1) - R25)/1000, 0), 1) * 1000)</f>
        <v>1000</v>
      </c>
    </row>
    <row r="26" customFormat="false" ht="13.8" hidden="false" customHeight="true" outlineLevel="0" collapsed="false">
      <c r="A26" s="32" t="n">
        <f aca="true">IF(N26="-", "", 1 + SUM(INDIRECT(ADDRESS(2,COLUMN(Q26)) &amp; ":" &amp; ADDRESS(ROW(),COLUMN(Q26)))))</f>
        <v>9</v>
      </c>
      <c r="B26" s="32" t="s">
        <v>693</v>
      </c>
      <c r="C26" s="32" t="n">
        <v>1000</v>
      </c>
      <c r="D26" s="32" t="s">
        <v>160</v>
      </c>
      <c r="E26" s="32" t="s">
        <v>690</v>
      </c>
      <c r="F26" s="32" t="s">
        <v>690</v>
      </c>
      <c r="G26" s="32" t="s">
        <v>688</v>
      </c>
      <c r="H26" s="32" t="s">
        <v>245</v>
      </c>
      <c r="I26" s="32" t="n">
        <v>1000</v>
      </c>
      <c r="J26" s="29" t="str">
        <f aca="true">IF(L26="", IF(N26="","",W26+(INDIRECT("R" &amp; ROW() - 1) - R26)),IF(N26="", "", INDIRECT("R" &amp; ROW() - 1) - R26))</f>
        <v/>
      </c>
      <c r="K26" s="30" t="n">
        <v>1</v>
      </c>
      <c r="M26" s="31" t="str">
        <f aca="false">IF(L26="", IF(W26=0, "", W26), IF(U26 = "", "", IF(U26/T26 = 0, "", U26/T26)))</f>
        <v/>
      </c>
      <c r="O26" s="1" t="n">
        <f aca="false">IF(N26 = "-", -V26,I26)</f>
        <v>1000</v>
      </c>
      <c r="P26" s="1" t="n">
        <f aca="true">IF(N26 = "-", SUM(INDIRECT(ADDRESS(2,COLUMN(O26)) &amp; ":" &amp; ADDRESS(ROW(),COLUMN(O26)))), 0)</f>
        <v>0</v>
      </c>
      <c r="Q26" s="1" t="n">
        <f aca="false">IF(N26="-",1,0)</f>
        <v>0</v>
      </c>
      <c r="R26" s="1" t="n">
        <f aca="true">IF(P26 = 0, INDIRECT("R" &amp; ROW() - 1), P26)</f>
        <v>8000</v>
      </c>
      <c r="S26" s="1" t="str">
        <f aca="false">IF(H26="","",VLOOKUP(H26,'Вода SKU'!$A$1:$B$150,2,0))</f>
        <v>3.6, Альче</v>
      </c>
      <c r="T26" s="1" t="n">
        <f aca="false">8000/1000</f>
        <v>8</v>
      </c>
      <c r="U26" s="1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1" t="n">
        <f aca="false">IF(U26 = "", "", U26/T26)</f>
        <v>0</v>
      </c>
      <c r="W26" s="1" t="str">
        <f aca="true">IF(N26="", "", MAX(ROUND(-(INDIRECT("R" &amp; ROW() - 1) - R26)/1000, 0), 1) * 1000)</f>
        <v/>
      </c>
    </row>
    <row r="27" customFormat="false" ht="13.8" hidden="false" customHeight="true" outlineLevel="0" collapsed="false">
      <c r="A27" s="30" t="str">
        <f aca="true">IF(N27="-", "", 1 + SUM(INDIRECT(ADDRESS(2,COLUMN(Q27)) &amp; ":" &amp; ADDRESS(ROW(),COLUMN(Q27)))))</f>
        <v/>
      </c>
      <c r="B27" s="30" t="s">
        <v>689</v>
      </c>
      <c r="C27" s="30" t="s">
        <v>689</v>
      </c>
      <c r="D27" s="30" t="s">
        <v>689</v>
      </c>
      <c r="E27" s="30" t="s">
        <v>689</v>
      </c>
      <c r="F27" s="30" t="s">
        <v>689</v>
      </c>
      <c r="G27" s="30" t="s">
        <v>689</v>
      </c>
      <c r="H27" s="30" t="s">
        <v>689</v>
      </c>
      <c r="J27" s="29" t="n">
        <f aca="true">IF(L27="", IF(N27="","",W27+(INDIRECT("R" &amp; ROW() - 1) - R27)),IF(N27="", "", INDIRECT("R" &amp; ROW() - 1) - R27))</f>
        <v>0</v>
      </c>
      <c r="M27" s="31" t="n">
        <f aca="false">IF(L27="", IF(W27=0, "", W27), IF(U27 = "", "", IF(U27/T27 = 0, "", U27/T27)))</f>
        <v>1000</v>
      </c>
      <c r="N27" s="30" t="s">
        <v>689</v>
      </c>
      <c r="O27" s="1" t="n">
        <f aca="false">IF(N27 = "-", -V27,I27)</f>
        <v>-0</v>
      </c>
      <c r="P27" s="1" t="n">
        <f aca="true">IF(N27 = "-", SUM(INDIRECT(ADDRESS(2,COLUMN(O27)) &amp; ":" &amp; ADDRESS(ROW(),COLUMN(O27)))), 0)</f>
        <v>9000</v>
      </c>
      <c r="Q27" s="1" t="n">
        <f aca="false">IF(N27="-",1,0)</f>
        <v>1</v>
      </c>
      <c r="R27" s="1" t="n">
        <f aca="true">IF(P27 = 0, INDIRECT("R" &amp; ROW() - 1), P27)</f>
        <v>9000</v>
      </c>
      <c r="S27" s="1" t="str">
        <f aca="false">IF(H27="","",VLOOKUP(H27,'Вода SKU'!$A$1:$B$150,2,0))</f>
        <v>-</v>
      </c>
      <c r="T27" s="1" t="n">
        <f aca="false">8000/1000</f>
        <v>8</v>
      </c>
      <c r="U27" s="1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1" t="n">
        <f aca="false">IF(U27 = "", "", U27/T27)</f>
        <v>0</v>
      </c>
      <c r="W27" s="1" t="n">
        <f aca="true">IF(N27="", "", MAX(ROUND(-(INDIRECT("R" &amp; ROW() - 1) - R27)/1000, 0), 1) * 1000)</f>
        <v>1000</v>
      </c>
    </row>
    <row r="28" customFormat="false" ht="13.8" hidden="false" customHeight="true" outlineLevel="0" collapsed="false">
      <c r="A28" s="32" t="n">
        <f aca="true">IF(N28="-", "", 1 + SUM(INDIRECT(ADDRESS(2,COLUMN(Q28)) &amp; ":" &amp; ADDRESS(ROW(),COLUMN(Q28)))))</f>
        <v>10</v>
      </c>
      <c r="B28" s="32" t="s">
        <v>693</v>
      </c>
      <c r="C28" s="32" t="n">
        <v>1000</v>
      </c>
      <c r="D28" s="32" t="s">
        <v>160</v>
      </c>
      <c r="E28" s="32" t="s">
        <v>690</v>
      </c>
      <c r="F28" s="32" t="s">
        <v>690</v>
      </c>
      <c r="G28" s="32" t="s">
        <v>688</v>
      </c>
      <c r="H28" s="32" t="s">
        <v>245</v>
      </c>
      <c r="I28" s="32" t="n">
        <v>1000</v>
      </c>
      <c r="J28" s="29" t="str">
        <f aca="true">IF(L28="", IF(N28="","",W28+(INDIRECT("R" &amp; ROW() - 1) - R28)),IF(N28="", "", INDIRECT("R" &amp; ROW() - 1) - R28))</f>
        <v/>
      </c>
      <c r="K28" s="30" t="n">
        <v>1</v>
      </c>
      <c r="M28" s="31" t="str">
        <f aca="false">IF(L28="", IF(W28=0, "", W28), IF(U28 = "", "", IF(U28/T28 = 0, "", U28/T28)))</f>
        <v/>
      </c>
      <c r="O28" s="1" t="n">
        <f aca="false">IF(N28 = "-", -V28,I28)</f>
        <v>1000</v>
      </c>
      <c r="P28" s="1" t="n">
        <f aca="true">IF(N28 = "-", SUM(INDIRECT(ADDRESS(2,COLUMN(O28)) &amp; ":" &amp; ADDRESS(ROW(),COLUMN(O28)))), 0)</f>
        <v>0</v>
      </c>
      <c r="Q28" s="1" t="n">
        <f aca="false">IF(N28="-",1,0)</f>
        <v>0</v>
      </c>
      <c r="R28" s="1" t="n">
        <f aca="true">IF(P28 = 0, INDIRECT("R" &amp; ROW() - 1), P28)</f>
        <v>9000</v>
      </c>
      <c r="S28" s="1" t="str">
        <f aca="false">IF(H28="","",VLOOKUP(H28,'Вода SKU'!$A$1:$B$150,2,0))</f>
        <v>3.6, Альче</v>
      </c>
      <c r="T28" s="1" t="n">
        <f aca="false">8000/1000</f>
        <v>8</v>
      </c>
      <c r="U28" s="1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1" t="n">
        <f aca="false">IF(U28 = "", "", U28/T28)</f>
        <v>0</v>
      </c>
      <c r="W28" s="1" t="str">
        <f aca="true">IF(N28="", "", MAX(ROUND(-(INDIRECT("R" &amp; ROW() - 1) - R28)/1000, 0), 1) * 1000)</f>
        <v/>
      </c>
    </row>
    <row r="29" customFormat="false" ht="13.8" hidden="false" customHeight="true" outlineLevel="0" collapsed="false">
      <c r="A29" s="30" t="str">
        <f aca="true">IF(N29="-", "", 1 + SUM(INDIRECT(ADDRESS(2,COLUMN(Q29)) &amp; ":" &amp; ADDRESS(ROW(),COLUMN(Q29)))))</f>
        <v/>
      </c>
      <c r="B29" s="30" t="s">
        <v>689</v>
      </c>
      <c r="C29" s="30" t="s">
        <v>689</v>
      </c>
      <c r="D29" s="30" t="s">
        <v>689</v>
      </c>
      <c r="E29" s="30" t="s">
        <v>689</v>
      </c>
      <c r="F29" s="30" t="s">
        <v>689</v>
      </c>
      <c r="G29" s="30" t="s">
        <v>689</v>
      </c>
      <c r="H29" s="30" t="s">
        <v>689</v>
      </c>
      <c r="J29" s="29" t="n">
        <f aca="true">IF(L29="", IF(N29="","",W29+(INDIRECT("R" &amp; ROW() - 1) - R29)),IF(N29="", "", INDIRECT("R" &amp; ROW() - 1) - R29))</f>
        <v>0</v>
      </c>
      <c r="M29" s="31" t="n">
        <f aca="false">IF(L29="", IF(W29=0, "", W29), IF(U29 = "", "", IF(U29/T29 = 0, "", U29/T29)))</f>
        <v>1000</v>
      </c>
      <c r="N29" s="30" t="s">
        <v>689</v>
      </c>
      <c r="O29" s="1" t="n">
        <f aca="false">IF(N29 = "-", -V29,I29)</f>
        <v>-0</v>
      </c>
      <c r="P29" s="1" t="n">
        <f aca="true">IF(N29 = "-", SUM(INDIRECT(ADDRESS(2,COLUMN(O29)) &amp; ":" &amp; ADDRESS(ROW(),COLUMN(O29)))), 0)</f>
        <v>10000</v>
      </c>
      <c r="Q29" s="1" t="n">
        <f aca="false">IF(N29="-",1,0)</f>
        <v>1</v>
      </c>
      <c r="R29" s="1" t="n">
        <f aca="true">IF(P29 = 0, INDIRECT("R" &amp; ROW() - 1), P29)</f>
        <v>10000</v>
      </c>
      <c r="S29" s="1" t="str">
        <f aca="false">IF(H29="","",VLOOKUP(H29,'Вода SKU'!$A$1:$B$150,2,0))</f>
        <v>-</v>
      </c>
      <c r="T29" s="1" t="n">
        <f aca="false">8000/1000</f>
        <v>8</v>
      </c>
      <c r="U29" s="1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1" t="n">
        <f aca="false">IF(U29 = "", "", U29/T29)</f>
        <v>0</v>
      </c>
      <c r="W29" s="1" t="n">
        <f aca="true">IF(N29="", "", MAX(ROUND(-(INDIRECT("R" &amp; ROW() - 1) - R29)/1000, 0), 1) * 1000)</f>
        <v>1000</v>
      </c>
    </row>
    <row r="30" customFormat="false" ht="13.8" hidden="false" customHeight="true" outlineLevel="0" collapsed="false">
      <c r="A30" s="32" t="n">
        <f aca="true">IF(N30="-", "", 1 + SUM(INDIRECT(ADDRESS(2,COLUMN(Q30)) &amp; ":" &amp; ADDRESS(ROW(),COLUMN(Q30)))))</f>
        <v>11</v>
      </c>
      <c r="B30" s="32" t="s">
        <v>693</v>
      </c>
      <c r="C30" s="32" t="n">
        <v>1000</v>
      </c>
      <c r="D30" s="32" t="s">
        <v>160</v>
      </c>
      <c r="E30" s="32" t="s">
        <v>690</v>
      </c>
      <c r="F30" s="32" t="s">
        <v>690</v>
      </c>
      <c r="G30" s="32" t="s">
        <v>688</v>
      </c>
      <c r="H30" s="32" t="s">
        <v>245</v>
      </c>
      <c r="I30" s="32" t="n">
        <v>1000</v>
      </c>
      <c r="J30" s="29" t="str">
        <f aca="true">IF(L30="", IF(N30="","",W30+(INDIRECT("R" &amp; ROW() - 1) - R30)),IF(N30="", "", INDIRECT("R" &amp; ROW() - 1) - R30))</f>
        <v/>
      </c>
      <c r="K30" s="30" t="n">
        <v>1</v>
      </c>
      <c r="M30" s="31" t="str">
        <f aca="false">IF(L30="", IF(W30=0, "", W30), IF(U30 = "", "", IF(U30/T30 = 0, "", U30/T30)))</f>
        <v/>
      </c>
      <c r="O30" s="1" t="n">
        <f aca="false">IF(N30 = "-", -V30,I30)</f>
        <v>1000</v>
      </c>
      <c r="P30" s="1" t="n">
        <f aca="true">IF(N30 = "-", SUM(INDIRECT(ADDRESS(2,COLUMN(O30)) &amp; ":" &amp; ADDRESS(ROW(),COLUMN(O30)))), 0)</f>
        <v>0</v>
      </c>
      <c r="Q30" s="1" t="n">
        <f aca="false">IF(N30="-",1,0)</f>
        <v>0</v>
      </c>
      <c r="R30" s="1" t="n">
        <f aca="true">IF(P30 = 0, INDIRECT("R" &amp; ROW() - 1), P30)</f>
        <v>10000</v>
      </c>
      <c r="S30" s="1" t="str">
        <f aca="false">IF(H30="","",VLOOKUP(H30,'Вода SKU'!$A$1:$B$150,2,0))</f>
        <v>3.6, Альче</v>
      </c>
      <c r="T30" s="1" t="n">
        <f aca="false">8000/1000</f>
        <v>8</v>
      </c>
      <c r="U30" s="1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1" t="n">
        <f aca="false">IF(U30 = "", "", U30/T30)</f>
        <v>0</v>
      </c>
      <c r="W30" s="1" t="str">
        <f aca="true">IF(N30="", "", MAX(ROUND(-(INDIRECT("R" &amp; ROW() - 1) - R30)/1000, 0), 1) * 1000)</f>
        <v/>
      </c>
    </row>
    <row r="31" customFormat="false" ht="13.8" hidden="false" customHeight="true" outlineLevel="0" collapsed="false">
      <c r="A31" s="30" t="str">
        <f aca="true">IF(N31="-", "", 1 + SUM(INDIRECT(ADDRESS(2,COLUMN(Q31)) &amp; ":" &amp; ADDRESS(ROW(),COLUMN(Q31)))))</f>
        <v/>
      </c>
      <c r="B31" s="30" t="s">
        <v>689</v>
      </c>
      <c r="C31" s="30" t="s">
        <v>689</v>
      </c>
      <c r="D31" s="30" t="s">
        <v>689</v>
      </c>
      <c r="E31" s="30" t="s">
        <v>689</v>
      </c>
      <c r="F31" s="30" t="s">
        <v>689</v>
      </c>
      <c r="G31" s="30" t="s">
        <v>689</v>
      </c>
      <c r="H31" s="30" t="s">
        <v>689</v>
      </c>
      <c r="J31" s="29" t="n">
        <f aca="true">IF(L31="", IF(N31="","",W31+(INDIRECT("R" &amp; ROW() - 1) - R31)),IF(N31="", "", INDIRECT("R" &amp; ROW() - 1) - R31))</f>
        <v>0</v>
      </c>
      <c r="M31" s="31" t="n">
        <f aca="false">IF(L31="", IF(W31=0, "", W31), IF(U31 = "", "", IF(U31/T31 = 0, "", U31/T31)))</f>
        <v>1000</v>
      </c>
      <c r="N31" s="30" t="s">
        <v>689</v>
      </c>
      <c r="O31" s="1" t="n">
        <f aca="false">IF(N31 = "-", -V31,I31)</f>
        <v>-0</v>
      </c>
      <c r="P31" s="1" t="n">
        <f aca="true">IF(N31 = "-", SUM(INDIRECT(ADDRESS(2,COLUMN(O31)) &amp; ":" &amp; ADDRESS(ROW(),COLUMN(O31)))), 0)</f>
        <v>11000</v>
      </c>
      <c r="Q31" s="1" t="n">
        <f aca="false">IF(N31="-",1,0)</f>
        <v>1</v>
      </c>
      <c r="R31" s="1" t="n">
        <f aca="true">IF(P31 = 0, INDIRECT("R" &amp; ROW() - 1), P31)</f>
        <v>11000</v>
      </c>
      <c r="S31" s="1" t="str">
        <f aca="false">IF(H31="","",VLOOKUP(H31,'Вода SKU'!$A$1:$B$150,2,0))</f>
        <v>-</v>
      </c>
      <c r="T31" s="1" t="n">
        <f aca="false">8000/1000</f>
        <v>8</v>
      </c>
      <c r="U31" s="1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1" t="n">
        <f aca="false">IF(U31 = "", "", U31/T31)</f>
        <v>0</v>
      </c>
      <c r="W31" s="1" t="n">
        <f aca="true">IF(N31="", "", MAX(ROUND(-(INDIRECT("R" &amp; ROW() - 1) - R31)/1000, 0), 1) * 1000)</f>
        <v>1000</v>
      </c>
    </row>
    <row r="32" customFormat="false" ht="13.8" hidden="false" customHeight="true" outlineLevel="0" collapsed="false">
      <c r="J32" s="29" t="str">
        <f aca="true">IF(L32="", IF(N32="","",W32+(INDIRECT("R" &amp; ROW() - 1) - R32)),IF(N32="", "", INDIRECT("R" &amp; ROW() - 1) - R32))</f>
        <v/>
      </c>
      <c r="M32" s="31" t="str">
        <f aca="false">IF(L32="", IF(W32=0, "", W32), IF(U32 = "", "", IF(U32/T32 = 0, "", U32/T32)))</f>
        <v/>
      </c>
      <c r="O32" s="1" t="n">
        <f aca="false">IF(N32 = "-", -V32,I32)</f>
        <v>0</v>
      </c>
      <c r="P32" s="1" t="n">
        <f aca="true">IF(N32 = "-", SUM(INDIRECT(ADDRESS(2,COLUMN(O32)) &amp; ":" &amp; ADDRESS(ROW(),COLUMN(O32)))), 0)</f>
        <v>0</v>
      </c>
      <c r="Q32" s="1" t="n">
        <f aca="false">IF(N32="-",1,0)</f>
        <v>0</v>
      </c>
      <c r="R32" s="1" t="n">
        <f aca="true">IF(P32 = 0, INDIRECT("R" &amp; ROW() - 1), P32)</f>
        <v>11000</v>
      </c>
      <c r="S32" s="1" t="str">
        <f aca="false">IF(H32="","",VLOOKUP(H32,'Вода SKU'!$A$1:$B$150,2,0))</f>
        <v/>
      </c>
      <c r="T32" s="1" t="n">
        <f aca="false">8000/1000</f>
        <v>8</v>
      </c>
      <c r="U32" s="1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1" t="n">
        <f aca="false">IF(U32 = "", "", U32/T32)</f>
        <v>0</v>
      </c>
      <c r="W32" s="1" t="str">
        <f aca="true">IF(N32="", "", MAX(ROUND(-(INDIRECT("R" &amp; ROW() - 1) - R32)/1000, 0), 1) * 1000)</f>
        <v/>
      </c>
    </row>
    <row r="33" customFormat="false" ht="13.8" hidden="false" customHeight="true" outlineLevel="0" collapsed="false">
      <c r="J33" s="29" t="str">
        <f aca="true">IF(L33="", IF(N33="","",W33+(INDIRECT("R" &amp; ROW() - 1) - R33)),IF(N33="", "", INDIRECT("R" &amp; ROW() - 1) - R33))</f>
        <v/>
      </c>
      <c r="M33" s="31" t="str">
        <f aca="false">IF(L33="", IF(W33=0, "", W33), IF(U33 = "", "", IF(U33/T33 = 0, "", U33/T33)))</f>
        <v/>
      </c>
      <c r="O33" s="1" t="n">
        <f aca="false">IF(N33 = "-", -V33,I33)</f>
        <v>0</v>
      </c>
      <c r="P33" s="1" t="n">
        <f aca="true">IF(N33 = "-", SUM(INDIRECT(ADDRESS(2,COLUMN(O33)) &amp; ":" &amp; ADDRESS(ROW(),COLUMN(O33)))), 0)</f>
        <v>0</v>
      </c>
      <c r="Q33" s="1" t="n">
        <f aca="false">IF(N33="-",1,0)</f>
        <v>0</v>
      </c>
      <c r="R33" s="1" t="n">
        <f aca="true">IF(P33 = 0, INDIRECT("R" &amp; ROW() - 1), P33)</f>
        <v>11000</v>
      </c>
      <c r="S33" s="1" t="str">
        <f aca="false">IF(H33="","",VLOOKUP(H33,'Вода SKU'!$A$1:$B$150,2,0))</f>
        <v/>
      </c>
      <c r="T33" s="1" t="n">
        <f aca="false">8000/1000</f>
        <v>8</v>
      </c>
      <c r="U33" s="1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1" t="n">
        <f aca="false">IF(U33 = "", "", U33/T33)</f>
        <v>0</v>
      </c>
      <c r="W33" s="1" t="str">
        <f aca="true">IF(N33="", "", MAX(ROUND(-(INDIRECT("R" &amp; ROW() - 1) - R33)/1000, 0), 1) * 1000)</f>
        <v/>
      </c>
    </row>
    <row r="34" customFormat="false" ht="13.8" hidden="false" customHeight="true" outlineLevel="0" collapsed="false">
      <c r="J34" s="29" t="str">
        <f aca="true">IF(L34="", IF(N34="","",W34+(INDIRECT("R" &amp; ROW() - 1) - R34)),IF(N34="", "", INDIRECT("R" &amp; ROW() - 1) - R34))</f>
        <v/>
      </c>
      <c r="M34" s="31" t="str">
        <f aca="false">IF(L34="", IF(W34=0, "", W34), IF(U34 = "", "", IF(U34/T34 = 0, "", U34/T34)))</f>
        <v/>
      </c>
      <c r="O34" s="1" t="n">
        <f aca="false">IF(N34 = "-", -V34,I34)</f>
        <v>0</v>
      </c>
      <c r="P34" s="1" t="n">
        <f aca="true">IF(N34 = "-", SUM(INDIRECT(ADDRESS(2,COLUMN(O34)) &amp; ":" &amp; ADDRESS(ROW(),COLUMN(O34)))), 0)</f>
        <v>0</v>
      </c>
      <c r="Q34" s="1" t="n">
        <f aca="false">IF(N34="-",1,0)</f>
        <v>0</v>
      </c>
      <c r="R34" s="1" t="n">
        <f aca="true">IF(P34 = 0, INDIRECT("R" &amp; ROW() - 1), P34)</f>
        <v>11000</v>
      </c>
      <c r="S34" s="1" t="str">
        <f aca="false">IF(H34="","",VLOOKUP(H34,'Вода SKU'!$A$1:$B$150,2,0))</f>
        <v/>
      </c>
      <c r="T34" s="1" t="n">
        <f aca="false">8000/1000</f>
        <v>8</v>
      </c>
      <c r="U34" s="1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1" t="n">
        <f aca="false">IF(U34 = "", "", U34/T34)</f>
        <v>0</v>
      </c>
      <c r="W34" s="1" t="str">
        <f aca="true">IF(N34="", "", MAX(ROUND(-(INDIRECT("R" &amp; ROW() - 1) - R34)/1000, 0), 1) * 1000)</f>
        <v/>
      </c>
    </row>
    <row r="35" customFormat="false" ht="13.8" hidden="false" customHeight="true" outlineLevel="0" collapsed="false">
      <c r="J35" s="29" t="str">
        <f aca="true">IF(L35="", IF(N35="","",W35+(INDIRECT("R" &amp; ROW() - 1) - R35)),IF(N35="", "", INDIRECT("R" &amp; ROW() - 1) - R35))</f>
        <v/>
      </c>
      <c r="L35" s="31"/>
      <c r="M35" s="31" t="str">
        <f aca="false">IF(L35="", IF(W35=0, "", W35), IF(U35 = "", "", IF(U35/T35 = 0, "", U35/T35)))</f>
        <v/>
      </c>
      <c r="O35" s="1" t="n">
        <f aca="false">IF(N35 = "-", -V35,I35)</f>
        <v>0</v>
      </c>
      <c r="P35" s="1" t="n">
        <f aca="true">IF(N35 = "-", SUM(INDIRECT(ADDRESS(2,COLUMN(O35)) &amp; ":" &amp; ADDRESS(ROW(),COLUMN(O35)))), 0)</f>
        <v>0</v>
      </c>
      <c r="Q35" s="1" t="n">
        <f aca="false">IF(N35="-",1,0)</f>
        <v>0</v>
      </c>
      <c r="R35" s="1" t="n">
        <f aca="true">IF(P35 = 0, INDIRECT("R" &amp; ROW() - 1), P35)</f>
        <v>11000</v>
      </c>
      <c r="S35" s="1" t="str">
        <f aca="false">IF(H35="","",VLOOKUP(H35,'Вода SKU'!$A$1:$B$150,2,0))</f>
        <v/>
      </c>
      <c r="T35" s="1" t="n">
        <f aca="false">8000/1000</f>
        <v>8</v>
      </c>
      <c r="U35" s="1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1" t="n">
        <f aca="false">IF(U35 = "", "", U35/T35)</f>
        <v>0</v>
      </c>
      <c r="W35" s="1" t="str">
        <f aca="true">IF(N35="", "", MAX(ROUND(-(INDIRECT("R" &amp; ROW() - 1) - R35)/1000, 0), 1) * 1000)</f>
        <v/>
      </c>
    </row>
    <row r="36" customFormat="false" ht="13.8" hidden="false" customHeight="true" outlineLevel="0" collapsed="false">
      <c r="J36" s="29" t="str">
        <f aca="true">IF(L36="", IF(N36="","",W36+(INDIRECT("R" &amp; ROW() - 1) - R36)),IF(N36="", "", INDIRECT("R" &amp; ROW() - 1) - R36))</f>
        <v/>
      </c>
      <c r="M36" s="31" t="str">
        <f aca="false">IF(L36="", IF(W36=0, "", W36), IF(U36 = "", "", IF(U36/T36 = 0, "", U36/T36)))</f>
        <v/>
      </c>
      <c r="O36" s="1" t="n">
        <f aca="false">IF(N36 = "-", -V36,I36)</f>
        <v>0</v>
      </c>
      <c r="P36" s="1" t="n">
        <f aca="true">IF(N36 = "-", SUM(INDIRECT(ADDRESS(2,COLUMN(O36)) &amp; ":" &amp; ADDRESS(ROW(),COLUMN(O36)))), 0)</f>
        <v>0</v>
      </c>
      <c r="Q36" s="1" t="n">
        <f aca="false">IF(N36="-",1,0)</f>
        <v>0</v>
      </c>
      <c r="R36" s="1" t="n">
        <f aca="true">IF(P36 = 0, INDIRECT("R" &amp; ROW() - 1), P36)</f>
        <v>11000</v>
      </c>
      <c r="S36" s="1" t="str">
        <f aca="false">IF(H36="","",VLOOKUP(H36,'Вода SKU'!$A$1:$B$150,2,0))</f>
        <v/>
      </c>
      <c r="T36" s="1" t="n">
        <f aca="false">8000/1000</f>
        <v>8</v>
      </c>
      <c r="U36" s="1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1" t="n">
        <f aca="false">IF(U36 = "", "", U36/T36)</f>
        <v>0</v>
      </c>
      <c r="W36" s="1" t="str">
        <f aca="true">IF(N36="", "", MAX(ROUND(-(INDIRECT("R" &amp; ROW() - 1) - R36)/1000, 0), 1) * 1000)</f>
        <v/>
      </c>
    </row>
    <row r="37" customFormat="false" ht="13.8" hidden="false" customHeight="true" outlineLevel="0" collapsed="false">
      <c r="J37" s="29" t="str">
        <f aca="true">IF(L37="", IF(N37="","",W37+(INDIRECT("R" &amp; ROW() - 1) - R37)),IF(N37="", "", INDIRECT("R" &amp; ROW() - 1) - R37))</f>
        <v/>
      </c>
      <c r="M37" s="31" t="str">
        <f aca="false">IF(L37="", IF(W37=0, "", W37), IF(U37 = "", "", IF(U37/T37 = 0, "", U37/T37)))</f>
        <v/>
      </c>
      <c r="O37" s="1" t="n">
        <f aca="false">IF(N37 = "-", -V37,I37)</f>
        <v>0</v>
      </c>
      <c r="P37" s="1" t="n">
        <f aca="true">IF(N37 = "-", SUM(INDIRECT(ADDRESS(2,COLUMN(O37)) &amp; ":" &amp; ADDRESS(ROW(),COLUMN(O37)))), 0)</f>
        <v>0</v>
      </c>
      <c r="Q37" s="1" t="n">
        <f aca="false">IF(N37="-",1,0)</f>
        <v>0</v>
      </c>
      <c r="R37" s="1" t="n">
        <f aca="true">IF(P37 = 0, INDIRECT("R" &amp; ROW() - 1), P37)</f>
        <v>11000</v>
      </c>
      <c r="S37" s="1" t="str">
        <f aca="false">IF(H37="","",VLOOKUP(H37,'Вода SKU'!$A$1:$B$150,2,0))</f>
        <v/>
      </c>
      <c r="T37" s="1" t="n">
        <f aca="false">8000/1000</f>
        <v>8</v>
      </c>
      <c r="U37" s="1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1" t="n">
        <f aca="false">IF(U37 = "", "", U37/T37)</f>
        <v>0</v>
      </c>
      <c r="W37" s="1" t="str">
        <f aca="true">IF(N37="", "", MAX(ROUND(-(INDIRECT("R" &amp; ROW() - 1) - R37)/1000, 0), 1) * 1000)</f>
        <v/>
      </c>
    </row>
    <row r="38" customFormat="false" ht="13.8" hidden="false" customHeight="true" outlineLevel="0" collapsed="false">
      <c r="J38" s="29" t="str">
        <f aca="true">IF(L38="", IF(N38="","",W38+(INDIRECT("R" &amp; ROW() - 1) - R38)),IF(N38="", "", INDIRECT("R" &amp; ROW() - 1) - R38))</f>
        <v/>
      </c>
      <c r="M38" s="31" t="str">
        <f aca="false">IF(L38="", IF(W38=0, "", W38), IF(U38 = "", "", IF(U38/T38 = 0, "", U38/T38)))</f>
        <v/>
      </c>
      <c r="O38" s="1" t="n">
        <f aca="false">IF(N38 = "-", -V38,I38)</f>
        <v>0</v>
      </c>
      <c r="P38" s="1" t="n">
        <f aca="true">IF(N38 = "-", SUM(INDIRECT(ADDRESS(2,COLUMN(O38)) &amp; ":" &amp; ADDRESS(ROW(),COLUMN(O38)))), 0)</f>
        <v>0</v>
      </c>
      <c r="Q38" s="1" t="n">
        <f aca="false">IF(N38="-",1,0)</f>
        <v>0</v>
      </c>
      <c r="R38" s="1" t="n">
        <f aca="true">IF(P38 = 0, INDIRECT("R" &amp; ROW() - 1), P38)</f>
        <v>11000</v>
      </c>
      <c r="S38" s="1" t="str">
        <f aca="false">IF(H38="","",VLOOKUP(H38,'Вода SKU'!$A$1:$B$150,2,0))</f>
        <v/>
      </c>
      <c r="T38" s="1" t="n">
        <f aca="false">8000/1000</f>
        <v>8</v>
      </c>
      <c r="U38" s="1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1" t="n">
        <f aca="false">IF(U38 = "", "", U38/T38)</f>
        <v>0</v>
      </c>
      <c r="W38" s="1" t="str">
        <f aca="true">IF(N38="", "", MAX(ROUND(-(INDIRECT("R" &amp; ROW() - 1) - R38)/1000, 0), 1) * 1000)</f>
        <v/>
      </c>
    </row>
    <row r="39" customFormat="false" ht="13.8" hidden="false" customHeight="true" outlineLevel="0" collapsed="false">
      <c r="J39" s="29" t="str">
        <f aca="true">IF(L39="", IF(N39="","",W39+(INDIRECT("R" &amp; ROW() - 1) - R39)),IF(N39="", "", INDIRECT("R" &amp; ROW() - 1) - R39))</f>
        <v/>
      </c>
      <c r="M39" s="31" t="str">
        <f aca="false">IF(L39="", IF(W39=0, "", W39), IF(U39 = "", "", IF(U39/T39 = 0, "", U39/T39)))</f>
        <v/>
      </c>
      <c r="O39" s="1" t="n">
        <f aca="false">IF(N39 = "-", -V39,I39)</f>
        <v>0</v>
      </c>
      <c r="P39" s="1" t="n">
        <f aca="true">IF(N39 = "-", SUM(INDIRECT(ADDRESS(2,COLUMN(O39)) &amp; ":" &amp; ADDRESS(ROW(),COLUMN(O39)))), 0)</f>
        <v>0</v>
      </c>
      <c r="Q39" s="1" t="n">
        <f aca="false">IF(N39="-",1,0)</f>
        <v>0</v>
      </c>
      <c r="R39" s="1" t="n">
        <f aca="true">IF(P39 = 0, INDIRECT("R" &amp; ROW() - 1), P39)</f>
        <v>11000</v>
      </c>
      <c r="S39" s="1" t="str">
        <f aca="false">IF(H39="","",VLOOKUP(H39,'Вода SKU'!$A$1:$B$150,2,0))</f>
        <v/>
      </c>
      <c r="T39" s="1" t="n">
        <f aca="false">8000/1000</f>
        <v>8</v>
      </c>
      <c r="U39" s="1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1" t="n">
        <f aca="false">IF(U39 = "", "", U39/T39)</f>
        <v>0</v>
      </c>
      <c r="W39" s="1" t="str">
        <f aca="true">IF(N39="", "", MAX(ROUND(-(INDIRECT("R" &amp; ROW() - 1) - R39)/1000, 0), 1) * 1000)</f>
        <v/>
      </c>
    </row>
    <row r="40" customFormat="false" ht="13.8" hidden="false" customHeight="true" outlineLevel="0" collapsed="false">
      <c r="J40" s="29" t="str">
        <f aca="true">IF(L40="", IF(N40="","",W40+(INDIRECT("R" &amp; ROW() - 1) - R40)),IF(N40="", "", INDIRECT("R" &amp; ROW() - 1) - R40))</f>
        <v/>
      </c>
      <c r="M40" s="31" t="str">
        <f aca="false">IF(L40="", IF(W40=0, "", W40), IF(U40 = "", "", IF(U40/T40 = 0, "", U40/T40)))</f>
        <v/>
      </c>
      <c r="O40" s="1" t="n">
        <f aca="false">IF(N40 = "-", -V40,I40)</f>
        <v>0</v>
      </c>
      <c r="P40" s="1" t="n">
        <f aca="true">IF(N40 = "-", SUM(INDIRECT(ADDRESS(2,COLUMN(O40)) &amp; ":" &amp; ADDRESS(ROW(),COLUMN(O40)))), 0)</f>
        <v>0</v>
      </c>
      <c r="Q40" s="1" t="n">
        <f aca="false">IF(N40="-",1,0)</f>
        <v>0</v>
      </c>
      <c r="R40" s="1" t="n">
        <f aca="true">IF(P40 = 0, INDIRECT("R" &amp; ROW() - 1), P40)</f>
        <v>11000</v>
      </c>
      <c r="S40" s="1" t="str">
        <f aca="false">IF(H40="","",VLOOKUP(H40,'Вода SKU'!$A$1:$B$150,2,0))</f>
        <v/>
      </c>
      <c r="T40" s="1" t="n">
        <f aca="false">8000/1000</f>
        <v>8</v>
      </c>
      <c r="U40" s="1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1" t="n">
        <f aca="false">IF(U40 = "", "", U40/T40)</f>
        <v>0</v>
      </c>
      <c r="W40" s="1" t="str">
        <f aca="true">IF(N40="", "", MAX(ROUND(-(INDIRECT("R" &amp; ROW() - 1) - R40)/1000, 0), 1) * 1000)</f>
        <v/>
      </c>
    </row>
    <row r="41" customFormat="false" ht="13.8" hidden="false" customHeight="true" outlineLevel="0" collapsed="false">
      <c r="J41" s="29" t="str">
        <f aca="true">IF(L41="", IF(N41="","",W41+(INDIRECT("R" &amp; ROW() - 1) - R41)),IF(N41="", "", INDIRECT("R" &amp; ROW() - 1) - R41))</f>
        <v/>
      </c>
      <c r="M41" s="31" t="str">
        <f aca="false">IF(L41="", IF(W41=0, "", W41), IF(U41 = "", "", IF(U41/T41 = 0, "", U41/T41)))</f>
        <v/>
      </c>
      <c r="O41" s="1" t="n">
        <f aca="false">IF(N41 = "-", -V41,I41)</f>
        <v>0</v>
      </c>
      <c r="P41" s="1" t="n">
        <f aca="true">IF(N41 = "-", SUM(INDIRECT(ADDRESS(2,COLUMN(O41)) &amp; ":" &amp; ADDRESS(ROW(),COLUMN(O41)))), 0)</f>
        <v>0</v>
      </c>
      <c r="Q41" s="1" t="n">
        <f aca="false">IF(N41="-",1,0)</f>
        <v>0</v>
      </c>
      <c r="R41" s="1" t="n">
        <f aca="true">IF(P41 = 0, INDIRECT("R" &amp; ROW() - 1), P41)</f>
        <v>11000</v>
      </c>
      <c r="S41" s="1" t="str">
        <f aca="false">IF(H41="","",VLOOKUP(H41,'Вода SKU'!$A$1:$B$150,2,0))</f>
        <v/>
      </c>
      <c r="T41" s="1" t="n">
        <f aca="false">8000/1000</f>
        <v>8</v>
      </c>
      <c r="U41" s="1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1" t="n">
        <f aca="false">IF(U41 = "", "", U41/T41)</f>
        <v>0</v>
      </c>
      <c r="W41" s="1" t="str">
        <f aca="true">IF(N41="", "", MAX(ROUND(-(INDIRECT("R" &amp; ROW() - 1) - R41)/1000, 0), 1) * 1000)</f>
        <v/>
      </c>
    </row>
    <row r="42" customFormat="false" ht="13.8" hidden="false" customHeight="true" outlineLevel="0" collapsed="false">
      <c r="J42" s="29" t="str">
        <f aca="true">IF(L42="", IF(N42="","",W42+(INDIRECT("R" &amp; ROW() - 1) - R42)),IF(N42="", "", INDIRECT("R" &amp; ROW() - 1) - R42))</f>
        <v/>
      </c>
      <c r="M42" s="31" t="str">
        <f aca="false">IF(L42="", IF(W42=0, "", W42), IF(U42 = "", "", IF(U42/T42 = 0, "", U42/T42)))</f>
        <v/>
      </c>
      <c r="O42" s="1" t="n">
        <f aca="false">IF(N42 = "-", -V42,I42)</f>
        <v>0</v>
      </c>
      <c r="P42" s="1" t="n">
        <f aca="true">IF(N42 = "-", SUM(INDIRECT(ADDRESS(2,COLUMN(O42)) &amp; ":" &amp; ADDRESS(ROW(),COLUMN(O42)))), 0)</f>
        <v>0</v>
      </c>
      <c r="Q42" s="1" t="n">
        <f aca="false">IF(N42="-",1,0)</f>
        <v>0</v>
      </c>
      <c r="R42" s="1" t="n">
        <f aca="true">IF(P42 = 0, INDIRECT("R" &amp; ROW() - 1), P42)</f>
        <v>11000</v>
      </c>
      <c r="S42" s="1" t="str">
        <f aca="false">IF(H42="","",VLOOKUP(H42,'Вода SKU'!$A$1:$B$150,2,0))</f>
        <v/>
      </c>
      <c r="T42" s="1" t="n">
        <f aca="false">8000/1000</f>
        <v>8</v>
      </c>
      <c r="U42" s="1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1" t="n">
        <f aca="false">IF(U42 = "", "", U42/T42)</f>
        <v>0</v>
      </c>
      <c r="W42" s="1" t="str">
        <f aca="true">IF(N42="", "", MAX(ROUND(-(INDIRECT("R" &amp; ROW() - 1) - R42)/1000, 0), 1) * 1000)</f>
        <v/>
      </c>
    </row>
    <row r="43" customFormat="false" ht="13.8" hidden="false" customHeight="true" outlineLevel="0" collapsed="false">
      <c r="J43" s="29" t="str">
        <f aca="true">IF(L43="", IF(N43="","",W43+(INDIRECT("R" &amp; ROW() - 1) - R43)),IF(N43="", "", INDIRECT("R" &amp; ROW() - 1) - R43))</f>
        <v/>
      </c>
      <c r="M43" s="31" t="str">
        <f aca="false">IF(L43="", IF(W43=0, "", W43), IF(U43 = "", "", IF(U43/T43 = 0, "", U43/T43)))</f>
        <v/>
      </c>
      <c r="O43" s="1" t="n">
        <f aca="false">IF(N43 = "-", -V43,I43)</f>
        <v>0</v>
      </c>
      <c r="P43" s="1" t="n">
        <f aca="true">IF(N43 = "-", SUM(INDIRECT(ADDRESS(2,COLUMN(O43)) &amp; ":" &amp; ADDRESS(ROW(),COLUMN(O43)))), 0)</f>
        <v>0</v>
      </c>
      <c r="Q43" s="1" t="n">
        <f aca="false">IF(N43="-",1,0)</f>
        <v>0</v>
      </c>
      <c r="R43" s="1" t="n">
        <f aca="true">IF(P43 = 0, INDIRECT("R" &amp; ROW() - 1), P43)</f>
        <v>11000</v>
      </c>
      <c r="S43" s="1" t="str">
        <f aca="false">IF(H43="","",VLOOKUP(H43,'Вода SKU'!$A$1:$B$150,2,0))</f>
        <v/>
      </c>
      <c r="T43" s="1" t="n">
        <f aca="false">8000/1000</f>
        <v>8</v>
      </c>
      <c r="U43" s="1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1" t="n">
        <f aca="false">IF(U43 = "", "", U43/T43)</f>
        <v>0</v>
      </c>
      <c r="W43" s="1" t="str">
        <f aca="true">IF(N43="", "", MAX(ROUND(-(INDIRECT("R" &amp; ROW() - 1) - R43)/1000, 0), 1) * 1000)</f>
        <v/>
      </c>
    </row>
    <row r="44" customFormat="false" ht="13.8" hidden="false" customHeight="true" outlineLevel="0" collapsed="false">
      <c r="J44" s="29" t="str">
        <f aca="true">IF(L44="", IF(N44="","",W44+(INDIRECT("R" &amp; ROW() - 1) - R44)),IF(N44="", "", INDIRECT("R" &amp; ROW() - 1) - R44))</f>
        <v/>
      </c>
      <c r="M44" s="31" t="str">
        <f aca="false">IF(L44="", IF(W44=0, "", W44), IF(U44 = "", "", IF(U44/T44 = 0, "", U44/T44)))</f>
        <v/>
      </c>
      <c r="O44" s="1" t="n">
        <f aca="false">IF(N44 = "-", -V44,I44)</f>
        <v>0</v>
      </c>
      <c r="P44" s="1" t="n">
        <f aca="true">IF(N44 = "-", SUM(INDIRECT(ADDRESS(2,COLUMN(O44)) &amp; ":" &amp; ADDRESS(ROW(),COLUMN(O44)))), 0)</f>
        <v>0</v>
      </c>
      <c r="Q44" s="1" t="n">
        <f aca="false">IF(N44="-",1,0)</f>
        <v>0</v>
      </c>
      <c r="R44" s="1" t="n">
        <f aca="true">IF(P44 = 0, INDIRECT("R" &amp; ROW() - 1), P44)</f>
        <v>11000</v>
      </c>
      <c r="S44" s="1" t="str">
        <f aca="false">IF(H44="","",VLOOKUP(H44,'Вода SKU'!$A$1:$B$150,2,0))</f>
        <v/>
      </c>
      <c r="T44" s="1" t="n">
        <f aca="false">8000/1000</f>
        <v>8</v>
      </c>
      <c r="U44" s="1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1" t="n">
        <f aca="false">IF(U44 = "", "", U44/T44)</f>
        <v>0</v>
      </c>
      <c r="W44" s="1" t="str">
        <f aca="true">IF(N44="", "", MAX(ROUND(-(INDIRECT("R" &amp; ROW() - 1) - R44)/1000, 0), 1) * 1000)</f>
        <v/>
      </c>
    </row>
    <row r="45" customFormat="false" ht="13.8" hidden="false" customHeight="true" outlineLevel="0" collapsed="false">
      <c r="J45" s="29" t="str">
        <f aca="true">IF(L45="", IF(N45="","",W45+(INDIRECT("R" &amp; ROW() - 1) - R45)),IF(N45="", "", INDIRECT("R" &amp; ROW() - 1) - R45))</f>
        <v/>
      </c>
      <c r="M45" s="31" t="str">
        <f aca="false">IF(L45="", IF(W45=0, "", W45), IF(U45 = "", "", IF(U45/T45 = 0, "", U45/T45)))</f>
        <v/>
      </c>
      <c r="O45" s="1" t="n">
        <f aca="false">IF(N45 = "-", -V45,I45)</f>
        <v>0</v>
      </c>
      <c r="P45" s="1" t="n">
        <f aca="true">IF(N45 = "-", SUM(INDIRECT(ADDRESS(2,COLUMN(O45)) &amp; ":" &amp; ADDRESS(ROW(),COLUMN(O45)))), 0)</f>
        <v>0</v>
      </c>
      <c r="Q45" s="1" t="n">
        <f aca="false">IF(N45="-",1,0)</f>
        <v>0</v>
      </c>
      <c r="R45" s="1" t="n">
        <f aca="true">IF(P45 = 0, INDIRECT("R" &amp; ROW() - 1), P45)</f>
        <v>11000</v>
      </c>
      <c r="S45" s="1" t="str">
        <f aca="false">IF(H45="","",VLOOKUP(H45,'Вода SKU'!$A$1:$B$150,2,0))</f>
        <v/>
      </c>
      <c r="T45" s="1" t="n">
        <f aca="false">8000/1000</f>
        <v>8</v>
      </c>
      <c r="U45" s="1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1" t="n">
        <f aca="false">IF(U45 = "", "", U45/T45)</f>
        <v>0</v>
      </c>
      <c r="W45" s="1" t="str">
        <f aca="true">IF(N45="", "", MAX(ROUND(-(INDIRECT("R" &amp; ROW() - 1) - R45)/1000, 0), 1) * 1000)</f>
        <v/>
      </c>
    </row>
    <row r="46" customFormat="false" ht="13.8" hidden="false" customHeight="true" outlineLevel="0" collapsed="false">
      <c r="J46" s="29" t="str">
        <f aca="true">IF(L46="", IF(N46="","",W46+(INDIRECT("R" &amp; ROW() - 1) - R46)),IF(N46="", "", INDIRECT("R" &amp; ROW() - 1) - R46))</f>
        <v/>
      </c>
      <c r="M46" s="31" t="str">
        <f aca="false">IF(L46="", IF(W46=0, "", W46), IF(U46 = "", "", IF(U46/T46 = 0, "", U46/T46)))</f>
        <v/>
      </c>
      <c r="O46" s="1" t="n">
        <f aca="false">IF(N46 = "-", -V46,I46)</f>
        <v>0</v>
      </c>
      <c r="P46" s="1" t="n">
        <f aca="true">IF(N46 = "-", SUM(INDIRECT(ADDRESS(2,COLUMN(O46)) &amp; ":" &amp; ADDRESS(ROW(),COLUMN(O46)))), 0)</f>
        <v>0</v>
      </c>
      <c r="Q46" s="1" t="n">
        <f aca="false">IF(N46="-",1,0)</f>
        <v>0</v>
      </c>
      <c r="R46" s="1" t="n">
        <f aca="true">IF(P46 = 0, INDIRECT("R" &amp; ROW() - 1), P46)</f>
        <v>11000</v>
      </c>
      <c r="S46" s="1" t="str">
        <f aca="false">IF(H46="","",VLOOKUP(H46,'Вода SKU'!$A$1:$B$150,2,0))</f>
        <v/>
      </c>
      <c r="T46" s="1" t="n">
        <f aca="false">8000/1000</f>
        <v>8</v>
      </c>
      <c r="U46" s="1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1" t="n">
        <f aca="false">IF(U46 = "", "", U46/T46)</f>
        <v>0</v>
      </c>
      <c r="W46" s="1" t="str">
        <f aca="true">IF(N46="", "", MAX(ROUND(-(INDIRECT("R" &amp; ROW() - 1) - R46)/1000, 0), 1) * 1000)</f>
        <v/>
      </c>
    </row>
    <row r="47" customFormat="false" ht="13.8" hidden="false" customHeight="true" outlineLevel="0" collapsed="false">
      <c r="J47" s="29" t="str">
        <f aca="true">IF(L47="", IF(N47="","",W47+(INDIRECT("R" &amp; ROW() - 1) - R47)),IF(N47="", "", INDIRECT("R" &amp; ROW() - 1) - R47))</f>
        <v/>
      </c>
      <c r="M47" s="31" t="str">
        <f aca="false">IF(L47="", IF(W47=0, "", W47), IF(U47 = "", "", IF(U47/T47 = 0, "", U47/T47)))</f>
        <v/>
      </c>
      <c r="O47" s="1" t="n">
        <f aca="false">IF(N47 = "-", -V47,I47)</f>
        <v>0</v>
      </c>
      <c r="P47" s="1" t="n">
        <f aca="true">IF(N47 = "-", SUM(INDIRECT(ADDRESS(2,COLUMN(O47)) &amp; ":" &amp; ADDRESS(ROW(),COLUMN(O47)))), 0)</f>
        <v>0</v>
      </c>
      <c r="Q47" s="1" t="n">
        <f aca="false">IF(N47="-",1,0)</f>
        <v>0</v>
      </c>
      <c r="R47" s="1" t="n">
        <f aca="true">IF(P47 = 0, INDIRECT("R" &amp; ROW() - 1), P47)</f>
        <v>11000</v>
      </c>
      <c r="S47" s="1" t="str">
        <f aca="false">IF(H47="","",VLOOKUP(H47,'Вода SKU'!$A$1:$B$150,2,0))</f>
        <v/>
      </c>
      <c r="T47" s="1" t="n">
        <f aca="false">8000/1000</f>
        <v>8</v>
      </c>
      <c r="U47" s="1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1" t="n">
        <f aca="false">IF(U47 = "", "", U47/T47)</f>
        <v>0</v>
      </c>
      <c r="W47" s="1" t="str">
        <f aca="true">IF(N47="", "", MAX(ROUND(-(INDIRECT("R" &amp; ROW() - 1) - R47)/1000, 0), 1) * 1000)</f>
        <v/>
      </c>
    </row>
    <row r="48" customFormat="false" ht="13.8" hidden="false" customHeight="true" outlineLevel="0" collapsed="false">
      <c r="J48" s="29" t="str">
        <f aca="true">IF(L48="", IF(N48="","",W48+(INDIRECT("R" &amp; ROW() - 1) - R48)),IF(N48="", "", INDIRECT("R" &amp; ROW() - 1) - R48))</f>
        <v/>
      </c>
      <c r="M48" s="31" t="str">
        <f aca="false">IF(L48="", IF(W48=0, "", W48), IF(U48 = "", "", IF(U48/T48 = 0, "", U48/T48)))</f>
        <v/>
      </c>
      <c r="O48" s="1" t="n">
        <f aca="false">IF(N48 = "-", -V48,I48)</f>
        <v>0</v>
      </c>
      <c r="P48" s="1" t="n">
        <f aca="true">IF(N48 = "-", SUM(INDIRECT(ADDRESS(2,COLUMN(O48)) &amp; ":" &amp; ADDRESS(ROW(),COLUMN(O48)))), 0)</f>
        <v>0</v>
      </c>
      <c r="Q48" s="1" t="n">
        <f aca="false">IF(N48="-",1,0)</f>
        <v>0</v>
      </c>
      <c r="R48" s="1" t="n">
        <f aca="true">IF(P48 = 0, INDIRECT("R" &amp; ROW() - 1), P48)</f>
        <v>11000</v>
      </c>
      <c r="S48" s="1" t="str">
        <f aca="false">IF(H48="","",VLOOKUP(H48,'Вода SKU'!$A$1:$B$150,2,0))</f>
        <v/>
      </c>
      <c r="T48" s="1" t="n">
        <f aca="false">8000/1000</f>
        <v>8</v>
      </c>
      <c r="U48" s="1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1" t="n">
        <f aca="false">IF(U48 = "", "", U48/T48)</f>
        <v>0</v>
      </c>
      <c r="W48" s="1" t="str">
        <f aca="true">IF(N48="", "", MAX(ROUND(-(INDIRECT("R" &amp; ROW() - 1) - R48)/1000, 0), 1) * 1000)</f>
        <v/>
      </c>
    </row>
    <row r="49" customFormat="false" ht="13.8" hidden="false" customHeight="true" outlineLevel="0" collapsed="false">
      <c r="J49" s="29" t="str">
        <f aca="true">IF(L49="", IF(N49="","",W49+(INDIRECT("R" &amp; ROW() - 1) - R49)),IF(N49="", "", INDIRECT("R" &amp; ROW() - 1) - R49))</f>
        <v/>
      </c>
      <c r="M49" s="31" t="str">
        <f aca="false">IF(L49="", IF(W49=0, "", W49), IF(U49 = "", "", IF(U49/T49 = 0, "", U49/T49)))</f>
        <v/>
      </c>
      <c r="O49" s="1" t="n">
        <f aca="false">IF(N49 = "-", -V49,I49)</f>
        <v>0</v>
      </c>
      <c r="P49" s="1" t="n">
        <f aca="true">IF(N49 = "-", SUM(INDIRECT(ADDRESS(2,COLUMN(O49)) &amp; ":" &amp; ADDRESS(ROW(),COLUMN(O49)))), 0)</f>
        <v>0</v>
      </c>
      <c r="Q49" s="1" t="n">
        <f aca="false">IF(N49="-",1,0)</f>
        <v>0</v>
      </c>
      <c r="R49" s="1" t="n">
        <f aca="true">IF(P49 = 0, INDIRECT("R" &amp; ROW() - 1), P49)</f>
        <v>11000</v>
      </c>
      <c r="S49" s="1" t="str">
        <f aca="false">IF(H49="","",VLOOKUP(H49,'Вода SKU'!$A$1:$B$150,2,0))</f>
        <v/>
      </c>
      <c r="T49" s="1" t="n">
        <f aca="false">8000/1000</f>
        <v>8</v>
      </c>
      <c r="U49" s="1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1" t="n">
        <f aca="false">IF(U49 = "", "", U49/T49)</f>
        <v>0</v>
      </c>
      <c r="W49" s="1" t="str">
        <f aca="true">IF(N49="", "", MAX(ROUND(-(INDIRECT("R" &amp; ROW() - 1) - R49)/1000, 0), 1) * 1000)</f>
        <v/>
      </c>
    </row>
    <row r="50" customFormat="false" ht="13.8" hidden="false" customHeight="true" outlineLevel="0" collapsed="false">
      <c r="J50" s="29" t="str">
        <f aca="true">IF(L50="", IF(N50="","",W50+(INDIRECT("R" &amp; ROW() - 1) - R50)),IF(N50="", "", INDIRECT("R" &amp; ROW() - 1) - R50))</f>
        <v/>
      </c>
      <c r="M50" s="31" t="str">
        <f aca="false">IF(L50="", IF(W50=0, "", W50), IF(U50 = "", "", IF(U50/T50 = 0, "", U50/T50)))</f>
        <v/>
      </c>
      <c r="O50" s="1" t="n">
        <f aca="false">IF(N50 = "-", -V50,I50)</f>
        <v>0</v>
      </c>
      <c r="P50" s="1" t="n">
        <f aca="true">IF(N50="-",SUM(INDIRECT(ADDRESS(2,COLUMN(O50))&amp;":"&amp;ADDRESS(ROW(),COLUMN(O50)))),0)</f>
        <v>0</v>
      </c>
      <c r="Q50" s="1" t="n">
        <f aca="false">IF(N50="-",1,0)</f>
        <v>0</v>
      </c>
      <c r="R50" s="1" t="n">
        <f aca="true">IF(P50 = 0, INDIRECT("R" &amp; ROW() - 1), P50)</f>
        <v>11000</v>
      </c>
      <c r="S50" s="1" t="str">
        <f aca="false">IF(H50="","",VLOOKUP(H50,'Вода SKU'!$A$1:$B$150,2,0))</f>
        <v/>
      </c>
      <c r="T50" s="1" t="n">
        <f aca="false">8000/1000</f>
        <v>8</v>
      </c>
      <c r="U50" s="1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1" t="n">
        <f aca="false">IF(U50 = "", "", U50/T50)</f>
        <v>0</v>
      </c>
      <c r="W50" s="1" t="str">
        <f aca="true">IF(N50="", "", MAX(ROUND(-(INDIRECT("R" &amp; ROW() - 1) - R50)/1000, 0), 1) * 1000)</f>
        <v/>
      </c>
    </row>
    <row r="51" customFormat="false" ht="13.8" hidden="false" customHeight="true" outlineLevel="0" collapsed="false">
      <c r="J51" s="29" t="str">
        <f aca="true">IF(L51="", IF(N51="","",W51+(INDIRECT("R" &amp; ROW() - 1) - R51)),IF(N51="", "", INDIRECT("R" &amp; ROW() - 1) - R51))</f>
        <v/>
      </c>
      <c r="M51" s="31" t="str">
        <f aca="false">IF(L51="", IF(W51=0, "", W51), IF(U51 = "", "", IF(U51/T51 = 0, "", U51/T51)))</f>
        <v/>
      </c>
      <c r="O51" s="1" t="n">
        <f aca="false">IF(N51 = "-", -V51,I51)</f>
        <v>0</v>
      </c>
      <c r="P51" s="1" t="n">
        <f aca="true">IF(N51="-",SUM(INDIRECT(ADDRESS(2,COLUMN(O51))&amp;":"&amp;ADDRESS(ROW(),COLUMN(O51)))),0)</f>
        <v>0</v>
      </c>
      <c r="Q51" s="1" t="n">
        <f aca="false">IF(N51="-",1,0)</f>
        <v>0</v>
      </c>
      <c r="R51" s="1" t="n">
        <f aca="true">IF(P51 = 0, INDIRECT("R" &amp; ROW() - 1), P51)</f>
        <v>11000</v>
      </c>
      <c r="S51" s="1" t="str">
        <f aca="false">IF(H51="","",VLOOKUP(H51,'Вода SKU'!$A$1:$B$150,2,0))</f>
        <v/>
      </c>
      <c r="T51" s="1" t="n">
        <f aca="false">8000/1000</f>
        <v>8</v>
      </c>
      <c r="U51" s="1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1" t="n">
        <f aca="false">IF(U51 = "", "", U51/T51)</f>
        <v>0</v>
      </c>
      <c r="W51" s="1" t="str">
        <f aca="true">IF(N51="", "", MAX(ROUND(-(INDIRECT("R" &amp; ROW() - 1) - R51)/1000, 0), 1) * 1000)</f>
        <v/>
      </c>
    </row>
    <row r="52" customFormat="false" ht="13.8" hidden="false" customHeight="true" outlineLevel="0" collapsed="false">
      <c r="J52" s="29" t="str">
        <f aca="true">IF(L52="", IF(N52="","",W52+(INDIRECT("R" &amp; ROW() - 1) - R52)),IF(N52="", "", INDIRECT("R" &amp; ROW() - 1) - R52))</f>
        <v/>
      </c>
      <c r="M52" s="31" t="str">
        <f aca="false">IF(L52="", IF(W52=0, "", W52), IF(U52 = "", "", IF(U52/T52 = 0, "", U52/T52)))</f>
        <v/>
      </c>
      <c r="O52" s="1" t="n">
        <f aca="false">IF(N52 = "-", -V52,I52)</f>
        <v>0</v>
      </c>
      <c r="P52" s="1" t="n">
        <f aca="true">IF(N52="-",SUM(INDIRECT(ADDRESS(2,COLUMN(O52))&amp;":"&amp;ADDRESS(ROW(),COLUMN(O52)))),0)</f>
        <v>0</v>
      </c>
      <c r="Q52" s="1" t="n">
        <f aca="false">IF(N52="-",1,0)</f>
        <v>0</v>
      </c>
      <c r="R52" s="1" t="n">
        <f aca="true">IF(P52 = 0, INDIRECT("R" &amp; ROW() - 1), P52)</f>
        <v>11000</v>
      </c>
      <c r="S52" s="1" t="str">
        <f aca="false">IF(H52="","",VLOOKUP(H52,'Вода SKU'!$A$1:$B$150,2,0))</f>
        <v/>
      </c>
      <c r="T52" s="1" t="n">
        <f aca="false">8000/1000</f>
        <v>8</v>
      </c>
      <c r="U52" s="1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1" t="n">
        <f aca="false">IF(U52 = "", "", U52/T52)</f>
        <v>0</v>
      </c>
      <c r="W52" s="1" t="str">
        <f aca="true">IF(N52="", "", MAX(ROUND(-(INDIRECT("R" &amp; ROW() - 1) - R52)/1000, 0), 1) * 1000)</f>
        <v/>
      </c>
    </row>
    <row r="53" customFormat="false" ht="13.8" hidden="false" customHeight="true" outlineLevel="0" collapsed="false">
      <c r="J53" s="29" t="str">
        <f aca="true">IF(L53="", IF(N53="","",W53+(INDIRECT("R" &amp; ROW() - 1) - R53)),IF(N53="", "", INDIRECT("R" &amp; ROW() - 1) - R53))</f>
        <v/>
      </c>
      <c r="M53" s="31" t="str">
        <f aca="false">IF(L53="", IF(W53=0, "", W53), IF(U53 = "", "", IF(U53/T53 = 0, "", U53/T53)))</f>
        <v/>
      </c>
      <c r="O53" s="1" t="n">
        <f aca="false">IF(N53 = "-", -V53,I53)</f>
        <v>0</v>
      </c>
      <c r="P53" s="1" t="n">
        <f aca="true">IF(N53="-",SUM(INDIRECT(ADDRESS(2,COLUMN(O53))&amp;":"&amp;ADDRESS(ROW(),COLUMN(O53)))),0)</f>
        <v>0</v>
      </c>
      <c r="Q53" s="1" t="n">
        <f aca="false">IF(N53="-",1,0)</f>
        <v>0</v>
      </c>
      <c r="R53" s="1" t="n">
        <f aca="true">IF(P53 = 0, INDIRECT("R" &amp; ROW() - 1), P53)</f>
        <v>11000</v>
      </c>
      <c r="S53" s="1" t="str">
        <f aca="false">IF(H53="","",VLOOKUP(H53,'Вода SKU'!$A$1:$B$150,2,0))</f>
        <v/>
      </c>
      <c r="T53" s="1" t="n">
        <f aca="false">8000/1000</f>
        <v>8</v>
      </c>
      <c r="U53" s="1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1" t="n">
        <f aca="false">IF(U53 = "", "", U53/T53)</f>
        <v>0</v>
      </c>
      <c r="W53" s="1" t="str">
        <f aca="true">IF(N53="", "", MAX(ROUND(-(INDIRECT("R" &amp; ROW() - 1) - R53)/1000, 0), 1) * 1000)</f>
        <v/>
      </c>
    </row>
    <row r="54" customFormat="false" ht="13.8" hidden="false" customHeight="true" outlineLevel="0" collapsed="false">
      <c r="J54" s="29" t="str">
        <f aca="true">IF(L54="", IF(N54="","",W54+(INDIRECT("R" &amp; ROW() - 1) - R54)),IF(N54="", "", INDIRECT("R" &amp; ROW() - 1) - R54))</f>
        <v/>
      </c>
      <c r="M54" s="31" t="str">
        <f aca="false">IF(L54="", IF(W54=0, "", W54), IF(U54 = "", "", IF(U54/T54 = 0, "", U54/T54)))</f>
        <v/>
      </c>
      <c r="O54" s="1" t="n">
        <f aca="false">IF(N54 = "-", -V54,I54)</f>
        <v>0</v>
      </c>
      <c r="P54" s="1" t="n">
        <f aca="true">IF(N54="-",SUM(INDIRECT(ADDRESS(2,COLUMN(O54))&amp;":"&amp;ADDRESS(ROW(),COLUMN(O54)))),0)</f>
        <v>0</v>
      </c>
      <c r="Q54" s="1" t="n">
        <f aca="false">IF(N54="-",1,0)</f>
        <v>0</v>
      </c>
      <c r="R54" s="1" t="n">
        <f aca="true">IF(P54 = 0, INDIRECT("R" &amp; ROW() - 1), P54)</f>
        <v>11000</v>
      </c>
      <c r="S54" s="1" t="str">
        <f aca="false">IF(H54="","",VLOOKUP(H54,'Вода SKU'!$A$1:$B$150,2,0))</f>
        <v/>
      </c>
      <c r="T54" s="1" t="n">
        <f aca="false">8000/1000</f>
        <v>8</v>
      </c>
      <c r="U54" s="1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1" t="n">
        <f aca="false">IF(U54 = "", "", U54/T54)</f>
        <v>0</v>
      </c>
      <c r="W54" s="1" t="str">
        <f aca="true">IF(N54="", "", MAX(ROUND(-(INDIRECT("R" &amp; ROW() - 1) - R54)/1000, 0), 1) * 1000)</f>
        <v/>
      </c>
    </row>
    <row r="55" customFormat="false" ht="13.8" hidden="false" customHeight="true" outlineLevel="0" collapsed="false">
      <c r="J55" s="29" t="str">
        <f aca="true">IF(L55="", IF(N55="","",W55+(INDIRECT("R" &amp; ROW() - 1) - R55)),IF(N55="", "", INDIRECT("R" &amp; ROW() - 1) - R55))</f>
        <v/>
      </c>
      <c r="M55" s="31" t="str">
        <f aca="false">IF(L55="", IF(W55=0, "", W55), IF(U55 = "", "", IF(U55/T55 = 0, "", U55/T55)))</f>
        <v/>
      </c>
      <c r="O55" s="1" t="n">
        <f aca="false">IF(N55 = "-", -V55,I55)</f>
        <v>0</v>
      </c>
      <c r="P55" s="1" t="n">
        <f aca="true">IF(N55="-",SUM(INDIRECT(ADDRESS(2,COLUMN(O55))&amp;":"&amp;ADDRESS(ROW(),COLUMN(O55)))),0)</f>
        <v>0</v>
      </c>
      <c r="Q55" s="1" t="n">
        <f aca="false">IF(N55="-",1,0)</f>
        <v>0</v>
      </c>
      <c r="R55" s="1" t="n">
        <f aca="true">IF(P55 = 0, INDIRECT("R" &amp; ROW() - 1), P55)</f>
        <v>11000</v>
      </c>
      <c r="S55" s="1" t="str">
        <f aca="false">IF(H55="","",VLOOKUP(H55,'Вода SKU'!$A$1:$B$150,2,0))</f>
        <v/>
      </c>
      <c r="T55" s="1" t="n">
        <f aca="false">8000/1000</f>
        <v>8</v>
      </c>
      <c r="U55" s="1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1" t="n">
        <f aca="false">IF(U55 = "", "", U55/T55)</f>
        <v>0</v>
      </c>
      <c r="W55" s="1" t="str">
        <f aca="true">IF(N55="", "", MAX(ROUND(-(INDIRECT("R" &amp; ROW() - 1) - R55)/1000, 0), 1) * 1000)</f>
        <v/>
      </c>
    </row>
    <row r="56" customFormat="false" ht="13.8" hidden="false" customHeight="true" outlineLevel="0" collapsed="false">
      <c r="J56" s="29" t="str">
        <f aca="true">IF(L56="", IF(N56="","",W56+(INDIRECT("R" &amp; ROW() - 1) - R56)),IF(N56="", "", INDIRECT("R" &amp; ROW() - 1) - R56))</f>
        <v/>
      </c>
      <c r="M56" s="31" t="str">
        <f aca="false">IF(L56="", IF(W56=0, "", W56), IF(U56 = "", "", IF(U56/T56 = 0, "", U56/T56)))</f>
        <v/>
      </c>
      <c r="O56" s="1" t="n">
        <f aca="false">IF(N56 = "-", -V56,I56)</f>
        <v>0</v>
      </c>
      <c r="P56" s="1" t="n">
        <f aca="true">IF(N56="-",SUM(INDIRECT(ADDRESS(2,COLUMN(O56))&amp;":"&amp;ADDRESS(ROW(),COLUMN(O56)))),0)</f>
        <v>0</v>
      </c>
      <c r="Q56" s="1" t="n">
        <f aca="false">IF(N56="-",1,0)</f>
        <v>0</v>
      </c>
      <c r="R56" s="1" t="n">
        <f aca="true">IF(P56 = 0, INDIRECT("R" &amp; ROW() - 1), P56)</f>
        <v>11000</v>
      </c>
      <c r="S56" s="1" t="str">
        <f aca="false">IF(H56="","",VLOOKUP(H56,'Вода SKU'!$A$1:$B$150,2,0))</f>
        <v/>
      </c>
      <c r="T56" s="1" t="n">
        <f aca="false">8000/1000</f>
        <v>8</v>
      </c>
      <c r="U56" s="1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1" t="n">
        <f aca="false">IF(U56 = "", "", U56/T56)</f>
        <v>0</v>
      </c>
      <c r="W56" s="1" t="str">
        <f aca="true">IF(N56="", "", MAX(ROUND(-(INDIRECT("R" &amp; ROW() - 1) - R56)/1000, 0), 1) * 1000)</f>
        <v/>
      </c>
    </row>
    <row r="57" customFormat="false" ht="13.8" hidden="false" customHeight="true" outlineLevel="0" collapsed="false">
      <c r="J57" s="29" t="str">
        <f aca="true">IF(L57="", IF(N57="","",W57+(INDIRECT("R" &amp; ROW() - 1) - R57)),IF(N57="", "", INDIRECT("R" &amp; ROW() - 1) - R57))</f>
        <v/>
      </c>
      <c r="M57" s="31" t="str">
        <f aca="false">IF(L57="", IF(W57=0, "", W57), IF(U57 = "", "", IF(U57/T57 = 0, "", U57/T57)))</f>
        <v/>
      </c>
      <c r="O57" s="1" t="n">
        <f aca="false">IF(N57 = "-", -V57,I57)</f>
        <v>0</v>
      </c>
      <c r="P57" s="1" t="n">
        <f aca="true">IF(N57="-",SUM(INDIRECT(ADDRESS(2,COLUMN(O57))&amp;":"&amp;ADDRESS(ROW(),COLUMN(O57)))),0)</f>
        <v>0</v>
      </c>
      <c r="Q57" s="1" t="n">
        <f aca="false">IF(N57="-",1,0)</f>
        <v>0</v>
      </c>
      <c r="R57" s="1" t="n">
        <f aca="true">IF(P57 = 0, INDIRECT("R" &amp; ROW() - 1), P57)</f>
        <v>11000</v>
      </c>
      <c r="S57" s="1" t="str">
        <f aca="false">IF(H57="","",VLOOKUP(H57,'Вода SKU'!$A$1:$B$150,2,0))</f>
        <v/>
      </c>
      <c r="T57" s="1" t="n">
        <f aca="false">8000/1000</f>
        <v>8</v>
      </c>
      <c r="U57" s="1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1" t="n">
        <f aca="false">IF(U57 = "", "", U57/T57)</f>
        <v>0</v>
      </c>
      <c r="W57" s="1" t="str">
        <f aca="true">IF(N57="", "", MAX(ROUND(-(INDIRECT("R" &amp; ROW() - 1) - R57)/1000, 0), 1) * 1000)</f>
        <v/>
      </c>
    </row>
    <row r="58" customFormat="false" ht="13.8" hidden="false" customHeight="true" outlineLevel="0" collapsed="false">
      <c r="J58" s="29" t="str">
        <f aca="true">IF(L58="", IF(N58="","",W58+(INDIRECT("R" &amp; ROW() - 1) - R58)),IF(N58="", "", INDIRECT("R" &amp; ROW() - 1) - R58))</f>
        <v/>
      </c>
      <c r="M58" s="31" t="str">
        <f aca="false">IF(L58="", IF(W58=0, "", W58), IF(U58 = "", "", IF(U58/T58 = 0, "", U58/T58)))</f>
        <v/>
      </c>
      <c r="O58" s="1" t="n">
        <f aca="false">IF(N58 = "-", -V58,I58)</f>
        <v>0</v>
      </c>
      <c r="P58" s="1" t="n">
        <f aca="true">IF(N58="-",SUM(INDIRECT(ADDRESS(2,COLUMN(O58))&amp;":"&amp;ADDRESS(ROW(),COLUMN(O58)))),0)</f>
        <v>0</v>
      </c>
      <c r="Q58" s="1" t="n">
        <f aca="false">IF(N58="-",1,0)</f>
        <v>0</v>
      </c>
      <c r="R58" s="1" t="n">
        <f aca="true">IF(P58 = 0, INDIRECT("R" &amp; ROW() - 1), P58)</f>
        <v>11000</v>
      </c>
      <c r="S58" s="1" t="str">
        <f aca="false">IF(H58="","",VLOOKUP(H58,'Вода SKU'!$A$1:$B$150,2,0))</f>
        <v/>
      </c>
      <c r="T58" s="1" t="n">
        <f aca="false">8000/1000</f>
        <v>8</v>
      </c>
      <c r="U58" s="1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1" t="n">
        <f aca="false">IF(U58 = "", "", U58/T58)</f>
        <v>0</v>
      </c>
      <c r="W58" s="1" t="str">
        <f aca="true">IF(N58="", "", MAX(ROUND(-(INDIRECT("R" &amp; ROW() - 1) - R58)/1000, 0), 1) * 1000)</f>
        <v/>
      </c>
    </row>
    <row r="59" customFormat="false" ht="13.8" hidden="false" customHeight="true" outlineLevel="0" collapsed="false">
      <c r="J59" s="29" t="str">
        <f aca="true">IF(L59="", IF(N59="","",W59+(INDIRECT("R" &amp; ROW() - 1) - R59)),IF(N59="", "", INDIRECT("R" &amp; ROW() - 1) - R59))</f>
        <v/>
      </c>
      <c r="M59" s="31" t="str">
        <f aca="false">IF(L59="", IF(W59=0, "", W59), IF(U59 = "", "", IF(U59/T59 = 0, "", U59/T59)))</f>
        <v/>
      </c>
      <c r="O59" s="1" t="n">
        <f aca="false">IF(N59 = "-", -V59,I59)</f>
        <v>0</v>
      </c>
      <c r="P59" s="1" t="n">
        <f aca="true">IF(N59="-",SUM(INDIRECT(ADDRESS(2,COLUMN(O59))&amp;":"&amp;ADDRESS(ROW(),COLUMN(O59)))),0)</f>
        <v>0</v>
      </c>
      <c r="Q59" s="1" t="n">
        <f aca="false">IF(N59="-",1,0)</f>
        <v>0</v>
      </c>
      <c r="R59" s="1" t="n">
        <f aca="true">IF(P59 = 0, INDIRECT("R" &amp; ROW() - 1), P59)</f>
        <v>11000</v>
      </c>
      <c r="S59" s="1" t="str">
        <f aca="false">IF(H59="","",VLOOKUP(H59,'Вода SKU'!$A$1:$B$150,2,0))</f>
        <v/>
      </c>
      <c r="T59" s="1" t="n">
        <f aca="false">8000/1000</f>
        <v>8</v>
      </c>
      <c r="U59" s="1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1" t="n">
        <f aca="false">IF(U59 = "", "", U59/T59)</f>
        <v>0</v>
      </c>
      <c r="W59" s="1" t="str">
        <f aca="true">IF(N59="", "", MAX(ROUND(-(INDIRECT("R" &amp; ROW() - 1) - R59)/1000, 0), 1) * 1000)</f>
        <v/>
      </c>
    </row>
    <row r="60" customFormat="false" ht="13.8" hidden="false" customHeight="true" outlineLevel="0" collapsed="false">
      <c r="J60" s="29" t="str">
        <f aca="true">IF(L60="", IF(N60="","",W60+(INDIRECT("R" &amp; ROW() - 1) - R60)),IF(N60="", "", INDIRECT("R" &amp; ROW() - 1) - R60))</f>
        <v/>
      </c>
      <c r="M60" s="31" t="str">
        <f aca="false">IF(L60="", IF(W60=0, "", W60), IF(U60 = "", "", IF(U60/T60 = 0, "", U60/T60)))</f>
        <v/>
      </c>
      <c r="O60" s="1" t="n">
        <f aca="false">IF(N60 = "-", -V60,I60)</f>
        <v>0</v>
      </c>
      <c r="P60" s="1" t="n">
        <f aca="true">IF(N60="-",SUM(INDIRECT(ADDRESS(2,COLUMN(O60))&amp;":"&amp;ADDRESS(ROW(),COLUMN(O60)))),0)</f>
        <v>0</v>
      </c>
      <c r="Q60" s="1" t="n">
        <f aca="false">IF(N60="-",1,0)</f>
        <v>0</v>
      </c>
      <c r="R60" s="1" t="n">
        <f aca="true">IF(P60 = 0, INDIRECT("R" &amp; ROW() - 1), P60)</f>
        <v>11000</v>
      </c>
      <c r="S60" s="1" t="str">
        <f aca="false">IF(H60="","",VLOOKUP(H60,'Вода SKU'!$A$1:$B$150,2,0))</f>
        <v/>
      </c>
      <c r="T60" s="1" t="n">
        <f aca="false">8000/1000</f>
        <v>8</v>
      </c>
      <c r="U60" s="1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1" t="n">
        <f aca="false">IF(U60 = "", "", U60/T60)</f>
        <v>0</v>
      </c>
      <c r="W60" s="1" t="str">
        <f aca="true">IF(N60="", "", MAX(ROUND(-(INDIRECT("R" &amp; ROW() - 1) - R60)/1000, 0), 1) * 1000)</f>
        <v/>
      </c>
    </row>
    <row r="61" customFormat="false" ht="13.8" hidden="false" customHeight="true" outlineLevel="0" collapsed="false">
      <c r="J61" s="29" t="str">
        <f aca="true">IF(L61="", IF(N61="","",W61+(INDIRECT("R" &amp; ROW() - 1) - R61)),IF(N61="", "", INDIRECT("R" &amp; ROW() - 1) - R61))</f>
        <v/>
      </c>
      <c r="M61" s="31" t="str">
        <f aca="false">IF(L61="", IF(W61=0, "", W61), IF(U61 = "", "", IF(U61/T61 = 0, "", U61/T61)))</f>
        <v/>
      </c>
      <c r="O61" s="1" t="n">
        <f aca="false">IF(N61 = "-", -V61,I61)</f>
        <v>0</v>
      </c>
      <c r="P61" s="1" t="n">
        <f aca="true">IF(N61="-",SUM(INDIRECT(ADDRESS(2,COLUMN(O61))&amp;":"&amp;ADDRESS(ROW(),COLUMN(O61)))),0)</f>
        <v>0</v>
      </c>
      <c r="Q61" s="1" t="n">
        <f aca="false">IF(N61="-",1,0)</f>
        <v>0</v>
      </c>
      <c r="R61" s="1" t="n">
        <f aca="true">IF(P61 = 0, INDIRECT("R" &amp; ROW() - 1), P61)</f>
        <v>11000</v>
      </c>
      <c r="S61" s="1" t="str">
        <f aca="false">IF(H61="","",VLOOKUP(H61,'Вода SKU'!$A$1:$B$150,2,0))</f>
        <v/>
      </c>
      <c r="T61" s="1" t="n">
        <f aca="false">8000/1000</f>
        <v>8</v>
      </c>
      <c r="U61" s="1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1" t="n">
        <f aca="false">IF(U61 = "", "", U61/T61)</f>
        <v>0</v>
      </c>
      <c r="W61" s="1" t="str">
        <f aca="true">IF(N61="", "", MAX(ROUND(-(INDIRECT("R" &amp; ROW() - 1) - R61)/1000, 0), 1) * 1000)</f>
        <v/>
      </c>
    </row>
    <row r="62" customFormat="false" ht="13.8" hidden="false" customHeight="true" outlineLevel="0" collapsed="false">
      <c r="J62" s="29" t="str">
        <f aca="true">IF(L62="", IF(N62="","",W62+(INDIRECT("R" &amp; ROW() - 1) - R62)),IF(N62="", "", INDIRECT("R" &amp; ROW() - 1) - R62))</f>
        <v/>
      </c>
      <c r="M62" s="31" t="str">
        <f aca="false">IF(L62="", IF(W62=0, "", W62), IF(U62 = "", "", IF(U62/T62 = 0, "", U62/T62)))</f>
        <v/>
      </c>
      <c r="O62" s="1" t="n">
        <f aca="false">IF(N62 = "-", -V62,I62)</f>
        <v>0</v>
      </c>
      <c r="P62" s="1" t="n">
        <f aca="true">IF(N62="-",SUM(INDIRECT(ADDRESS(2,COLUMN(O62))&amp;":"&amp;ADDRESS(ROW(),COLUMN(O62)))),0)</f>
        <v>0</v>
      </c>
      <c r="Q62" s="1" t="n">
        <f aca="false">IF(N62="-",1,0)</f>
        <v>0</v>
      </c>
      <c r="R62" s="1" t="n">
        <f aca="true">IF(P62 = 0, INDIRECT("R" &amp; ROW() - 1), P62)</f>
        <v>11000</v>
      </c>
      <c r="S62" s="1" t="str">
        <f aca="false">IF(H62="","",VLOOKUP(H62,'Вода SKU'!$A$1:$B$150,2,0))</f>
        <v/>
      </c>
      <c r="T62" s="1" t="n">
        <f aca="false">8000/1000</f>
        <v>8</v>
      </c>
      <c r="U62" s="1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1" t="n">
        <f aca="false">IF(U62 = "", "", U62/T62)</f>
        <v>0</v>
      </c>
      <c r="W62" s="1" t="str">
        <f aca="true">IF(N62="", "", MAX(ROUND(-(INDIRECT("R" &amp; ROW() - 1) - R62)/1000, 0), 1) * 1000)</f>
        <v/>
      </c>
    </row>
    <row r="63" customFormat="false" ht="13.8" hidden="false" customHeight="true" outlineLevel="0" collapsed="false">
      <c r="J63" s="29" t="str">
        <f aca="true">IF(L63="", IF(N63="","",W63+(INDIRECT("R" &amp; ROW() - 1) - R63)),IF(N63="", "", INDIRECT("R" &amp; ROW() - 1) - R63))</f>
        <v/>
      </c>
      <c r="M63" s="31" t="str">
        <f aca="false">IF(L63="", IF(W63=0, "", W63), IF(U63 = "", "", IF(U63/T63 = 0, "", U63/T63)))</f>
        <v/>
      </c>
      <c r="O63" s="1" t="n">
        <f aca="false">IF(N63 = "-", -V63,I63)</f>
        <v>0</v>
      </c>
      <c r="P63" s="1" t="n">
        <f aca="true">IF(N63="-",SUM(INDIRECT(ADDRESS(2,COLUMN(O63))&amp;":"&amp;ADDRESS(ROW(),COLUMN(O63)))),0)</f>
        <v>0</v>
      </c>
      <c r="Q63" s="1" t="n">
        <f aca="false">IF(N63="-",1,0)</f>
        <v>0</v>
      </c>
      <c r="R63" s="1" t="n">
        <f aca="true">IF(P63 = 0, INDIRECT("R" &amp; ROW() - 1), P63)</f>
        <v>11000</v>
      </c>
      <c r="S63" s="1" t="str">
        <f aca="false">IF(H63="","",VLOOKUP(H63,'Вода SKU'!$A$1:$B$150,2,0))</f>
        <v/>
      </c>
      <c r="T63" s="1" t="n">
        <f aca="false">8000/1000</f>
        <v>8</v>
      </c>
      <c r="U63" s="1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1" t="n">
        <f aca="false">IF(U63 = "", "", U63/T63)</f>
        <v>0</v>
      </c>
      <c r="W63" s="1" t="str">
        <f aca="true">IF(N63="", "", MAX(ROUND(-(INDIRECT("R" &amp; ROW() - 1) - R63)/1000, 0), 1) * 1000)</f>
        <v/>
      </c>
    </row>
    <row r="64" customFormat="false" ht="13.8" hidden="false" customHeight="true" outlineLevel="0" collapsed="false">
      <c r="J64" s="29" t="str">
        <f aca="true">IF(L64="", IF(N64="","",W64+(INDIRECT("R" &amp; ROW() - 1) - R64)),IF(N64="", "", INDIRECT("R" &amp; ROW() - 1) - R64))</f>
        <v/>
      </c>
      <c r="M64" s="31" t="str">
        <f aca="false">IF(L64="", IF(W64=0, "", W64), IF(U64 = "", "", IF(U64/T64 = 0, "", U64/T64)))</f>
        <v/>
      </c>
      <c r="O64" s="1" t="n">
        <f aca="false">IF(N64 = "-", -V64,I64)</f>
        <v>0</v>
      </c>
      <c r="P64" s="1" t="n">
        <f aca="true">IF(N64="-",SUM(INDIRECT(ADDRESS(2,COLUMN(O64))&amp;":"&amp;ADDRESS(ROW(),COLUMN(O64)))),0)</f>
        <v>0</v>
      </c>
      <c r="Q64" s="1" t="n">
        <f aca="false">IF(N64="-",1,0)</f>
        <v>0</v>
      </c>
      <c r="R64" s="1" t="n">
        <f aca="true">IF(P64 = 0, INDIRECT("R" &amp; ROW() - 1), P64)</f>
        <v>11000</v>
      </c>
      <c r="S64" s="1" t="str">
        <f aca="false">IF(H64="","",VLOOKUP(H64,'Вода SKU'!$A$1:$B$150,2,0))</f>
        <v/>
      </c>
      <c r="T64" s="1" t="n">
        <f aca="false">8000/1000</f>
        <v>8</v>
      </c>
      <c r="U64" s="1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1" t="n">
        <f aca="false">IF(U64 = "", "", U64/T64)</f>
        <v>0</v>
      </c>
      <c r="W64" s="1" t="str">
        <f aca="true">IF(N64="", "", MAX(ROUND(-(INDIRECT("R" &amp; ROW() - 1) - R64)/1000, 0), 1) * 1000)</f>
        <v/>
      </c>
    </row>
    <row r="65" customFormat="false" ht="13.8" hidden="false" customHeight="true" outlineLevel="0" collapsed="false">
      <c r="J65" s="29" t="str">
        <f aca="true">IF(L65="", IF(N65="","",W65+(INDIRECT("R" &amp; ROW() - 1) - R65)),IF(N65="", "", INDIRECT("R" &amp; ROW() - 1) - R65))</f>
        <v/>
      </c>
      <c r="M65" s="31" t="str">
        <f aca="false">IF(L65="", IF(W65=0, "", W65), IF(U65 = "", "", IF(U65/T65 = 0, "", U65/T65)))</f>
        <v/>
      </c>
      <c r="O65" s="1" t="n">
        <f aca="false">IF(N65 = "-", -V65,I65)</f>
        <v>0</v>
      </c>
      <c r="P65" s="1" t="n">
        <f aca="true">IF(N65="-",SUM(INDIRECT(ADDRESS(2,COLUMN(O65))&amp;":"&amp;ADDRESS(ROW(),COLUMN(O65)))),0)</f>
        <v>0</v>
      </c>
      <c r="Q65" s="1" t="n">
        <f aca="false">IF(N65="-",1,0)</f>
        <v>0</v>
      </c>
      <c r="R65" s="1" t="n">
        <f aca="true">IF(P65 = 0, INDIRECT("R" &amp; ROW() - 1), P65)</f>
        <v>11000</v>
      </c>
      <c r="S65" s="1" t="str">
        <f aca="false">IF(H65="","",VLOOKUP(H65,'Вода SKU'!$A$1:$B$150,2,0))</f>
        <v/>
      </c>
      <c r="T65" s="1" t="n">
        <f aca="false">8000/1000</f>
        <v>8</v>
      </c>
      <c r="U65" s="1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1" t="n">
        <f aca="false">IF(U65 = "", "", U65/T65)</f>
        <v>0</v>
      </c>
      <c r="W65" s="1" t="str">
        <f aca="true">IF(N65="", "", MAX(ROUND(-(INDIRECT("R" &amp; ROW() - 1) - R65)/1000, 0), 1) * 1000)</f>
        <v/>
      </c>
    </row>
    <row r="66" customFormat="false" ht="13.8" hidden="false" customHeight="true" outlineLevel="0" collapsed="false">
      <c r="J66" s="29" t="str">
        <f aca="true">IF(L66="", IF(N66="","",W66+(INDIRECT("R" &amp; ROW() - 1) - R66)),IF(N66="", "", INDIRECT("R" &amp; ROW() - 1) - R66))</f>
        <v/>
      </c>
      <c r="M66" s="31" t="str">
        <f aca="false">IF(L66="", IF(W66=0, "", W66), IF(U66 = "", "", IF(U66/T66 = 0, "", U66/T66)))</f>
        <v/>
      </c>
      <c r="O66" s="1" t="n">
        <f aca="false">IF(N66 = "-", -V66,I66)</f>
        <v>0</v>
      </c>
      <c r="P66" s="1" t="n">
        <f aca="true">IF(N66="-",SUM(INDIRECT(ADDRESS(2,COLUMN(O66))&amp;":"&amp;ADDRESS(ROW(),COLUMN(O66)))),0)</f>
        <v>0</v>
      </c>
      <c r="Q66" s="1" t="n">
        <f aca="false">IF(N66="-",1,0)</f>
        <v>0</v>
      </c>
      <c r="R66" s="1" t="n">
        <f aca="true">IF(P66 = 0, INDIRECT("R" &amp; ROW() - 1), P66)</f>
        <v>11000</v>
      </c>
      <c r="S66" s="1" t="str">
        <f aca="false">IF(H66="","",VLOOKUP(H66,'Вода SKU'!$A$1:$B$150,2,0))</f>
        <v/>
      </c>
      <c r="T66" s="1" t="n">
        <f aca="false">8000/1000</f>
        <v>8</v>
      </c>
      <c r="U66" s="1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1" t="n">
        <f aca="false">IF(U66 = "", "", U66/T66)</f>
        <v>0</v>
      </c>
      <c r="W66" s="1" t="str">
        <f aca="true">IF(N66="", "", MAX(ROUND(-(INDIRECT("R" &amp; ROW() - 1) - R66)/1000, 0), 1) * 1000)</f>
        <v/>
      </c>
    </row>
    <row r="67" customFormat="false" ht="13.8" hidden="false" customHeight="true" outlineLevel="0" collapsed="false">
      <c r="J67" s="29" t="str">
        <f aca="true">IF(L67="", IF(N67="","",W67+(INDIRECT("R" &amp; ROW() - 1) - R67)),IF(N67="", "", INDIRECT("R" &amp; ROW() - 1) - R67))</f>
        <v/>
      </c>
      <c r="M67" s="31" t="str">
        <f aca="false">IF(L67="", IF(W67=0, "", W67), IF(U67 = "", "", IF(U67/T67 = 0, "", U67/T67)))</f>
        <v/>
      </c>
      <c r="O67" s="1" t="n">
        <f aca="false">IF(N67 = "-", -V67,I67)</f>
        <v>0</v>
      </c>
      <c r="P67" s="1" t="n">
        <f aca="true">IF(N67="-",SUM(INDIRECT(ADDRESS(2,COLUMN(O67))&amp;":"&amp;ADDRESS(ROW(),COLUMN(O67)))),0)</f>
        <v>0</v>
      </c>
      <c r="Q67" s="1" t="n">
        <f aca="false">IF(N67="-",1,0)</f>
        <v>0</v>
      </c>
      <c r="R67" s="1" t="n">
        <f aca="true">IF(P67 = 0, INDIRECT("R" &amp; ROW() - 1), P67)</f>
        <v>11000</v>
      </c>
      <c r="S67" s="1" t="str">
        <f aca="false">IF(H67="","",VLOOKUP(H67,'Вода SKU'!$A$1:$B$150,2,0))</f>
        <v/>
      </c>
      <c r="T67" s="1" t="n">
        <f aca="false">8000/1000</f>
        <v>8</v>
      </c>
      <c r="U67" s="1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1" t="n">
        <f aca="false">IF(U67 = "", "", U67/T67)</f>
        <v>0</v>
      </c>
      <c r="W67" s="1" t="str">
        <f aca="true">IF(N67="", "", MAX(ROUND(-(INDIRECT("R" &amp; ROW() - 1) - R67)/1000, 0), 1) * 1000)</f>
        <v/>
      </c>
    </row>
    <row r="68" customFormat="false" ht="13.8" hidden="false" customHeight="true" outlineLevel="0" collapsed="false">
      <c r="J68" s="29" t="str">
        <f aca="true">IF(L68="", IF(N68="","",W68+(INDIRECT("R" &amp; ROW() - 1) - R68)),IF(N68="", "", INDIRECT("R" &amp; ROW() - 1) - R68))</f>
        <v/>
      </c>
      <c r="M68" s="31" t="str">
        <f aca="false">IF(L68="", IF(W68=0, "", W68), IF(U68 = "", "", IF(U68/T68 = 0, "", U68/T68)))</f>
        <v/>
      </c>
      <c r="O68" s="1" t="n">
        <f aca="false">IF(N68 = "-", -V68,I68)</f>
        <v>0</v>
      </c>
      <c r="P68" s="1" t="n">
        <f aca="true">IF(N68="-",SUM(INDIRECT(ADDRESS(2,COLUMN(O68))&amp;":"&amp;ADDRESS(ROW(),COLUMN(O68)))),0)</f>
        <v>0</v>
      </c>
      <c r="Q68" s="1" t="n">
        <f aca="false">IF(N68="-",1,0)</f>
        <v>0</v>
      </c>
      <c r="R68" s="1" t="n">
        <f aca="true">IF(P68 = 0, INDIRECT("R" &amp; ROW() - 1), P68)</f>
        <v>11000</v>
      </c>
      <c r="S68" s="1" t="str">
        <f aca="false">IF(H68="","",VLOOKUP(H68,'Вода SKU'!$A$1:$B$150,2,0))</f>
        <v/>
      </c>
      <c r="T68" s="1" t="n">
        <f aca="false">8000/1000</f>
        <v>8</v>
      </c>
      <c r="U68" s="1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1" t="n">
        <f aca="false">IF(U68 = "", "", U68/T68)</f>
        <v>0</v>
      </c>
      <c r="W68" s="1" t="str">
        <f aca="true">IF(N68="", "", MAX(ROUND(-(INDIRECT("R" &amp; ROW() - 1) - R68)/1000, 0), 1) * 1000)</f>
        <v/>
      </c>
    </row>
    <row r="69" customFormat="false" ht="13.8" hidden="false" customHeight="true" outlineLevel="0" collapsed="false">
      <c r="J69" s="29" t="str">
        <f aca="true">IF(L69="", IF(N69="","",W69+(INDIRECT("R" &amp; ROW() - 1) - R69)),IF(N69="", "", INDIRECT("R" &amp; ROW() - 1) - R69))</f>
        <v/>
      </c>
      <c r="M69" s="31" t="str">
        <f aca="false">IF(L69="", IF(W69=0, "", W69), IF(U69 = "", "", IF(U69/T69 = 0, "", U69/T69)))</f>
        <v/>
      </c>
      <c r="O69" s="1" t="n">
        <f aca="false">IF(N69 = "-", -V69,I69)</f>
        <v>0</v>
      </c>
      <c r="P69" s="1" t="n">
        <f aca="true">IF(N69="-",SUM(INDIRECT(ADDRESS(2,COLUMN(O69))&amp;":"&amp;ADDRESS(ROW(),COLUMN(O69)))),0)</f>
        <v>0</v>
      </c>
      <c r="Q69" s="1" t="n">
        <f aca="false">IF(N69="-",1,0)</f>
        <v>0</v>
      </c>
      <c r="R69" s="1" t="n">
        <f aca="true">IF(P69 = 0, INDIRECT("R" &amp; ROW() - 1), P69)</f>
        <v>11000</v>
      </c>
      <c r="S69" s="1" t="str">
        <f aca="false">IF(H69="","",VLOOKUP(H69,'Вода SKU'!$A$1:$B$150,2,0))</f>
        <v/>
      </c>
      <c r="T69" s="1" t="n">
        <f aca="false">8000/1000</f>
        <v>8</v>
      </c>
      <c r="U69" s="1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1" t="n">
        <f aca="false">IF(U69 = "", "", U69/T69)</f>
        <v>0</v>
      </c>
      <c r="W69" s="1" t="str">
        <f aca="true">IF(N69="", "", MAX(ROUND(-(INDIRECT("R" &amp; ROW() - 1) - R69)/1000, 0), 1) * 1000)</f>
        <v/>
      </c>
    </row>
    <row r="70" customFormat="false" ht="13.8" hidden="false" customHeight="true" outlineLevel="0" collapsed="false">
      <c r="J70" s="29" t="str">
        <f aca="true">IF(L70="", IF(N70="","",W70+(INDIRECT("R" &amp; ROW() - 1) - R70)),IF(N70="", "", INDIRECT("R" &amp; ROW() - 1) - R70))</f>
        <v/>
      </c>
      <c r="M70" s="31" t="str">
        <f aca="false">IF(L70="", IF(W70=0, "", W70), IF(U70 = "", "", IF(U70/T70 = 0, "", U70/T70)))</f>
        <v/>
      </c>
      <c r="O70" s="1" t="n">
        <f aca="false">IF(N70 = "-", -V70,I70)</f>
        <v>0</v>
      </c>
      <c r="P70" s="1" t="n">
        <f aca="true">IF(N70="-",SUM(INDIRECT(ADDRESS(2,COLUMN(O70))&amp;":"&amp;ADDRESS(ROW(),COLUMN(O70)))),0)</f>
        <v>0</v>
      </c>
      <c r="Q70" s="1" t="n">
        <f aca="false">IF(N70="-",1,0)</f>
        <v>0</v>
      </c>
      <c r="R70" s="1" t="n">
        <f aca="true">IF(P70 = 0, INDIRECT("R" &amp; ROW() - 1), P70)</f>
        <v>11000</v>
      </c>
      <c r="S70" s="1" t="str">
        <f aca="false">IF(H70="","",VLOOKUP(H70,'Вода SKU'!$A$1:$B$150,2,0))</f>
        <v/>
      </c>
      <c r="T70" s="1" t="n">
        <f aca="false">8000/1000</f>
        <v>8</v>
      </c>
      <c r="U70" s="1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1" t="n">
        <f aca="false">IF(U70 = "", "", U70/T70)</f>
        <v>0</v>
      </c>
      <c r="W70" s="1" t="str">
        <f aca="true">IF(N70="", "", MAX(ROUND(-(INDIRECT("R" &amp; ROW() - 1) - R70)/1000, 0), 1) * 1000)</f>
        <v/>
      </c>
    </row>
    <row r="71" customFormat="false" ht="13.8" hidden="false" customHeight="true" outlineLevel="0" collapsed="false">
      <c r="J71" s="29" t="str">
        <f aca="true">IF(L71="", IF(N71="","",W71+(INDIRECT("R" &amp; ROW() - 1) - R71)),IF(N71="", "", INDIRECT("R" &amp; ROW() - 1) - R71))</f>
        <v/>
      </c>
      <c r="M71" s="31" t="str">
        <f aca="false">IF(L71="", IF(W71=0, "", W71), IF(U71 = "", "", IF(U71/T71 = 0, "", U71/T71)))</f>
        <v/>
      </c>
      <c r="O71" s="1" t="n">
        <f aca="false">IF(N71 = "-", -V71,I71)</f>
        <v>0</v>
      </c>
      <c r="P71" s="1" t="n">
        <f aca="true">IF(N71="-",SUM(INDIRECT(ADDRESS(2,COLUMN(O71))&amp;":"&amp;ADDRESS(ROW(),COLUMN(O71)))),0)</f>
        <v>0</v>
      </c>
      <c r="Q71" s="1" t="n">
        <f aca="false">IF(N71="-",1,0)</f>
        <v>0</v>
      </c>
      <c r="R71" s="1" t="n">
        <f aca="true">IF(P71 = 0, INDIRECT("R" &amp; ROW() - 1), P71)</f>
        <v>11000</v>
      </c>
      <c r="S71" s="1" t="str">
        <f aca="false">IF(H71="","",VLOOKUP(H71,'Вода SKU'!$A$1:$B$150,2,0))</f>
        <v/>
      </c>
      <c r="T71" s="1" t="n">
        <f aca="false">8000/1000</f>
        <v>8</v>
      </c>
      <c r="U71" s="1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1" t="n">
        <f aca="false">IF(U71 = "", "", U71/T71)</f>
        <v>0</v>
      </c>
      <c r="W71" s="1" t="str">
        <f aca="true">IF(N71="", "", MAX(ROUND(-(INDIRECT("R" &amp; ROW() - 1) - R71)/1000, 0), 1) * 1000)</f>
        <v/>
      </c>
    </row>
    <row r="72" customFormat="false" ht="13.8" hidden="false" customHeight="true" outlineLevel="0" collapsed="false">
      <c r="J72" s="29" t="str">
        <f aca="true">IF(L72="", IF(N72="","",W72+(INDIRECT("R" &amp; ROW() - 1) - R72)),IF(N72="", "", INDIRECT("R" &amp; ROW() - 1) - R72))</f>
        <v/>
      </c>
      <c r="M72" s="31" t="str">
        <f aca="false">IF(L72="", IF(W72=0, "", W72), IF(U72 = "", "", IF(U72/T72 = 0, "", U72/T72)))</f>
        <v/>
      </c>
      <c r="O72" s="1" t="n">
        <f aca="false">IF(N72 = "-", -V72,I72)</f>
        <v>0</v>
      </c>
      <c r="P72" s="1" t="n">
        <f aca="true">IF(N72="-",SUM(INDIRECT(ADDRESS(2,COLUMN(O72))&amp;":"&amp;ADDRESS(ROW(),COLUMN(O72)))),0)</f>
        <v>0</v>
      </c>
      <c r="Q72" s="1" t="n">
        <f aca="false">IF(N72="-",1,0)</f>
        <v>0</v>
      </c>
      <c r="R72" s="1" t="n">
        <f aca="true">IF(P72 = 0, INDIRECT("R" &amp; ROW() - 1), P72)</f>
        <v>11000</v>
      </c>
      <c r="S72" s="1" t="str">
        <f aca="false">IF(H72="","",VLOOKUP(H72,'Вода SKU'!$A$1:$B$150,2,0))</f>
        <v/>
      </c>
      <c r="T72" s="1" t="n">
        <f aca="false">8000/1000</f>
        <v>8</v>
      </c>
      <c r="U72" s="1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1" t="n">
        <f aca="false">IF(U72 = "", "", U72/T72)</f>
        <v>0</v>
      </c>
      <c r="W72" s="1" t="str">
        <f aca="true">IF(N72="", "", MAX(ROUND(-(INDIRECT("R" &amp; ROW() - 1) - R72)/1000, 0), 1) * 1000)</f>
        <v/>
      </c>
    </row>
    <row r="73" customFormat="false" ht="13.8" hidden="false" customHeight="true" outlineLevel="0" collapsed="false">
      <c r="J73" s="29" t="str">
        <f aca="true">IF(L73="", IF(N73="","",W73+(INDIRECT("R" &amp; ROW() - 1) - R73)),IF(N73="", "", INDIRECT("R" &amp; ROW() - 1) - R73))</f>
        <v/>
      </c>
      <c r="M73" s="31" t="str">
        <f aca="false">IF(L73="", IF(W73=0, "", W73), IF(U73 = "", "", IF(U73/T73 = 0, "", U73/T73)))</f>
        <v/>
      </c>
      <c r="O73" s="1" t="n">
        <f aca="false">IF(N73 = "-", -V73,I73)</f>
        <v>0</v>
      </c>
      <c r="P73" s="1" t="n">
        <f aca="true">IF(N73="-",SUM(INDIRECT(ADDRESS(2,COLUMN(O73))&amp;":"&amp;ADDRESS(ROW(),COLUMN(O73)))),0)</f>
        <v>0</v>
      </c>
      <c r="Q73" s="1" t="n">
        <f aca="false">IF(N73="-",1,0)</f>
        <v>0</v>
      </c>
      <c r="R73" s="1" t="n">
        <f aca="true">IF(P73 = 0, INDIRECT("R" &amp; ROW() - 1), P73)</f>
        <v>11000</v>
      </c>
      <c r="S73" s="1" t="str">
        <f aca="false">IF(H73="","",VLOOKUP(H73,'Вода SKU'!$A$1:$B$150,2,0))</f>
        <v/>
      </c>
      <c r="T73" s="1" t="n">
        <f aca="false">8000/1000</f>
        <v>8</v>
      </c>
      <c r="U73" s="1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1" t="n">
        <f aca="false">IF(U73 = "", "", U73/T73)</f>
        <v>0</v>
      </c>
      <c r="W73" s="1" t="str">
        <f aca="true">IF(N73="", "", MAX(ROUND(-(INDIRECT("R" &amp; ROW() - 1) - R73)/1000, 0), 1) * 1000)</f>
        <v/>
      </c>
    </row>
    <row r="74" customFormat="false" ht="13.8" hidden="false" customHeight="true" outlineLevel="0" collapsed="false">
      <c r="J74" s="29" t="str">
        <f aca="true">IF(L74="", IF(N74="","",W74+(INDIRECT("R" &amp; ROW() - 1) - R74)),IF(N74="", "", INDIRECT("R" &amp; ROW() - 1) - R74))</f>
        <v/>
      </c>
      <c r="M74" s="31" t="str">
        <f aca="false">IF(L74="", IF(W74=0, "", W74), IF(U74 = "", "", IF(U74/T74 = 0, "", U74/T74)))</f>
        <v/>
      </c>
      <c r="O74" s="1" t="n">
        <f aca="false">IF(N74 = "-", -V74,I74)</f>
        <v>0</v>
      </c>
      <c r="P74" s="1" t="n">
        <f aca="true">IF(N74="-",SUM(INDIRECT(ADDRESS(2,COLUMN(O74))&amp;":"&amp;ADDRESS(ROW(),COLUMN(O74)))),0)</f>
        <v>0</v>
      </c>
      <c r="Q74" s="1" t="n">
        <f aca="false">IF(N74="-",1,0)</f>
        <v>0</v>
      </c>
      <c r="R74" s="1" t="n">
        <f aca="true">IF(P74 = 0, INDIRECT("R" &amp; ROW() - 1), P74)</f>
        <v>11000</v>
      </c>
      <c r="S74" s="1" t="str">
        <f aca="false">IF(H74="","",VLOOKUP(H74,'Вода SKU'!$A$1:$B$150,2,0))</f>
        <v/>
      </c>
      <c r="T74" s="1" t="n">
        <f aca="false">8000/1000</f>
        <v>8</v>
      </c>
      <c r="U74" s="1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1" t="n">
        <f aca="false">IF(U74 = "", "", U74/T74)</f>
        <v>0</v>
      </c>
      <c r="W74" s="1" t="str">
        <f aca="true">IF(N74="", "", MAX(ROUND(-(INDIRECT("R" &amp; ROW() - 1) - R74)/1000, 0), 1) * 1000)</f>
        <v/>
      </c>
    </row>
    <row r="75" customFormat="false" ht="13.8" hidden="false" customHeight="true" outlineLevel="0" collapsed="false">
      <c r="J75" s="29" t="str">
        <f aca="true">IF(L75="", IF(N75="","",W75+(INDIRECT("R" &amp; ROW() - 1) - R75)),IF(N75="", "", INDIRECT("R" &amp; ROW() - 1) - R75))</f>
        <v/>
      </c>
      <c r="M75" s="31" t="str">
        <f aca="false">IF(L75="", IF(W75=0, "", W75), IF(U75 = "", "", IF(U75/T75 = 0, "", U75/T75)))</f>
        <v/>
      </c>
      <c r="O75" s="1" t="n">
        <f aca="false">IF(N75 = "-", -V75,I75)</f>
        <v>0</v>
      </c>
      <c r="P75" s="1" t="n">
        <f aca="true">IF(N75="-",SUM(INDIRECT(ADDRESS(2,COLUMN(O75))&amp;":"&amp;ADDRESS(ROW(),COLUMN(O75)))),0)</f>
        <v>0</v>
      </c>
      <c r="Q75" s="1" t="n">
        <f aca="false">IF(N75="-",1,0)</f>
        <v>0</v>
      </c>
      <c r="R75" s="1" t="n">
        <f aca="true">IF(P75 = 0, INDIRECT("R" &amp; ROW() - 1), P75)</f>
        <v>11000</v>
      </c>
      <c r="S75" s="1" t="str">
        <f aca="false">IF(H75="","",VLOOKUP(H75,'Вода SKU'!$A$1:$B$150,2,0))</f>
        <v/>
      </c>
      <c r="T75" s="1" t="n">
        <f aca="false">8000/1000</f>
        <v>8</v>
      </c>
      <c r="U75" s="1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1" t="n">
        <f aca="false">IF(U75 = "", "", U75/T75)</f>
        <v>0</v>
      </c>
      <c r="W75" s="1" t="str">
        <f aca="true">IF(N75="", "", MAX(ROUND(-(INDIRECT("R" &amp; ROW() - 1) - R75)/1000, 0), 1) * 1000)</f>
        <v/>
      </c>
    </row>
    <row r="76" customFormat="false" ht="13.8" hidden="false" customHeight="true" outlineLevel="0" collapsed="false">
      <c r="J76" s="29" t="str">
        <f aca="true">IF(L76="", IF(N76="","",W76+(INDIRECT("R" &amp; ROW() - 1) - R76)),IF(N76="", "", INDIRECT("R" &amp; ROW() - 1) - R76))</f>
        <v/>
      </c>
      <c r="M76" s="31" t="str">
        <f aca="false">IF(L76="", IF(W76=0, "", W76), IF(U76 = "", "", IF(U76/T76 = 0, "", U76/T76)))</f>
        <v/>
      </c>
      <c r="O76" s="1" t="n">
        <f aca="false">IF(N76 = "-", -V76,I76)</f>
        <v>0</v>
      </c>
      <c r="P76" s="1" t="n">
        <f aca="true">IF(N76 = "-", SUM(INDIRECT(ADDRESS(2,COLUMN(O76)) &amp; ":" &amp; ADDRESS(ROW(),COLUMN(O76)))), 0)</f>
        <v>0</v>
      </c>
      <c r="Q76" s="1" t="n">
        <f aca="false">IF(N76="-",1,0)</f>
        <v>0</v>
      </c>
      <c r="R76" s="1" t="n">
        <f aca="true">IF(P76 = 0, INDIRECT("R" &amp; ROW() - 1), P76)</f>
        <v>11000</v>
      </c>
      <c r="S76" s="1" t="str">
        <f aca="false">IF(H76="","",VLOOKUP(H76,'Вода SKU'!$A$1:$B$150,2,0))</f>
        <v/>
      </c>
      <c r="T76" s="1" t="n">
        <f aca="false">8000/1000</f>
        <v>8</v>
      </c>
      <c r="U76" s="1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1" t="n">
        <f aca="false">IF(U76 = "", "", U76/T76)</f>
        <v>0</v>
      </c>
      <c r="W76" s="1" t="str">
        <f aca="true">IF(N76="", "", MAX(ROUND(-(INDIRECT("R" &amp; ROW() - 1) - R76)/1000, 0), 1) * 1000)</f>
        <v/>
      </c>
    </row>
    <row r="77" customFormat="false" ht="13.8" hidden="false" customHeight="true" outlineLevel="0" collapsed="false">
      <c r="J77" s="29" t="str">
        <f aca="true">IF(L77="", IF(N77="","",W77+(INDIRECT("R" &amp; ROW() - 1) - R77)),IF(N77="", "", INDIRECT("R" &amp; ROW() - 1) - R77))</f>
        <v/>
      </c>
      <c r="M77" s="31" t="str">
        <f aca="false">IF(L77="", IF(W77=0, "", W77), IF(U77 = "", "", IF(U77/T77 = 0, "", U77/T77)))</f>
        <v/>
      </c>
      <c r="O77" s="1" t="n">
        <f aca="false">IF(N77 = "-", -V77,I77)</f>
        <v>0</v>
      </c>
      <c r="P77" s="1" t="n">
        <f aca="true">IF(N77 = "-", SUM(INDIRECT(ADDRESS(2,COLUMN(O77)) &amp; ":" &amp; ADDRESS(ROW(),COLUMN(O77)))), 0)</f>
        <v>0</v>
      </c>
      <c r="Q77" s="1" t="n">
        <f aca="false">IF(N77="-",1,0)</f>
        <v>0</v>
      </c>
      <c r="R77" s="1" t="n">
        <f aca="true">IF(P77 = 0, INDIRECT("R" &amp; ROW() - 1), P77)</f>
        <v>11000</v>
      </c>
      <c r="S77" s="1" t="str">
        <f aca="false">IF(H77="","",VLOOKUP(H77,'Вода SKU'!$A$1:$B$150,2,0))</f>
        <v/>
      </c>
      <c r="T77" s="1" t="n">
        <f aca="false">8000/1000</f>
        <v>8</v>
      </c>
      <c r="U77" s="1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1" t="n">
        <f aca="false">IF(U77 = "", "", U77/T77)</f>
        <v>0</v>
      </c>
      <c r="W77" s="1" t="str">
        <f aca="true">IF(N77="", "", MAX(ROUND(-(INDIRECT("R" &amp; ROW() - 1) - R77)/1000, 0), 1) * 1000)</f>
        <v/>
      </c>
    </row>
    <row r="78" customFormat="false" ht="13.8" hidden="false" customHeight="true" outlineLevel="0" collapsed="false">
      <c r="J78" s="29" t="str">
        <f aca="true">IF(L78="", IF(N78="","",W78+(INDIRECT("R" &amp; ROW() - 1) - R78)),IF(N78="", "", INDIRECT("R" &amp; ROW() - 1) - R78))</f>
        <v/>
      </c>
      <c r="M78" s="31" t="str">
        <f aca="false">IF(L78="", IF(W78=0, "", W78), IF(U78 = "", "", IF(U78/T78 = 0, "", U78/T78)))</f>
        <v/>
      </c>
      <c r="O78" s="1" t="n">
        <f aca="false">IF(N78 = "-", -V78,I78)</f>
        <v>0</v>
      </c>
      <c r="P78" s="1" t="n">
        <f aca="true">IF(N78 = "-", SUM(INDIRECT(ADDRESS(2,COLUMN(O78)) &amp; ":" &amp; ADDRESS(ROW(),COLUMN(O78)))), 0)</f>
        <v>0</v>
      </c>
      <c r="Q78" s="1" t="n">
        <f aca="false">IF(N78="-",1,0)</f>
        <v>0</v>
      </c>
      <c r="R78" s="1" t="n">
        <f aca="true">IF(P78 = 0, INDIRECT("R" &amp; ROW() - 1), P78)</f>
        <v>11000</v>
      </c>
      <c r="S78" s="1" t="str">
        <f aca="false">IF(H78="","",VLOOKUP(H78,'Вода SKU'!$A$1:$B$150,2,0))</f>
        <v/>
      </c>
      <c r="T78" s="1" t="n">
        <f aca="false">8000/1000</f>
        <v>8</v>
      </c>
      <c r="U78" s="1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1" t="n">
        <f aca="false">IF(U78 = "", "", U78/T78)</f>
        <v>0</v>
      </c>
      <c r="W78" s="1" t="str">
        <f aca="true">IF(N78="", "", MAX(ROUND(-(INDIRECT("R" &amp; ROW() - 1) - R78)/1000, 0), 1) * 1000)</f>
        <v/>
      </c>
    </row>
    <row r="79" customFormat="false" ht="13.8" hidden="false" customHeight="true" outlineLevel="0" collapsed="false">
      <c r="J79" s="29" t="str">
        <f aca="true">IF(L79="", IF(N79="","",W79+(INDIRECT("R" &amp; ROW() - 1) - R79)),IF(N79="", "", INDIRECT("R" &amp; ROW() - 1) - R79))</f>
        <v/>
      </c>
      <c r="M79" s="31" t="str">
        <f aca="false">IF(L79="", IF(W79=0, "", W79), IF(U79 = "", "", IF(U79/T79 = 0, "", U79/T79)))</f>
        <v/>
      </c>
      <c r="O79" s="1" t="n">
        <f aca="false">IF(N79 = "-", -V79,I79)</f>
        <v>0</v>
      </c>
      <c r="P79" s="1" t="n">
        <f aca="true">IF(N79 = "-", SUM(INDIRECT(ADDRESS(2,COLUMN(O79)) &amp; ":" &amp; ADDRESS(ROW(),COLUMN(O79)))), 0)</f>
        <v>0</v>
      </c>
      <c r="Q79" s="1" t="n">
        <f aca="false">IF(N79="-",1,0)</f>
        <v>0</v>
      </c>
      <c r="R79" s="1" t="n">
        <f aca="true">IF(P79 = 0, INDIRECT("R" &amp; ROW() - 1), P79)</f>
        <v>11000</v>
      </c>
      <c r="S79" s="1" t="str">
        <f aca="false">IF(H79="","",VLOOKUP(H79,'Вода SKU'!$A$1:$B$150,2,0))</f>
        <v/>
      </c>
      <c r="T79" s="1" t="n">
        <f aca="false">8000/1000</f>
        <v>8</v>
      </c>
      <c r="U79" s="1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1" t="n">
        <f aca="false">IF(U79 = "", "", U79/T79)</f>
        <v>0</v>
      </c>
      <c r="W79" s="1" t="str">
        <f aca="true">IF(N79="", "", MAX(ROUND(-(INDIRECT("R" &amp; ROW() - 1) - R79)/1000, 0), 1) * 1000)</f>
        <v/>
      </c>
    </row>
    <row r="80" customFormat="false" ht="13.8" hidden="false" customHeight="true" outlineLevel="0" collapsed="false">
      <c r="J80" s="29" t="str">
        <f aca="true">IF(L80="", IF(N80="","",W80+(INDIRECT("R" &amp; ROW() - 1) - R80)),IF(N80="", "", INDIRECT("R" &amp; ROW() - 1) - R80))</f>
        <v/>
      </c>
      <c r="M80" s="31" t="str">
        <f aca="false">IF(L80="", IF(W80=0, "", W80), IF(U80 = "", "", IF(U80/T80 = 0, "", U80/T80)))</f>
        <v/>
      </c>
      <c r="O80" s="1" t="n">
        <f aca="false">IF(N80 = "-", -V80,I80)</f>
        <v>0</v>
      </c>
      <c r="P80" s="1" t="n">
        <f aca="true">IF(N80 = "-", SUM(INDIRECT(ADDRESS(2,COLUMN(O80)) &amp; ":" &amp; ADDRESS(ROW(),COLUMN(O80)))), 0)</f>
        <v>0</v>
      </c>
      <c r="Q80" s="1" t="n">
        <f aca="false">IF(N80="-",1,0)</f>
        <v>0</v>
      </c>
      <c r="R80" s="1" t="n">
        <f aca="true">IF(P80 = 0, INDIRECT("R" &amp; ROW() - 1), P80)</f>
        <v>11000</v>
      </c>
      <c r="S80" s="1" t="str">
        <f aca="false">IF(H80="","",VLOOKUP(H80,'Вода SKU'!$A$1:$B$150,2,0))</f>
        <v/>
      </c>
      <c r="T80" s="1" t="n">
        <f aca="false">8000/1000</f>
        <v>8</v>
      </c>
      <c r="U80" s="1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1" t="n">
        <f aca="false">IF(U80 = "", "", U80/T80)</f>
        <v>0</v>
      </c>
      <c r="W80" s="1" t="str">
        <f aca="true">IF(N80="", "", MAX(ROUND(-(INDIRECT("R" &amp; ROW() - 1) - R80)/1000, 0), 1) * 1000)</f>
        <v/>
      </c>
    </row>
    <row r="81" customFormat="false" ht="13.8" hidden="false" customHeight="true" outlineLevel="0" collapsed="false">
      <c r="J81" s="29" t="str">
        <f aca="true">IF(L81="", IF(N81="","",W81+(INDIRECT("R" &amp; ROW() - 1) - R81)),IF(N81="", "", INDIRECT("R" &amp; ROW() - 1) - R81))</f>
        <v/>
      </c>
      <c r="M81" s="31" t="str">
        <f aca="false">IF(L81="", IF(W81=0, "", W81), IF(U81 = "", "", IF(U81/T81 = 0, "", U81/T81)))</f>
        <v/>
      </c>
      <c r="O81" s="1" t="n">
        <f aca="false">IF(N81 = "-", -V81,I81)</f>
        <v>0</v>
      </c>
      <c r="P81" s="1" t="n">
        <f aca="true">IF(N81 = "-", SUM(INDIRECT(ADDRESS(2,COLUMN(O81)) &amp; ":" &amp; ADDRESS(ROW(),COLUMN(O81)))), 0)</f>
        <v>0</v>
      </c>
      <c r="Q81" s="1" t="n">
        <f aca="false">IF(N81="-",1,0)</f>
        <v>0</v>
      </c>
      <c r="R81" s="1" t="n">
        <f aca="true">IF(P81 = 0, INDIRECT("R" &amp; ROW() - 1), P81)</f>
        <v>11000</v>
      </c>
      <c r="S81" s="1" t="str">
        <f aca="false">IF(H81="","",VLOOKUP(H81,'Вода SKU'!$A$1:$B$150,2,0))</f>
        <v/>
      </c>
      <c r="T81" s="1" t="n">
        <f aca="false">8000/1000</f>
        <v>8</v>
      </c>
      <c r="U81" s="1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1" t="n">
        <f aca="false">IF(U81 = "", "", U81/T81)</f>
        <v>0</v>
      </c>
      <c r="W81" s="1" t="str">
        <f aca="true">IF(N81="", "", MAX(ROUND(-(INDIRECT("R" &amp; ROW() - 1) - R81)/1000, 0), 1) * 1000)</f>
        <v/>
      </c>
    </row>
    <row r="82" customFormat="false" ht="13.8" hidden="false" customHeight="true" outlineLevel="0" collapsed="false">
      <c r="J82" s="29" t="str">
        <f aca="true">IF(L82="", IF(N82="","",W82+(INDIRECT("R" &amp; ROW() - 1) - R82)),IF(N82="", "", INDIRECT("R" &amp; ROW() - 1) - R82))</f>
        <v/>
      </c>
      <c r="M82" s="31" t="str">
        <f aca="false">IF(L82="", IF(W82=0, "", W82), IF(U82 = "", "", IF(U82/T82 = 0, "", U82/T82)))</f>
        <v/>
      </c>
      <c r="O82" s="1" t="n">
        <f aca="false">IF(N82 = "-", -V82,I82)</f>
        <v>0</v>
      </c>
      <c r="P82" s="1" t="n">
        <f aca="true">IF(N82 = "-", SUM(INDIRECT(ADDRESS(2,COLUMN(O82)) &amp; ":" &amp; ADDRESS(ROW(),COLUMN(O82)))), 0)</f>
        <v>0</v>
      </c>
      <c r="Q82" s="1" t="n">
        <f aca="false">IF(N82="-",1,0)</f>
        <v>0</v>
      </c>
      <c r="R82" s="1" t="n">
        <f aca="true">IF(P82 = 0, INDIRECT("R" &amp; ROW() - 1), P82)</f>
        <v>11000</v>
      </c>
      <c r="S82" s="1" t="str">
        <f aca="false">IF(H82="","",VLOOKUP(H82,'Вода SKU'!$A$1:$B$150,2,0))</f>
        <v/>
      </c>
      <c r="T82" s="1" t="n">
        <f aca="false">8000/1000</f>
        <v>8</v>
      </c>
      <c r="U82" s="1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1" t="n">
        <f aca="false">IF(U82 = "", "", U82/T82)</f>
        <v>0</v>
      </c>
      <c r="W82" s="1" t="str">
        <f aca="true">IF(N82="", "", MAX(ROUND(-(INDIRECT("R" &amp; ROW() - 1) - R82)/1000, 0), 1) * 1000)</f>
        <v/>
      </c>
    </row>
    <row r="83" customFormat="false" ht="13.8" hidden="false" customHeight="true" outlineLevel="0" collapsed="false">
      <c r="J83" s="29" t="str">
        <f aca="true">IF(L83="", IF(N83="","",W83+(INDIRECT("R" &amp; ROW() - 1) - R83)),IF(N83="", "", INDIRECT("R" &amp; ROW() - 1) - R83))</f>
        <v/>
      </c>
      <c r="M83" s="31" t="str">
        <f aca="false">IF(L83="", IF(W83=0, "", W83), IF(U83 = "", "", IF(U83/T83 = 0, "", U83/T83)))</f>
        <v/>
      </c>
      <c r="O83" s="1" t="n">
        <f aca="false">IF(N83 = "-", -V83,I83)</f>
        <v>0</v>
      </c>
      <c r="P83" s="1" t="n">
        <f aca="true">IF(N83 = "-", SUM(INDIRECT(ADDRESS(2,COLUMN(O83)) &amp; ":" &amp; ADDRESS(ROW(),COLUMN(O83)))), 0)</f>
        <v>0</v>
      </c>
      <c r="Q83" s="1" t="n">
        <f aca="false">IF(N83="-",1,0)</f>
        <v>0</v>
      </c>
      <c r="R83" s="1" t="n">
        <f aca="true">IF(P83 = 0, INDIRECT("R" &amp; ROW() - 1), P83)</f>
        <v>11000</v>
      </c>
      <c r="S83" s="1" t="str">
        <f aca="false">IF(H83="","",VLOOKUP(H83,'Вода SKU'!$A$1:$B$150,2,0))</f>
        <v/>
      </c>
      <c r="T83" s="1" t="n">
        <f aca="false">8000/1000</f>
        <v>8</v>
      </c>
      <c r="U83" s="1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1" t="n">
        <f aca="false">IF(U83 = "", "", U83/T83)</f>
        <v>0</v>
      </c>
      <c r="W83" s="1" t="str">
        <f aca="true">IF(N83="", "", MAX(ROUND(-(INDIRECT("R" &amp; ROW() - 1) - R83)/1000, 0), 1) * 1000)</f>
        <v/>
      </c>
    </row>
    <row r="84" customFormat="false" ht="13.8" hidden="false" customHeight="true" outlineLevel="0" collapsed="false">
      <c r="J84" s="29" t="str">
        <f aca="true">IF(L84="", IF(N84="","",W84+(INDIRECT("R" &amp; ROW() - 1) - R84)),IF(N84="", "", INDIRECT("R" &amp; ROW() - 1) - R84))</f>
        <v/>
      </c>
      <c r="M84" s="31" t="str">
        <f aca="false">IF(L84="", IF(W84=0, "", W84), IF(U84 = "", "", IF(U84/T84 = 0, "", U84/T84)))</f>
        <v/>
      </c>
      <c r="O84" s="1" t="n">
        <f aca="false">IF(N84 = "-", -V84,I84)</f>
        <v>0</v>
      </c>
      <c r="P84" s="1" t="n">
        <f aca="true">IF(N84 = "-", SUM(INDIRECT(ADDRESS(2,COLUMN(O84)) &amp; ":" &amp; ADDRESS(ROW(),COLUMN(O84)))), 0)</f>
        <v>0</v>
      </c>
      <c r="Q84" s="1" t="n">
        <f aca="false">IF(N84="-",1,0)</f>
        <v>0</v>
      </c>
      <c r="R84" s="1" t="n">
        <f aca="true">IF(P84 = 0, INDIRECT("R" &amp; ROW() - 1), P84)</f>
        <v>11000</v>
      </c>
      <c r="S84" s="1" t="str">
        <f aca="false">IF(H84="","",VLOOKUP(H84,'Вода SKU'!$A$1:$B$150,2,0))</f>
        <v/>
      </c>
      <c r="T84" s="1" t="n">
        <f aca="false">8000/1000</f>
        <v>8</v>
      </c>
      <c r="U84" s="1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1" t="n">
        <f aca="false">IF(U84 = "", "", U84/T84)</f>
        <v>0</v>
      </c>
      <c r="W84" s="1" t="str">
        <f aca="true">IF(N84="", "", MAX(ROUND(-(INDIRECT("R" &amp; ROW() - 1) - R84)/1000, 0), 1) * 1000)</f>
        <v/>
      </c>
    </row>
    <row r="85" customFormat="false" ht="13.8" hidden="false" customHeight="true" outlineLevel="0" collapsed="false">
      <c r="J85" s="29" t="str">
        <f aca="true">IF(L85="", IF(N85="","",W85+(INDIRECT("R" &amp; ROW() - 1) - R85)),IF(N85="", "", INDIRECT("R" &amp; ROW() - 1) - R85))</f>
        <v/>
      </c>
      <c r="M85" s="31" t="str">
        <f aca="false">IF(L85="", IF(W85=0, "", W85), IF(U85 = "", "", IF(U85/T85 = 0, "", U85/T85)))</f>
        <v/>
      </c>
      <c r="O85" s="1" t="n">
        <f aca="false">IF(N85 = "-", -V85,I85)</f>
        <v>0</v>
      </c>
      <c r="P85" s="1" t="n">
        <f aca="true">IF(N85 = "-", SUM(INDIRECT(ADDRESS(2,COLUMN(O85)) &amp; ":" &amp; ADDRESS(ROW(),COLUMN(O85)))), 0)</f>
        <v>0</v>
      </c>
      <c r="Q85" s="1" t="n">
        <f aca="false">IF(N85="-",1,0)</f>
        <v>0</v>
      </c>
      <c r="R85" s="1" t="n">
        <f aca="true">IF(P85 = 0, INDIRECT("R" &amp; ROW() - 1), P85)</f>
        <v>11000</v>
      </c>
      <c r="S85" s="1" t="str">
        <f aca="false">IF(H85="","",VLOOKUP(H85,'Вода SKU'!$A$1:$B$150,2,0))</f>
        <v/>
      </c>
      <c r="T85" s="1" t="n">
        <f aca="false">8000/1000</f>
        <v>8</v>
      </c>
      <c r="U85" s="1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1" t="n">
        <f aca="false">IF(U85 = "", "", U85/T85)</f>
        <v>0</v>
      </c>
      <c r="W85" s="1" t="str">
        <f aca="true">IF(N85="", "", MAX(ROUND(-(INDIRECT("R" &amp; ROW() - 1) - R85)/1000, 0), 1) * 1000)</f>
        <v/>
      </c>
    </row>
    <row r="86" customFormat="false" ht="13.8" hidden="false" customHeight="true" outlineLevel="0" collapsed="false">
      <c r="J86" s="29" t="str">
        <f aca="true">IF(L86="", IF(N86="","",W86+(INDIRECT("R" &amp; ROW() - 1) - R86)),IF(N86="", "", INDIRECT("R" &amp; ROW() - 1) - R86))</f>
        <v/>
      </c>
      <c r="M86" s="31" t="str">
        <f aca="false">IF(L86="", IF(W86=0, "", W86), IF(U86 = "", "", IF(U86/T86 = 0, "", U86/T86)))</f>
        <v/>
      </c>
      <c r="O86" s="1" t="n">
        <f aca="false">IF(N86 = "-", -V86,I86)</f>
        <v>0</v>
      </c>
      <c r="P86" s="1" t="n">
        <f aca="true">IF(N86 = "-", SUM(INDIRECT(ADDRESS(2,COLUMN(O86)) &amp; ":" &amp; ADDRESS(ROW(),COLUMN(O86)))), 0)</f>
        <v>0</v>
      </c>
      <c r="Q86" s="1" t="n">
        <f aca="false">IF(N86="-",1,0)</f>
        <v>0</v>
      </c>
      <c r="R86" s="1" t="n">
        <f aca="true">IF(P86 = 0, INDIRECT("R" &amp; ROW() - 1), P86)</f>
        <v>11000</v>
      </c>
      <c r="S86" s="1" t="str">
        <f aca="false">IF(H86="","",VLOOKUP(H86,'Вода SKU'!$A$1:$B$150,2,0))</f>
        <v/>
      </c>
      <c r="T86" s="1" t="n">
        <f aca="false">8000/1000</f>
        <v>8</v>
      </c>
      <c r="U86" s="1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1" t="n">
        <f aca="false">IF(U86 = "", "", U86/T86)</f>
        <v>0</v>
      </c>
      <c r="W86" s="1" t="str">
        <f aca="true">IF(N86="", "", MAX(ROUND(-(INDIRECT("R" &amp; ROW() - 1) - R86)/1000, 0), 1) * 1000)</f>
        <v/>
      </c>
    </row>
    <row r="87" customFormat="false" ht="13.8" hidden="false" customHeight="true" outlineLevel="0" collapsed="false">
      <c r="J87" s="29" t="str">
        <f aca="true">IF(L87="", IF(N87="","",W87+(INDIRECT("R" &amp; ROW() - 1) - R87)),IF(N87="", "", INDIRECT("R" &amp; ROW() - 1) - R87))</f>
        <v/>
      </c>
      <c r="M87" s="31" t="str">
        <f aca="false">IF(L87="", IF(W87=0, "", W87), IF(U87 = "", "", IF(U87/T87 = 0, "", U87/T87)))</f>
        <v/>
      </c>
      <c r="O87" s="1" t="n">
        <f aca="false">IF(N87 = "-", -V87,I87)</f>
        <v>0</v>
      </c>
      <c r="P87" s="1" t="n">
        <f aca="true">IF(N87 = "-", SUM(INDIRECT(ADDRESS(2,COLUMN(O87)) &amp; ":" &amp; ADDRESS(ROW(),COLUMN(O87)))), 0)</f>
        <v>0</v>
      </c>
      <c r="Q87" s="1" t="n">
        <f aca="false">IF(N87="-",1,0)</f>
        <v>0</v>
      </c>
      <c r="R87" s="1" t="n">
        <f aca="true">IF(P87 = 0, INDIRECT("R" &amp; ROW() - 1), P87)</f>
        <v>11000</v>
      </c>
      <c r="S87" s="1" t="str">
        <f aca="false">IF(H87="","",VLOOKUP(H87,'Вода SKU'!$A$1:$B$150,2,0))</f>
        <v/>
      </c>
      <c r="T87" s="1" t="n">
        <f aca="false">8000/1000</f>
        <v>8</v>
      </c>
      <c r="U87" s="1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1" t="n">
        <f aca="false">IF(U87 = "", "", U87/T87)</f>
        <v>0</v>
      </c>
      <c r="W87" s="1" t="str">
        <f aca="true">IF(N87="", "", MAX(ROUND(-(INDIRECT("R" &amp; ROW() - 1) - R87)/1000, 0), 1) * 1000)</f>
        <v/>
      </c>
    </row>
    <row r="88" customFormat="false" ht="13.8" hidden="false" customHeight="true" outlineLevel="0" collapsed="false">
      <c r="J88" s="29" t="str">
        <f aca="true">IF(L88="", IF(N88="","",W88+(INDIRECT("R" &amp; ROW() - 1) - R88)),IF(N88="", "", INDIRECT("R" &amp; ROW() - 1) - R88))</f>
        <v/>
      </c>
      <c r="M88" s="31" t="str">
        <f aca="false">IF(L88="", IF(W88=0, "", W88), IF(U88 = "", "", IF(U88/T88 = 0, "", U88/T88)))</f>
        <v/>
      </c>
      <c r="O88" s="1" t="n">
        <f aca="false">IF(N88 = "-", -V88,I88)</f>
        <v>0</v>
      </c>
      <c r="P88" s="1" t="n">
        <f aca="true">IF(N88 = "-", SUM(INDIRECT(ADDRESS(2,COLUMN(O88)) &amp; ":" &amp; ADDRESS(ROW(),COLUMN(O88)))), 0)</f>
        <v>0</v>
      </c>
      <c r="Q88" s="1" t="n">
        <f aca="false">IF(N88="-",1,0)</f>
        <v>0</v>
      </c>
      <c r="R88" s="1" t="n">
        <f aca="true">IF(P88 = 0, INDIRECT("R" &amp; ROW() - 1), P88)</f>
        <v>11000</v>
      </c>
      <c r="S88" s="1" t="str">
        <f aca="false">IF(H88="","",VLOOKUP(H88,'Вода SKU'!$A$1:$B$150,2,0))</f>
        <v/>
      </c>
      <c r="T88" s="1" t="n">
        <f aca="false">8000/1000</f>
        <v>8</v>
      </c>
      <c r="U88" s="1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1" t="n">
        <f aca="false">IF(U88 = "", "", U88/T88)</f>
        <v>0</v>
      </c>
      <c r="W88" s="1" t="str">
        <f aca="true">IF(N88="", "", MAX(ROUND(-(INDIRECT("R" &amp; ROW() - 1) - R88)/1000, 0), 1) * 1000)</f>
        <v/>
      </c>
    </row>
    <row r="89" customFormat="false" ht="13.8" hidden="false" customHeight="true" outlineLevel="0" collapsed="false">
      <c r="J89" s="29" t="str">
        <f aca="true">IF(L89="", IF(N89="","",W89+(INDIRECT("R" &amp; ROW() - 1) - R89)),IF(N89="", "", INDIRECT("R" &amp; ROW() - 1) - R89))</f>
        <v/>
      </c>
      <c r="M89" s="31" t="str">
        <f aca="false">IF(L89="", IF(W89=0, "", W89), IF(U89 = "", "", IF(U89/T89 = 0, "", U89/T89)))</f>
        <v/>
      </c>
      <c r="O89" s="1" t="n">
        <f aca="false">IF(N89 = "-", -V89,I89)</f>
        <v>0</v>
      </c>
      <c r="P89" s="1" t="n">
        <f aca="true">IF(N89 = "-", SUM(INDIRECT(ADDRESS(2,COLUMN(O89)) &amp; ":" &amp; ADDRESS(ROW(),COLUMN(O89)))), 0)</f>
        <v>0</v>
      </c>
      <c r="Q89" s="1" t="n">
        <f aca="false">IF(N89="-",1,0)</f>
        <v>0</v>
      </c>
      <c r="R89" s="1" t="n">
        <f aca="true">IF(P89 = 0, INDIRECT("R" &amp; ROW() - 1), P89)</f>
        <v>11000</v>
      </c>
      <c r="S89" s="1" t="str">
        <f aca="false">IF(H89="","",VLOOKUP(H89,'Вода SKU'!$A$1:$B$150,2,0))</f>
        <v/>
      </c>
      <c r="T89" s="1" t="n">
        <f aca="false">8000/1000</f>
        <v>8</v>
      </c>
      <c r="U89" s="1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1" t="n">
        <f aca="false">IF(U89 = "", "", U89/T89)</f>
        <v>0</v>
      </c>
      <c r="W89" s="1" t="str">
        <f aca="true">IF(N89="", "", MAX(ROUND(-(INDIRECT("R" &amp; ROW() - 1) - R89)/1000, 0), 1) * 1000)</f>
        <v/>
      </c>
    </row>
    <row r="90" customFormat="false" ht="13.8" hidden="false" customHeight="true" outlineLevel="0" collapsed="false">
      <c r="J90" s="29" t="str">
        <f aca="true">IF(L90="", IF(N90="","",W90+(INDIRECT("R" &amp; ROW() - 1) - R90)),IF(N90="", "", INDIRECT("R" &amp; ROW() - 1) - R90))</f>
        <v/>
      </c>
      <c r="M90" s="31" t="str">
        <f aca="false">IF(L90="", IF(W90=0, "", W90), IF(U90 = "", "", IF(U90/T90 = 0, "", U90/T90)))</f>
        <v/>
      </c>
      <c r="O90" s="1" t="n">
        <f aca="false">IF(N90 = "-", -V90,I90)</f>
        <v>0</v>
      </c>
      <c r="P90" s="1" t="n">
        <f aca="true">IF(N90 = "-", SUM(INDIRECT(ADDRESS(2,COLUMN(O90)) &amp; ":" &amp; ADDRESS(ROW(),COLUMN(O90)))), 0)</f>
        <v>0</v>
      </c>
      <c r="Q90" s="1" t="n">
        <f aca="false">IF(N90="-",1,0)</f>
        <v>0</v>
      </c>
      <c r="R90" s="1" t="n">
        <f aca="true">IF(P90 = 0, INDIRECT("R" &amp; ROW() - 1), P90)</f>
        <v>11000</v>
      </c>
      <c r="S90" s="1" t="str">
        <f aca="false">IF(H90="","",VLOOKUP(H90,'Вода SKU'!$A$1:$B$150,2,0))</f>
        <v/>
      </c>
      <c r="T90" s="1" t="n">
        <f aca="false">8000/1000</f>
        <v>8</v>
      </c>
      <c r="U90" s="1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1" t="n">
        <f aca="false">IF(U90 = "", "", U90/T90)</f>
        <v>0</v>
      </c>
      <c r="W90" s="1" t="str">
        <f aca="true">IF(N90="", "", MAX(ROUND(-(INDIRECT("R" &amp; ROW() - 1) - R90)/1000, 0), 1) * 1000)</f>
        <v/>
      </c>
    </row>
    <row r="91" customFormat="false" ht="13.8" hidden="false" customHeight="true" outlineLevel="0" collapsed="false">
      <c r="J91" s="29" t="str">
        <f aca="true">IF(L91="", IF(N91="","",W91+(INDIRECT("R" &amp; ROW() - 1) - R91)),IF(N91="", "", INDIRECT("R" &amp; ROW() - 1) - R91))</f>
        <v/>
      </c>
      <c r="M91" s="31" t="str">
        <f aca="false">IF(L91="", IF(W91=0, "", W91), IF(U91 = "", "", IF(U91/T91 = 0, "", U91/T91)))</f>
        <v/>
      </c>
      <c r="O91" s="1" t="n">
        <f aca="false">IF(N91 = "-", -V91,I91)</f>
        <v>0</v>
      </c>
      <c r="P91" s="1" t="n">
        <f aca="true">IF(N91 = "-", SUM(INDIRECT(ADDRESS(2,COLUMN(O91)) &amp; ":" &amp; ADDRESS(ROW(),COLUMN(O91)))), 0)</f>
        <v>0</v>
      </c>
      <c r="Q91" s="1" t="n">
        <f aca="false">IF(N91="-",1,0)</f>
        <v>0</v>
      </c>
      <c r="R91" s="1" t="n">
        <f aca="true">IF(P91 = 0, INDIRECT("R" &amp; ROW() - 1), P91)</f>
        <v>11000</v>
      </c>
      <c r="S91" s="1" t="str">
        <f aca="false">IF(H91="","",VLOOKUP(H91,'Вода SKU'!$A$1:$B$150,2,0))</f>
        <v/>
      </c>
      <c r="T91" s="1" t="n">
        <f aca="false">8000/1000</f>
        <v>8</v>
      </c>
      <c r="U91" s="1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1" t="n">
        <f aca="false">IF(U91 = "", "", U91/T91)</f>
        <v>0</v>
      </c>
      <c r="W91" s="1" t="str">
        <f aca="true">IF(N91="", "", MAX(ROUND(-(INDIRECT("R" &amp; ROW() - 1) - R91)/1000, 0), 1) * 1000)</f>
        <v/>
      </c>
    </row>
    <row r="92" customFormat="false" ht="13.8" hidden="false" customHeight="true" outlineLevel="0" collapsed="false">
      <c r="J92" s="29" t="str">
        <f aca="true">IF(L92="", IF(N92="","",W92+(INDIRECT("R" &amp; ROW() - 1) - R92)),IF(N92="", "", INDIRECT("R" &amp; ROW() - 1) - R92))</f>
        <v/>
      </c>
      <c r="M92" s="31" t="str">
        <f aca="false">IF(L92="", IF(W92=0, "", W92), IF(U92 = "", "", IF(U92/T92 = 0, "", U92/T92)))</f>
        <v/>
      </c>
      <c r="O92" s="1" t="n">
        <f aca="false">IF(N92 = "-", -V92,I92)</f>
        <v>0</v>
      </c>
      <c r="P92" s="1" t="n">
        <f aca="true">IF(N92 = "-", SUM(INDIRECT(ADDRESS(2,COLUMN(O92)) &amp; ":" &amp; ADDRESS(ROW(),COLUMN(O92)))), 0)</f>
        <v>0</v>
      </c>
      <c r="Q92" s="1" t="n">
        <f aca="false">IF(N92="-",1,0)</f>
        <v>0</v>
      </c>
      <c r="R92" s="1" t="n">
        <f aca="true">IF(P92 = 0, INDIRECT("R" &amp; ROW() - 1), P92)</f>
        <v>11000</v>
      </c>
      <c r="S92" s="1" t="str">
        <f aca="false">IF(H92="","",VLOOKUP(H92,'Вода SKU'!$A$1:$B$150,2,0))</f>
        <v/>
      </c>
      <c r="T92" s="1" t="n">
        <f aca="false">8000/1000</f>
        <v>8</v>
      </c>
      <c r="U92" s="1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1" t="n">
        <f aca="false">IF(U92 = "", "", U92/T92)</f>
        <v>0</v>
      </c>
      <c r="W92" s="1" t="str">
        <f aca="true">IF(N92="", "", MAX(ROUND(-(INDIRECT("R" &amp; ROW() - 1) - R92)/1000, 0), 1) * 1000)</f>
        <v/>
      </c>
    </row>
    <row r="93" customFormat="false" ht="13.8" hidden="false" customHeight="true" outlineLevel="0" collapsed="false">
      <c r="J93" s="29" t="str">
        <f aca="true">IF(L93="", IF(N93="","",W93+(INDIRECT("R" &amp; ROW() - 1) - R93)),IF(N93="", "", INDIRECT("R" &amp; ROW() - 1) - R93))</f>
        <v/>
      </c>
      <c r="M93" s="31" t="str">
        <f aca="false">IF(L93="", IF(W93=0, "", W93), IF(U93 = "", "", IF(U93/T93 = 0, "", U93/T93)))</f>
        <v/>
      </c>
      <c r="O93" s="1" t="n">
        <f aca="false">IF(N93 = "-", -V93,I93)</f>
        <v>0</v>
      </c>
      <c r="P93" s="1" t="n">
        <f aca="true">IF(N93 = "-", SUM(INDIRECT(ADDRESS(2,COLUMN(O93)) &amp; ":" &amp; ADDRESS(ROW(),COLUMN(O93)))), 0)</f>
        <v>0</v>
      </c>
      <c r="Q93" s="1" t="n">
        <f aca="false">IF(N93="-",1,0)</f>
        <v>0</v>
      </c>
      <c r="R93" s="1" t="n">
        <f aca="true">IF(P93 = 0, INDIRECT("R" &amp; ROW() - 1), P93)</f>
        <v>11000</v>
      </c>
      <c r="S93" s="1" t="str">
        <f aca="false">IF(H93="","",VLOOKUP(H93,'Вода SKU'!$A$1:$B$150,2,0))</f>
        <v/>
      </c>
      <c r="T93" s="1" t="n">
        <f aca="false">8000/1000</f>
        <v>8</v>
      </c>
      <c r="U93" s="1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1" t="n">
        <f aca="false">IF(U93 = "", "", U93/T93)</f>
        <v>0</v>
      </c>
      <c r="W93" s="1" t="str">
        <f aca="true">IF(N93="", "", MAX(ROUND(-(INDIRECT("R" &amp; ROW() - 1) - R93)/1000, 0), 1) * 1000)</f>
        <v/>
      </c>
    </row>
    <row r="94" customFormat="false" ht="13.8" hidden="false" customHeight="true" outlineLevel="0" collapsed="false">
      <c r="J94" s="29" t="str">
        <f aca="true">IF(L94="", IF(N94="","",W94+(INDIRECT("R" &amp; ROW() - 1) - R94)),IF(N94="", "", INDIRECT("R" &amp; ROW() - 1) - R94))</f>
        <v/>
      </c>
      <c r="M94" s="31" t="str">
        <f aca="false">IF(L94="", IF(W94=0, "", W94), IF(U94 = "", "", IF(U94/T94 = 0, "", U94/T94)))</f>
        <v/>
      </c>
      <c r="O94" s="1" t="n">
        <f aca="false">IF(N94 = "-", -V94,I94)</f>
        <v>0</v>
      </c>
      <c r="P94" s="1" t="n">
        <f aca="true">IF(N94 = "-", SUM(INDIRECT(ADDRESS(2,COLUMN(O94)) &amp; ":" &amp; ADDRESS(ROW(),COLUMN(O94)))), 0)</f>
        <v>0</v>
      </c>
      <c r="Q94" s="1" t="n">
        <f aca="false">IF(N94="-",1,0)</f>
        <v>0</v>
      </c>
      <c r="R94" s="1" t="n">
        <f aca="true">IF(P94 = 0, INDIRECT("R" &amp; ROW() - 1), P94)</f>
        <v>11000</v>
      </c>
      <c r="S94" s="1" t="str">
        <f aca="false">IF(H94="","",VLOOKUP(H94,'Вода SKU'!$A$1:$B$150,2,0))</f>
        <v/>
      </c>
      <c r="T94" s="1" t="n">
        <f aca="false">8000/1000</f>
        <v>8</v>
      </c>
      <c r="U94" s="1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1" t="n">
        <f aca="false">IF(U94 = "", "", U94/T94)</f>
        <v>0</v>
      </c>
      <c r="W94" s="1" t="str">
        <f aca="true">IF(N94="", "", MAX(ROUND(-(INDIRECT("R" &amp; ROW() - 1) - R94)/1000, 0), 1) * 1000)</f>
        <v/>
      </c>
    </row>
    <row r="95" customFormat="false" ht="13.8" hidden="false" customHeight="true" outlineLevel="0" collapsed="false">
      <c r="J95" s="29" t="str">
        <f aca="true">IF(L95="", IF(N95="","",W95+(INDIRECT("R" &amp; ROW() - 1) - R95)),IF(N95="", "", INDIRECT("R" &amp; ROW() - 1) - R95))</f>
        <v/>
      </c>
      <c r="M95" s="31" t="str">
        <f aca="false">IF(L95="", IF(W95=0, "", W95), IF(U95 = "", "", IF(U95/T95 = 0, "", U95/T95)))</f>
        <v/>
      </c>
      <c r="O95" s="1" t="n">
        <f aca="false">IF(N95 = "-", -V95,I95)</f>
        <v>0</v>
      </c>
      <c r="P95" s="1" t="n">
        <f aca="true">IF(N95 = "-", SUM(INDIRECT(ADDRESS(2,COLUMN(O95)) &amp; ":" &amp; ADDRESS(ROW(),COLUMN(O95)))), 0)</f>
        <v>0</v>
      </c>
      <c r="Q95" s="1" t="n">
        <f aca="false">IF(N95="-",1,0)</f>
        <v>0</v>
      </c>
      <c r="R95" s="1" t="n">
        <f aca="true">IF(P95 = 0, INDIRECT("R" &amp; ROW() - 1), P95)</f>
        <v>11000</v>
      </c>
      <c r="S95" s="1" t="str">
        <f aca="false">IF(H95="","",VLOOKUP(H95,'Вода SKU'!$A$1:$B$150,2,0))</f>
        <v/>
      </c>
      <c r="T95" s="1" t="n">
        <f aca="false">8000/1000</f>
        <v>8</v>
      </c>
      <c r="U95" s="1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1" t="n">
        <f aca="false">IF(U95 = "", "", U95/T95)</f>
        <v>0</v>
      </c>
      <c r="W95" s="1" t="str">
        <f aca="true">IF(N95="", "", MAX(ROUND(-(INDIRECT("R" &amp; ROW() - 1) - R95)/1000, 0), 1) * 1000)</f>
        <v/>
      </c>
    </row>
    <row r="96" customFormat="false" ht="13.8" hidden="false" customHeight="true" outlineLevel="0" collapsed="false">
      <c r="J96" s="29" t="str">
        <f aca="true">IF(L96="", IF(N96="","",W96+(INDIRECT("R" &amp; ROW() - 1) - R96)),IF(N96="", "", INDIRECT("R" &amp; ROW() - 1) - R96))</f>
        <v/>
      </c>
      <c r="M96" s="31" t="str">
        <f aca="false">IF(L96="", IF(W96=0, "", W96), IF(U96 = "", "", IF(U96/T96 = 0, "", U96/T96)))</f>
        <v/>
      </c>
      <c r="O96" s="1" t="n">
        <f aca="false">IF(N96 = "-", -V96,I96)</f>
        <v>0</v>
      </c>
      <c r="P96" s="1" t="n">
        <f aca="true">IF(N96 = "-", SUM(INDIRECT(ADDRESS(2,COLUMN(O96)) &amp; ":" &amp; ADDRESS(ROW(),COLUMN(O96)))), 0)</f>
        <v>0</v>
      </c>
      <c r="Q96" s="1" t="n">
        <f aca="false">IF(N96="-",1,0)</f>
        <v>0</v>
      </c>
      <c r="R96" s="1" t="n">
        <f aca="true">IF(P96 = 0, INDIRECT("R" &amp; ROW() - 1), P96)</f>
        <v>11000</v>
      </c>
      <c r="S96" s="1" t="str">
        <f aca="false">IF(H96="","",VLOOKUP(H96,'Вода SKU'!$A$1:$B$150,2,0))</f>
        <v/>
      </c>
      <c r="T96" s="1" t="n">
        <f aca="false">8000/1000</f>
        <v>8</v>
      </c>
      <c r="U96" s="1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1" t="n">
        <f aca="false">IF(U96 = "", "", U96/T96)</f>
        <v>0</v>
      </c>
      <c r="W96" s="1" t="str">
        <f aca="true">IF(N96="", "", MAX(ROUND(-(INDIRECT("R" &amp; ROW() - 1) - R96)/1000, 0), 1) * 1000)</f>
        <v/>
      </c>
    </row>
    <row r="97" customFormat="false" ht="13.8" hidden="false" customHeight="true" outlineLevel="0" collapsed="false">
      <c r="J97" s="29" t="str">
        <f aca="true">IF(L97="", IF(N97="","",W97+(INDIRECT("R" &amp; ROW() - 1) - R97)),IF(N97="", "", INDIRECT("R" &amp; ROW() - 1) - R97))</f>
        <v/>
      </c>
      <c r="M97" s="31" t="str">
        <f aca="false">IF(L97="", IF(W97=0, "", W97), IF(U97 = "", "", IF(U97/T97 = 0, "", U97/T97)))</f>
        <v/>
      </c>
      <c r="O97" s="1" t="n">
        <f aca="false">IF(N97 = "-", -V97,I97)</f>
        <v>0</v>
      </c>
      <c r="P97" s="1" t="n">
        <f aca="true">IF(N97 = "-", SUM(INDIRECT(ADDRESS(2,COLUMN(O97)) &amp; ":" &amp; ADDRESS(ROW(),COLUMN(O97)))), 0)</f>
        <v>0</v>
      </c>
      <c r="Q97" s="1" t="n">
        <f aca="false">IF(N97="-",1,0)</f>
        <v>0</v>
      </c>
      <c r="R97" s="1" t="n">
        <f aca="true">IF(P97 = 0, INDIRECT("R" &amp; ROW() - 1), P97)</f>
        <v>11000</v>
      </c>
      <c r="S97" s="1" t="str">
        <f aca="false">IF(H97="","",VLOOKUP(H97,'Вода SKU'!$A$1:$B$150,2,0))</f>
        <v/>
      </c>
      <c r="T97" s="1" t="n">
        <f aca="false">8000/1000</f>
        <v>8</v>
      </c>
      <c r="U97" s="1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1" t="n">
        <f aca="false">IF(U97 = "", "", U97/T97)</f>
        <v>0</v>
      </c>
      <c r="W97" s="1" t="str">
        <f aca="true">IF(N97="", "", MAX(ROUND(-(INDIRECT("R" &amp; ROW() - 1) - R97)/1000, 0), 1) * 1000)</f>
        <v/>
      </c>
    </row>
    <row r="98" customFormat="false" ht="13.8" hidden="false" customHeight="true" outlineLevel="0" collapsed="false">
      <c r="J98" s="29" t="str">
        <f aca="true">IF(L98="", IF(N98="","",W98+(INDIRECT("R" &amp; ROW() - 1) - R98)),IF(N98="", "", INDIRECT("R" &amp; ROW() - 1) - R98))</f>
        <v/>
      </c>
      <c r="M98" s="31" t="str">
        <f aca="false">IF(L98="", IF(W98=0, "", W98), IF(U98 = "", "", IF(U98/T98 = 0, "", U98/T98)))</f>
        <v/>
      </c>
      <c r="O98" s="1" t="n">
        <f aca="false">IF(N98 = "-", -V98,I98)</f>
        <v>0</v>
      </c>
      <c r="P98" s="1" t="n">
        <f aca="true">IF(N98 = "-", SUM(INDIRECT(ADDRESS(2,COLUMN(O98)) &amp; ":" &amp; ADDRESS(ROW(),COLUMN(O98)))), 0)</f>
        <v>0</v>
      </c>
      <c r="Q98" s="1" t="n">
        <f aca="false">IF(N98="-",1,0)</f>
        <v>0</v>
      </c>
      <c r="R98" s="1" t="n">
        <f aca="true">IF(P98 = 0, INDIRECT("R" &amp; ROW() - 1), P98)</f>
        <v>11000</v>
      </c>
      <c r="S98" s="1" t="str">
        <f aca="false">IF(H98="","",VLOOKUP(H98,'Вода SKU'!$A$1:$B$150,2,0))</f>
        <v/>
      </c>
      <c r="T98" s="1" t="n">
        <f aca="false">8000/1000</f>
        <v>8</v>
      </c>
      <c r="U98" s="1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1" t="n">
        <f aca="false">IF(U98 = "", "", U98/T98)</f>
        <v>0</v>
      </c>
      <c r="W98" s="1" t="str">
        <f aca="true">IF(N98="", "", MAX(ROUND(-(INDIRECT("R" &amp; ROW() - 1) - R98)/1000, 0), 1) * 1000)</f>
        <v/>
      </c>
    </row>
    <row r="115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98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6" aboveAverage="0" equalAverage="0" bottom="0" percent="0" rank="0" text="" dxfId="4">
      <formula>SUMIF(J2:J98,"&gt;0")-SUMIF(J2:J98,"&lt;0") &gt; 1</formula>
    </cfRule>
  </conditionalFormatting>
  <dataValidations count="3">
    <dataValidation allowBlank="false" operator="between" showDropDown="false" showErrorMessage="false" showInputMessage="true" sqref="B2:B98" type="list">
      <formula1>'Типы варок'!$A$1:$A$102</formula1>
      <formula2>0</formula2>
    </dataValidation>
    <dataValidation allowBlank="false" operator="between" showDropDown="false" showErrorMessage="false" showInputMessage="true" sqref="E2:F98" type="list">
      <formula1>'Форм фактор плавления'!$A$1:$A$25</formula1>
      <formula2>0</formula2>
    </dataValidation>
    <dataValidation allowBlank="false" operator="between" showDropDown="false" showErrorMessage="true" showInputMessage="true" sqref="H2:H35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P2" activePane="bottomLeft" state="frozen"/>
      <selection pane="topLeft" activeCell="A1" activeCellId="0" sqref="A1"/>
      <selection pane="bottomLeft" activeCell="E35" activeCellId="0" sqref="E35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9"/>
    <col collapsed="false" customWidth="true" hidden="false" outlineLevel="0" max="9" min="9" style="1" width="10.28"/>
    <col collapsed="false" customWidth="true" hidden="false" outlineLevel="0" max="11" min="10" style="1" width="8.72"/>
    <col collapsed="false" customWidth="true" hidden="false" outlineLevel="0" max="12" min="12" style="21" width="8.72"/>
    <col collapsed="false" customWidth="true" hidden="false" outlineLevel="0" max="13" min="13" style="22" width="12.36"/>
    <col collapsed="false" customWidth="true" hidden="true" outlineLevel="0" max="14" min="14" style="1" width="1.82"/>
    <col collapsed="false" customWidth="true" hidden="true" outlineLevel="0" max="15" min="15" style="1" width="5.54"/>
    <col collapsed="false" customWidth="true" hidden="true" outlineLevel="0" max="16" min="16" style="1" width="5.46"/>
    <col collapsed="false" customWidth="true" hidden="true" outlineLevel="0" max="17" min="17" style="1" width="5"/>
    <col collapsed="false" customWidth="true" hidden="true" outlineLevel="0" max="18" min="18" style="1" width="7.54"/>
    <col collapsed="false" customWidth="true" hidden="true" outlineLevel="0" max="19" min="19" style="1" width="3.18"/>
    <col collapsed="false" customWidth="true" hidden="true" outlineLevel="0" max="20" min="20" style="1" width="6.64"/>
    <col collapsed="false" customWidth="true" hidden="true" outlineLevel="0" max="21" min="21" style="1" width="14.54"/>
    <col collapsed="false" customWidth="true" hidden="true" outlineLevel="0" max="22" min="22" style="1" width="12"/>
    <col collapsed="false" customWidth="true" hidden="true" outlineLevel="0" max="23" min="23" style="1" width="8.54"/>
    <col collapsed="false" customWidth="true" hidden="false" outlineLevel="0" max="1025" min="24" style="1" width="8.54"/>
  </cols>
  <sheetData>
    <row r="1" customFormat="false" ht="34.5" hidden="false" customHeight="true" outlineLevel="0" collapsed="false">
      <c r="A1" s="23" t="s">
        <v>669</v>
      </c>
      <c r="B1" s="24" t="s">
        <v>637</v>
      </c>
      <c r="C1" s="24" t="s">
        <v>644</v>
      </c>
      <c r="D1" s="24" t="s">
        <v>131</v>
      </c>
      <c r="E1" s="24" t="s">
        <v>638</v>
      </c>
      <c r="F1" s="24" t="s">
        <v>670</v>
      </c>
      <c r="G1" s="24" t="s">
        <v>671</v>
      </c>
      <c r="H1" s="24" t="s">
        <v>672</v>
      </c>
      <c r="I1" s="24" t="s">
        <v>673</v>
      </c>
      <c r="J1" s="24" t="s">
        <v>674</v>
      </c>
      <c r="K1" s="24" t="s">
        <v>675</v>
      </c>
      <c r="L1" s="33" t="s">
        <v>676</v>
      </c>
      <c r="M1" s="33" t="s">
        <v>677</v>
      </c>
      <c r="N1" s="24" t="s">
        <v>678</v>
      </c>
      <c r="P1" s="24" t="s">
        <v>679</v>
      </c>
      <c r="Q1" s="24" t="s">
        <v>680</v>
      </c>
      <c r="R1" s="24" t="n">
        <v>0</v>
      </c>
      <c r="S1" s="23" t="s">
        <v>681</v>
      </c>
      <c r="T1" s="23" t="s">
        <v>682</v>
      </c>
      <c r="U1" s="23" t="s">
        <v>683</v>
      </c>
      <c r="V1" s="23" t="s">
        <v>684</v>
      </c>
      <c r="W1" s="26" t="s">
        <v>685</v>
      </c>
    </row>
    <row r="2" customFormat="false" ht="13.8" hidden="false" customHeight="true" outlineLevel="0" collapsed="false">
      <c r="A2" s="34" t="n">
        <f aca="true">IF(N2="-", "-", 1 + MAX(Вода!$A$2:$A$76) + SUM(INDIRECT(ADDRESS(2,COLUMN(Q2)) &amp; ":" &amp; ADDRESS(ROW(),COLUMN(Q2)))))</f>
        <v>12</v>
      </c>
      <c r="B2" s="34" t="s">
        <v>694</v>
      </c>
      <c r="C2" s="34" t="n">
        <v>850</v>
      </c>
      <c r="D2" s="34" t="s">
        <v>649</v>
      </c>
      <c r="E2" s="34" t="s">
        <v>695</v>
      </c>
      <c r="F2" s="34" t="s">
        <v>695</v>
      </c>
      <c r="G2" s="34" t="s">
        <v>696</v>
      </c>
      <c r="H2" s="34" t="s">
        <v>209</v>
      </c>
      <c r="I2" s="34" t="n">
        <v>154</v>
      </c>
      <c r="J2" s="29" t="str">
        <f aca="true">IF(L2="", IF(N2="","",W2+(INDIRECT("R" &amp; ROW() - 1) - R2)),IF(N2="", "", INDIRECT("R" &amp; ROW() - 1) - R2))</f>
        <v/>
      </c>
      <c r="K2" s="30" t="n">
        <v>1</v>
      </c>
      <c r="L2" s="31"/>
      <c r="M2" s="31" t="str">
        <f aca="false">IF(L2="", IF(W2=0, "", W2), IF(U2 = "", "", IF(U2/T2 = 0, "", U2/T2)))</f>
        <v/>
      </c>
      <c r="O2" s="1" t="n">
        <f aca="false">IF(N2 = "-", -V2,I2)</f>
        <v>154</v>
      </c>
      <c r="P2" s="1" t="n">
        <f aca="true">IF(N2 = "-", SUM(INDIRECT(ADDRESS(2,COLUMN(O2)) &amp; ":" &amp; ADDRESS(ROW(),COLUMN(O2)))), 0)</f>
        <v>0</v>
      </c>
      <c r="Q2" s="1" t="n">
        <f aca="false">IF(N2="-",1,0)</f>
        <v>0</v>
      </c>
      <c r="R2" s="1" t="n">
        <f aca="true">IF(P2 = 0, INDIRECT("R" &amp; ROW() - 1), P2)</f>
        <v>0</v>
      </c>
      <c r="S2" s="1" t="str">
        <f aca="false">IF(H2="","",VLOOKUP(H2,'Соль SKU'!$A$1:$B$150,2,0))</f>
        <v>2.7, Альче</v>
      </c>
      <c r="T2" s="1" t="n">
        <f aca="false">8000/850</f>
        <v>9.41176470588235</v>
      </c>
      <c r="U2" s="1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 t="n">
        <f aca="false">IF(U2 = "", "", U2/T2)</f>
        <v>0</v>
      </c>
      <c r="W2" s="1" t="str">
        <f aca="true">IF(N2="", "", MAX(ROUND(-(INDIRECT("R" &amp; ROW() - 1) - R2)/850, 0), 1) * 850)</f>
        <v/>
      </c>
    </row>
    <row r="3" customFormat="false" ht="13.8" hidden="false" customHeight="true" outlineLevel="0" collapsed="false">
      <c r="A3" s="34" t="n">
        <f aca="true">IF(N3="-", "-", 1 + MAX(Вода!$A$2:$A$76) + SUM(INDIRECT(ADDRESS(2,COLUMN(Q3)) &amp; ":" &amp; ADDRESS(ROW(),COLUMN(Q3)))))</f>
        <v>12</v>
      </c>
      <c r="B3" s="34" t="s">
        <v>694</v>
      </c>
      <c r="C3" s="34" t="n">
        <v>850</v>
      </c>
      <c r="D3" s="34" t="s">
        <v>649</v>
      </c>
      <c r="E3" s="34" t="s">
        <v>695</v>
      </c>
      <c r="F3" s="34" t="s">
        <v>695</v>
      </c>
      <c r="G3" s="34" t="s">
        <v>696</v>
      </c>
      <c r="H3" s="34" t="s">
        <v>210</v>
      </c>
      <c r="I3" s="34" t="n">
        <v>58</v>
      </c>
      <c r="J3" s="29" t="str">
        <f aca="true">IF(L3="", IF(N3="","",W3+(INDIRECT("R" &amp; ROW() - 1) - R3)),IF(N3="", "", INDIRECT("R" &amp; ROW() - 1) - R3))</f>
        <v/>
      </c>
      <c r="K3" s="30" t="n">
        <v>1</v>
      </c>
      <c r="M3" s="31" t="str">
        <f aca="false">IF(L3="", IF(W3=0, "", W3), IF(U3 = "", "", IF(U3/T3 = 0, "", U3/T3)))</f>
        <v/>
      </c>
      <c r="O3" s="1" t="n">
        <f aca="false">IF(N3 = "-", -V3,I3)</f>
        <v>58</v>
      </c>
      <c r="P3" s="1" t="n">
        <f aca="true">IF(N3 = "-", SUM(INDIRECT(ADDRESS(2,COLUMN(O3)) &amp; ":" &amp; ADDRESS(ROW(),COLUMN(O3)))), 0)</f>
        <v>0</v>
      </c>
      <c r="Q3" s="1" t="n">
        <f aca="false">IF(N3="-",1,0)</f>
        <v>0</v>
      </c>
      <c r="R3" s="1" t="n">
        <f aca="true">IF(P3 = 0, INDIRECT("R" &amp; ROW() - 1), P3)</f>
        <v>0</v>
      </c>
      <c r="S3" s="1" t="str">
        <f aca="false">IF(H3="","",VLOOKUP(H3,'Соль SKU'!$A$1:$B$150,2,0))</f>
        <v>2.7, Альче</v>
      </c>
      <c r="T3" s="1" t="n">
        <f aca="false">8000/850</f>
        <v>9.41176470588235</v>
      </c>
      <c r="U3" s="1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1" t="n">
        <f aca="false">IF(U3 = "", "", U3/T3)</f>
        <v>0</v>
      </c>
      <c r="W3" s="1" t="str">
        <f aca="true">IF(N3="", "", MAX(ROUND(-(INDIRECT("R" &amp; ROW() - 1) - R3)/850, 0), 1) * 850)</f>
        <v/>
      </c>
    </row>
    <row r="4" customFormat="false" ht="13.8" hidden="false" customHeight="true" outlineLevel="0" collapsed="false">
      <c r="A4" s="34" t="n">
        <f aca="true">IF(N4="-", "-", 1 + MAX(Вода!$A$2:$A$76) + SUM(INDIRECT(ADDRESS(2,COLUMN(Q4)) &amp; ":" &amp; ADDRESS(ROW(),COLUMN(Q4)))))</f>
        <v>12</v>
      </c>
      <c r="B4" s="34" t="s">
        <v>694</v>
      </c>
      <c r="C4" s="34" t="n">
        <v>850</v>
      </c>
      <c r="D4" s="34" t="s">
        <v>649</v>
      </c>
      <c r="E4" s="34" t="s">
        <v>695</v>
      </c>
      <c r="F4" s="34" t="s">
        <v>695</v>
      </c>
      <c r="G4" s="34" t="s">
        <v>696</v>
      </c>
      <c r="H4" s="34" t="s">
        <v>211</v>
      </c>
      <c r="I4" s="34" t="n">
        <v>638</v>
      </c>
      <c r="J4" s="29" t="str">
        <f aca="true">IF(L4="", IF(N4="","",W4+(INDIRECT("R" &amp; ROW() - 1) - R4)),IF(N4="", "", INDIRECT("R" &amp; ROW() - 1) - R4))</f>
        <v/>
      </c>
      <c r="K4" s="30" t="n">
        <v>1</v>
      </c>
      <c r="M4" s="31" t="str">
        <f aca="false">IF(L4="", IF(W4=0, "", W4), IF(U4 = "", "", IF(U4/T4 = 0, "", U4/T4)))</f>
        <v/>
      </c>
      <c r="O4" s="1" t="n">
        <f aca="false">IF(N4 = "-", -V4,I4)</f>
        <v>638</v>
      </c>
      <c r="P4" s="1" t="n">
        <f aca="true">IF(N4 = "-", SUM(INDIRECT(ADDRESS(2,COLUMN(O4)) &amp; ":" &amp; ADDRESS(ROW(),COLUMN(O4)))), 0)</f>
        <v>0</v>
      </c>
      <c r="Q4" s="1" t="n">
        <f aca="false">IF(N4="-",1,0)</f>
        <v>0</v>
      </c>
      <c r="R4" s="1" t="n">
        <f aca="true">IF(P4 = 0, INDIRECT("R" &amp; ROW() - 1), P4)</f>
        <v>0</v>
      </c>
      <c r="S4" s="1" t="str">
        <f aca="false">IF(H4="","",VLOOKUP(H4,'Соль SKU'!$A$1:$B$150,2,0))</f>
        <v>2.7, Альче</v>
      </c>
      <c r="T4" s="1" t="n">
        <f aca="false">8000/850</f>
        <v>9.41176470588235</v>
      </c>
      <c r="U4" s="1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1" t="n">
        <f aca="false">IF(U4 = "", "", U4/T4)</f>
        <v>0</v>
      </c>
      <c r="W4" s="1" t="str">
        <f aca="true">IF(N4="", "", MAX(ROUND(-(INDIRECT("R" &amp; ROW() - 1) - R4)/850, 0), 1) * 850)</f>
        <v/>
      </c>
    </row>
    <row r="5" customFormat="false" ht="13.8" hidden="false" customHeight="true" outlineLevel="0" collapsed="false">
      <c r="A5" s="30" t="str">
        <f aca="true">IF(N5="-", "-", 1 + MAX(Вода!$A$2:$A$76) + SUM(INDIRECT(ADDRESS(2,COLUMN(Q5)) &amp; ":" &amp; ADDRESS(ROW(),COLUMN(Q5)))))</f>
        <v>-</v>
      </c>
      <c r="B5" s="30" t="s">
        <v>689</v>
      </c>
      <c r="C5" s="30" t="s">
        <v>689</v>
      </c>
      <c r="D5" s="30" t="s">
        <v>689</v>
      </c>
      <c r="E5" s="30" t="s">
        <v>689</v>
      </c>
      <c r="F5" s="30" t="s">
        <v>689</v>
      </c>
      <c r="G5" s="30" t="s">
        <v>689</v>
      </c>
      <c r="H5" s="30" t="s">
        <v>689</v>
      </c>
      <c r="J5" s="29" t="n">
        <f aca="true">IF(L5="", IF(N5="","",W5+(INDIRECT("R" &amp; ROW() - 1) - R5)),IF(N5="", "", INDIRECT("R" &amp; ROW() - 1) - R5))</f>
        <v>0</v>
      </c>
      <c r="M5" s="31" t="n">
        <f aca="false">IF(L5="", IF(W5=0, "", W5), IF(U5 = "", "", IF(U5/T5 = 0, "", U5/T5)))</f>
        <v>850</v>
      </c>
      <c r="N5" s="30" t="s">
        <v>689</v>
      </c>
      <c r="O5" s="1" t="n">
        <f aca="false">IF(N5 = "-", -V5,I5)</f>
        <v>-0</v>
      </c>
      <c r="P5" s="1" t="n">
        <f aca="true">IF(N5 = "-", SUM(INDIRECT(ADDRESS(2,COLUMN(O5)) &amp; ":" &amp; ADDRESS(ROW(),COLUMN(O5)))), 0)</f>
        <v>850</v>
      </c>
      <c r="Q5" s="1" t="n">
        <f aca="false">IF(N5="-",1,0)</f>
        <v>1</v>
      </c>
      <c r="R5" s="1" t="n">
        <f aca="true">IF(P5 = 0, INDIRECT("R" &amp; ROW() - 1), P5)</f>
        <v>850</v>
      </c>
      <c r="S5" s="1" t="str">
        <f aca="false">IF(H5="","",VLOOKUP(H5,'Соль SKU'!$A$1:$B$150,2,0))</f>
        <v>-</v>
      </c>
      <c r="T5" s="1" t="n">
        <f aca="false">8000/850</f>
        <v>9.41176470588235</v>
      </c>
      <c r="U5" s="1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1" t="n">
        <f aca="false">IF(U5 = "", "", U5/T5)</f>
        <v>0</v>
      </c>
      <c r="W5" s="1" t="n">
        <f aca="true">IF(N5="", "", MAX(ROUND(-(INDIRECT("R" &amp; ROW() - 1) - R5)/850, 0), 1) * 850)</f>
        <v>850</v>
      </c>
    </row>
    <row r="6" customFormat="false" ht="13.8" hidden="false" customHeight="true" outlineLevel="0" collapsed="false">
      <c r="A6" s="35" t="n">
        <f aca="true">IF(N6="-", "-", 1 + MAX(Вода!$A$2:$A$76) + SUM(INDIRECT(ADDRESS(2,COLUMN(Q6)) &amp; ":" &amp; ADDRESS(ROW(),COLUMN(Q6)))))</f>
        <v>13</v>
      </c>
      <c r="B6" s="35" t="s">
        <v>694</v>
      </c>
      <c r="C6" s="35" t="n">
        <v>850</v>
      </c>
      <c r="D6" s="35" t="s">
        <v>655</v>
      </c>
      <c r="E6" s="35" t="s">
        <v>697</v>
      </c>
      <c r="F6" s="35" t="s">
        <v>697</v>
      </c>
      <c r="G6" s="35" t="s">
        <v>688</v>
      </c>
      <c r="H6" s="35" t="s">
        <v>203</v>
      </c>
      <c r="I6" s="35" t="n">
        <v>850</v>
      </c>
      <c r="J6" s="29" t="str">
        <f aca="true">IF(L6="", IF(N6="","",W6+(INDIRECT("R" &amp; ROW() - 1) - R6)),IF(N6="", "", INDIRECT("R" &amp; ROW() - 1) - R6))</f>
        <v/>
      </c>
      <c r="K6" s="30" t="n">
        <v>1</v>
      </c>
      <c r="M6" s="31" t="str">
        <f aca="false">IF(L6="", IF(W6=0, "", W6), IF(U6 = "", "", IF(U6/T6 = 0, "", U6/T6)))</f>
        <v/>
      </c>
      <c r="O6" s="1" t="n">
        <f aca="false">IF(N6 = "-", -V6,I6)</f>
        <v>850</v>
      </c>
      <c r="P6" s="1" t="n">
        <f aca="true">IF(N6 = "-", SUM(INDIRECT(ADDRESS(2,COLUMN(O6)) &amp; ":" &amp; ADDRESS(ROW(),COLUMN(O6)))), 0)</f>
        <v>0</v>
      </c>
      <c r="Q6" s="1" t="n">
        <f aca="false">IF(N6="-",1,0)</f>
        <v>0</v>
      </c>
      <c r="R6" s="1" t="n">
        <f aca="true">IF(P6 = 0, INDIRECT("R" &amp; ROW() - 1), P6)</f>
        <v>850</v>
      </c>
      <c r="S6" s="1" t="str">
        <f aca="false">IF(H6="","",VLOOKUP(H6,'Соль SKU'!$A$1:$B$150,2,0))</f>
        <v>2.7, Альче</v>
      </c>
      <c r="T6" s="1" t="n">
        <f aca="false">8000/850</f>
        <v>9.41176470588235</v>
      </c>
      <c r="U6" s="1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1" t="n">
        <f aca="false">IF(U6 = "", "", U6/T6)</f>
        <v>0</v>
      </c>
      <c r="W6" s="1" t="str">
        <f aca="true">IF(N6="", "", MAX(ROUND(-(INDIRECT("R" &amp; ROW() - 1) - R6)/850, 0), 1) * 850)</f>
        <v/>
      </c>
    </row>
    <row r="7" customFormat="false" ht="13.8" hidden="false" customHeight="true" outlineLevel="0" collapsed="false">
      <c r="A7" s="30" t="str">
        <f aca="true">IF(N7="-", "-", 1 + MAX(Вода!$A$2:$A$76) + SUM(INDIRECT(ADDRESS(2,COLUMN(Q7)) &amp; ":" &amp; ADDRESS(ROW(),COLUMN(Q7)))))</f>
        <v>-</v>
      </c>
      <c r="B7" s="30" t="s">
        <v>689</v>
      </c>
      <c r="C7" s="30" t="s">
        <v>689</v>
      </c>
      <c r="D7" s="30" t="s">
        <v>689</v>
      </c>
      <c r="E7" s="30" t="s">
        <v>689</v>
      </c>
      <c r="F7" s="30" t="s">
        <v>689</v>
      </c>
      <c r="G7" s="30" t="s">
        <v>689</v>
      </c>
      <c r="H7" s="30" t="s">
        <v>689</v>
      </c>
      <c r="J7" s="29" t="n">
        <f aca="true">IF(L7="", IF(N7="","",W7+(INDIRECT("R" &amp; ROW() - 1) - R7)),IF(N7="", "", INDIRECT("R" &amp; ROW() - 1) - R7))</f>
        <v>0</v>
      </c>
      <c r="M7" s="31" t="n">
        <f aca="false">IF(L7="", IF(W7=0, "", W7), IF(U7 = "", "", IF(U7/T7 = 0, "", U7/T7)))</f>
        <v>850</v>
      </c>
      <c r="N7" s="30" t="s">
        <v>689</v>
      </c>
      <c r="O7" s="1" t="n">
        <f aca="false">IF(N7 = "-", -V7,I7)</f>
        <v>-0</v>
      </c>
      <c r="P7" s="1" t="n">
        <f aca="true">IF(N7 = "-", SUM(INDIRECT(ADDRESS(2,COLUMN(O7)) &amp; ":" &amp; ADDRESS(ROW(),COLUMN(O7)))), 0)</f>
        <v>1700</v>
      </c>
      <c r="Q7" s="1" t="n">
        <f aca="false">IF(N7="-",1,0)</f>
        <v>1</v>
      </c>
      <c r="R7" s="1" t="n">
        <f aca="true">IF(P7 = 0, INDIRECT("R" &amp; ROW() - 1), P7)</f>
        <v>1700</v>
      </c>
      <c r="S7" s="1" t="str">
        <f aca="false">IF(H7="","",VLOOKUP(H7,'Соль SKU'!$A$1:$B$150,2,0))</f>
        <v>-</v>
      </c>
      <c r="T7" s="1" t="n">
        <f aca="false">8000/850</f>
        <v>9.41176470588235</v>
      </c>
      <c r="U7" s="1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1" t="n">
        <f aca="false">IF(U7 = "", "", U7/T7)</f>
        <v>0</v>
      </c>
      <c r="W7" s="1" t="n">
        <f aca="true">IF(N7="", "", MAX(ROUND(-(INDIRECT("R" &amp; ROW() - 1) - R7)/850, 0), 1) * 850)</f>
        <v>850</v>
      </c>
    </row>
    <row r="8" customFormat="false" ht="13.8" hidden="false" customHeight="true" outlineLevel="0" collapsed="false">
      <c r="A8" s="34" t="n">
        <f aca="true">IF(N8="-", "-", 1 + MAX(Вода!$A$2:$A$76) + SUM(INDIRECT(ADDRESS(2,COLUMN(Q8)) &amp; ":" &amp; ADDRESS(ROW(),COLUMN(Q8)))))</f>
        <v>14</v>
      </c>
      <c r="B8" s="34" t="s">
        <v>694</v>
      </c>
      <c r="C8" s="34" t="n">
        <v>850</v>
      </c>
      <c r="D8" s="34" t="s">
        <v>649</v>
      </c>
      <c r="E8" s="34" t="s">
        <v>698</v>
      </c>
      <c r="F8" s="34" t="s">
        <v>698</v>
      </c>
      <c r="G8" s="34" t="s">
        <v>696</v>
      </c>
      <c r="H8" s="34" t="s">
        <v>214</v>
      </c>
      <c r="I8" s="34" t="n">
        <v>452</v>
      </c>
      <c r="J8" s="29" t="str">
        <f aca="true">IF(L8="", IF(N8="","",W8+(INDIRECT("R" &amp; ROW() - 1) - R8)),IF(N8="", "", INDIRECT("R" &amp; ROW() - 1) - R8))</f>
        <v/>
      </c>
      <c r="K8" s="30" t="n">
        <v>1</v>
      </c>
      <c r="M8" s="31" t="str">
        <f aca="false">IF(L8="", IF(W8=0, "", W8), IF(U8 = "", "", IF(U8/T8 = 0, "", U8/T8)))</f>
        <v/>
      </c>
      <c r="O8" s="1" t="n">
        <f aca="false">IF(N8 = "-", -V8,I8)</f>
        <v>452</v>
      </c>
      <c r="P8" s="1" t="n">
        <f aca="true">IF(N8 = "-", SUM(INDIRECT(ADDRESS(2,COLUMN(O8)) &amp; ":" &amp; ADDRESS(ROW(),COLUMN(O8)))), 0)</f>
        <v>0</v>
      </c>
      <c r="Q8" s="1" t="n">
        <f aca="false">IF(N8="-",1,0)</f>
        <v>0</v>
      </c>
      <c r="R8" s="1" t="n">
        <f aca="true">IF(P8 = 0, INDIRECT("R" &amp; ROW() - 1), P8)</f>
        <v>1700</v>
      </c>
      <c r="S8" s="1" t="str">
        <f aca="false">IF(H8="","",VLOOKUP(H8,'Соль SKU'!$A$1:$B$150,2,0))</f>
        <v>2.7, Альче</v>
      </c>
      <c r="T8" s="1" t="n">
        <f aca="false">8000/850</f>
        <v>9.41176470588235</v>
      </c>
      <c r="U8" s="1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1" t="n">
        <f aca="false">IF(U8 = "", "", U8/T8)</f>
        <v>0</v>
      </c>
      <c r="W8" s="1" t="str">
        <f aca="true">IF(N8="", "", MAX(ROUND(-(INDIRECT("R" &amp; ROW() - 1) - R8)/850, 0), 1) * 850)</f>
        <v/>
      </c>
    </row>
    <row r="9" customFormat="false" ht="13.8" hidden="false" customHeight="true" outlineLevel="0" collapsed="false">
      <c r="A9" s="36" t="n">
        <f aca="true">IF(N9="-", "-", 1 + MAX(Вода!$A$2:$A$76) + SUM(INDIRECT(ADDRESS(2,COLUMN(Q9)) &amp; ":" &amp; ADDRESS(ROW(),COLUMN(Q9)))))</f>
        <v>14</v>
      </c>
      <c r="B9" s="36" t="s">
        <v>694</v>
      </c>
      <c r="C9" s="36" t="n">
        <v>850</v>
      </c>
      <c r="D9" s="36" t="s">
        <v>655</v>
      </c>
      <c r="E9" s="36" t="s">
        <v>698</v>
      </c>
      <c r="F9" s="36" t="s">
        <v>698</v>
      </c>
      <c r="G9" s="36" t="s">
        <v>696</v>
      </c>
      <c r="H9" s="36" t="s">
        <v>199</v>
      </c>
      <c r="I9" s="36" t="n">
        <v>398</v>
      </c>
      <c r="J9" s="29" t="str">
        <f aca="true">IF(L9="", IF(N9="","",W9+(INDIRECT("R" &amp; ROW() - 1) - R9)),IF(N9="", "", INDIRECT("R" &amp; ROW() - 1) - R9))</f>
        <v/>
      </c>
      <c r="K9" s="30" t="n">
        <v>1</v>
      </c>
      <c r="M9" s="31" t="str">
        <f aca="false">IF(L9="", IF(W9=0, "", W9), IF(U9 = "", "", IF(U9/T9 = 0, "", U9/T9)))</f>
        <v/>
      </c>
      <c r="O9" s="1" t="n">
        <f aca="false">IF(N9 = "-", -V9,I9)</f>
        <v>398</v>
      </c>
      <c r="P9" s="1" t="n">
        <f aca="true">IF(N9 = "-", SUM(INDIRECT(ADDRESS(2,COLUMN(O9)) &amp; ":" &amp; ADDRESS(ROW(),COLUMN(O9)))), 0)</f>
        <v>0</v>
      </c>
      <c r="Q9" s="1" t="n">
        <f aca="false">IF(N9="-",1,0)</f>
        <v>0</v>
      </c>
      <c r="R9" s="1" t="n">
        <f aca="true">IF(P9 = 0, INDIRECT("R" &amp; ROW() - 1), P9)</f>
        <v>1700</v>
      </c>
      <c r="S9" s="1" t="str">
        <f aca="false">IF(H9="","",VLOOKUP(H9,'Соль SKU'!$A$1:$B$150,2,0))</f>
        <v>2.7, Альче</v>
      </c>
      <c r="T9" s="1" t="n">
        <f aca="false">8000/850</f>
        <v>9.41176470588235</v>
      </c>
      <c r="U9" s="1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1" t="n">
        <f aca="false">IF(U9 = "", "", U9/T9)</f>
        <v>0</v>
      </c>
      <c r="W9" s="1" t="str">
        <f aca="true">IF(N9="", "", MAX(ROUND(-(INDIRECT("R" &amp; ROW() - 1) - R9)/850, 0), 1) * 850)</f>
        <v/>
      </c>
    </row>
    <row r="10" customFormat="false" ht="13.8" hidden="false" customHeight="true" outlineLevel="0" collapsed="false">
      <c r="A10" s="30" t="str">
        <f aca="true">IF(N10="-", "-", 1 + MAX(Вода!$A$2:$A$76) + SUM(INDIRECT(ADDRESS(2,COLUMN(Q10)) &amp; ":" &amp; ADDRESS(ROW(),COLUMN(Q10)))))</f>
        <v>-</v>
      </c>
      <c r="B10" s="30" t="s">
        <v>689</v>
      </c>
      <c r="C10" s="30" t="s">
        <v>689</v>
      </c>
      <c r="D10" s="30" t="s">
        <v>689</v>
      </c>
      <c r="E10" s="30" t="s">
        <v>689</v>
      </c>
      <c r="F10" s="30" t="s">
        <v>689</v>
      </c>
      <c r="G10" s="30" t="s">
        <v>689</v>
      </c>
      <c r="H10" s="30" t="s">
        <v>689</v>
      </c>
      <c r="J10" s="29" t="n">
        <f aca="true">IF(L10="", IF(N10="","",W10+(INDIRECT("R" &amp; ROW() - 1) - R10)),IF(N10="", "", INDIRECT("R" &amp; ROW() - 1) - R10))</f>
        <v>0</v>
      </c>
      <c r="M10" s="31" t="n">
        <f aca="false">IF(L10="", IF(W10=0, "", W10), IF(U10 = "", "", IF(U10/T10 = 0, "", U10/T10)))</f>
        <v>850</v>
      </c>
      <c r="N10" s="30" t="s">
        <v>689</v>
      </c>
      <c r="O10" s="1" t="n">
        <f aca="false">IF(N10 = "-", -V10,I10)</f>
        <v>-0</v>
      </c>
      <c r="P10" s="1" t="n">
        <f aca="true">IF(N10 = "-", SUM(INDIRECT(ADDRESS(2,COLUMN(O10)) &amp; ":" &amp; ADDRESS(ROW(),COLUMN(O10)))), 0)</f>
        <v>2550</v>
      </c>
      <c r="Q10" s="1" t="n">
        <f aca="false">IF(N10="-",1,0)</f>
        <v>1</v>
      </c>
      <c r="R10" s="1" t="n">
        <f aca="true">IF(P10 = 0, INDIRECT("R" &amp; ROW() - 1), P10)</f>
        <v>2550</v>
      </c>
      <c r="S10" s="1" t="str">
        <f aca="false">IF(H10="","",VLOOKUP(H10,'Соль SKU'!$A$1:$B$150,2,0))</f>
        <v>-</v>
      </c>
      <c r="T10" s="1" t="n">
        <f aca="false">8000/850</f>
        <v>9.41176470588235</v>
      </c>
      <c r="U10" s="1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1" t="n">
        <f aca="false">IF(U10 = "", "", U10/T10)</f>
        <v>0</v>
      </c>
      <c r="W10" s="1" t="n">
        <f aca="true">IF(N10="", "", MAX(ROUND(-(INDIRECT("R" &amp; ROW() - 1) - R10)/850, 0), 1) * 850)</f>
        <v>850</v>
      </c>
    </row>
    <row r="11" customFormat="false" ht="13.8" hidden="false" customHeight="true" outlineLevel="0" collapsed="false">
      <c r="A11" s="36" t="n">
        <f aca="true">IF(N11="-", "-", 1 + MAX(Вода!$A$2:$A$76) + SUM(INDIRECT(ADDRESS(2,COLUMN(Q11)) &amp; ":" &amp; ADDRESS(ROW(),COLUMN(Q11)))))</f>
        <v>15</v>
      </c>
      <c r="B11" s="36" t="s">
        <v>694</v>
      </c>
      <c r="C11" s="36" t="n">
        <v>850</v>
      </c>
      <c r="D11" s="36" t="s">
        <v>655</v>
      </c>
      <c r="E11" s="36" t="s">
        <v>698</v>
      </c>
      <c r="F11" s="36" t="s">
        <v>698</v>
      </c>
      <c r="G11" s="36" t="s">
        <v>696</v>
      </c>
      <c r="H11" s="36" t="s">
        <v>199</v>
      </c>
      <c r="I11" s="36" t="n">
        <v>386</v>
      </c>
      <c r="J11" s="29" t="str">
        <f aca="true">IF(L11="", IF(N11="","",W11+(INDIRECT("R" &amp; ROW() - 1) - R11)),IF(N11="", "", INDIRECT("R" &amp; ROW() - 1) - R11))</f>
        <v/>
      </c>
      <c r="K11" s="30" t="n">
        <v>1</v>
      </c>
      <c r="M11" s="31" t="str">
        <f aca="false">IF(L11="", IF(W11=0, "", W11), IF(U11 = "", "", IF(U11/T11 = 0, "", U11/T11)))</f>
        <v/>
      </c>
      <c r="O11" s="1" t="n">
        <f aca="false">IF(N11 = "-", -V11,I11)</f>
        <v>386</v>
      </c>
      <c r="P11" s="1" t="n">
        <f aca="true">IF(N11 = "-", SUM(INDIRECT(ADDRESS(2,COLUMN(O11)) &amp; ":" &amp; ADDRESS(ROW(),COLUMN(O11)))), 0)</f>
        <v>0</v>
      </c>
      <c r="Q11" s="1" t="n">
        <f aca="false">IF(N11="-",1,0)</f>
        <v>0</v>
      </c>
      <c r="R11" s="1" t="n">
        <f aca="true">IF(P11 = 0, INDIRECT("R" &amp; ROW() - 1), P11)</f>
        <v>2550</v>
      </c>
      <c r="S11" s="1" t="str">
        <f aca="false">IF(H11="","",VLOOKUP(H11,'Соль SKU'!$A$1:$B$150,2,0))</f>
        <v>2.7, Альче</v>
      </c>
      <c r="T11" s="1" t="n">
        <f aca="false">8000/850</f>
        <v>9.41176470588235</v>
      </c>
      <c r="U11" s="1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1" t="n">
        <f aca="false">IF(U11 = "", "", U11/T11)</f>
        <v>0</v>
      </c>
      <c r="W11" s="1" t="str">
        <f aca="true">IF(N11="", "", MAX(ROUND(-(INDIRECT("R" &amp; ROW() - 1) - R11)/850, 0), 1) * 850)</f>
        <v/>
      </c>
    </row>
    <row r="12" customFormat="false" ht="13.8" hidden="false" customHeight="true" outlineLevel="0" collapsed="false">
      <c r="A12" s="36" t="n">
        <f aca="true">IF(N12="-", "-", 1 + MAX(Вода!$A$2:$A$76) + SUM(INDIRECT(ADDRESS(2,COLUMN(Q12)) &amp; ":" &amp; ADDRESS(ROW(),COLUMN(Q12)))))</f>
        <v>15</v>
      </c>
      <c r="B12" s="36" t="s">
        <v>694</v>
      </c>
      <c r="C12" s="36" t="n">
        <v>850</v>
      </c>
      <c r="D12" s="36" t="s">
        <v>655</v>
      </c>
      <c r="E12" s="36" t="s">
        <v>698</v>
      </c>
      <c r="F12" s="36" t="s">
        <v>698</v>
      </c>
      <c r="G12" s="36" t="s">
        <v>696</v>
      </c>
      <c r="H12" s="36" t="s">
        <v>200</v>
      </c>
      <c r="I12" s="36" t="n">
        <v>464</v>
      </c>
      <c r="J12" s="29" t="str">
        <f aca="true">IF(L12="", IF(N12="","",W12+(INDIRECT("R" &amp; ROW() - 1) - R12)),IF(N12="", "", INDIRECT("R" &amp; ROW() - 1) - R12))</f>
        <v/>
      </c>
      <c r="K12" s="30" t="n">
        <v>1</v>
      </c>
      <c r="M12" s="31" t="str">
        <f aca="false">IF(L12="", IF(W12=0, "", W12), IF(U12 = "", "", IF(U12/T12 = 0, "", U12/T12)))</f>
        <v/>
      </c>
      <c r="O12" s="1" t="n">
        <f aca="false">IF(N12 = "-", -V12,I12)</f>
        <v>464</v>
      </c>
      <c r="P12" s="1" t="n">
        <f aca="true">IF(N12 = "-", SUM(INDIRECT(ADDRESS(2,COLUMN(O12)) &amp; ":" &amp; ADDRESS(ROW(),COLUMN(O12)))), 0)</f>
        <v>0</v>
      </c>
      <c r="Q12" s="1" t="n">
        <f aca="false">IF(N12="-",1,0)</f>
        <v>0</v>
      </c>
      <c r="R12" s="1" t="n">
        <f aca="true">IF(P12 = 0, INDIRECT("R" &amp; ROW() - 1), P12)</f>
        <v>2550</v>
      </c>
      <c r="S12" s="1" t="str">
        <f aca="false">IF(H12="","",VLOOKUP(H12,'Соль SKU'!$A$1:$B$150,2,0))</f>
        <v>2.7, Альче</v>
      </c>
      <c r="T12" s="1" t="n">
        <f aca="false">8000/850</f>
        <v>9.41176470588235</v>
      </c>
      <c r="U12" s="1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1" t="n">
        <f aca="false">IF(U12 = "", "", U12/T12)</f>
        <v>0</v>
      </c>
      <c r="W12" s="1" t="str">
        <f aca="true">IF(N12="", "", MAX(ROUND(-(INDIRECT("R" &amp; ROW() - 1) - R12)/850, 0), 1) * 850)</f>
        <v/>
      </c>
    </row>
    <row r="13" customFormat="false" ht="13.8" hidden="false" customHeight="true" outlineLevel="0" collapsed="false">
      <c r="A13" s="30" t="str">
        <f aca="true">IF(N13="-", "-", 1 + MAX(Вода!$A$2:$A$76) + SUM(INDIRECT(ADDRESS(2,COLUMN(Q13)) &amp; ":" &amp; ADDRESS(ROW(),COLUMN(Q13)))))</f>
        <v>-</v>
      </c>
      <c r="B13" s="30" t="s">
        <v>689</v>
      </c>
      <c r="C13" s="30" t="s">
        <v>689</v>
      </c>
      <c r="D13" s="30" t="s">
        <v>689</v>
      </c>
      <c r="E13" s="30" t="s">
        <v>689</v>
      </c>
      <c r="F13" s="30" t="s">
        <v>689</v>
      </c>
      <c r="G13" s="30" t="s">
        <v>689</v>
      </c>
      <c r="H13" s="30" t="s">
        <v>689</v>
      </c>
      <c r="J13" s="29" t="n">
        <f aca="true">IF(L13="", IF(N13="","",W13+(INDIRECT("R" &amp; ROW() - 1) - R13)),IF(N13="", "", INDIRECT("R" &amp; ROW() - 1) - R13))</f>
        <v>0</v>
      </c>
      <c r="M13" s="31" t="n">
        <f aca="false">IF(L13="", IF(W13=0, "", W13), IF(U13 = "", "", IF(U13/T13 = 0, "", U13/T13)))</f>
        <v>850</v>
      </c>
      <c r="N13" s="30" t="s">
        <v>689</v>
      </c>
      <c r="O13" s="1" t="n">
        <f aca="false">IF(N13 = "-", -V13,I13)</f>
        <v>-0</v>
      </c>
      <c r="P13" s="1" t="n">
        <f aca="true">IF(N13 = "-", SUM(INDIRECT(ADDRESS(2,COLUMN(O13)) &amp; ":" &amp; ADDRESS(ROW(),COLUMN(O13)))), 0)</f>
        <v>3400</v>
      </c>
      <c r="Q13" s="1" t="n">
        <f aca="false">IF(N13="-",1,0)</f>
        <v>1</v>
      </c>
      <c r="R13" s="1" t="n">
        <f aca="true">IF(P13 = 0, INDIRECT("R" &amp; ROW() - 1), P13)</f>
        <v>3400</v>
      </c>
      <c r="S13" s="1" t="str">
        <f aca="false">IF(H13="","",VLOOKUP(H13,'Соль SKU'!$A$1:$B$150,2,0))</f>
        <v>-</v>
      </c>
      <c r="T13" s="1" t="n">
        <f aca="false">8000/850</f>
        <v>9.41176470588235</v>
      </c>
      <c r="U13" s="1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1" t="n">
        <f aca="false">IF(U13 = "", "", U13/T13)</f>
        <v>0</v>
      </c>
      <c r="W13" s="1" t="n">
        <f aca="true">IF(N13="", "", MAX(ROUND(-(INDIRECT("R" &amp; ROW() - 1) - R13)/850, 0), 1) * 850)</f>
        <v>850</v>
      </c>
    </row>
    <row r="14" customFormat="false" ht="13.8" hidden="false" customHeight="true" outlineLevel="0" collapsed="false">
      <c r="A14" s="36" t="n">
        <f aca="true">IF(N14="-", "-", 1 + MAX(Вода!$A$2:$A$76) + SUM(INDIRECT(ADDRESS(2,COLUMN(Q14)) &amp; ":" &amp; ADDRESS(ROW(),COLUMN(Q14)))))</f>
        <v>16</v>
      </c>
      <c r="B14" s="36" t="s">
        <v>694</v>
      </c>
      <c r="C14" s="36" t="n">
        <v>850</v>
      </c>
      <c r="D14" s="36" t="s">
        <v>655</v>
      </c>
      <c r="E14" s="36" t="s">
        <v>698</v>
      </c>
      <c r="F14" s="36" t="s">
        <v>698</v>
      </c>
      <c r="G14" s="36" t="s">
        <v>696</v>
      </c>
      <c r="H14" s="36" t="s">
        <v>200</v>
      </c>
      <c r="I14" s="36" t="n">
        <v>850</v>
      </c>
      <c r="J14" s="29" t="str">
        <f aca="true">IF(L14="", IF(N14="","",W14+(INDIRECT("R" &amp; ROW() - 1) - R14)),IF(N14="", "", INDIRECT("R" &amp; ROW() - 1) - R14))</f>
        <v/>
      </c>
      <c r="K14" s="30" t="n">
        <v>1</v>
      </c>
      <c r="M14" s="31" t="str">
        <f aca="false">IF(L14="", IF(W14=0, "", W14), IF(U14 = "", "", IF(U14/T14 = 0, "", U14/T14)))</f>
        <v/>
      </c>
      <c r="O14" s="1" t="n">
        <f aca="false">IF(N14 = "-", -V14,I14)</f>
        <v>850</v>
      </c>
      <c r="P14" s="1" t="n">
        <f aca="true">IF(N14 = "-", SUM(INDIRECT(ADDRESS(2,COLUMN(O14)) &amp; ":" &amp; ADDRESS(ROW(),COLUMN(O14)))), 0)</f>
        <v>0</v>
      </c>
      <c r="Q14" s="1" t="n">
        <f aca="false">IF(N14="-",1,0)</f>
        <v>0</v>
      </c>
      <c r="R14" s="1" t="n">
        <f aca="true">IF(P14 = 0, INDIRECT("R" &amp; ROW() - 1), P14)</f>
        <v>3400</v>
      </c>
      <c r="S14" s="1" t="str">
        <f aca="false">IF(H14="","",VLOOKUP(H14,'Соль SKU'!$A$1:$B$150,2,0))</f>
        <v>2.7, Альче</v>
      </c>
      <c r="T14" s="1" t="n">
        <f aca="false">8000/850</f>
        <v>9.41176470588235</v>
      </c>
      <c r="U14" s="1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1" t="n">
        <f aca="false">IF(U14 = "", "", U14/T14)</f>
        <v>0</v>
      </c>
      <c r="W14" s="1" t="str">
        <f aca="true">IF(N14="", "", MAX(ROUND(-(INDIRECT("R" &amp; ROW() - 1) - R14)/850, 0), 1) * 850)</f>
        <v/>
      </c>
    </row>
    <row r="15" customFormat="false" ht="13.8" hidden="false" customHeight="true" outlineLevel="0" collapsed="false">
      <c r="A15" s="30" t="str">
        <f aca="true">IF(N15="-", "-", 1 + MAX(Вода!$A$2:$A$76) + SUM(INDIRECT(ADDRESS(2,COLUMN(Q15)) &amp; ":" &amp; ADDRESS(ROW(),COLUMN(Q15)))))</f>
        <v>-</v>
      </c>
      <c r="B15" s="30" t="s">
        <v>689</v>
      </c>
      <c r="C15" s="30" t="s">
        <v>689</v>
      </c>
      <c r="D15" s="30" t="s">
        <v>689</v>
      </c>
      <c r="E15" s="30" t="s">
        <v>689</v>
      </c>
      <c r="F15" s="30" t="s">
        <v>689</v>
      </c>
      <c r="G15" s="30" t="s">
        <v>689</v>
      </c>
      <c r="H15" s="30" t="s">
        <v>689</v>
      </c>
      <c r="J15" s="29" t="n">
        <f aca="true">IF(L15="", IF(N15="","",W15+(INDIRECT("R" &amp; ROW() - 1) - R15)),IF(N15="", "", INDIRECT("R" &amp; ROW() - 1) - R15))</f>
        <v>0</v>
      </c>
      <c r="M15" s="31" t="n">
        <f aca="false">IF(L15="", IF(W15=0, "", W15), IF(U15 = "", "", IF(U15/T15 = 0, "", U15/T15)))</f>
        <v>850</v>
      </c>
      <c r="N15" s="30" t="s">
        <v>689</v>
      </c>
      <c r="O15" s="1" t="n">
        <f aca="false">IF(N15 = "-", -V15,I15)</f>
        <v>-0</v>
      </c>
      <c r="P15" s="1" t="n">
        <f aca="true">IF(N15 = "-", SUM(INDIRECT(ADDRESS(2,COLUMN(O15)) &amp; ":" &amp; ADDRESS(ROW(),COLUMN(O15)))), 0)</f>
        <v>4250</v>
      </c>
      <c r="Q15" s="1" t="n">
        <f aca="false">IF(N15="-",1,0)</f>
        <v>1</v>
      </c>
      <c r="R15" s="1" t="n">
        <f aca="true">IF(P15 = 0, INDIRECT("R" &amp; ROW() - 1), P15)</f>
        <v>4250</v>
      </c>
      <c r="S15" s="1" t="str">
        <f aca="false">IF(H15="","",VLOOKUP(H15,'Соль SKU'!$A$1:$B$150,2,0))</f>
        <v>-</v>
      </c>
      <c r="T15" s="1" t="n">
        <f aca="false">8000/850</f>
        <v>9.41176470588235</v>
      </c>
      <c r="U15" s="1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1" t="n">
        <f aca="false">IF(U15 = "", "", U15/T15)</f>
        <v>0</v>
      </c>
      <c r="W15" s="1" t="n">
        <f aca="true">IF(N15="", "", MAX(ROUND(-(INDIRECT("R" &amp; ROW() - 1) - R15)/850, 0), 1) * 850)</f>
        <v>850</v>
      </c>
    </row>
    <row r="16" customFormat="false" ht="13.8" hidden="false" customHeight="true" outlineLevel="0" collapsed="false">
      <c r="A16" s="36" t="n">
        <f aca="true">IF(N16="-", "-", 1 + MAX(Вода!$A$2:$A$76) + SUM(INDIRECT(ADDRESS(2,COLUMN(Q16)) &amp; ":" &amp; ADDRESS(ROW(),COLUMN(Q16)))))</f>
        <v>17</v>
      </c>
      <c r="B16" s="36" t="s">
        <v>694</v>
      </c>
      <c r="C16" s="36" t="n">
        <v>850</v>
      </c>
      <c r="D16" s="36" t="s">
        <v>655</v>
      </c>
      <c r="E16" s="36" t="s">
        <v>698</v>
      </c>
      <c r="F16" s="36" t="s">
        <v>698</v>
      </c>
      <c r="G16" s="36" t="s">
        <v>696</v>
      </c>
      <c r="H16" s="36" t="s">
        <v>200</v>
      </c>
      <c r="I16" s="36" t="n">
        <v>850</v>
      </c>
      <c r="J16" s="29" t="str">
        <f aca="true">IF(L16="", IF(N16="","",W16+(INDIRECT("R" &amp; ROW() - 1) - R16)),IF(N16="", "", INDIRECT("R" &amp; ROW() - 1) - R16))</f>
        <v/>
      </c>
      <c r="K16" s="30" t="n">
        <v>1</v>
      </c>
      <c r="M16" s="31" t="str">
        <f aca="false">IF(L16="", IF(W16=0, "", W16), IF(U16 = "", "", IF(U16/T16 = 0, "", U16/T16)))</f>
        <v/>
      </c>
      <c r="O16" s="1" t="n">
        <f aca="false">IF(N16 = "-", -V16,I16)</f>
        <v>850</v>
      </c>
      <c r="P16" s="1" t="n">
        <f aca="true">IF(N16 = "-", SUM(INDIRECT(ADDRESS(2,COLUMN(O16)) &amp; ":" &amp; ADDRESS(ROW(),COLUMN(O16)))), 0)</f>
        <v>0</v>
      </c>
      <c r="Q16" s="1" t="n">
        <f aca="false">IF(N16="-",1,0)</f>
        <v>0</v>
      </c>
      <c r="R16" s="1" t="n">
        <f aca="true">IF(P16 = 0, INDIRECT("R" &amp; ROW() - 1), P16)</f>
        <v>4250</v>
      </c>
      <c r="S16" s="1" t="str">
        <f aca="false">IF(H16="","",VLOOKUP(H16,'Соль SKU'!$A$1:$B$150,2,0))</f>
        <v>2.7, Альче</v>
      </c>
      <c r="T16" s="1" t="n">
        <f aca="false">8000/850</f>
        <v>9.41176470588235</v>
      </c>
      <c r="U16" s="1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1" t="n">
        <f aca="false">IF(U16 = "", "", U16/T16)</f>
        <v>0</v>
      </c>
      <c r="W16" s="1" t="str">
        <f aca="true">IF(N16="", "", MAX(ROUND(-(INDIRECT("R" &amp; ROW() - 1) - R16)/850, 0), 1) * 850)</f>
        <v/>
      </c>
    </row>
    <row r="17" customFormat="false" ht="13.8" hidden="false" customHeight="true" outlineLevel="0" collapsed="false">
      <c r="A17" s="30" t="str">
        <f aca="true">IF(N17="-", "-", 1 + MAX(Вода!$A$2:$A$76) + SUM(INDIRECT(ADDRESS(2,COLUMN(Q17)) &amp; ":" &amp; ADDRESS(ROW(),COLUMN(Q17)))))</f>
        <v>-</v>
      </c>
      <c r="B17" s="30" t="s">
        <v>689</v>
      </c>
      <c r="C17" s="30" t="s">
        <v>689</v>
      </c>
      <c r="D17" s="30" t="s">
        <v>689</v>
      </c>
      <c r="E17" s="30" t="s">
        <v>689</v>
      </c>
      <c r="F17" s="30" t="s">
        <v>689</v>
      </c>
      <c r="G17" s="30" t="s">
        <v>689</v>
      </c>
      <c r="H17" s="30" t="s">
        <v>689</v>
      </c>
      <c r="J17" s="29" t="n">
        <f aca="true">IF(L17="", IF(N17="","",W17+(INDIRECT("R" &amp; ROW() - 1) - R17)),IF(N17="", "", INDIRECT("R" &amp; ROW() - 1) - R17))</f>
        <v>0</v>
      </c>
      <c r="M17" s="31" t="n">
        <f aca="false">IF(L17="", IF(W17=0, "", W17), IF(U17 = "", "", IF(U17/T17 = 0, "", U17/T17)))</f>
        <v>850</v>
      </c>
      <c r="N17" s="30" t="s">
        <v>689</v>
      </c>
      <c r="O17" s="1" t="n">
        <f aca="false">IF(N17 = "-", -V17,I17)</f>
        <v>-0</v>
      </c>
      <c r="P17" s="1" t="n">
        <f aca="true">IF(N17 = "-", SUM(INDIRECT(ADDRESS(2,COLUMN(O17)) &amp; ":" &amp; ADDRESS(ROW(),COLUMN(O17)))), 0)</f>
        <v>5100</v>
      </c>
      <c r="Q17" s="1" t="n">
        <f aca="false">IF(N17="-",1,0)</f>
        <v>1</v>
      </c>
      <c r="R17" s="1" t="n">
        <f aca="true">IF(P17 = 0, INDIRECT("R" &amp; ROW() - 1), P17)</f>
        <v>5100</v>
      </c>
      <c r="S17" s="1" t="str">
        <f aca="false">IF(H17="","",VLOOKUP(H17,'Соль SKU'!$A$1:$B$150,2,0))</f>
        <v>-</v>
      </c>
      <c r="T17" s="1" t="n">
        <f aca="false">8000/850</f>
        <v>9.41176470588235</v>
      </c>
      <c r="U17" s="1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1" t="n">
        <f aca="false">IF(U17 = "", "", U17/T17)</f>
        <v>0</v>
      </c>
      <c r="W17" s="1" t="n">
        <f aca="true">IF(N17="", "", MAX(ROUND(-(INDIRECT("R" &amp; ROW() - 1) - R17)/850, 0), 1) * 850)</f>
        <v>850</v>
      </c>
    </row>
    <row r="18" customFormat="false" ht="13.8" hidden="false" customHeight="true" outlineLevel="0" collapsed="false">
      <c r="A18" s="36" t="n">
        <f aca="true">IF(N18="-", "-", 1 + MAX(Вода!$A$2:$A$76) + SUM(INDIRECT(ADDRESS(2,COLUMN(Q18)) &amp; ":" &amp; ADDRESS(ROW(),COLUMN(Q18)))))</f>
        <v>18</v>
      </c>
      <c r="B18" s="36" t="s">
        <v>694</v>
      </c>
      <c r="C18" s="36" t="n">
        <v>850</v>
      </c>
      <c r="D18" s="36" t="s">
        <v>655</v>
      </c>
      <c r="E18" s="36" t="s">
        <v>698</v>
      </c>
      <c r="F18" s="36" t="s">
        <v>698</v>
      </c>
      <c r="G18" s="36" t="s">
        <v>696</v>
      </c>
      <c r="H18" s="36" t="s">
        <v>200</v>
      </c>
      <c r="I18" s="36" t="n">
        <v>850</v>
      </c>
      <c r="J18" s="29" t="str">
        <f aca="true">IF(L18="", IF(N18="","",W18+(INDIRECT("R" &amp; ROW() - 1) - R18)),IF(N18="", "", INDIRECT("R" &amp; ROW() - 1) - R18))</f>
        <v/>
      </c>
      <c r="K18" s="30" t="n">
        <v>1</v>
      </c>
      <c r="M18" s="31" t="str">
        <f aca="false">IF(L18="", IF(W18=0, "", W18), IF(U18 = "", "", IF(U18/T18 = 0, "", U18/T18)))</f>
        <v/>
      </c>
      <c r="O18" s="1" t="n">
        <f aca="false">IF(N18 = "-", -V18,I18)</f>
        <v>850</v>
      </c>
      <c r="P18" s="1" t="n">
        <f aca="true">IF(N18 = "-", SUM(INDIRECT(ADDRESS(2,COLUMN(O18)) &amp; ":" &amp; ADDRESS(ROW(),COLUMN(O18)))), 0)</f>
        <v>0</v>
      </c>
      <c r="Q18" s="1" t="n">
        <f aca="false">IF(N18="-",1,0)</f>
        <v>0</v>
      </c>
      <c r="R18" s="1" t="n">
        <f aca="true">IF(P18 = 0, INDIRECT("R" &amp; ROW() - 1), P18)</f>
        <v>5100</v>
      </c>
      <c r="S18" s="1" t="str">
        <f aca="false">IF(H18="","",VLOOKUP(H18,'Соль SKU'!$A$1:$B$150,2,0))</f>
        <v>2.7, Альче</v>
      </c>
      <c r="T18" s="1" t="n">
        <f aca="false">8000/850</f>
        <v>9.41176470588235</v>
      </c>
      <c r="U18" s="1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1" t="n">
        <f aca="false">IF(U18 = "", "", U18/T18)</f>
        <v>0</v>
      </c>
      <c r="W18" s="1" t="str">
        <f aca="true">IF(N18="", "", MAX(ROUND(-(INDIRECT("R" &amp; ROW() - 1) - R18)/850, 0), 1) * 850)</f>
        <v/>
      </c>
    </row>
    <row r="19" customFormat="false" ht="13.8" hidden="false" customHeight="true" outlineLevel="0" collapsed="false">
      <c r="A19" s="30" t="str">
        <f aca="true">IF(N19="-", "-", 1 + MAX(Вода!$A$2:$A$76) + SUM(INDIRECT(ADDRESS(2,COLUMN(Q19)) &amp; ":" &amp; ADDRESS(ROW(),COLUMN(Q19)))))</f>
        <v>-</v>
      </c>
      <c r="B19" s="30" t="s">
        <v>689</v>
      </c>
      <c r="C19" s="30" t="s">
        <v>689</v>
      </c>
      <c r="D19" s="30" t="s">
        <v>689</v>
      </c>
      <c r="E19" s="30" t="s">
        <v>689</v>
      </c>
      <c r="F19" s="30" t="s">
        <v>689</v>
      </c>
      <c r="G19" s="30" t="s">
        <v>689</v>
      </c>
      <c r="H19" s="30" t="s">
        <v>689</v>
      </c>
      <c r="J19" s="29" t="n">
        <f aca="true">IF(L19="", IF(N19="","",W19+(INDIRECT("R" &amp; ROW() - 1) - R19)),IF(N19="", "", INDIRECT("R" &amp; ROW() - 1) - R19))</f>
        <v>0</v>
      </c>
      <c r="M19" s="31" t="n">
        <f aca="false">IF(L19="", IF(W19=0, "", W19), IF(U19 = "", "", IF(U19/T19 = 0, "", U19/T19)))</f>
        <v>850</v>
      </c>
      <c r="N19" s="30" t="s">
        <v>689</v>
      </c>
      <c r="O19" s="1" t="n">
        <f aca="false">IF(N19 = "-", -V19,I19)</f>
        <v>-0</v>
      </c>
      <c r="P19" s="1" t="n">
        <f aca="true">IF(N19 = "-", SUM(INDIRECT(ADDRESS(2,COLUMN(O19)) &amp; ":" &amp; ADDRESS(ROW(),COLUMN(O19)))), 0)</f>
        <v>5950</v>
      </c>
      <c r="Q19" s="1" t="n">
        <f aca="false">IF(N19="-",1,0)</f>
        <v>1</v>
      </c>
      <c r="R19" s="1" t="n">
        <f aca="true">IF(P19 = 0, INDIRECT("R" &amp; ROW() - 1), P19)</f>
        <v>5950</v>
      </c>
      <c r="S19" s="1" t="str">
        <f aca="false">IF(H19="","",VLOOKUP(H19,'Соль SKU'!$A$1:$B$150,2,0))</f>
        <v>-</v>
      </c>
      <c r="T19" s="1" t="n">
        <f aca="false">8000/850</f>
        <v>9.41176470588235</v>
      </c>
      <c r="U19" s="1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1" t="n">
        <f aca="false">IF(U19 = "", "", U19/T19)</f>
        <v>0</v>
      </c>
      <c r="W19" s="1" t="n">
        <f aca="true">IF(N19="", "", MAX(ROUND(-(INDIRECT("R" &amp; ROW() - 1) - R19)/850, 0), 1) * 850)</f>
        <v>850</v>
      </c>
    </row>
    <row r="20" customFormat="false" ht="13.8" hidden="false" customHeight="true" outlineLevel="0" collapsed="false">
      <c r="A20" s="36" t="n">
        <f aca="true">IF(N20="-", "-", 1 + MAX(Вода!$A$2:$A$76) + SUM(INDIRECT(ADDRESS(2,COLUMN(Q20)) &amp; ":" &amp; ADDRESS(ROW(),COLUMN(Q20)))))</f>
        <v>19</v>
      </c>
      <c r="B20" s="36" t="s">
        <v>694</v>
      </c>
      <c r="C20" s="36" t="n">
        <v>850</v>
      </c>
      <c r="D20" s="36" t="s">
        <v>655</v>
      </c>
      <c r="E20" s="36" t="s">
        <v>698</v>
      </c>
      <c r="F20" s="36" t="s">
        <v>698</v>
      </c>
      <c r="G20" s="36" t="s">
        <v>696</v>
      </c>
      <c r="H20" s="36" t="s">
        <v>200</v>
      </c>
      <c r="I20" s="36" t="n">
        <v>850</v>
      </c>
      <c r="J20" s="29" t="str">
        <f aca="true">IF(L20="", IF(N20="","",W20+(INDIRECT("R" &amp; ROW() - 1) - R20)),IF(N20="", "", INDIRECT("R" &amp; ROW() - 1) - R20))</f>
        <v/>
      </c>
      <c r="K20" s="30" t="n">
        <v>1</v>
      </c>
      <c r="M20" s="31" t="str">
        <f aca="false">IF(L20="", IF(W20=0, "", W20), IF(U20 = "", "", IF(U20/T20 = 0, "", U20/T20)))</f>
        <v/>
      </c>
      <c r="O20" s="1" t="n">
        <f aca="false">IF(N20 = "-", -V20,I20)</f>
        <v>850</v>
      </c>
      <c r="P20" s="1" t="n">
        <f aca="true">IF(N20 = "-", SUM(INDIRECT(ADDRESS(2,COLUMN(O20)) &amp; ":" &amp; ADDRESS(ROW(),COLUMN(O20)))), 0)</f>
        <v>0</v>
      </c>
      <c r="Q20" s="1" t="n">
        <f aca="false">IF(N20="-",1,0)</f>
        <v>0</v>
      </c>
      <c r="R20" s="1" t="n">
        <f aca="true">IF(P20 = 0, INDIRECT("R" &amp; ROW() - 1), P20)</f>
        <v>5950</v>
      </c>
      <c r="S20" s="1" t="str">
        <f aca="false">IF(H20="","",VLOOKUP(H20,'Соль SKU'!$A$1:$B$150,2,0))</f>
        <v>2.7, Альче</v>
      </c>
      <c r="T20" s="1" t="n">
        <f aca="false">8000/850</f>
        <v>9.41176470588235</v>
      </c>
      <c r="U20" s="1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1" t="n">
        <f aca="false">IF(U20 = "", "", U20/T20)</f>
        <v>0</v>
      </c>
      <c r="W20" s="1" t="str">
        <f aca="true">IF(N20="", "", MAX(ROUND(-(INDIRECT("R" &amp; ROW() - 1) - R20)/850, 0), 1) * 850)</f>
        <v/>
      </c>
    </row>
    <row r="21" customFormat="false" ht="13.8" hidden="false" customHeight="true" outlineLevel="0" collapsed="false">
      <c r="A21" s="30" t="str">
        <f aca="true">IF(N21="-", "-", 1 + MAX(Вода!$A$2:$A$76) + SUM(INDIRECT(ADDRESS(2,COLUMN(Q21)) &amp; ":" &amp; ADDRESS(ROW(),COLUMN(Q21)))))</f>
        <v>-</v>
      </c>
      <c r="B21" s="30" t="s">
        <v>689</v>
      </c>
      <c r="C21" s="30" t="s">
        <v>689</v>
      </c>
      <c r="D21" s="30" t="s">
        <v>689</v>
      </c>
      <c r="E21" s="30" t="s">
        <v>689</v>
      </c>
      <c r="F21" s="30" t="s">
        <v>689</v>
      </c>
      <c r="G21" s="30" t="s">
        <v>689</v>
      </c>
      <c r="H21" s="30" t="s">
        <v>689</v>
      </c>
      <c r="J21" s="29" t="n">
        <f aca="true">IF(L21="", IF(N21="","",W21+(INDIRECT("R" &amp; ROW() - 1) - R21)),IF(N21="", "", INDIRECT("R" &amp; ROW() - 1) - R21))</f>
        <v>0</v>
      </c>
      <c r="M21" s="31" t="n">
        <f aca="false">IF(L21="", IF(W21=0, "", W21), IF(U21 = "", "", IF(U21/T21 = 0, "", U21/T21)))</f>
        <v>850</v>
      </c>
      <c r="N21" s="30" t="s">
        <v>689</v>
      </c>
      <c r="O21" s="1" t="n">
        <f aca="false">IF(N21 = "-", -V21,I21)</f>
        <v>-0</v>
      </c>
      <c r="P21" s="1" t="n">
        <f aca="true">IF(N21 = "-", SUM(INDIRECT(ADDRESS(2,COLUMN(O21)) &amp; ":" &amp; ADDRESS(ROW(),COLUMN(O21)))), 0)</f>
        <v>6800</v>
      </c>
      <c r="Q21" s="1" t="n">
        <f aca="false">IF(N21="-",1,0)</f>
        <v>1</v>
      </c>
      <c r="R21" s="1" t="n">
        <f aca="true">IF(P21 = 0, INDIRECT("R" &amp; ROW() - 1), P21)</f>
        <v>6800</v>
      </c>
      <c r="S21" s="1" t="str">
        <f aca="false">IF(H21="","",VLOOKUP(H21,'Соль SKU'!$A$1:$B$150,2,0))</f>
        <v>-</v>
      </c>
      <c r="T21" s="1" t="n">
        <f aca="false">8000/850</f>
        <v>9.41176470588235</v>
      </c>
      <c r="U21" s="1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1" t="n">
        <f aca="false">IF(U21 = "", "", U21/T21)</f>
        <v>0</v>
      </c>
      <c r="W21" s="1" t="n">
        <f aca="true">IF(N21="", "", MAX(ROUND(-(INDIRECT("R" &amp; ROW() - 1) - R21)/850, 0), 1) * 850)</f>
        <v>850</v>
      </c>
    </row>
    <row r="22" customFormat="false" ht="13.8" hidden="false" customHeight="true" outlineLevel="0" collapsed="false">
      <c r="A22" s="34" t="n">
        <f aca="true">IF(N22="-", "-", 1 + MAX(Вода!$A$2:$A$76) + SUM(INDIRECT(ADDRESS(2,COLUMN(Q22)) &amp; ":" &amp; ADDRESS(ROW(),COLUMN(Q22)))))</f>
        <v>20</v>
      </c>
      <c r="B22" s="34" t="s">
        <v>694</v>
      </c>
      <c r="C22" s="34" t="n">
        <v>850</v>
      </c>
      <c r="D22" s="34" t="s">
        <v>649</v>
      </c>
      <c r="E22" s="34" t="s">
        <v>699</v>
      </c>
      <c r="F22" s="34" t="s">
        <v>699</v>
      </c>
      <c r="G22" s="34" t="s">
        <v>700</v>
      </c>
      <c r="H22" s="34" t="s">
        <v>208</v>
      </c>
      <c r="I22" s="34" t="n">
        <v>850</v>
      </c>
      <c r="J22" s="29" t="str">
        <f aca="true">IF(L22="", IF(N22="","",W22+(INDIRECT("R" &amp; ROW() - 1) - R22)),IF(N22="", "", INDIRECT("R" &amp; ROW() - 1) - R22))</f>
        <v/>
      </c>
      <c r="K22" s="30" t="n">
        <v>1</v>
      </c>
      <c r="M22" s="31" t="str">
        <f aca="false">IF(L22="", IF(W22=0, "", W22), IF(U22 = "", "", IF(U22/T22 = 0, "", U22/T22)))</f>
        <v/>
      </c>
      <c r="O22" s="1" t="n">
        <f aca="false">IF(N22 = "-", -V22,I22)</f>
        <v>850</v>
      </c>
      <c r="P22" s="1" t="n">
        <f aca="true">IF(N22 = "-", SUM(INDIRECT(ADDRESS(2,COLUMN(O22)) &amp; ":" &amp; ADDRESS(ROW(),COLUMN(O22)))), 0)</f>
        <v>0</v>
      </c>
      <c r="Q22" s="1" t="n">
        <f aca="false">IF(N22="-",1,0)</f>
        <v>0</v>
      </c>
      <c r="R22" s="1" t="n">
        <f aca="true">IF(P22 = 0, INDIRECT("R" &amp; ROW() - 1), P22)</f>
        <v>6800</v>
      </c>
      <c r="S22" s="1" t="str">
        <f aca="false">IF(H22="","",VLOOKUP(H22,'Соль SKU'!$A$1:$B$150,2,0))</f>
        <v>2.7, Альче</v>
      </c>
      <c r="T22" s="1" t="n">
        <f aca="false">8000/850</f>
        <v>9.41176470588235</v>
      </c>
      <c r="U22" s="1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1" t="n">
        <f aca="false">IF(U22 = "", "", U22/T22)</f>
        <v>0</v>
      </c>
      <c r="W22" s="1" t="str">
        <f aca="true">IF(N22="", "", MAX(ROUND(-(INDIRECT("R" &amp; ROW() - 1) - R22)/850, 0), 1) * 850)</f>
        <v/>
      </c>
    </row>
    <row r="23" customFormat="false" ht="13.8" hidden="false" customHeight="true" outlineLevel="0" collapsed="false">
      <c r="A23" s="30" t="str">
        <f aca="true">IF(N23="-", "-", 1 + MAX(Вода!$A$2:$A$76) + SUM(INDIRECT(ADDRESS(2,COLUMN(Q23)) &amp; ":" &amp; ADDRESS(ROW(),COLUMN(Q23)))))</f>
        <v>-</v>
      </c>
      <c r="B23" s="30" t="s">
        <v>689</v>
      </c>
      <c r="C23" s="30" t="s">
        <v>689</v>
      </c>
      <c r="D23" s="30" t="s">
        <v>689</v>
      </c>
      <c r="E23" s="30" t="s">
        <v>689</v>
      </c>
      <c r="F23" s="30" t="s">
        <v>689</v>
      </c>
      <c r="G23" s="30" t="s">
        <v>689</v>
      </c>
      <c r="H23" s="30" t="s">
        <v>689</v>
      </c>
      <c r="J23" s="29" t="n">
        <f aca="true">IF(L23="", IF(N23="","",W23+(INDIRECT("R" &amp; ROW() - 1) - R23)),IF(N23="", "", INDIRECT("R" &amp; ROW() - 1) - R23))</f>
        <v>0</v>
      </c>
      <c r="M23" s="31" t="n">
        <f aca="false">IF(L23="", IF(W23=0, "", W23), IF(U23 = "", "", IF(U23/T23 = 0, "", U23/T23)))</f>
        <v>850</v>
      </c>
      <c r="N23" s="30" t="s">
        <v>689</v>
      </c>
      <c r="O23" s="1" t="n">
        <f aca="false">IF(N23 = "-", -V23,I23)</f>
        <v>-0</v>
      </c>
      <c r="P23" s="1" t="n">
        <f aca="true">IF(N23 = "-", SUM(INDIRECT(ADDRESS(2,COLUMN(O23)) &amp; ":" &amp; ADDRESS(ROW(),COLUMN(O23)))), 0)</f>
        <v>7650</v>
      </c>
      <c r="Q23" s="1" t="n">
        <f aca="false">IF(N23="-",1,0)</f>
        <v>1</v>
      </c>
      <c r="R23" s="1" t="n">
        <f aca="true">IF(P23 = 0, INDIRECT("R" &amp; ROW() - 1), P23)</f>
        <v>7650</v>
      </c>
      <c r="S23" s="1" t="str">
        <f aca="false">IF(H23="","",VLOOKUP(H23,'Соль SKU'!$A$1:$B$150,2,0))</f>
        <v>-</v>
      </c>
      <c r="T23" s="1" t="n">
        <f aca="false">8000/850</f>
        <v>9.41176470588235</v>
      </c>
      <c r="U23" s="1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1" t="n">
        <f aca="false">IF(U23 = "", "", U23/T23)</f>
        <v>0</v>
      </c>
      <c r="W23" s="1" t="n">
        <f aca="true">IF(N23="", "", MAX(ROUND(-(INDIRECT("R" &amp; ROW() - 1) - R23)/850, 0), 1) * 850)</f>
        <v>850</v>
      </c>
    </row>
    <row r="24" customFormat="false" ht="13.8" hidden="false" customHeight="true" outlineLevel="0" collapsed="false">
      <c r="A24" s="34" t="n">
        <f aca="true">IF(N24="-", "-", 1 + MAX(Вода!$A$2:$A$76) + SUM(INDIRECT(ADDRESS(2,COLUMN(Q24)) &amp; ":" &amp; ADDRESS(ROW(),COLUMN(Q24)))))</f>
        <v>21</v>
      </c>
      <c r="B24" s="34" t="s">
        <v>694</v>
      </c>
      <c r="C24" s="34" t="n">
        <v>850</v>
      </c>
      <c r="D24" s="34" t="s">
        <v>649</v>
      </c>
      <c r="E24" s="34" t="s">
        <v>699</v>
      </c>
      <c r="F24" s="34" t="s">
        <v>699</v>
      </c>
      <c r="G24" s="34" t="s">
        <v>700</v>
      </c>
      <c r="H24" s="34" t="s">
        <v>208</v>
      </c>
      <c r="I24" s="34" t="n">
        <v>850</v>
      </c>
      <c r="J24" s="29" t="str">
        <f aca="true">IF(L24="", IF(N24="","",W24+(INDIRECT("R" &amp; ROW() - 1) - R24)),IF(N24="", "", INDIRECT("R" &amp; ROW() - 1) - R24))</f>
        <v/>
      </c>
      <c r="K24" s="30" t="n">
        <v>1</v>
      </c>
      <c r="M24" s="31" t="str">
        <f aca="false">IF(L24="", IF(W24=0, "", W24), IF(U24 = "", "", IF(U24/T24 = 0, "", U24/T24)))</f>
        <v/>
      </c>
      <c r="O24" s="1" t="n">
        <f aca="false">IF(N24 = "-", -V24,I24)</f>
        <v>850</v>
      </c>
      <c r="P24" s="1" t="n">
        <f aca="true">IF(N24 = "-", SUM(INDIRECT(ADDRESS(2,COLUMN(O24)) &amp; ":" &amp; ADDRESS(ROW(),COLUMN(O24)))), 0)</f>
        <v>0</v>
      </c>
      <c r="Q24" s="1" t="n">
        <f aca="false">IF(N24="-",1,0)</f>
        <v>0</v>
      </c>
      <c r="R24" s="1" t="n">
        <f aca="true">IF(P24 = 0, INDIRECT("R" &amp; ROW() - 1), P24)</f>
        <v>7650</v>
      </c>
      <c r="S24" s="1" t="str">
        <f aca="false">IF(H24="","",VLOOKUP(H24,'Соль SKU'!$A$1:$B$150,2,0))</f>
        <v>2.7, Альче</v>
      </c>
      <c r="T24" s="1" t="n">
        <f aca="false">8000/850</f>
        <v>9.41176470588235</v>
      </c>
      <c r="U24" s="1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1" t="n">
        <f aca="false">IF(U24 = "", "", U24/T24)</f>
        <v>0</v>
      </c>
      <c r="W24" s="1" t="str">
        <f aca="true">IF(N24="", "", MAX(ROUND(-(INDIRECT("R" &amp; ROW() - 1) - R24)/850, 0), 1) * 850)</f>
        <v/>
      </c>
    </row>
    <row r="25" customFormat="false" ht="13.8" hidden="false" customHeight="true" outlineLevel="0" collapsed="false">
      <c r="A25" s="30" t="str">
        <f aca="true">IF(N25="-", "-", 1 + MAX(Вода!$A$2:$A$76) + SUM(INDIRECT(ADDRESS(2,COLUMN(Q25)) &amp; ":" &amp; ADDRESS(ROW(),COLUMN(Q25)))))</f>
        <v>-</v>
      </c>
      <c r="B25" s="30" t="s">
        <v>689</v>
      </c>
      <c r="C25" s="30" t="s">
        <v>689</v>
      </c>
      <c r="D25" s="30" t="s">
        <v>689</v>
      </c>
      <c r="E25" s="30" t="s">
        <v>689</v>
      </c>
      <c r="F25" s="30" t="s">
        <v>689</v>
      </c>
      <c r="G25" s="30" t="s">
        <v>689</v>
      </c>
      <c r="H25" s="30" t="s">
        <v>689</v>
      </c>
      <c r="J25" s="29" t="n">
        <f aca="true">IF(L25="", IF(N25="","",W25+(INDIRECT("R" &amp; ROW() - 1) - R25)),IF(N25="", "", INDIRECT("R" &amp; ROW() - 1) - R25))</f>
        <v>0</v>
      </c>
      <c r="M25" s="31" t="n">
        <f aca="false">IF(L25="", IF(W25=0, "", W25), IF(U25 = "", "", IF(U25/T25 = 0, "", U25/T25)))</f>
        <v>850</v>
      </c>
      <c r="N25" s="30" t="s">
        <v>689</v>
      </c>
      <c r="O25" s="1" t="n">
        <f aca="false">IF(N25 = "-", -V25,I25)</f>
        <v>-0</v>
      </c>
      <c r="P25" s="1" t="n">
        <f aca="true">IF(N25 = "-", SUM(INDIRECT(ADDRESS(2,COLUMN(O25)) &amp; ":" &amp; ADDRESS(ROW(),COLUMN(O25)))), 0)</f>
        <v>8500</v>
      </c>
      <c r="Q25" s="1" t="n">
        <f aca="false">IF(N25="-",1,0)</f>
        <v>1</v>
      </c>
      <c r="R25" s="1" t="n">
        <f aca="true">IF(P25 = 0, INDIRECT("R" &amp; ROW() - 1), P25)</f>
        <v>8500</v>
      </c>
      <c r="S25" s="1" t="str">
        <f aca="false">IF(H25="","",VLOOKUP(H25,'Соль SKU'!$A$1:$B$150,2,0))</f>
        <v>-</v>
      </c>
      <c r="T25" s="1" t="n">
        <f aca="false">8000/850</f>
        <v>9.41176470588235</v>
      </c>
      <c r="U25" s="1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1" t="n">
        <f aca="false">IF(U25 = "", "", U25/T25)</f>
        <v>0</v>
      </c>
      <c r="W25" s="1" t="n">
        <f aca="true">IF(N25="", "", MAX(ROUND(-(INDIRECT("R" &amp; ROW() - 1) - R25)/850, 0), 1) * 850)</f>
        <v>850</v>
      </c>
    </row>
    <row r="26" customFormat="false" ht="13.8" hidden="false" customHeight="true" outlineLevel="0" collapsed="false">
      <c r="A26" s="34" t="n">
        <f aca="true">IF(N26="-", "-", 1 + MAX(Вода!$A$2:$A$76) + SUM(INDIRECT(ADDRESS(2,COLUMN(Q26)) &amp; ":" &amp; ADDRESS(ROW(),COLUMN(Q26)))))</f>
        <v>22</v>
      </c>
      <c r="B26" s="34" t="s">
        <v>694</v>
      </c>
      <c r="C26" s="34" t="n">
        <v>850</v>
      </c>
      <c r="D26" s="34" t="s">
        <v>649</v>
      </c>
      <c r="E26" s="34" t="s">
        <v>699</v>
      </c>
      <c r="F26" s="34" t="s">
        <v>699</v>
      </c>
      <c r="G26" s="34" t="s">
        <v>700</v>
      </c>
      <c r="H26" s="34" t="s">
        <v>208</v>
      </c>
      <c r="I26" s="34" t="n">
        <v>850</v>
      </c>
      <c r="J26" s="29" t="str">
        <f aca="true">IF(L26="", IF(N26="","",W26+(INDIRECT("R" &amp; ROW() - 1) - R26)),IF(N26="", "", INDIRECT("R" &amp; ROW() - 1) - R26))</f>
        <v/>
      </c>
      <c r="K26" s="30" t="n">
        <v>1</v>
      </c>
      <c r="M26" s="31" t="str">
        <f aca="false">IF(L26="", IF(W26=0, "", W26), IF(U26 = "", "", IF(U26/T26 = 0, "", U26/T26)))</f>
        <v/>
      </c>
      <c r="O26" s="1" t="n">
        <f aca="false">IF(N26 = "-", -V26,I26)</f>
        <v>850</v>
      </c>
      <c r="P26" s="1" t="n">
        <f aca="true">IF(N26 = "-", SUM(INDIRECT(ADDRESS(2,COLUMN(O26)) &amp; ":" &amp; ADDRESS(ROW(),COLUMN(O26)))), 0)</f>
        <v>0</v>
      </c>
      <c r="Q26" s="1" t="n">
        <f aca="false">IF(N26="-",1,0)</f>
        <v>0</v>
      </c>
      <c r="R26" s="1" t="n">
        <f aca="true">IF(P26 = 0, INDIRECT("R" &amp; ROW() - 1), P26)</f>
        <v>8500</v>
      </c>
      <c r="S26" s="1" t="str">
        <f aca="false">IF(H26="","",VLOOKUP(H26,'Соль SKU'!$A$1:$B$150,2,0))</f>
        <v>2.7, Альче</v>
      </c>
      <c r="T26" s="1" t="n">
        <f aca="false">8000/850</f>
        <v>9.41176470588235</v>
      </c>
      <c r="U26" s="1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1" t="n">
        <f aca="false">IF(U26 = "", "", U26/T26)</f>
        <v>0</v>
      </c>
      <c r="W26" s="1" t="str">
        <f aca="true">IF(N26="", "", MAX(ROUND(-(INDIRECT("R" &amp; ROW() - 1) - R26)/850, 0), 1) * 850)</f>
        <v/>
      </c>
    </row>
    <row r="27" customFormat="false" ht="13.8" hidden="false" customHeight="true" outlineLevel="0" collapsed="false">
      <c r="A27" s="30" t="str">
        <f aca="true">IF(N27="-", "-", 1 + MAX(Вода!$A$2:$A$76) + SUM(INDIRECT(ADDRESS(2,COLUMN(Q27)) &amp; ":" &amp; ADDRESS(ROW(),COLUMN(Q27)))))</f>
        <v>-</v>
      </c>
      <c r="B27" s="30" t="s">
        <v>689</v>
      </c>
      <c r="C27" s="30" t="s">
        <v>689</v>
      </c>
      <c r="D27" s="30" t="s">
        <v>689</v>
      </c>
      <c r="E27" s="30" t="s">
        <v>689</v>
      </c>
      <c r="F27" s="30" t="s">
        <v>689</v>
      </c>
      <c r="G27" s="30" t="s">
        <v>689</v>
      </c>
      <c r="H27" s="30" t="s">
        <v>689</v>
      </c>
      <c r="J27" s="29" t="n">
        <f aca="true">IF(L27="", IF(N27="","",W27+(INDIRECT("R" &amp; ROW() - 1) - R27)),IF(N27="", "", INDIRECT("R" &amp; ROW() - 1) - R27))</f>
        <v>0</v>
      </c>
      <c r="L27" s="31"/>
      <c r="M27" s="31" t="n">
        <f aca="false">IF(L27="", IF(W27=0, "", W27), IF(U27 = "", "", IF(U27/T27 = 0, "", U27/T27)))</f>
        <v>850</v>
      </c>
      <c r="N27" s="30" t="s">
        <v>689</v>
      </c>
      <c r="O27" s="1" t="n">
        <f aca="false">IF(N27 = "-", -V27,I27)</f>
        <v>-0</v>
      </c>
      <c r="P27" s="1" t="n">
        <f aca="true">IF(N27 = "-", SUM(INDIRECT(ADDRESS(2,COLUMN(O27)) &amp; ":" &amp; ADDRESS(ROW(),COLUMN(O27)))), 0)</f>
        <v>9350</v>
      </c>
      <c r="Q27" s="1" t="n">
        <f aca="false">IF(N27="-",1,0)</f>
        <v>1</v>
      </c>
      <c r="R27" s="1" t="n">
        <f aca="true">IF(P27 = 0, INDIRECT("R" &amp; ROW() - 1), P27)</f>
        <v>9350</v>
      </c>
      <c r="S27" s="1" t="str">
        <f aca="false">IF(H27="","",VLOOKUP(H27,'Соль SKU'!$A$1:$B$150,2,0))</f>
        <v>-</v>
      </c>
      <c r="T27" s="1" t="n">
        <f aca="false">8000/850</f>
        <v>9.41176470588235</v>
      </c>
      <c r="U27" s="1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1" t="n">
        <f aca="false">IF(U27 = "", "", U27/T27)</f>
        <v>0</v>
      </c>
      <c r="W27" s="1" t="n">
        <f aca="true">IF(N27="", "", MAX(ROUND(-(INDIRECT("R" &amp; ROW() - 1) - R27)/850, 0), 1) * 850)</f>
        <v>850</v>
      </c>
    </row>
    <row r="28" customFormat="false" ht="13.8" hidden="false" customHeight="true" outlineLevel="0" collapsed="false">
      <c r="A28" s="34" t="n">
        <f aca="true">IF(N28="-", "-", 1 + MAX(Вода!$A$2:$A$76) + SUM(INDIRECT(ADDRESS(2,COLUMN(Q28)) &amp; ":" &amp; ADDRESS(ROW(),COLUMN(Q28)))))</f>
        <v>23</v>
      </c>
      <c r="B28" s="34" t="s">
        <v>694</v>
      </c>
      <c r="C28" s="34" t="n">
        <v>850</v>
      </c>
      <c r="D28" s="34" t="s">
        <v>649</v>
      </c>
      <c r="E28" s="34" t="s">
        <v>699</v>
      </c>
      <c r="F28" s="34" t="s">
        <v>699</v>
      </c>
      <c r="G28" s="34" t="s">
        <v>700</v>
      </c>
      <c r="H28" s="34" t="s">
        <v>208</v>
      </c>
      <c r="I28" s="34" t="n">
        <v>850</v>
      </c>
      <c r="J28" s="29" t="str">
        <f aca="true">IF(L28="", IF(N28="","",W28+(INDIRECT("R" &amp; ROW() - 1) - R28)),IF(N28="", "", INDIRECT("R" &amp; ROW() - 1) - R28))</f>
        <v/>
      </c>
      <c r="K28" s="30" t="n">
        <v>1</v>
      </c>
      <c r="M28" s="31" t="str">
        <f aca="false">IF(L28="", IF(W28=0, "", W28), IF(U28 = "", "", IF(U28/T28 = 0, "", U28/T28)))</f>
        <v/>
      </c>
      <c r="O28" s="1" t="n">
        <f aca="false">IF(N28 = "-", -V28,I28)</f>
        <v>850</v>
      </c>
      <c r="P28" s="1" t="n">
        <f aca="true">IF(N28 = "-", SUM(INDIRECT(ADDRESS(2,COLUMN(O28)) &amp; ":" &amp; ADDRESS(ROW(),COLUMN(O28)))), 0)</f>
        <v>0</v>
      </c>
      <c r="Q28" s="1" t="n">
        <f aca="false">IF(N28="-",1,0)</f>
        <v>0</v>
      </c>
      <c r="R28" s="1" t="n">
        <f aca="true">IF(P28 = 0, INDIRECT("R" &amp; ROW() - 1), P28)</f>
        <v>9350</v>
      </c>
      <c r="S28" s="1" t="str">
        <f aca="false">IF(H28="","",VLOOKUP(H28,'Соль SKU'!$A$1:$B$150,2,0))</f>
        <v>2.7, Альче</v>
      </c>
      <c r="T28" s="1" t="n">
        <f aca="false">8000/850</f>
        <v>9.41176470588235</v>
      </c>
      <c r="U28" s="1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1" t="n">
        <f aca="false">IF(U28 = "", "", U28/T28)</f>
        <v>0</v>
      </c>
      <c r="W28" s="1" t="str">
        <f aca="true">IF(N28="", "", MAX(ROUND(-(INDIRECT("R" &amp; ROW() - 1) - R28)/850, 0), 1) * 850)</f>
        <v/>
      </c>
    </row>
    <row r="29" customFormat="false" ht="13.8" hidden="false" customHeight="true" outlineLevel="0" collapsed="false">
      <c r="A29" s="30" t="str">
        <f aca="true">IF(N29="-", "-", 1 + MAX(Вода!$A$2:$A$76) + SUM(INDIRECT(ADDRESS(2,COLUMN(Q29)) &amp; ":" &amp; ADDRESS(ROW(),COLUMN(Q29)))))</f>
        <v>-</v>
      </c>
      <c r="B29" s="30" t="s">
        <v>689</v>
      </c>
      <c r="C29" s="30" t="s">
        <v>689</v>
      </c>
      <c r="D29" s="30" t="s">
        <v>689</v>
      </c>
      <c r="E29" s="30" t="s">
        <v>689</v>
      </c>
      <c r="F29" s="30" t="s">
        <v>689</v>
      </c>
      <c r="G29" s="30" t="s">
        <v>689</v>
      </c>
      <c r="H29" s="30" t="s">
        <v>689</v>
      </c>
      <c r="J29" s="29" t="n">
        <f aca="true">IF(L29="", IF(N29="","",W29+(INDIRECT("R" &amp; ROW() - 1) - R29)),IF(N29="", "", INDIRECT("R" &amp; ROW() - 1) - R29))</f>
        <v>0</v>
      </c>
      <c r="M29" s="31" t="n">
        <f aca="false">IF(L29="", IF(W29=0, "", W29), IF(U29 = "", "", IF(U29/T29 = 0, "", U29/T29)))</f>
        <v>850</v>
      </c>
      <c r="N29" s="30" t="s">
        <v>689</v>
      </c>
      <c r="O29" s="1" t="n">
        <f aca="false">IF(N29 = "-", -V29,I29)</f>
        <v>-0</v>
      </c>
      <c r="P29" s="1" t="n">
        <f aca="true">IF(N29 = "-", SUM(INDIRECT(ADDRESS(2,COLUMN(O29)) &amp; ":" &amp; ADDRESS(ROW(),COLUMN(O29)))), 0)</f>
        <v>10200</v>
      </c>
      <c r="Q29" s="1" t="n">
        <f aca="false">IF(N29="-",1,0)</f>
        <v>1</v>
      </c>
      <c r="R29" s="1" t="n">
        <f aca="true">IF(P29 = 0, INDIRECT("R" &amp; ROW() - 1), P29)</f>
        <v>10200</v>
      </c>
      <c r="S29" s="1" t="str">
        <f aca="false">IF(H29="","",VLOOKUP(H29,'Соль SKU'!$A$1:$B$150,2,0))</f>
        <v>-</v>
      </c>
      <c r="T29" s="1" t="n">
        <f aca="false">8000/850</f>
        <v>9.41176470588235</v>
      </c>
      <c r="U29" s="1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1" t="n">
        <f aca="false">IF(U29 = "", "", U29/T29)</f>
        <v>0</v>
      </c>
      <c r="W29" s="1" t="n">
        <f aca="true">IF(N29="", "", MAX(ROUND(-(INDIRECT("R" &amp; ROW() - 1) - R29)/850, 0), 1) * 850)</f>
        <v>850</v>
      </c>
    </row>
    <row r="30" customFormat="false" ht="13.8" hidden="false" customHeight="true" outlineLevel="0" collapsed="false">
      <c r="A30" s="34" t="n">
        <f aca="true">IF(N30="-", "-", 1 + MAX(Вода!$A$2:$A$76) + SUM(INDIRECT(ADDRESS(2,COLUMN(Q30)) &amp; ":" &amp; ADDRESS(ROW(),COLUMN(Q30)))))</f>
        <v>24</v>
      </c>
      <c r="B30" s="34" t="s">
        <v>694</v>
      </c>
      <c r="C30" s="34" t="n">
        <v>850</v>
      </c>
      <c r="D30" s="34" t="s">
        <v>649</v>
      </c>
      <c r="E30" s="34" t="s">
        <v>699</v>
      </c>
      <c r="F30" s="34" t="s">
        <v>699</v>
      </c>
      <c r="G30" s="34" t="s">
        <v>700</v>
      </c>
      <c r="H30" s="34" t="s">
        <v>208</v>
      </c>
      <c r="I30" s="34" t="n">
        <v>850</v>
      </c>
      <c r="J30" s="29" t="str">
        <f aca="true">IF(L30="", IF(N30="","",W30+(INDIRECT("R" &amp; ROW() - 1) - R30)),IF(N30="", "", INDIRECT("R" &amp; ROW() - 1) - R30))</f>
        <v/>
      </c>
      <c r="K30" s="30" t="n">
        <v>1</v>
      </c>
      <c r="M30" s="31" t="str">
        <f aca="false">IF(L30="", IF(W30=0, "", W30), IF(U30 = "", "", IF(U30/T30 = 0, "", U30/T30)))</f>
        <v/>
      </c>
      <c r="O30" s="1" t="n">
        <f aca="false">IF(N30 = "-", -V30,I30)</f>
        <v>850</v>
      </c>
      <c r="P30" s="1" t="n">
        <f aca="true">IF(N30 = "-", SUM(INDIRECT(ADDRESS(2,COLUMN(O30)) &amp; ":" &amp; ADDRESS(ROW(),COLUMN(O30)))), 0)</f>
        <v>0</v>
      </c>
      <c r="Q30" s="1" t="n">
        <f aca="false">IF(N30="-",1,0)</f>
        <v>0</v>
      </c>
      <c r="R30" s="1" t="n">
        <f aca="true">IF(P30 = 0, INDIRECT("R" &amp; ROW() - 1), P30)</f>
        <v>10200</v>
      </c>
      <c r="S30" s="1" t="str">
        <f aca="false">IF(H30="","",VLOOKUP(H30,'Соль SKU'!$A$1:$B$150,2,0))</f>
        <v>2.7, Альче</v>
      </c>
      <c r="T30" s="1" t="n">
        <f aca="false">8000/850</f>
        <v>9.41176470588235</v>
      </c>
      <c r="U30" s="1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1" t="n">
        <f aca="false">IF(U30 = "", "", U30/T30)</f>
        <v>0</v>
      </c>
      <c r="W30" s="1" t="str">
        <f aca="true">IF(N30="", "", MAX(ROUND(-(INDIRECT("R" &amp; ROW() - 1) - R30)/850, 0), 1) * 850)</f>
        <v/>
      </c>
    </row>
    <row r="31" customFormat="false" ht="13.8" hidden="false" customHeight="true" outlineLevel="0" collapsed="false">
      <c r="A31" s="30" t="str">
        <f aca="true">IF(N31="-", "-", 1 + MAX(Вода!$A$2:$A$76) + SUM(INDIRECT(ADDRESS(2,COLUMN(Q31)) &amp; ":" &amp; ADDRESS(ROW(),COLUMN(Q31)))))</f>
        <v>-</v>
      </c>
      <c r="B31" s="30" t="s">
        <v>689</v>
      </c>
      <c r="C31" s="30" t="s">
        <v>689</v>
      </c>
      <c r="D31" s="30" t="s">
        <v>689</v>
      </c>
      <c r="E31" s="30" t="s">
        <v>689</v>
      </c>
      <c r="F31" s="30" t="s">
        <v>689</v>
      </c>
      <c r="G31" s="30" t="s">
        <v>689</v>
      </c>
      <c r="H31" s="30" t="s">
        <v>689</v>
      </c>
      <c r="J31" s="29" t="n">
        <f aca="true">IF(L31="", IF(N31="","",W31+(INDIRECT("R" &amp; ROW() - 1) - R31)),IF(N31="", "", INDIRECT("R" &amp; ROW() - 1) - R31))</f>
        <v>0</v>
      </c>
      <c r="M31" s="31" t="n">
        <f aca="false">IF(L31="", IF(W31=0, "", W31), IF(U31 = "", "", IF(U31/T31 = 0, "", U31/T31)))</f>
        <v>850</v>
      </c>
      <c r="N31" s="30" t="s">
        <v>689</v>
      </c>
      <c r="O31" s="1" t="n">
        <f aca="false">IF(N31 = "-", -V31,I31)</f>
        <v>-0</v>
      </c>
      <c r="P31" s="1" t="n">
        <f aca="true">IF(N31 = "-", SUM(INDIRECT(ADDRESS(2,COLUMN(O31)) &amp; ":" &amp; ADDRESS(ROW(),COLUMN(O31)))), 0)</f>
        <v>11050</v>
      </c>
      <c r="Q31" s="1" t="n">
        <f aca="false">IF(N31="-",1,0)</f>
        <v>1</v>
      </c>
      <c r="R31" s="1" t="n">
        <f aca="true">IF(P31 = 0, INDIRECT("R" &amp; ROW() - 1), P31)</f>
        <v>11050</v>
      </c>
      <c r="S31" s="1" t="str">
        <f aca="false">IF(H31="","",VLOOKUP(H31,'Соль SKU'!$A$1:$B$150,2,0))</f>
        <v>-</v>
      </c>
      <c r="T31" s="1" t="n">
        <f aca="false">8000/850</f>
        <v>9.41176470588235</v>
      </c>
      <c r="U31" s="1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1" t="n">
        <f aca="false">IF(U31 = "", "", U31/T31)</f>
        <v>0</v>
      </c>
      <c r="W31" s="1" t="n">
        <f aca="true">IF(N31="", "", MAX(ROUND(-(INDIRECT("R" &amp; ROW() - 1) - R31)/850, 0), 1) * 850)</f>
        <v>850</v>
      </c>
    </row>
    <row r="32" customFormat="false" ht="13.8" hidden="false" customHeight="true" outlineLevel="0" collapsed="false">
      <c r="J32" s="29" t="str">
        <f aca="true">IF(L32="", IF(N32="","",W32+(INDIRECT("R" &amp; ROW() - 1) - R32)),IF(N32="", "", INDIRECT("R" &amp; ROW() - 1) - R32))</f>
        <v/>
      </c>
      <c r="M32" s="31" t="str">
        <f aca="false">IF(L32="", IF(W32=0, "", W32), IF(U32 = "", "", IF(U32/T32 = 0, "", U32/T32)))</f>
        <v/>
      </c>
      <c r="O32" s="1" t="n">
        <f aca="false">IF(N32 = "-", -V32,I32)</f>
        <v>0</v>
      </c>
      <c r="P32" s="1" t="n">
        <f aca="true">IF(N32 = "-", SUM(INDIRECT(ADDRESS(2,COLUMN(O32)) &amp; ":" &amp; ADDRESS(ROW(),COLUMN(O32)))), 0)</f>
        <v>0</v>
      </c>
      <c r="Q32" s="1" t="n">
        <f aca="false">IF(N32="-",1,0)</f>
        <v>0</v>
      </c>
      <c r="R32" s="1" t="n">
        <f aca="true">IF(P32 = 0, INDIRECT("R" &amp; ROW() - 1), P32)</f>
        <v>11050</v>
      </c>
      <c r="S32" s="1" t="str">
        <f aca="false">IF(H32="","",VLOOKUP(H32,'Соль SKU'!$A$1:$B$150,2,0))</f>
        <v/>
      </c>
      <c r="T32" s="1" t="n">
        <f aca="false">8000/850</f>
        <v>9.41176470588235</v>
      </c>
      <c r="U32" s="1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1" t="n">
        <f aca="false">IF(U32 = "", "", U32/T32)</f>
        <v>0</v>
      </c>
      <c r="W32" s="1" t="str">
        <f aca="true">IF(N32="", "", MAX(ROUND(-(INDIRECT("R" &amp; ROW() - 1) - R32)/850, 0), 1) * 850)</f>
        <v/>
      </c>
    </row>
    <row r="33" customFormat="false" ht="13.8" hidden="false" customHeight="true" outlineLevel="0" collapsed="false">
      <c r="J33" s="29" t="str">
        <f aca="true">IF(L33="", IF(N33="","",W33+(INDIRECT("R" &amp; ROW() - 1) - R33)),IF(N33="", "", INDIRECT("R" &amp; ROW() - 1) - R33))</f>
        <v/>
      </c>
      <c r="M33" s="31" t="str">
        <f aca="false">IF(L33="", IF(W33=0, "", W33), IF(U33 = "", "", IF(U33/T33 = 0, "", U33/T33)))</f>
        <v/>
      </c>
      <c r="O33" s="1" t="n">
        <f aca="false">IF(N33 = "-", -V33,I33)</f>
        <v>0</v>
      </c>
      <c r="P33" s="1" t="n">
        <f aca="true">IF(N33 = "-", SUM(INDIRECT(ADDRESS(2,COLUMN(O33)) &amp; ":" &amp; ADDRESS(ROW(),COLUMN(O33)))), 0)</f>
        <v>0</v>
      </c>
      <c r="Q33" s="1" t="n">
        <f aca="false">IF(N33="-",1,0)</f>
        <v>0</v>
      </c>
      <c r="R33" s="1" t="n">
        <f aca="true">IF(P33 = 0, INDIRECT("R" &amp; ROW() - 1), P33)</f>
        <v>11050</v>
      </c>
      <c r="S33" s="1" t="str">
        <f aca="false">IF(H33="","",VLOOKUP(H33,'Соль SKU'!$A$1:$B$150,2,0))</f>
        <v/>
      </c>
      <c r="T33" s="1" t="n">
        <f aca="false">8000/850</f>
        <v>9.41176470588235</v>
      </c>
      <c r="U33" s="1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1" t="n">
        <f aca="false">IF(U33 = "", "", U33/T33)</f>
        <v>0</v>
      </c>
      <c r="W33" s="1" t="str">
        <f aca="true">IF(N33="", "", MAX(ROUND(-(INDIRECT("R" &amp; ROW() - 1) - R33)/850, 0), 1) * 850)</f>
        <v/>
      </c>
    </row>
    <row r="34" customFormat="false" ht="13.8" hidden="false" customHeight="true" outlineLevel="0" collapsed="false">
      <c r="J34" s="29" t="str">
        <f aca="true">IF(L34="", IF(N34="","",W34+(INDIRECT("R" &amp; ROW() - 1) - R34)),IF(N34="", "", INDIRECT("R" &amp; ROW() - 1) - R34))</f>
        <v/>
      </c>
      <c r="M34" s="31" t="str">
        <f aca="false">IF(L34="", IF(W34=0, "", W34), IF(U34 = "", "", IF(U34/T34 = 0, "", U34/T34)))</f>
        <v/>
      </c>
      <c r="O34" s="1" t="n">
        <f aca="false">IF(N34 = "-", -V34,I34)</f>
        <v>0</v>
      </c>
      <c r="P34" s="1" t="n">
        <f aca="true">IF(N34 = "-", SUM(INDIRECT(ADDRESS(2,COLUMN(O34)) &amp; ":" &amp; ADDRESS(ROW(),COLUMN(O34)))), 0)</f>
        <v>0</v>
      </c>
      <c r="Q34" s="1" t="n">
        <f aca="false">IF(N34="-",1,0)</f>
        <v>0</v>
      </c>
      <c r="R34" s="1" t="n">
        <f aca="true">IF(P34 = 0, INDIRECT("R" &amp; ROW() - 1), P34)</f>
        <v>11050</v>
      </c>
      <c r="S34" s="1" t="str">
        <f aca="false">IF(H34="","",VLOOKUP(H34,'Соль SKU'!$A$1:$B$150,2,0))</f>
        <v/>
      </c>
      <c r="T34" s="1" t="n">
        <f aca="false">8000/850</f>
        <v>9.41176470588235</v>
      </c>
      <c r="U34" s="1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1" t="n">
        <f aca="false">IF(U34 = "", "", U34/T34)</f>
        <v>0</v>
      </c>
      <c r="W34" s="1" t="str">
        <f aca="true">IF(N34="", "", MAX(ROUND(-(INDIRECT("R" &amp; ROW() - 1) - R34)/850, 0), 1) * 850)</f>
        <v/>
      </c>
    </row>
    <row r="35" customFormat="false" ht="13.8" hidden="false" customHeight="true" outlineLevel="0" collapsed="false">
      <c r="J35" s="29" t="str">
        <f aca="true">IF(L35="", IF(N35="","",W35+(INDIRECT("R" &amp; ROW() - 1) - R35)),IF(N35="", "", INDIRECT("R" &amp; ROW() - 1) - R35))</f>
        <v/>
      </c>
      <c r="M35" s="31" t="str">
        <f aca="false">IF(L35="", IF(W35=0, "", W35), IF(U35 = "", "", IF(U35/T35 = 0, "", U35/T35)))</f>
        <v/>
      </c>
      <c r="O35" s="1" t="n">
        <f aca="false">IF(N35 = "-", -V35,I35)</f>
        <v>0</v>
      </c>
      <c r="P35" s="1" t="n">
        <f aca="true">IF(N35 = "-", SUM(INDIRECT(ADDRESS(2,COLUMN(O35)) &amp; ":" &amp; ADDRESS(ROW(),COLUMN(O35)))), 0)</f>
        <v>0</v>
      </c>
      <c r="Q35" s="1" t="n">
        <f aca="false">IF(N35="-",1,0)</f>
        <v>0</v>
      </c>
      <c r="R35" s="1" t="n">
        <f aca="true">IF(P35 = 0, INDIRECT("R" &amp; ROW() - 1), P35)</f>
        <v>11050</v>
      </c>
      <c r="S35" s="1" t="str">
        <f aca="false">IF(H35="","",VLOOKUP(H35,'Соль SKU'!$A$1:$B$150,2,0))</f>
        <v/>
      </c>
      <c r="T35" s="1" t="n">
        <f aca="false">8000/850</f>
        <v>9.41176470588235</v>
      </c>
      <c r="U35" s="1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1" t="n">
        <f aca="false">IF(U35 = "", "", U35/T35)</f>
        <v>0</v>
      </c>
      <c r="W35" s="1" t="str">
        <f aca="true">IF(N35="", "", MAX(ROUND(-(INDIRECT("R" &amp; ROW() - 1) - R35)/850, 0), 1) * 850)</f>
        <v/>
      </c>
    </row>
    <row r="36" customFormat="false" ht="13.8" hidden="false" customHeight="true" outlineLevel="0" collapsed="false">
      <c r="J36" s="29" t="str">
        <f aca="true">IF(L36="", IF(N36="","",W36+(INDIRECT("R" &amp; ROW() - 1) - R36)),IF(N36="", "", INDIRECT("R" &amp; ROW() - 1) - R36))</f>
        <v/>
      </c>
      <c r="M36" s="31" t="str">
        <f aca="false">IF(L36="", IF(W36=0, "", W36), IF(U36 = "", "", IF(U36/T36 = 0, "", U36/T36)))</f>
        <v/>
      </c>
      <c r="O36" s="1" t="n">
        <f aca="false">IF(N36 = "-", -V36,I36)</f>
        <v>0</v>
      </c>
      <c r="P36" s="1" t="n">
        <f aca="true">IF(N36 = "-", SUM(INDIRECT(ADDRESS(2,COLUMN(O36)) &amp; ":" &amp; ADDRESS(ROW(),COLUMN(O36)))), 0)</f>
        <v>0</v>
      </c>
      <c r="Q36" s="1" t="n">
        <f aca="false">IF(N36="-",1,0)</f>
        <v>0</v>
      </c>
      <c r="R36" s="1" t="n">
        <f aca="true">IF(P36 = 0, INDIRECT("R" &amp; ROW() - 1), P36)</f>
        <v>11050</v>
      </c>
      <c r="S36" s="1" t="str">
        <f aca="false">IF(H36="","",VLOOKUP(H36,'Соль SKU'!$A$1:$B$150,2,0))</f>
        <v/>
      </c>
      <c r="T36" s="1" t="n">
        <f aca="false">8000/850</f>
        <v>9.41176470588235</v>
      </c>
      <c r="U36" s="1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1" t="n">
        <f aca="false">IF(U36 = "", "", U36/T36)</f>
        <v>0</v>
      </c>
      <c r="W36" s="1" t="str">
        <f aca="true">IF(N36="", "", MAX(ROUND(-(INDIRECT("R" &amp; ROW() - 1) - R36)/850, 0), 1) * 850)</f>
        <v/>
      </c>
    </row>
    <row r="37" customFormat="false" ht="13.8" hidden="false" customHeight="true" outlineLevel="0" collapsed="false">
      <c r="J37" s="29" t="str">
        <f aca="true">IF(L37="", IF(N37="","",W37+(INDIRECT("R" &amp; ROW() - 1) - R37)),IF(N37="", "", INDIRECT("R" &amp; ROW() - 1) - R37))</f>
        <v/>
      </c>
      <c r="M37" s="31" t="str">
        <f aca="false">IF(L37="", IF(W37=0, "", W37), IF(U37 = "", "", IF(U37/T37 = 0, "", U37/T37)))</f>
        <v/>
      </c>
      <c r="O37" s="1" t="n">
        <f aca="false">IF(N37 = "-", -V37,I37)</f>
        <v>0</v>
      </c>
      <c r="P37" s="1" t="n">
        <f aca="true">IF(N37 = "-", SUM(INDIRECT(ADDRESS(2,COLUMN(O37)) &amp; ":" &amp; ADDRESS(ROW(),COLUMN(O37)))), 0)</f>
        <v>0</v>
      </c>
      <c r="Q37" s="1" t="n">
        <f aca="false">IF(N37="-",1,0)</f>
        <v>0</v>
      </c>
      <c r="R37" s="1" t="n">
        <f aca="true">IF(P37 = 0, INDIRECT("R" &amp; ROW() - 1), P37)</f>
        <v>11050</v>
      </c>
      <c r="S37" s="1" t="str">
        <f aca="false">IF(H37="","",VLOOKUP(H37,'Соль SKU'!$A$1:$B$150,2,0))</f>
        <v/>
      </c>
      <c r="T37" s="1" t="n">
        <f aca="false">8000/850</f>
        <v>9.41176470588235</v>
      </c>
      <c r="U37" s="1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1" t="n">
        <f aca="false">IF(U37 = "", "", U37/T37)</f>
        <v>0</v>
      </c>
      <c r="W37" s="1" t="str">
        <f aca="true">IF(N37="", "", MAX(ROUND(-(INDIRECT("R" &amp; ROW() - 1) - R37)/850, 0), 1) * 850)</f>
        <v/>
      </c>
    </row>
    <row r="38" customFormat="false" ht="13.8" hidden="false" customHeight="true" outlineLevel="0" collapsed="false">
      <c r="J38" s="29" t="str">
        <f aca="true">IF(L38="", IF(N38="","",W38+(INDIRECT("R" &amp; ROW() - 1) - R38)),IF(N38="", "", INDIRECT("R" &amp; ROW() - 1) - R38))</f>
        <v/>
      </c>
      <c r="M38" s="31" t="str">
        <f aca="false">IF(L38="", IF(W38=0, "", W38), IF(U38 = "", "", IF(U38/T38 = 0, "", U38/T38)))</f>
        <v/>
      </c>
      <c r="O38" s="1" t="n">
        <f aca="false">IF(N38 = "-", -V38,I38)</f>
        <v>0</v>
      </c>
      <c r="P38" s="1" t="n">
        <f aca="true">IF(N38="-",SUM(INDIRECT(ADDRESS(2,COLUMN(O38))&amp;":"&amp;ADDRESS(ROW(),COLUMN(O38)))),0)</f>
        <v>0</v>
      </c>
      <c r="Q38" s="1" t="n">
        <f aca="false">IF(N38="-",1,0)</f>
        <v>0</v>
      </c>
      <c r="R38" s="1" t="n">
        <f aca="true">IF(P38 = 0, INDIRECT("R" &amp; ROW() - 1), P38)</f>
        <v>11050</v>
      </c>
      <c r="S38" s="1" t="str">
        <f aca="false">IF(H38="","",VLOOKUP(H38,'Соль SKU'!$A$1:$B$150,2,0))</f>
        <v/>
      </c>
      <c r="T38" s="1" t="n">
        <f aca="false">8000/850</f>
        <v>9.41176470588235</v>
      </c>
      <c r="U38" s="1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1" t="n">
        <f aca="false">IF(U38 = "", "", U38/T38)</f>
        <v>0</v>
      </c>
      <c r="W38" s="1" t="str">
        <f aca="true">IF(N38="", "", MAX(ROUND(-(INDIRECT("R" &amp; ROW() - 1) - R38)/850, 0), 1) * 850)</f>
        <v/>
      </c>
    </row>
    <row r="39" customFormat="false" ht="13.8" hidden="false" customHeight="true" outlineLevel="0" collapsed="false">
      <c r="J39" s="29" t="str">
        <f aca="true">IF(L39="", IF(N39="","",W39+(INDIRECT("R" &amp; ROW() - 1) - R39)),IF(N39="", "", INDIRECT("R" &amp; ROW() - 1) - R39))</f>
        <v/>
      </c>
      <c r="M39" s="31" t="str">
        <f aca="false">IF(L39="", IF(W39=0, "", W39), IF(U39 = "", "", IF(U39/T39 = 0, "", U39/T39)))</f>
        <v/>
      </c>
      <c r="O39" s="1" t="n">
        <f aca="false">IF(N39 = "-", -V39,I39)</f>
        <v>0</v>
      </c>
      <c r="P39" s="1" t="n">
        <f aca="true">IF(N39="-",SUM(INDIRECT(ADDRESS(2,COLUMN(O39))&amp;":"&amp;ADDRESS(ROW(),COLUMN(O39)))),0)</f>
        <v>0</v>
      </c>
      <c r="Q39" s="1" t="n">
        <f aca="false">IF(N39="-",1,0)</f>
        <v>0</v>
      </c>
      <c r="R39" s="1" t="n">
        <f aca="true">IF(P39 = 0, INDIRECT("R" &amp; ROW() - 1), P39)</f>
        <v>11050</v>
      </c>
      <c r="S39" s="1" t="str">
        <f aca="false">IF(H39="","",VLOOKUP(H39,'Соль SKU'!$A$1:$B$150,2,0))</f>
        <v/>
      </c>
      <c r="T39" s="1" t="n">
        <f aca="false">8000/850</f>
        <v>9.41176470588235</v>
      </c>
      <c r="U39" s="1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1" t="n">
        <f aca="false">IF(U39 = "", "", U39/T39)</f>
        <v>0</v>
      </c>
      <c r="W39" s="1" t="str">
        <f aca="true">IF(N39="", "", MAX(ROUND(-(INDIRECT("R" &amp; ROW() - 1) - R39)/850, 0), 1) * 850)</f>
        <v/>
      </c>
    </row>
    <row r="40" customFormat="false" ht="13.8" hidden="false" customHeight="true" outlineLevel="0" collapsed="false">
      <c r="J40" s="29" t="str">
        <f aca="true">IF(L40="", IF(N40="","",W40+(INDIRECT("R" &amp; ROW() - 1) - R40)),IF(N40="", "", INDIRECT("R" &amp; ROW() - 1) - R40))</f>
        <v/>
      </c>
      <c r="M40" s="31" t="str">
        <f aca="false">IF(L40="", IF(W40=0, "", W40), IF(U40 = "", "", IF(U40/T40 = 0, "", U40/T40)))</f>
        <v/>
      </c>
      <c r="O40" s="1" t="n">
        <f aca="false">IF(N40 = "-", -V40,I40)</f>
        <v>0</v>
      </c>
      <c r="P40" s="1" t="n">
        <f aca="true">IF(N40="-",SUM(INDIRECT(ADDRESS(2,COLUMN(O40))&amp;":"&amp;ADDRESS(ROW(),COLUMN(O40)))),0)</f>
        <v>0</v>
      </c>
      <c r="Q40" s="1" t="n">
        <f aca="false">IF(N40="-",1,0)</f>
        <v>0</v>
      </c>
      <c r="R40" s="1" t="n">
        <f aca="true">IF(P40 = 0, INDIRECT("R" &amp; ROW() - 1), P40)</f>
        <v>11050</v>
      </c>
      <c r="S40" s="1" t="str">
        <f aca="false">IF(H40="","",VLOOKUP(H40,'Соль SKU'!$A$1:$B$150,2,0))</f>
        <v/>
      </c>
      <c r="T40" s="1" t="n">
        <f aca="false">8000/850</f>
        <v>9.41176470588235</v>
      </c>
      <c r="U40" s="1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1" t="n">
        <f aca="false">IF(U40 = "", "", U40/T40)</f>
        <v>0</v>
      </c>
      <c r="W40" s="1" t="str">
        <f aca="true">IF(N40="", "", MAX(ROUND(-(INDIRECT("R" &amp; ROW() - 1) - R40)/850, 0), 1) * 850)</f>
        <v/>
      </c>
    </row>
    <row r="41" customFormat="false" ht="13.8" hidden="false" customHeight="true" outlineLevel="0" collapsed="false">
      <c r="J41" s="29" t="str">
        <f aca="true">IF(L41="", IF(N41="","",W41+(INDIRECT("R" &amp; ROW() - 1) - R41)),IF(N41="", "", INDIRECT("R" &amp; ROW() - 1) - R41))</f>
        <v/>
      </c>
      <c r="M41" s="31" t="str">
        <f aca="false">IF(L41="", IF(W41=0, "", W41), IF(U41 = "", "", IF(U41/T41 = 0, "", U41/T41)))</f>
        <v/>
      </c>
      <c r="O41" s="1" t="n">
        <f aca="false">IF(N41 = "-", -V41,I41)</f>
        <v>0</v>
      </c>
      <c r="P41" s="1" t="n">
        <f aca="true">IF(N41="-",SUM(INDIRECT(ADDRESS(2,COLUMN(O41))&amp;":"&amp;ADDRESS(ROW(),COLUMN(O41)))),0)</f>
        <v>0</v>
      </c>
      <c r="Q41" s="1" t="n">
        <f aca="false">IF(N41="-",1,0)</f>
        <v>0</v>
      </c>
      <c r="R41" s="1" t="n">
        <f aca="true">IF(P41 = 0, INDIRECT("R" &amp; ROW() - 1), P41)</f>
        <v>11050</v>
      </c>
      <c r="S41" s="1" t="str">
        <f aca="false">IF(H41="","",VLOOKUP(H41,'Соль SKU'!$A$1:$B$150,2,0))</f>
        <v/>
      </c>
      <c r="T41" s="1" t="n">
        <f aca="false">8000/850</f>
        <v>9.41176470588235</v>
      </c>
      <c r="U41" s="1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1" t="n">
        <f aca="false">IF(U41 = "", "", U41/T41)</f>
        <v>0</v>
      </c>
      <c r="W41" s="1" t="str">
        <f aca="true">IF(N41="", "", MAX(ROUND(-(INDIRECT("R" &amp; ROW() - 1) - R41)/850, 0), 1) * 850)</f>
        <v/>
      </c>
    </row>
    <row r="42" customFormat="false" ht="13.8" hidden="false" customHeight="true" outlineLevel="0" collapsed="false">
      <c r="J42" s="29" t="str">
        <f aca="true">IF(L42="", IF(N42="","",W42+(INDIRECT("R" &amp; ROW() - 1) - R42)),IF(N42="", "", INDIRECT("R" &amp; ROW() - 1) - R42))</f>
        <v/>
      </c>
      <c r="M42" s="31" t="str">
        <f aca="false">IF(L42="", IF(W42=0, "", W42), IF(U42 = "", "", IF(U42/T42 = 0, "", U42/T42)))</f>
        <v/>
      </c>
      <c r="O42" s="1" t="n">
        <f aca="false">IF(N42 = "-", -V42,I42)</f>
        <v>0</v>
      </c>
      <c r="P42" s="1" t="n">
        <f aca="true">IF(N42="-",SUM(INDIRECT(ADDRESS(2,COLUMN(O42))&amp;":"&amp;ADDRESS(ROW(),COLUMN(O42)))),0)</f>
        <v>0</v>
      </c>
      <c r="Q42" s="1" t="n">
        <f aca="false">IF(N42="-",1,0)</f>
        <v>0</v>
      </c>
      <c r="R42" s="1" t="n">
        <f aca="true">IF(P42 = 0, INDIRECT("R" &amp; ROW() - 1), P42)</f>
        <v>11050</v>
      </c>
      <c r="S42" s="1" t="str">
        <f aca="false">IF(H42="","",VLOOKUP(H42,'Соль SKU'!$A$1:$B$150,2,0))</f>
        <v/>
      </c>
      <c r="T42" s="1" t="n">
        <f aca="false">8000/850</f>
        <v>9.41176470588235</v>
      </c>
      <c r="U42" s="1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1" t="n">
        <f aca="false">IF(U42 = "", "", U42/T42)</f>
        <v>0</v>
      </c>
      <c r="W42" s="1" t="str">
        <f aca="true">IF(N42="", "", MAX(ROUND(-(INDIRECT("R" &amp; ROW() - 1) - R42)/850, 0), 1) * 850)</f>
        <v/>
      </c>
    </row>
    <row r="43" customFormat="false" ht="13.8" hidden="false" customHeight="true" outlineLevel="0" collapsed="false">
      <c r="J43" s="29" t="str">
        <f aca="true">IF(L43="", IF(N43="","",W43+(INDIRECT("R" &amp; ROW() - 1) - R43)),IF(N43="", "", INDIRECT("R" &amp; ROW() - 1) - R43))</f>
        <v/>
      </c>
      <c r="M43" s="31" t="str">
        <f aca="false">IF(L43="", IF(W43=0, "", W43), IF(U43 = "", "", IF(U43/T43 = 0, "", U43/T43)))</f>
        <v/>
      </c>
      <c r="O43" s="1" t="n">
        <f aca="false">IF(N43 = "-", -V43,I43)</f>
        <v>0</v>
      </c>
      <c r="P43" s="1" t="n">
        <f aca="true">IF(N43="-",SUM(INDIRECT(ADDRESS(2,COLUMN(O43))&amp;":"&amp;ADDRESS(ROW(),COLUMN(O43)))),0)</f>
        <v>0</v>
      </c>
      <c r="Q43" s="1" t="n">
        <f aca="false">IF(N43="-",1,0)</f>
        <v>0</v>
      </c>
      <c r="R43" s="1" t="n">
        <f aca="true">IF(P43 = 0, INDIRECT("R" &amp; ROW() - 1), P43)</f>
        <v>11050</v>
      </c>
      <c r="S43" s="1" t="str">
        <f aca="false">IF(H43="","",VLOOKUP(H43,'Соль SKU'!$A$1:$B$150,2,0))</f>
        <v/>
      </c>
      <c r="T43" s="1" t="n">
        <f aca="false">8000/850</f>
        <v>9.41176470588235</v>
      </c>
      <c r="U43" s="1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1" t="n">
        <f aca="false">IF(U43 = "", "", U43/T43)</f>
        <v>0</v>
      </c>
      <c r="W43" s="1" t="str">
        <f aca="true">IF(N43="", "", MAX(ROUND(-(INDIRECT("R" &amp; ROW() - 1) - R43)/850, 0), 1) * 850)</f>
        <v/>
      </c>
    </row>
    <row r="44" customFormat="false" ht="13.8" hidden="false" customHeight="true" outlineLevel="0" collapsed="false">
      <c r="J44" s="29" t="str">
        <f aca="true">IF(L44="", IF(N44="","",W44+(INDIRECT("R" &amp; ROW() - 1) - R44)),IF(N44="", "", INDIRECT("R" &amp; ROW() - 1) - R44))</f>
        <v/>
      </c>
      <c r="M44" s="31" t="str">
        <f aca="false">IF(L44="", IF(W44=0, "", W44), IF(U44 = "", "", IF(U44/T44 = 0, "", U44/T44)))</f>
        <v/>
      </c>
      <c r="O44" s="1" t="n">
        <f aca="false">IF(N44 = "-", -V44,I44)</f>
        <v>0</v>
      </c>
      <c r="P44" s="1" t="n">
        <f aca="true">IF(N44="-",SUM(INDIRECT(ADDRESS(2,COLUMN(O44))&amp;":"&amp;ADDRESS(ROW(),COLUMN(O44)))),0)</f>
        <v>0</v>
      </c>
      <c r="Q44" s="1" t="n">
        <f aca="false">IF(N44="-",1,0)</f>
        <v>0</v>
      </c>
      <c r="R44" s="1" t="n">
        <f aca="true">IF(P44 = 0, INDIRECT("R" &amp; ROW() - 1), P44)</f>
        <v>11050</v>
      </c>
      <c r="S44" s="1" t="str">
        <f aca="false">IF(H44="","",VLOOKUP(H44,'Соль SKU'!$A$1:$B$150,2,0))</f>
        <v/>
      </c>
      <c r="T44" s="1" t="n">
        <f aca="false">8000/850</f>
        <v>9.41176470588235</v>
      </c>
      <c r="U44" s="1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1" t="n">
        <f aca="false">IF(U44 = "", "", U44/T44)</f>
        <v>0</v>
      </c>
      <c r="W44" s="1" t="str">
        <f aca="true">IF(N44="", "", MAX(ROUND(-(INDIRECT("R" &amp; ROW() - 1) - R44)/850, 0), 1) * 850)</f>
        <v/>
      </c>
    </row>
    <row r="45" customFormat="false" ht="13.8" hidden="false" customHeight="true" outlineLevel="0" collapsed="false">
      <c r="J45" s="29" t="str">
        <f aca="true">IF(L45="", IF(N45="","",W45+(INDIRECT("R" &amp; ROW() - 1) - R45)),IF(N45="", "", INDIRECT("R" &amp; ROW() - 1) - R45))</f>
        <v/>
      </c>
      <c r="M45" s="31" t="str">
        <f aca="false">IF(L45="", IF(W45=0, "", W45), IF(U45 = "", "", IF(U45/T45 = 0, "", U45/T45)))</f>
        <v/>
      </c>
      <c r="O45" s="1" t="n">
        <f aca="false">IF(N45 = "-", -V45,I45)</f>
        <v>0</v>
      </c>
      <c r="P45" s="1" t="n">
        <f aca="true">IF(N45="-",SUM(INDIRECT(ADDRESS(2,COLUMN(O45))&amp;":"&amp;ADDRESS(ROW(),COLUMN(O45)))),0)</f>
        <v>0</v>
      </c>
      <c r="Q45" s="1" t="n">
        <f aca="false">IF(N45="-",1,0)</f>
        <v>0</v>
      </c>
      <c r="R45" s="1" t="n">
        <f aca="true">IF(P45 = 0, INDIRECT("R" &amp; ROW() - 1), P45)</f>
        <v>11050</v>
      </c>
      <c r="S45" s="1" t="str">
        <f aca="false">IF(H45="","",VLOOKUP(H45,'Соль SKU'!$A$1:$B$150,2,0))</f>
        <v/>
      </c>
      <c r="T45" s="1" t="n">
        <f aca="false">8000/850</f>
        <v>9.41176470588235</v>
      </c>
      <c r="U45" s="1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1" t="n">
        <f aca="false">IF(U45 = "", "", U45/T45)</f>
        <v>0</v>
      </c>
      <c r="W45" s="1" t="str">
        <f aca="true">IF(N45="", "", MAX(ROUND(-(INDIRECT("R" &amp; ROW() - 1) - R45)/850, 0), 1) * 850)</f>
        <v/>
      </c>
    </row>
    <row r="46" customFormat="false" ht="13.8" hidden="false" customHeight="true" outlineLevel="0" collapsed="false">
      <c r="J46" s="29" t="str">
        <f aca="true">IF(L46="", IF(N46="","",W46+(INDIRECT("R" &amp; ROW() - 1) - R46)),IF(N46="", "", INDIRECT("R" &amp; ROW() - 1) - R46))</f>
        <v/>
      </c>
      <c r="M46" s="31" t="str">
        <f aca="false">IF(L46="", IF(W46=0, "", W46), IF(U46 = "", "", IF(U46/T46 = 0, "", U46/T46)))</f>
        <v/>
      </c>
      <c r="O46" s="1" t="n">
        <f aca="false">IF(N46 = "-", -V46,I46)</f>
        <v>0</v>
      </c>
      <c r="P46" s="1" t="n">
        <f aca="true">IF(N46="-",SUM(INDIRECT(ADDRESS(2,COLUMN(O46))&amp;":"&amp;ADDRESS(ROW(),COLUMN(O46)))),0)</f>
        <v>0</v>
      </c>
      <c r="Q46" s="1" t="n">
        <f aca="false">IF(N46="-",1,0)</f>
        <v>0</v>
      </c>
      <c r="R46" s="1" t="n">
        <f aca="true">IF(P46 = 0, INDIRECT("R" &amp; ROW() - 1), P46)</f>
        <v>11050</v>
      </c>
      <c r="S46" s="1" t="str">
        <f aca="false">IF(H46="","",VLOOKUP(H46,'Соль SKU'!$A$1:$B$150,2,0))</f>
        <v/>
      </c>
      <c r="T46" s="1" t="n">
        <f aca="false">8000/850</f>
        <v>9.41176470588235</v>
      </c>
      <c r="U46" s="1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1" t="n">
        <f aca="false">IF(U46 = "", "", U46/T46)</f>
        <v>0</v>
      </c>
      <c r="W46" s="1" t="str">
        <f aca="true">IF(N46="", "", MAX(ROUND(-(INDIRECT("R" &amp; ROW() - 1) - R46)/850, 0), 1) * 850)</f>
        <v/>
      </c>
    </row>
    <row r="47" customFormat="false" ht="13.8" hidden="false" customHeight="true" outlineLevel="0" collapsed="false">
      <c r="J47" s="29" t="str">
        <f aca="true">IF(L47="", IF(N47="","",W47+(INDIRECT("R" &amp; ROW() - 1) - R47)),IF(N47="", "", INDIRECT("R" &amp; ROW() - 1) - R47))</f>
        <v/>
      </c>
      <c r="M47" s="31" t="str">
        <f aca="false">IF(L47="", IF(W47=0, "", W47), IF(U47 = "", "", IF(U47/T47 = 0, "", U47/T47)))</f>
        <v/>
      </c>
      <c r="O47" s="1" t="n">
        <f aca="false">IF(N47 = "-", -V47,I47)</f>
        <v>0</v>
      </c>
      <c r="P47" s="1" t="n">
        <f aca="true">IF(N47="-",SUM(INDIRECT(ADDRESS(2,COLUMN(O47))&amp;":"&amp;ADDRESS(ROW(),COLUMN(O47)))),0)</f>
        <v>0</v>
      </c>
      <c r="Q47" s="1" t="n">
        <f aca="false">IF(N47="-",1,0)</f>
        <v>0</v>
      </c>
      <c r="R47" s="1" t="n">
        <f aca="true">IF(P47 = 0, INDIRECT("R" &amp; ROW() - 1), P47)</f>
        <v>11050</v>
      </c>
      <c r="S47" s="1" t="str">
        <f aca="false">IF(H47="","",VLOOKUP(H47,'Соль SKU'!$A$1:$B$150,2,0))</f>
        <v/>
      </c>
      <c r="T47" s="1" t="n">
        <f aca="false">8000/850</f>
        <v>9.41176470588235</v>
      </c>
      <c r="U47" s="1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1" t="n">
        <f aca="false">IF(U47 = "", "", U47/T47)</f>
        <v>0</v>
      </c>
      <c r="W47" s="1" t="str">
        <f aca="true">IF(N47="", "", MAX(ROUND(-(INDIRECT("R" &amp; ROW() - 1) - R47)/850, 0), 1) * 850)</f>
        <v/>
      </c>
    </row>
    <row r="48" customFormat="false" ht="13.8" hidden="false" customHeight="true" outlineLevel="0" collapsed="false">
      <c r="J48" s="29" t="str">
        <f aca="true">IF(L48="", IF(N48="","",W48+(INDIRECT("R" &amp; ROW() - 1) - R48)),IF(N48="", "", INDIRECT("R" &amp; ROW() - 1) - R48))</f>
        <v/>
      </c>
      <c r="M48" s="31" t="str">
        <f aca="false">IF(L48="", IF(W48=0, "", W48), IF(U48 = "", "", IF(U48/T48 = 0, "", U48/T48)))</f>
        <v/>
      </c>
      <c r="O48" s="1" t="n">
        <f aca="false">IF(N48 = "-", -V48,I48)</f>
        <v>0</v>
      </c>
      <c r="P48" s="1" t="n">
        <f aca="true">IF(N48="-",SUM(INDIRECT(ADDRESS(2,COLUMN(O48))&amp;":"&amp;ADDRESS(ROW(),COLUMN(O48)))),0)</f>
        <v>0</v>
      </c>
      <c r="Q48" s="1" t="n">
        <f aca="false">IF(N48="-",1,0)</f>
        <v>0</v>
      </c>
      <c r="R48" s="1" t="n">
        <f aca="true">IF(P48 = 0, INDIRECT("R" &amp; ROW() - 1), P48)</f>
        <v>11050</v>
      </c>
      <c r="S48" s="1" t="str">
        <f aca="false">IF(H48="","",VLOOKUP(H48,'Соль SKU'!$A$1:$B$150,2,0))</f>
        <v/>
      </c>
      <c r="T48" s="1" t="n">
        <f aca="false">8000/850</f>
        <v>9.41176470588235</v>
      </c>
      <c r="U48" s="1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1" t="n">
        <f aca="false">IF(U48 = "", "", U48/T48)</f>
        <v>0</v>
      </c>
      <c r="W48" s="1" t="str">
        <f aca="true">IF(N48="", "", MAX(ROUND(-(INDIRECT("R" &amp; ROW() - 1) - R48)/850, 0), 1) * 850)</f>
        <v/>
      </c>
    </row>
    <row r="49" customFormat="false" ht="13.8" hidden="false" customHeight="true" outlineLevel="0" collapsed="false">
      <c r="J49" s="29" t="str">
        <f aca="true">IF(L49="", IF(N49="","",W49+(INDIRECT("R" &amp; ROW() - 1) - R49)),IF(N49="", "", INDIRECT("R" &amp; ROW() - 1) - R49))</f>
        <v/>
      </c>
      <c r="M49" s="31" t="str">
        <f aca="false">IF(L49="", IF(W49=0, "", W49), IF(U49 = "", "", IF(U49/T49 = 0, "", U49/T49)))</f>
        <v/>
      </c>
      <c r="O49" s="1" t="n">
        <f aca="false">IF(N49 = "-", -V49,I49)</f>
        <v>0</v>
      </c>
      <c r="P49" s="1" t="n">
        <f aca="true">IF(N49="-",SUM(INDIRECT(ADDRESS(2,COLUMN(O49))&amp;":"&amp;ADDRESS(ROW(),COLUMN(O49)))),0)</f>
        <v>0</v>
      </c>
      <c r="Q49" s="1" t="n">
        <f aca="false">IF(N49="-",1,0)</f>
        <v>0</v>
      </c>
      <c r="R49" s="1" t="n">
        <f aca="true">IF(P49 = 0, INDIRECT("R" &amp; ROW() - 1), P49)</f>
        <v>11050</v>
      </c>
      <c r="S49" s="1" t="str">
        <f aca="false">IF(H49="","",VLOOKUP(H49,'Соль SKU'!$A$1:$B$150,2,0))</f>
        <v/>
      </c>
      <c r="T49" s="1" t="n">
        <f aca="false">8000/850</f>
        <v>9.41176470588235</v>
      </c>
      <c r="U49" s="1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1" t="n">
        <f aca="false">IF(U49 = "", "", U49/T49)</f>
        <v>0</v>
      </c>
      <c r="W49" s="1" t="str">
        <f aca="true">IF(N49="", "", MAX(ROUND(-(INDIRECT("R" &amp; ROW() - 1) - R49)/850, 0), 1) * 850)</f>
        <v/>
      </c>
    </row>
    <row r="50" customFormat="false" ht="13.8" hidden="false" customHeight="true" outlineLevel="0" collapsed="false">
      <c r="J50" s="29" t="str">
        <f aca="true">IF(L50="", IF(N50="","",W50+(INDIRECT("R" &amp; ROW() - 1) - R50)),IF(N50="", "", INDIRECT("R" &amp; ROW() - 1) - R50))</f>
        <v/>
      </c>
      <c r="M50" s="31" t="str">
        <f aca="false">IF(L50="", IF(W50=0, "", W50), IF(U50 = "", "", IF(U50/T50 = 0, "", U50/T50)))</f>
        <v/>
      </c>
      <c r="O50" s="1" t="n">
        <f aca="false">IF(N50 = "-", -V50,I50)</f>
        <v>0</v>
      </c>
      <c r="P50" s="1" t="n">
        <f aca="true">IF(N50="-",SUM(INDIRECT(ADDRESS(2,COLUMN(O50))&amp;":"&amp;ADDRESS(ROW(),COLUMN(O50)))),0)</f>
        <v>0</v>
      </c>
      <c r="Q50" s="1" t="n">
        <f aca="false">IF(N50="-",1,0)</f>
        <v>0</v>
      </c>
      <c r="R50" s="1" t="n">
        <f aca="true">IF(P50 = 0, INDIRECT("R" &amp; ROW() - 1), P50)</f>
        <v>11050</v>
      </c>
      <c r="S50" s="1" t="str">
        <f aca="false">IF(H50="","",VLOOKUP(H50,'Соль SKU'!$A$1:$B$150,2,0))</f>
        <v/>
      </c>
      <c r="T50" s="1" t="n">
        <f aca="false">8000/850</f>
        <v>9.41176470588235</v>
      </c>
      <c r="U50" s="1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1" t="n">
        <f aca="false">IF(U50 = "", "", U50/T50)</f>
        <v>0</v>
      </c>
      <c r="W50" s="1" t="str">
        <f aca="true">IF(N50="", "", MAX(ROUND(-(INDIRECT("R" &amp; ROW() - 1) - R50)/850, 0), 1) * 850)</f>
        <v/>
      </c>
    </row>
    <row r="51" customFormat="false" ht="13.8" hidden="false" customHeight="true" outlineLevel="0" collapsed="false">
      <c r="J51" s="29" t="str">
        <f aca="true">IF(L51="", IF(N51="","",W51+(INDIRECT("R" &amp; ROW() - 1) - R51)),IF(N51="", "", INDIRECT("R" &amp; ROW() - 1) - R51))</f>
        <v/>
      </c>
      <c r="M51" s="31" t="str">
        <f aca="false">IF(L51="", IF(W51=0, "", W51), IF(U51 = "", "", IF(U51/T51 = 0, "", U51/T51)))</f>
        <v/>
      </c>
      <c r="O51" s="1" t="n">
        <f aca="false">IF(N51 = "-", -V51,I51)</f>
        <v>0</v>
      </c>
      <c r="P51" s="1" t="n">
        <f aca="true">IF(N51="-",SUM(INDIRECT(ADDRESS(2,COLUMN(O51))&amp;":"&amp;ADDRESS(ROW(),COLUMN(O51)))),0)</f>
        <v>0</v>
      </c>
      <c r="Q51" s="1" t="n">
        <f aca="false">IF(N51="-",1,0)</f>
        <v>0</v>
      </c>
      <c r="R51" s="1" t="n">
        <f aca="true">IF(P51 = 0, INDIRECT("R" &amp; ROW() - 1), P51)</f>
        <v>11050</v>
      </c>
      <c r="S51" s="1" t="str">
        <f aca="false">IF(H51="","",VLOOKUP(H51,'Соль SKU'!$A$1:$B$150,2,0))</f>
        <v/>
      </c>
      <c r="T51" s="1" t="n">
        <f aca="false">8000/850</f>
        <v>9.41176470588235</v>
      </c>
      <c r="U51" s="1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1" t="n">
        <f aca="false">IF(U51 = "", "", U51/T51)</f>
        <v>0</v>
      </c>
      <c r="W51" s="1" t="str">
        <f aca="true">IF(N51="", "", MAX(ROUND(-(INDIRECT("R" &amp; ROW() - 1) - R51)/850, 0), 1) * 850)</f>
        <v/>
      </c>
    </row>
    <row r="52" customFormat="false" ht="13.8" hidden="false" customHeight="true" outlineLevel="0" collapsed="false">
      <c r="J52" s="29" t="str">
        <f aca="true">IF(L52="", IF(N52="","",W52+(INDIRECT("R" &amp; ROW() - 1) - R52)),IF(N52="", "", INDIRECT("R" &amp; ROW() - 1) - R52))</f>
        <v/>
      </c>
      <c r="M52" s="31" t="str">
        <f aca="false">IF(L52="", IF(W52=0, "", W52), IF(U52 = "", "", IF(U52/T52 = 0, "", U52/T52)))</f>
        <v/>
      </c>
      <c r="O52" s="1" t="n">
        <f aca="false">IF(N52 = "-", -V52,I52)</f>
        <v>0</v>
      </c>
      <c r="P52" s="1" t="n">
        <f aca="true">IF(N52="-",SUM(INDIRECT(ADDRESS(2,COLUMN(O52))&amp;":"&amp;ADDRESS(ROW(),COLUMN(O52)))),0)</f>
        <v>0</v>
      </c>
      <c r="Q52" s="1" t="n">
        <f aca="false">IF(N52="-",1,0)</f>
        <v>0</v>
      </c>
      <c r="R52" s="1" t="n">
        <f aca="true">IF(P52 = 0, INDIRECT("R" &amp; ROW() - 1), P52)</f>
        <v>11050</v>
      </c>
      <c r="S52" s="1" t="str">
        <f aca="false">IF(H52="","",VLOOKUP(H52,'Соль SKU'!$A$1:$B$150,2,0))</f>
        <v/>
      </c>
      <c r="T52" s="1" t="n">
        <f aca="false">8000/850</f>
        <v>9.41176470588235</v>
      </c>
      <c r="U52" s="1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1" t="n">
        <f aca="false">IF(U52 = "", "", U52/T52)</f>
        <v>0</v>
      </c>
      <c r="W52" s="1" t="str">
        <f aca="true">IF(N52="", "", MAX(ROUND(-(INDIRECT("R" &amp; ROW() - 1) - R52)/850, 0), 1) * 850)</f>
        <v/>
      </c>
    </row>
    <row r="53" customFormat="false" ht="13.8" hidden="false" customHeight="true" outlineLevel="0" collapsed="false">
      <c r="J53" s="29" t="str">
        <f aca="true">IF(L53="", IF(N53="","",W53+(INDIRECT("R" &amp; ROW() - 1) - R53)),IF(N53="", "", INDIRECT("R" &amp; ROW() - 1) - R53))</f>
        <v/>
      </c>
      <c r="M53" s="31" t="str">
        <f aca="false">IF(L53="", IF(W53=0, "", W53), IF(U53 = "", "", IF(U53/T53 = 0, "", U53/T53)))</f>
        <v/>
      </c>
      <c r="O53" s="1" t="n">
        <f aca="false">IF(N53 = "-", -V53,I53)</f>
        <v>0</v>
      </c>
      <c r="P53" s="1" t="n">
        <f aca="true">IF(N53="-",SUM(INDIRECT(ADDRESS(2,COLUMN(O53))&amp;":"&amp;ADDRESS(ROW(),COLUMN(O53)))),0)</f>
        <v>0</v>
      </c>
      <c r="Q53" s="1" t="n">
        <f aca="false">IF(N53="-",1,0)</f>
        <v>0</v>
      </c>
      <c r="R53" s="1" t="n">
        <f aca="true">IF(P53 = 0, INDIRECT("R" &amp; ROW() - 1), P53)</f>
        <v>11050</v>
      </c>
      <c r="S53" s="1" t="str">
        <f aca="false">IF(H53="","",VLOOKUP(H53,'Соль SKU'!$A$1:$B$150,2,0))</f>
        <v/>
      </c>
      <c r="T53" s="1" t="n">
        <f aca="false">8000/850</f>
        <v>9.41176470588235</v>
      </c>
      <c r="U53" s="1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1" t="n">
        <f aca="false">IF(U53 = "", "", U53/T53)</f>
        <v>0</v>
      </c>
      <c r="W53" s="1" t="str">
        <f aca="true">IF(N53="", "", MAX(ROUND(-(INDIRECT("R" &amp; ROW() - 1) - R53)/850, 0), 1) * 850)</f>
        <v/>
      </c>
    </row>
    <row r="54" customFormat="false" ht="13.8" hidden="false" customHeight="true" outlineLevel="0" collapsed="false">
      <c r="J54" s="29" t="str">
        <f aca="true">IF(L54="", IF(N54="","",W54+(INDIRECT("R" &amp; ROW() - 1) - R54)),IF(N54="", "", INDIRECT("R" &amp; ROW() - 1) - R54))</f>
        <v/>
      </c>
      <c r="M54" s="31" t="str">
        <f aca="false">IF(L54="", IF(W54=0, "", W54), IF(U54 = "", "", IF(U54/T54 = 0, "", U54/T54)))</f>
        <v/>
      </c>
      <c r="O54" s="1" t="n">
        <f aca="false">IF(N54 = "-", -V54,I54)</f>
        <v>0</v>
      </c>
      <c r="P54" s="1" t="n">
        <f aca="true">IF(N54="-",SUM(INDIRECT(ADDRESS(2,COLUMN(O54))&amp;":"&amp;ADDRESS(ROW(),COLUMN(O54)))),0)</f>
        <v>0</v>
      </c>
      <c r="Q54" s="1" t="n">
        <f aca="false">IF(N54="-",1,0)</f>
        <v>0</v>
      </c>
      <c r="R54" s="1" t="n">
        <f aca="true">IF(P54 = 0, INDIRECT("R" &amp; ROW() - 1), P54)</f>
        <v>11050</v>
      </c>
      <c r="S54" s="1" t="str">
        <f aca="false">IF(H54="","",VLOOKUP(H54,'Соль SKU'!$A$1:$B$150,2,0))</f>
        <v/>
      </c>
      <c r="T54" s="1" t="n">
        <f aca="false">8000/850</f>
        <v>9.41176470588235</v>
      </c>
      <c r="U54" s="1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1" t="n">
        <f aca="false">IF(U54 = "", "", U54/T54)</f>
        <v>0</v>
      </c>
      <c r="W54" s="1" t="str">
        <f aca="true">IF(N54="", "", MAX(ROUND(-(INDIRECT("R" &amp; ROW() - 1) - R54)/850, 0), 1) * 850)</f>
        <v/>
      </c>
    </row>
    <row r="55" customFormat="false" ht="13.8" hidden="false" customHeight="true" outlineLevel="0" collapsed="false">
      <c r="J55" s="29" t="str">
        <f aca="true">IF(L55="", IF(N55="","",W55+(INDIRECT("R" &amp; ROW() - 1) - R55)),IF(N55="", "", INDIRECT("R" &amp; ROW() - 1) - R55))</f>
        <v/>
      </c>
      <c r="M55" s="31" t="str">
        <f aca="false">IF(L55="", IF(W55=0, "", W55), IF(U55 = "", "", IF(U55/T55 = 0, "", U55/T55)))</f>
        <v/>
      </c>
      <c r="O55" s="1" t="n">
        <f aca="false">IF(N55 = "-", -V55,I55)</f>
        <v>0</v>
      </c>
      <c r="P55" s="1" t="n">
        <f aca="true">IF(N55="-",SUM(INDIRECT(ADDRESS(2,COLUMN(O55))&amp;":"&amp;ADDRESS(ROW(),COLUMN(O55)))),0)</f>
        <v>0</v>
      </c>
      <c r="Q55" s="1" t="n">
        <f aca="false">IF(N55="-",1,0)</f>
        <v>0</v>
      </c>
      <c r="R55" s="1" t="n">
        <f aca="true">IF(P55 = 0, INDIRECT("R" &amp; ROW() - 1), P55)</f>
        <v>11050</v>
      </c>
      <c r="S55" s="1" t="str">
        <f aca="false">IF(H55="","",VLOOKUP(H55,'Соль SKU'!$A$1:$B$150,2,0))</f>
        <v/>
      </c>
      <c r="T55" s="1" t="n">
        <f aca="false">8000/850</f>
        <v>9.41176470588235</v>
      </c>
      <c r="U55" s="1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1" t="n">
        <f aca="false">IF(U55 = "", "", U55/T55)</f>
        <v>0</v>
      </c>
      <c r="W55" s="1" t="str">
        <f aca="true">IF(N55="", "", MAX(ROUND(-(INDIRECT("R" &amp; ROW() - 1) - R55)/850, 0), 1) * 850)</f>
        <v/>
      </c>
    </row>
    <row r="56" customFormat="false" ht="13.8" hidden="false" customHeight="true" outlineLevel="0" collapsed="false">
      <c r="J56" s="29" t="str">
        <f aca="true">IF(L56="", IF(N56="","",W56+(INDIRECT("R" &amp; ROW() - 1) - R56)),IF(N56="", "", INDIRECT("R" &amp; ROW() - 1) - R56))</f>
        <v/>
      </c>
      <c r="M56" s="31" t="str">
        <f aca="false">IF(L56="", IF(W56=0, "", W56), IF(U56 = "", "", IF(U56/T56 = 0, "", U56/T56)))</f>
        <v/>
      </c>
      <c r="O56" s="1" t="n">
        <f aca="false">IF(N56 = "-", -V56,I56)</f>
        <v>0</v>
      </c>
      <c r="P56" s="1" t="n">
        <f aca="true">IF(N56="-",SUM(INDIRECT(ADDRESS(2,COLUMN(O56))&amp;":"&amp;ADDRESS(ROW(),COLUMN(O56)))),0)</f>
        <v>0</v>
      </c>
      <c r="Q56" s="1" t="n">
        <f aca="false">IF(N56="-",1,0)</f>
        <v>0</v>
      </c>
      <c r="R56" s="1" t="n">
        <f aca="true">IF(P56 = 0, INDIRECT("R" &amp; ROW() - 1), P56)</f>
        <v>11050</v>
      </c>
      <c r="S56" s="1" t="str">
        <f aca="false">IF(H56="","",VLOOKUP(H56,'Соль SKU'!$A$1:$B$150,2,0))</f>
        <v/>
      </c>
      <c r="T56" s="1" t="n">
        <f aca="false">8000/850</f>
        <v>9.41176470588235</v>
      </c>
      <c r="U56" s="1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1" t="n">
        <f aca="false">IF(U56 = "", "", U56/T56)</f>
        <v>0</v>
      </c>
      <c r="W56" s="1" t="str">
        <f aca="true">IF(N56="", "", MAX(ROUND(-(INDIRECT("R" &amp; ROW() - 1) - R56)/850, 0), 1) * 850)</f>
        <v/>
      </c>
    </row>
    <row r="57" customFormat="false" ht="13.8" hidden="false" customHeight="true" outlineLevel="0" collapsed="false">
      <c r="J57" s="29" t="str">
        <f aca="true">IF(L57="", IF(N57="","",W57+(INDIRECT("R" &amp; ROW() - 1) - R57)),IF(N57="", "", INDIRECT("R" &amp; ROW() - 1) - R57))</f>
        <v/>
      </c>
      <c r="M57" s="31" t="str">
        <f aca="false">IF(L57="", IF(W57=0, "", W57), IF(U57 = "", "", IF(U57/T57 = 0, "", U57/T57)))</f>
        <v/>
      </c>
      <c r="O57" s="1" t="n">
        <f aca="false">IF(N57 = "-", -V57,I57)</f>
        <v>0</v>
      </c>
      <c r="P57" s="1" t="n">
        <f aca="true">IF(N57="-",SUM(INDIRECT(ADDRESS(2,COLUMN(O57))&amp;":"&amp;ADDRESS(ROW(),COLUMN(O57)))),0)</f>
        <v>0</v>
      </c>
      <c r="Q57" s="1" t="n">
        <f aca="false">IF(N57="-",1,0)</f>
        <v>0</v>
      </c>
      <c r="R57" s="1" t="n">
        <f aca="true">IF(P57 = 0, INDIRECT("R" &amp; ROW() - 1), P57)</f>
        <v>11050</v>
      </c>
      <c r="S57" s="1" t="str">
        <f aca="false">IF(H57="","",VLOOKUP(H57,'Соль SKU'!$A$1:$B$150,2,0))</f>
        <v/>
      </c>
      <c r="T57" s="1" t="n">
        <f aca="false">8000/850</f>
        <v>9.41176470588235</v>
      </c>
      <c r="U57" s="1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1" t="n">
        <f aca="false">IF(U57 = "", "", U57/T57)</f>
        <v>0</v>
      </c>
      <c r="W57" s="1" t="str">
        <f aca="true">IF(N57="", "", MAX(ROUND(-(INDIRECT("R" &amp; ROW() - 1) - R57)/850, 0), 1) * 850)</f>
        <v/>
      </c>
    </row>
    <row r="58" customFormat="false" ht="13.8" hidden="false" customHeight="true" outlineLevel="0" collapsed="false">
      <c r="J58" s="29" t="str">
        <f aca="true">IF(L58="", IF(N58="","",W58+(INDIRECT("R" &amp; ROW() - 1) - R58)),IF(N58="", "", INDIRECT("R" &amp; ROW() - 1) - R58))</f>
        <v/>
      </c>
      <c r="M58" s="31" t="str">
        <f aca="false">IF(L58="", IF(W58=0, "", W58), IF(U58 = "", "", IF(U58/T58 = 0, "", U58/T58)))</f>
        <v/>
      </c>
      <c r="O58" s="1" t="n">
        <f aca="false">IF(N58 = "-", -V58,I58)</f>
        <v>0</v>
      </c>
      <c r="P58" s="1" t="n">
        <f aca="true">IF(N58="-",SUM(INDIRECT(ADDRESS(2,COLUMN(O58))&amp;":"&amp;ADDRESS(ROW(),COLUMN(O58)))),0)</f>
        <v>0</v>
      </c>
      <c r="Q58" s="1" t="n">
        <f aca="false">IF(N58="-",1,0)</f>
        <v>0</v>
      </c>
      <c r="R58" s="1" t="n">
        <f aca="true">IF(P58 = 0, INDIRECT("R" &amp; ROW() - 1), P58)</f>
        <v>11050</v>
      </c>
      <c r="S58" s="1" t="str">
        <f aca="false">IF(H58="","",VLOOKUP(H58,'Соль SKU'!$A$1:$B$150,2,0))</f>
        <v/>
      </c>
      <c r="T58" s="1" t="n">
        <f aca="false">8000/850</f>
        <v>9.41176470588235</v>
      </c>
      <c r="U58" s="1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1" t="n">
        <f aca="false">IF(U58 = "", "", U58/T58)</f>
        <v>0</v>
      </c>
      <c r="W58" s="1" t="str">
        <f aca="true">IF(N58="", "", MAX(ROUND(-(INDIRECT("R" &amp; ROW() - 1) - R58)/850, 0), 1) * 850)</f>
        <v/>
      </c>
    </row>
    <row r="59" customFormat="false" ht="13.8" hidden="false" customHeight="true" outlineLevel="0" collapsed="false">
      <c r="J59" s="29" t="str">
        <f aca="true">IF(L59="", IF(N59="","",W59+(INDIRECT("R" &amp; ROW() - 1) - R59)),IF(N59="", "", INDIRECT("R" &amp; ROW() - 1) - R59))</f>
        <v/>
      </c>
      <c r="M59" s="31" t="str">
        <f aca="false">IF(L59="", IF(W59=0, "", W59), IF(U59 = "", "", IF(U59/T59 = 0, "", U59/T59)))</f>
        <v/>
      </c>
      <c r="O59" s="1" t="n">
        <f aca="false">IF(N59 = "-", -V59,I59)</f>
        <v>0</v>
      </c>
      <c r="P59" s="1" t="n">
        <f aca="true">IF(N59="-",SUM(INDIRECT(ADDRESS(2,COLUMN(O59))&amp;":"&amp;ADDRESS(ROW(),COLUMN(O59)))),0)</f>
        <v>0</v>
      </c>
      <c r="Q59" s="1" t="n">
        <f aca="false">IF(N59="-",1,0)</f>
        <v>0</v>
      </c>
      <c r="R59" s="1" t="n">
        <f aca="true">IF(P59 = 0, INDIRECT("R" &amp; ROW() - 1), P59)</f>
        <v>11050</v>
      </c>
      <c r="S59" s="1" t="str">
        <f aca="false">IF(H59="","",VLOOKUP(H59,'Соль SKU'!$A$1:$B$150,2,0))</f>
        <v/>
      </c>
      <c r="T59" s="1" t="n">
        <f aca="false">8000/850</f>
        <v>9.41176470588235</v>
      </c>
      <c r="U59" s="1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1" t="n">
        <f aca="false">IF(U59 = "", "", U59/T59)</f>
        <v>0</v>
      </c>
      <c r="W59" s="1" t="str">
        <f aca="true">IF(N59="", "", MAX(ROUND(-(INDIRECT("R" &amp; ROW() - 1) - R59)/850, 0), 1) * 850)</f>
        <v/>
      </c>
    </row>
    <row r="60" customFormat="false" ht="13.8" hidden="false" customHeight="true" outlineLevel="0" collapsed="false">
      <c r="J60" s="29" t="str">
        <f aca="true">IF(L60="", IF(N60="","",W60+(INDIRECT("R" &amp; ROW() - 1) - R60)),IF(N60="", "", INDIRECT("R" &amp; ROW() - 1) - R60))</f>
        <v/>
      </c>
      <c r="M60" s="31" t="str">
        <f aca="false">IF(L60="", IF(W60=0, "", W60), IF(U60 = "", "", IF(U60/T60 = 0, "", U60/T60)))</f>
        <v/>
      </c>
      <c r="O60" s="1" t="n">
        <f aca="false">IF(N60 = "-", -V60,I60)</f>
        <v>0</v>
      </c>
      <c r="P60" s="1" t="n">
        <f aca="true">IF(N60="-",SUM(INDIRECT(ADDRESS(2,COLUMN(O60))&amp;":"&amp;ADDRESS(ROW(),COLUMN(O60)))),0)</f>
        <v>0</v>
      </c>
      <c r="Q60" s="1" t="n">
        <f aca="false">IF(N60="-",1,0)</f>
        <v>0</v>
      </c>
      <c r="R60" s="1" t="n">
        <f aca="true">IF(P60 = 0, INDIRECT("R" &amp; ROW() - 1), P60)</f>
        <v>11050</v>
      </c>
      <c r="S60" s="1" t="str">
        <f aca="false">IF(H60="","",VLOOKUP(H60,'Соль SKU'!$A$1:$B$150,2,0))</f>
        <v/>
      </c>
      <c r="T60" s="1" t="n">
        <f aca="false">8000/850</f>
        <v>9.41176470588235</v>
      </c>
      <c r="U60" s="1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1" t="n">
        <f aca="false">IF(U60 = "", "", U60/T60)</f>
        <v>0</v>
      </c>
      <c r="W60" s="1" t="str">
        <f aca="true">IF(N60="", "", MAX(ROUND(-(INDIRECT("R" &amp; ROW() - 1) - R60)/850, 0), 1) * 850)</f>
        <v/>
      </c>
    </row>
    <row r="61" customFormat="false" ht="13.8" hidden="false" customHeight="true" outlineLevel="0" collapsed="false">
      <c r="J61" s="29" t="str">
        <f aca="true">IF(L61="", IF(N61="","",W61+(INDIRECT("R" &amp; ROW() - 1) - R61)),IF(N61="", "", INDIRECT("R" &amp; ROW() - 1) - R61))</f>
        <v/>
      </c>
      <c r="M61" s="31" t="str">
        <f aca="false">IF(L61="", IF(W61=0, "", W61), IF(U61 = "", "", IF(U61/T61 = 0, "", U61/T61)))</f>
        <v/>
      </c>
      <c r="O61" s="1" t="n">
        <f aca="false">IF(N61 = "-", -V61,I61)</f>
        <v>0</v>
      </c>
      <c r="P61" s="1" t="n">
        <f aca="true">IF(N61="-",SUM(INDIRECT(ADDRESS(2,COLUMN(O61))&amp;":"&amp;ADDRESS(ROW(),COLUMN(O61)))),0)</f>
        <v>0</v>
      </c>
      <c r="Q61" s="1" t="n">
        <f aca="false">IF(N61="-",1,0)</f>
        <v>0</v>
      </c>
      <c r="R61" s="1" t="n">
        <f aca="true">IF(P61 = 0, INDIRECT("R" &amp; ROW() - 1), P61)</f>
        <v>11050</v>
      </c>
      <c r="S61" s="1" t="str">
        <f aca="false">IF(H61="","",VLOOKUP(H61,'Соль SKU'!$A$1:$B$150,2,0))</f>
        <v/>
      </c>
      <c r="T61" s="1" t="n">
        <f aca="false">8000/850</f>
        <v>9.41176470588235</v>
      </c>
      <c r="U61" s="1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1" t="n">
        <f aca="false">IF(U61 = "", "", U61/T61)</f>
        <v>0</v>
      </c>
      <c r="W61" s="1" t="str">
        <f aca="true">IF(N61="", "", MAX(ROUND(-(INDIRECT("R" &amp; ROW() - 1) - R61)/850, 0), 1) * 850)</f>
        <v/>
      </c>
    </row>
    <row r="62" customFormat="false" ht="13.8" hidden="false" customHeight="true" outlineLevel="0" collapsed="false">
      <c r="J62" s="29" t="str">
        <f aca="true">IF(L62="", IF(N62="","",W62+(INDIRECT("R" &amp; ROW() - 1) - R62)),IF(N62="", "", INDIRECT("R" &amp; ROW() - 1) - R62))</f>
        <v/>
      </c>
      <c r="M62" s="31" t="str">
        <f aca="false">IF(L62="", IF(W62=0, "", W62), IF(U62 = "", "", IF(U62/T62 = 0, "", U62/T62)))</f>
        <v/>
      </c>
      <c r="O62" s="1" t="n">
        <f aca="false">IF(N62 = "-", -V62,I62)</f>
        <v>0</v>
      </c>
      <c r="P62" s="1" t="n">
        <f aca="true">IF(N62="-",SUM(INDIRECT(ADDRESS(2,COLUMN(O62))&amp;":"&amp;ADDRESS(ROW(),COLUMN(O62)))),0)</f>
        <v>0</v>
      </c>
      <c r="Q62" s="1" t="n">
        <f aca="false">IF(N62="-",1,0)</f>
        <v>0</v>
      </c>
      <c r="R62" s="1" t="n">
        <f aca="true">IF(P62 = 0, INDIRECT("R" &amp; ROW() - 1), P62)</f>
        <v>11050</v>
      </c>
      <c r="S62" s="1" t="str">
        <f aca="false">IF(H62="","",VLOOKUP(H62,'Соль SKU'!$A$1:$B$150,2,0))</f>
        <v/>
      </c>
      <c r="T62" s="1" t="n">
        <f aca="false">8000/850</f>
        <v>9.41176470588235</v>
      </c>
      <c r="U62" s="1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1" t="n">
        <f aca="false">IF(U62 = "", "", U62/T62)</f>
        <v>0</v>
      </c>
      <c r="W62" s="1" t="str">
        <f aca="true">IF(N62="", "", MAX(ROUND(-(INDIRECT("R" &amp; ROW() - 1) - R62)/850, 0), 1) * 850)</f>
        <v/>
      </c>
    </row>
    <row r="63" customFormat="false" ht="13.8" hidden="false" customHeight="true" outlineLevel="0" collapsed="false">
      <c r="J63" s="29" t="str">
        <f aca="true">IF(L63="", IF(N63="","",W63+(INDIRECT("R" &amp; ROW() - 1) - R63)),IF(N63="", "", INDIRECT("R" &amp; ROW() - 1) - R63))</f>
        <v/>
      </c>
      <c r="M63" s="31" t="str">
        <f aca="false">IF(L63="", IF(W63=0, "", W63), IF(U63 = "", "", IF(U63/T63 = 0, "", U63/T63)))</f>
        <v/>
      </c>
      <c r="O63" s="1" t="n">
        <f aca="false">IF(N63 = "-", -V63,I63)</f>
        <v>0</v>
      </c>
      <c r="P63" s="1" t="n">
        <f aca="true">IF(N63="-",SUM(INDIRECT(ADDRESS(2,COLUMN(O63))&amp;":"&amp;ADDRESS(ROW(),COLUMN(O63)))),0)</f>
        <v>0</v>
      </c>
      <c r="Q63" s="1" t="n">
        <f aca="false">IF(N63="-",1,0)</f>
        <v>0</v>
      </c>
      <c r="R63" s="1" t="n">
        <f aca="true">IF(P63 = 0, INDIRECT("R" &amp; ROW() - 1), P63)</f>
        <v>11050</v>
      </c>
      <c r="S63" s="1" t="str">
        <f aca="false">IF(H63="","",VLOOKUP(H63,'Соль SKU'!$A$1:$B$150,2,0))</f>
        <v/>
      </c>
      <c r="T63" s="1" t="n">
        <f aca="false">8000/850</f>
        <v>9.41176470588235</v>
      </c>
      <c r="U63" s="1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1" t="n">
        <f aca="false">IF(U63 = "", "", U63/T63)</f>
        <v>0</v>
      </c>
      <c r="W63" s="1" t="str">
        <f aca="true">IF(N63="", "", MAX(ROUND(-(INDIRECT("R" &amp; ROW() - 1) - R63)/850, 0), 1) * 850)</f>
        <v/>
      </c>
    </row>
    <row r="64" customFormat="false" ht="13.8" hidden="false" customHeight="true" outlineLevel="0" collapsed="false">
      <c r="J64" s="29" t="str">
        <f aca="true">IF(L64="", IF(N64="","",W64+(INDIRECT("R" &amp; ROW() - 1) - R64)),IF(N64="", "", INDIRECT("R" &amp; ROW() - 1) - R64))</f>
        <v/>
      </c>
      <c r="M64" s="31" t="str">
        <f aca="false">IF(L64="", IF(W64=0, "", W64), IF(U64 = "", "", IF(U64/T64 = 0, "", U64/T64)))</f>
        <v/>
      </c>
      <c r="O64" s="1" t="n">
        <f aca="false">IF(N64 = "-", -V64,I64)</f>
        <v>0</v>
      </c>
      <c r="P64" s="1" t="n">
        <f aca="true">IF(N64 = "-", SUM(INDIRECT(ADDRESS(2,COLUMN(O64)) &amp; ":" &amp; ADDRESS(ROW(),COLUMN(O64)))), 0)</f>
        <v>0</v>
      </c>
      <c r="Q64" s="1" t="n">
        <f aca="false">IF(N64="-",1,0)</f>
        <v>0</v>
      </c>
      <c r="R64" s="1" t="n">
        <f aca="true">IF(P64 = 0, INDIRECT("R" &amp; ROW() - 1), P64)</f>
        <v>11050</v>
      </c>
      <c r="S64" s="1" t="str">
        <f aca="false">IF(H64="","",VLOOKUP(H64,'Соль SKU'!$A$1:$B$150,2,0))</f>
        <v/>
      </c>
      <c r="T64" s="1" t="n">
        <f aca="false">8000/850</f>
        <v>9.41176470588235</v>
      </c>
      <c r="U64" s="1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1" t="n">
        <f aca="false">IF(U64 = "", "", U64/T64)</f>
        <v>0</v>
      </c>
      <c r="W64" s="1" t="str">
        <f aca="true">IF(N64="", "", MAX(ROUND(-(INDIRECT("R" &amp; ROW() - 1) - R64)/850, 0), 1) * 850)</f>
        <v/>
      </c>
    </row>
    <row r="65" customFormat="false" ht="13.8" hidden="false" customHeight="true" outlineLevel="0" collapsed="false">
      <c r="J65" s="29" t="str">
        <f aca="true">IF(L65="", IF(N65="","",W65+(INDIRECT("R" &amp; ROW() - 1) - R65)),IF(N65="", "", INDIRECT("R" &amp; ROW() - 1) - R65))</f>
        <v/>
      </c>
      <c r="M65" s="31" t="str">
        <f aca="false">IF(L65="", IF(W65=0, "", W65), IF(U65 = "", "", IF(U65/T65 = 0, "", U65/T65)))</f>
        <v/>
      </c>
      <c r="O65" s="1" t="n">
        <f aca="false">IF(N65 = "-", -V65,I65)</f>
        <v>0</v>
      </c>
      <c r="P65" s="1" t="n">
        <f aca="true">IF(N65 = "-", SUM(INDIRECT(ADDRESS(2,COLUMN(O65)) &amp; ":" &amp; ADDRESS(ROW(),COLUMN(O65)))), 0)</f>
        <v>0</v>
      </c>
      <c r="Q65" s="1" t="n">
        <f aca="false">IF(N65="-",1,0)</f>
        <v>0</v>
      </c>
      <c r="R65" s="1" t="n">
        <f aca="true">IF(P65 = 0, INDIRECT("R" &amp; ROW() - 1), P65)</f>
        <v>11050</v>
      </c>
      <c r="S65" s="1" t="str">
        <f aca="false">IF(H65="","",VLOOKUP(H65,'Соль SKU'!$A$1:$B$150,2,0))</f>
        <v/>
      </c>
      <c r="T65" s="1" t="n">
        <f aca="false">8000/850</f>
        <v>9.41176470588235</v>
      </c>
      <c r="U65" s="1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1" t="n">
        <f aca="false">IF(U65 = "", "", U65/T65)</f>
        <v>0</v>
      </c>
      <c r="W65" s="1" t="str">
        <f aca="true">IF(N65="", "", MAX(ROUND(-(INDIRECT("R" &amp; ROW() - 1) - R65)/850, 0), 1) * 850)</f>
        <v/>
      </c>
    </row>
    <row r="66" customFormat="false" ht="13.8" hidden="false" customHeight="true" outlineLevel="0" collapsed="false">
      <c r="J66" s="29" t="str">
        <f aca="true">IF(L66="", IF(N66="","",W66+(INDIRECT("R" &amp; ROW() - 1) - R66)),IF(N66="", "", INDIRECT("R" &amp; ROW() - 1) - R66))</f>
        <v/>
      </c>
      <c r="M66" s="31" t="str">
        <f aca="false">IF(L66="", IF(W66=0, "", W66), IF(U66 = "", "", IF(U66/T66 = 0, "", U66/T66)))</f>
        <v/>
      </c>
      <c r="O66" s="1" t="n">
        <f aca="false">IF(N66 = "-", -V66,I66)</f>
        <v>0</v>
      </c>
      <c r="P66" s="1" t="n">
        <f aca="true">IF(N66 = "-", SUM(INDIRECT(ADDRESS(2,COLUMN(O66)) &amp; ":" &amp; ADDRESS(ROW(),COLUMN(O66)))), 0)</f>
        <v>0</v>
      </c>
      <c r="Q66" s="1" t="n">
        <f aca="false">IF(N66="-",1,0)</f>
        <v>0</v>
      </c>
      <c r="R66" s="1" t="n">
        <f aca="true">IF(P66 = 0, INDIRECT("R" &amp; ROW() - 1), P66)</f>
        <v>11050</v>
      </c>
      <c r="S66" s="1" t="str">
        <f aca="false">IF(H66="","",VLOOKUP(H66,'Соль SKU'!$A$1:$B$150,2,0))</f>
        <v/>
      </c>
      <c r="T66" s="1" t="n">
        <f aca="false">8000/850</f>
        <v>9.41176470588235</v>
      </c>
      <c r="U66" s="1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1" t="n">
        <f aca="false">IF(U66 = "", "", U66/T66)</f>
        <v>0</v>
      </c>
      <c r="W66" s="1" t="str">
        <f aca="true">IF(N66="", "", MAX(ROUND(-(INDIRECT("R" &amp; ROW() - 1) - R66)/850, 0), 1) * 850)</f>
        <v/>
      </c>
    </row>
    <row r="67" customFormat="false" ht="13.8" hidden="false" customHeight="true" outlineLevel="0" collapsed="false">
      <c r="J67" s="29" t="str">
        <f aca="true">IF(L67="", IF(N67="","",W67+(INDIRECT("R" &amp; ROW() - 1) - R67)),IF(N67="", "", INDIRECT("R" &amp; ROW() - 1) - R67))</f>
        <v/>
      </c>
      <c r="M67" s="31" t="str">
        <f aca="false">IF(L67="", IF(W67=0, "", W67), IF(U67 = "", "", IF(U67/T67 = 0, "", U67/T67)))</f>
        <v/>
      </c>
      <c r="O67" s="1" t="n">
        <f aca="false">IF(N67 = "-", -V67,I67)</f>
        <v>0</v>
      </c>
      <c r="P67" s="1" t="n">
        <f aca="true">IF(N67 = "-", SUM(INDIRECT(ADDRESS(2,COLUMN(O67)) &amp; ":" &amp; ADDRESS(ROW(),COLUMN(O67)))), 0)</f>
        <v>0</v>
      </c>
      <c r="Q67" s="1" t="n">
        <f aca="false">IF(N67="-",1,0)</f>
        <v>0</v>
      </c>
      <c r="R67" s="1" t="n">
        <f aca="true">IF(P67 = 0, INDIRECT("R" &amp; ROW() - 1), P67)</f>
        <v>11050</v>
      </c>
      <c r="S67" s="1" t="str">
        <f aca="false">IF(H67="","",VLOOKUP(H67,'Соль SKU'!$A$1:$B$150,2,0))</f>
        <v/>
      </c>
      <c r="T67" s="1" t="n">
        <f aca="false">8000/850</f>
        <v>9.41176470588235</v>
      </c>
      <c r="U67" s="1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1" t="n">
        <f aca="false">IF(U67 = "", "", U67/T67)</f>
        <v>0</v>
      </c>
      <c r="W67" s="1" t="str">
        <f aca="true">IF(N67="", "", MAX(ROUND(-(INDIRECT("R" &amp; ROW() - 1) - R67)/850, 0), 1) * 850)</f>
        <v/>
      </c>
    </row>
    <row r="68" customFormat="false" ht="13.8" hidden="false" customHeight="true" outlineLevel="0" collapsed="false">
      <c r="J68" s="29" t="str">
        <f aca="true">IF(L68="", IF(N68="","",W68+(INDIRECT("R" &amp; ROW() - 1) - R68)),IF(N68="", "", INDIRECT("R" &amp; ROW() - 1) - R68))</f>
        <v/>
      </c>
      <c r="M68" s="31" t="str">
        <f aca="false">IF(L68="", IF(W68=0, "", W68), IF(U68 = "", "", IF(U68/T68 = 0, "", U68/T68)))</f>
        <v/>
      </c>
      <c r="O68" s="1" t="n">
        <f aca="false">IF(N68 = "-", -V68,I68)</f>
        <v>0</v>
      </c>
      <c r="P68" s="1" t="n">
        <f aca="true">IF(N68 = "-", SUM(INDIRECT(ADDRESS(2,COLUMN(O68)) &amp; ":" &amp; ADDRESS(ROW(),COLUMN(O68)))), 0)</f>
        <v>0</v>
      </c>
      <c r="Q68" s="1" t="n">
        <f aca="false">IF(N68="-",1,0)</f>
        <v>0</v>
      </c>
      <c r="R68" s="1" t="n">
        <f aca="true">IF(P68 = 0, INDIRECT("R" &amp; ROW() - 1), P68)</f>
        <v>11050</v>
      </c>
      <c r="S68" s="1" t="str">
        <f aca="false">IF(H68="","",VLOOKUP(H68,'Соль SKU'!$A$1:$B$150,2,0))</f>
        <v/>
      </c>
      <c r="T68" s="1" t="n">
        <f aca="false">8000/850</f>
        <v>9.41176470588235</v>
      </c>
      <c r="U68" s="1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1" t="n">
        <f aca="false">IF(U68 = "", "", U68/T68)</f>
        <v>0</v>
      </c>
      <c r="W68" s="1" t="str">
        <f aca="true">IF(N68="", "", MAX(ROUND(-(INDIRECT("R" &amp; ROW() - 1) - R68)/850, 0), 1) * 850)</f>
        <v/>
      </c>
    </row>
    <row r="69" customFormat="false" ht="13.8" hidden="false" customHeight="true" outlineLevel="0" collapsed="false">
      <c r="J69" s="29" t="str">
        <f aca="true">IF(L69="", IF(N69="","",W69+(INDIRECT("R" &amp; ROW() - 1) - R69)),IF(N69="", "", INDIRECT("R" &amp; ROW() - 1) - R69))</f>
        <v/>
      </c>
      <c r="M69" s="31" t="str">
        <f aca="false">IF(L69="", IF(W69=0, "", W69), IF(U69 = "", "", IF(U69/T69 = 0, "", U69/T69)))</f>
        <v/>
      </c>
      <c r="O69" s="1" t="n">
        <f aca="false">IF(N69 = "-", -V69,I69)</f>
        <v>0</v>
      </c>
      <c r="P69" s="1" t="n">
        <f aca="true">IF(N69 = "-", SUM(INDIRECT(ADDRESS(2,COLUMN(O69)) &amp; ":" &amp; ADDRESS(ROW(),COLUMN(O69)))), 0)</f>
        <v>0</v>
      </c>
      <c r="Q69" s="1" t="n">
        <f aca="false">IF(N69="-",1,0)</f>
        <v>0</v>
      </c>
      <c r="R69" s="1" t="n">
        <f aca="true">IF(P69 = 0, INDIRECT("R" &amp; ROW() - 1), P69)</f>
        <v>11050</v>
      </c>
      <c r="S69" s="1" t="str">
        <f aca="false">IF(H69="","",VLOOKUP(H69,'Соль SKU'!$A$1:$B$150,2,0))</f>
        <v/>
      </c>
      <c r="T69" s="1" t="n">
        <f aca="false">8000/850</f>
        <v>9.41176470588235</v>
      </c>
      <c r="U69" s="1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1" t="n">
        <f aca="false">IF(U69 = "", "", U69/T69)</f>
        <v>0</v>
      </c>
      <c r="W69" s="1" t="str">
        <f aca="true">IF(N69="", "", MAX(ROUND(-(INDIRECT("R" &amp; ROW() - 1) - R69)/850, 0), 1) * 850)</f>
        <v/>
      </c>
    </row>
    <row r="70" customFormat="false" ht="13.8" hidden="false" customHeight="true" outlineLevel="0" collapsed="false">
      <c r="J70" s="29" t="str">
        <f aca="true">IF(L70="", IF(N70="","",W70+(INDIRECT("R" &amp; ROW() - 1) - R70)),IF(N70="", "", INDIRECT("R" &amp; ROW() - 1) - R70))</f>
        <v/>
      </c>
      <c r="M70" s="31" t="str">
        <f aca="false">IF(L70="", IF(W70=0, "", W70), IF(U70 = "", "", IF(U70/T70 = 0, "", U70/T70)))</f>
        <v/>
      </c>
      <c r="O70" s="1" t="n">
        <f aca="false">IF(N70 = "-", -V70,I70)</f>
        <v>0</v>
      </c>
      <c r="P70" s="1" t="n">
        <f aca="true">IF(N70 = "-", SUM(INDIRECT(ADDRESS(2,COLUMN(O70)) &amp; ":" &amp; ADDRESS(ROW(),COLUMN(O70)))), 0)</f>
        <v>0</v>
      </c>
      <c r="Q70" s="1" t="n">
        <f aca="false">IF(N70="-",1,0)</f>
        <v>0</v>
      </c>
      <c r="R70" s="1" t="n">
        <f aca="true">IF(P70 = 0, INDIRECT("R" &amp; ROW() - 1), P70)</f>
        <v>11050</v>
      </c>
      <c r="S70" s="1" t="str">
        <f aca="false">IF(H70="","",VLOOKUP(H70,'Соль SKU'!$A$1:$B$150,2,0))</f>
        <v/>
      </c>
      <c r="T70" s="1" t="n">
        <f aca="false">8000/850</f>
        <v>9.41176470588235</v>
      </c>
      <c r="U70" s="1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1" t="n">
        <f aca="false">IF(U70 = "", "", U70/T70)</f>
        <v>0</v>
      </c>
      <c r="W70" s="1" t="str">
        <f aca="true">IF(N70="", "", MAX(ROUND(-(INDIRECT("R" &amp; ROW() - 1) - R70)/850, 0), 1) * 850)</f>
        <v/>
      </c>
    </row>
    <row r="71" customFormat="false" ht="13.8" hidden="false" customHeight="true" outlineLevel="0" collapsed="false">
      <c r="J71" s="29" t="str">
        <f aca="true">IF(L71="", IF(N71="","",W71+(INDIRECT("R" &amp; ROW() - 1) - R71)),IF(N71="", "", INDIRECT("R" &amp; ROW() - 1) - R71))</f>
        <v/>
      </c>
      <c r="M71" s="31" t="str">
        <f aca="false">IF(L71="", IF(W71=0, "", W71), IF(U71 = "", "", IF(U71/T71 = 0, "", U71/T71)))</f>
        <v/>
      </c>
      <c r="O71" s="1" t="n">
        <f aca="false">IF(N71 = "-", -V71,I71)</f>
        <v>0</v>
      </c>
      <c r="P71" s="1" t="n">
        <f aca="true">IF(N71 = "-", SUM(INDIRECT(ADDRESS(2,COLUMN(O71)) &amp; ":" &amp; ADDRESS(ROW(),COLUMN(O71)))), 0)</f>
        <v>0</v>
      </c>
      <c r="Q71" s="1" t="n">
        <f aca="false">IF(N71="-",1,0)</f>
        <v>0</v>
      </c>
      <c r="R71" s="1" t="n">
        <f aca="true">IF(P71 = 0, INDIRECT("R" &amp; ROW() - 1), P71)</f>
        <v>11050</v>
      </c>
      <c r="S71" s="1" t="str">
        <f aca="false">IF(H71="","",VLOOKUP(H71,'Соль SKU'!$A$1:$B$150,2,0))</f>
        <v/>
      </c>
      <c r="T71" s="1" t="n">
        <f aca="false">8000/850</f>
        <v>9.41176470588235</v>
      </c>
      <c r="U71" s="1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1" t="n">
        <f aca="false">IF(U71 = "", "", U71/T71)</f>
        <v>0</v>
      </c>
      <c r="W71" s="1" t="str">
        <f aca="true">IF(N71="", "", MAX(ROUND(-(INDIRECT("R" &amp; ROW() - 1) - R71)/850, 0), 1) * 850)</f>
        <v/>
      </c>
    </row>
    <row r="72" customFormat="false" ht="13.8" hidden="false" customHeight="true" outlineLevel="0" collapsed="false">
      <c r="J72" s="29" t="str">
        <f aca="true">IF(L72="", IF(N72="","",W72+(INDIRECT("R" &amp; ROW() - 1) - R72)),IF(N72="", "", INDIRECT("R" &amp; ROW() - 1) - R72))</f>
        <v/>
      </c>
      <c r="M72" s="31" t="str">
        <f aca="false">IF(L72="", IF(W72=0, "", W72), IF(U72 = "", "", IF(U72/T72 = 0, "", U72/T72)))</f>
        <v/>
      </c>
      <c r="O72" s="1" t="n">
        <f aca="false">IF(N72 = "-", -V72,I72)</f>
        <v>0</v>
      </c>
      <c r="P72" s="1" t="n">
        <f aca="true">IF(N72 = "-", SUM(INDIRECT(ADDRESS(2,COLUMN(O72)) &amp; ":" &amp; ADDRESS(ROW(),COLUMN(O72)))), 0)</f>
        <v>0</v>
      </c>
      <c r="Q72" s="1" t="n">
        <f aca="false">IF(N72="-",1,0)</f>
        <v>0</v>
      </c>
      <c r="R72" s="1" t="n">
        <f aca="true">IF(P72 = 0, INDIRECT("R" &amp; ROW() - 1), P72)</f>
        <v>11050</v>
      </c>
      <c r="S72" s="1" t="str">
        <f aca="false">IF(H72="","",VLOOKUP(H72,'Соль SKU'!$A$1:$B$150,2,0))</f>
        <v/>
      </c>
      <c r="T72" s="1" t="n">
        <f aca="false">8000/850</f>
        <v>9.41176470588235</v>
      </c>
      <c r="U72" s="1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1" t="n">
        <f aca="false">IF(U72 = "", "", U72/T72)</f>
        <v>0</v>
      </c>
      <c r="W72" s="1" t="str">
        <f aca="true">IF(N72="", "", MAX(ROUND(-(INDIRECT("R" &amp; ROW() - 1) - R72)/850, 0), 1) * 850)</f>
        <v/>
      </c>
    </row>
    <row r="73" customFormat="false" ht="13.8" hidden="false" customHeight="true" outlineLevel="0" collapsed="false">
      <c r="J73" s="29" t="str">
        <f aca="true">IF(L73="", IF(N73="","",W73+(INDIRECT("R" &amp; ROW() - 1) - R73)),IF(N73="", "", INDIRECT("R" &amp; ROW() - 1) - R73))</f>
        <v/>
      </c>
      <c r="M73" s="31" t="str">
        <f aca="false">IF(L73="", IF(W73=0, "", W73), IF(U73 = "", "", IF(U73/T73 = 0, "", U73/T73)))</f>
        <v/>
      </c>
      <c r="O73" s="1" t="n">
        <f aca="false">IF(N73 = "-", -V73,I73)</f>
        <v>0</v>
      </c>
      <c r="P73" s="1" t="n">
        <f aca="true">IF(N73 = "-", SUM(INDIRECT(ADDRESS(2,COLUMN(O73)) &amp; ":" &amp; ADDRESS(ROW(),COLUMN(O73)))), 0)</f>
        <v>0</v>
      </c>
      <c r="Q73" s="1" t="n">
        <f aca="false">IF(N73="-",1,0)</f>
        <v>0</v>
      </c>
      <c r="R73" s="1" t="n">
        <f aca="true">IF(P73 = 0, INDIRECT("R" &amp; ROW() - 1), P73)</f>
        <v>11050</v>
      </c>
      <c r="S73" s="1" t="str">
        <f aca="false">IF(H73="","",VLOOKUP(H73,'Соль SKU'!$A$1:$B$150,2,0))</f>
        <v/>
      </c>
      <c r="T73" s="1" t="n">
        <f aca="false">8000/850</f>
        <v>9.41176470588235</v>
      </c>
      <c r="U73" s="1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1" t="n">
        <f aca="false">IF(U73 = "", "", U73/T73)</f>
        <v>0</v>
      </c>
      <c r="W73" s="1" t="str">
        <f aca="true">IF(N73="", "", MAX(ROUND(-(INDIRECT("R" &amp; ROW() - 1) - R73)/850, 0), 1) * 850)</f>
        <v/>
      </c>
    </row>
    <row r="74" customFormat="false" ht="13.8" hidden="false" customHeight="true" outlineLevel="0" collapsed="false">
      <c r="J74" s="29" t="str">
        <f aca="true">IF(L74="", IF(N74="","",W74+(INDIRECT("R" &amp; ROW() - 1) - R74)),IF(N74="", "", INDIRECT("R" &amp; ROW() - 1) - R74))</f>
        <v/>
      </c>
      <c r="M74" s="31" t="str">
        <f aca="false">IF(L74="", IF(W74=0, "", W74), IF(U74 = "", "", IF(U74/T74 = 0, "", U74/T74)))</f>
        <v/>
      </c>
      <c r="O74" s="1" t="n">
        <f aca="false">IF(N74 = "-", -V74,I74)</f>
        <v>0</v>
      </c>
      <c r="P74" s="1" t="n">
        <f aca="true">IF(N74 = "-", SUM(INDIRECT(ADDRESS(2,COLUMN(O74)) &amp; ":" &amp; ADDRESS(ROW(),COLUMN(O74)))), 0)</f>
        <v>0</v>
      </c>
      <c r="Q74" s="1" t="n">
        <f aca="false">IF(N74="-",1,0)</f>
        <v>0</v>
      </c>
      <c r="R74" s="1" t="n">
        <f aca="true">IF(P74 = 0, INDIRECT("R" &amp; ROW() - 1), P74)</f>
        <v>11050</v>
      </c>
      <c r="S74" s="1" t="str">
        <f aca="false">IF(H74="","",VLOOKUP(H74,'Соль SKU'!$A$1:$B$150,2,0))</f>
        <v/>
      </c>
      <c r="T74" s="1" t="n">
        <f aca="false">8000/850</f>
        <v>9.41176470588235</v>
      </c>
      <c r="U74" s="1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1" t="n">
        <f aca="false">IF(U74 = "", "", U74/T74)</f>
        <v>0</v>
      </c>
      <c r="W74" s="1" t="str">
        <f aca="true">IF(N74="", "", MAX(ROUND(-(INDIRECT("R" &amp; ROW() - 1) - R74)/850, 0), 1) * 850)</f>
        <v/>
      </c>
    </row>
    <row r="75" customFormat="false" ht="13.8" hidden="false" customHeight="true" outlineLevel="0" collapsed="false">
      <c r="J75" s="29" t="str">
        <f aca="true">IF(L75="", IF(N75="","",W75+(INDIRECT("R" &amp; ROW() - 1) - R75)),IF(N75="", "", INDIRECT("R" &amp; ROW() - 1) - R75))</f>
        <v/>
      </c>
      <c r="M75" s="31" t="str">
        <f aca="false">IF(L75="", IF(W75=0, "", W75), IF(U75 = "", "", IF(U75/T75 = 0, "", U75/T75)))</f>
        <v/>
      </c>
      <c r="O75" s="1" t="n">
        <f aca="false">IF(N75 = "-", -V75,I75)</f>
        <v>0</v>
      </c>
      <c r="P75" s="1" t="n">
        <f aca="true">IF(N75 = "-", SUM(INDIRECT(ADDRESS(2,COLUMN(O75)) &amp; ":" &amp; ADDRESS(ROW(),COLUMN(O75)))), 0)</f>
        <v>0</v>
      </c>
      <c r="Q75" s="1" t="n">
        <f aca="false">IF(N75="-",1,0)</f>
        <v>0</v>
      </c>
      <c r="R75" s="1" t="n">
        <f aca="true">IF(P75 = 0, INDIRECT("R" &amp; ROW() - 1), P75)</f>
        <v>11050</v>
      </c>
      <c r="S75" s="1" t="str">
        <f aca="false">IF(H75="","",VLOOKUP(H75,'Соль SKU'!$A$1:$B$150,2,0))</f>
        <v/>
      </c>
      <c r="T75" s="1" t="n">
        <f aca="false">8000/850</f>
        <v>9.41176470588235</v>
      </c>
      <c r="U75" s="1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1" t="n">
        <f aca="false">IF(U75 = "", "", U75/T75)</f>
        <v>0</v>
      </c>
      <c r="W75" s="1" t="str">
        <f aca="true">IF(N75="", "", MAX(ROUND(-(INDIRECT("R" &amp; ROW() - 1) - R75)/850, 0), 1) * 850)</f>
        <v/>
      </c>
    </row>
    <row r="76" customFormat="false" ht="13.8" hidden="false" customHeight="true" outlineLevel="0" collapsed="false">
      <c r="J76" s="29" t="str">
        <f aca="true">IF(L76="", IF(N76="","",W76+(INDIRECT("R" &amp; ROW() - 1) - R76)),IF(N76="", "", INDIRECT("R" &amp; ROW() - 1) - R76))</f>
        <v/>
      </c>
      <c r="M76" s="31" t="str">
        <f aca="false">IF(L76="", IF(W76=0, "", W76), IF(U76 = "", "", IF(U76/T76 = 0, "", U76/T76)))</f>
        <v/>
      </c>
      <c r="O76" s="1" t="n">
        <f aca="false">IF(N76 = "-", -V76,I76)</f>
        <v>0</v>
      </c>
      <c r="P76" s="1" t="n">
        <f aca="true">IF(N76 = "-", SUM(INDIRECT(ADDRESS(2,COLUMN(O76)) &amp; ":" &amp; ADDRESS(ROW(),COLUMN(O76)))), 0)</f>
        <v>0</v>
      </c>
      <c r="Q76" s="1" t="n">
        <f aca="false">IF(N76="-",1,0)</f>
        <v>0</v>
      </c>
      <c r="R76" s="1" t="n">
        <f aca="true">IF(P76 = 0, INDIRECT("R" &amp; ROW() - 1), P76)</f>
        <v>11050</v>
      </c>
      <c r="S76" s="1" t="str">
        <f aca="false">IF(H76="","",VLOOKUP(H76,'Соль SKU'!$A$1:$B$150,2,0))</f>
        <v/>
      </c>
      <c r="T76" s="1" t="n">
        <f aca="false">8000/850</f>
        <v>9.41176470588235</v>
      </c>
      <c r="U76" s="1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1" t="n">
        <f aca="false">IF(U76 = "", "", U76/T76)</f>
        <v>0</v>
      </c>
      <c r="W76" s="1" t="str">
        <f aca="true">IF(N76="", "", MAX(ROUND(-(INDIRECT("R" &amp; ROW() - 1) - R76)/850, 0), 1) * 850)</f>
        <v/>
      </c>
    </row>
    <row r="77" customFormat="false" ht="13.8" hidden="false" customHeight="true" outlineLevel="0" collapsed="false">
      <c r="J77" s="29" t="str">
        <f aca="true">IF(L77="", IF(N77="","",W77+(INDIRECT("R" &amp; ROW() - 1) - R77)),IF(N77="", "", INDIRECT("R" &amp; ROW() - 1) - R77))</f>
        <v/>
      </c>
      <c r="M77" s="31" t="str">
        <f aca="false">IF(L77="", IF(W77=0, "", W77), IF(U77 = "", "", IF(U77/T77 = 0, "", U77/T77)))</f>
        <v/>
      </c>
      <c r="O77" s="1" t="n">
        <f aca="false">IF(N77 = "-", -V77,I77)</f>
        <v>0</v>
      </c>
      <c r="P77" s="1" t="n">
        <f aca="true">IF(N77 = "-", SUM(INDIRECT(ADDRESS(2,COLUMN(O77)) &amp; ":" &amp; ADDRESS(ROW(),COLUMN(O77)))), 0)</f>
        <v>0</v>
      </c>
      <c r="Q77" s="1" t="n">
        <f aca="false">IF(N77="-",1,0)</f>
        <v>0</v>
      </c>
      <c r="R77" s="1" t="n">
        <f aca="true">IF(P77 = 0, INDIRECT("R" &amp; ROW() - 1), P77)</f>
        <v>11050</v>
      </c>
      <c r="S77" s="1" t="str">
        <f aca="false">IF(H77="","",VLOOKUP(H77,'Соль SKU'!$A$1:$B$150,2,0))</f>
        <v/>
      </c>
      <c r="T77" s="1" t="n">
        <f aca="false">8000/850</f>
        <v>9.41176470588235</v>
      </c>
      <c r="U77" s="1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1" t="n">
        <f aca="false">IF(U77 = "", "", U77/T77)</f>
        <v>0</v>
      </c>
      <c r="W77" s="1" t="str">
        <f aca="true">IF(N77="", "", MAX(ROUND(-(INDIRECT("R" &amp; ROW() - 1) - R77)/850, 0), 1) * 850)</f>
        <v/>
      </c>
    </row>
    <row r="78" customFormat="false" ht="13.8" hidden="false" customHeight="true" outlineLevel="0" collapsed="false">
      <c r="J78" s="29" t="str">
        <f aca="true">IF(L78="", IF(N78="","",W78+(INDIRECT("R" &amp; ROW() - 1) - R78)),IF(N78="", "", INDIRECT("R" &amp; ROW() - 1) - R78))</f>
        <v/>
      </c>
      <c r="M78" s="31" t="str">
        <f aca="false">IF(L78="", IF(W78=0, "", W78), IF(U78 = "", "", IF(U78/T78 = 0, "", U78/T78)))</f>
        <v/>
      </c>
      <c r="O78" s="1" t="n">
        <f aca="false">IF(N78 = "-", -V78,I78)</f>
        <v>0</v>
      </c>
      <c r="P78" s="1" t="n">
        <f aca="true">IF(N78 = "-", SUM(INDIRECT(ADDRESS(2,COLUMN(O78)) &amp; ":" &amp; ADDRESS(ROW(),COLUMN(O78)))), 0)</f>
        <v>0</v>
      </c>
      <c r="Q78" s="1" t="n">
        <f aca="false">IF(N78="-",1,0)</f>
        <v>0</v>
      </c>
      <c r="R78" s="1" t="n">
        <f aca="true">IF(P78 = 0, INDIRECT("R" &amp; ROW() - 1), P78)</f>
        <v>11050</v>
      </c>
      <c r="S78" s="1" t="str">
        <f aca="false">IF(H78="","",VLOOKUP(H78,'Соль SKU'!$A$1:$B$150,2,0))</f>
        <v/>
      </c>
      <c r="T78" s="1" t="n">
        <f aca="false">8000/850</f>
        <v>9.41176470588235</v>
      </c>
      <c r="U78" s="1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1" t="n">
        <f aca="false">IF(U78 = "", "", U78/T78)</f>
        <v>0</v>
      </c>
      <c r="W78" s="1" t="str">
        <f aca="true">IF(N78="", "", MAX(ROUND(-(INDIRECT("R" &amp; ROW() - 1) - R78)/850, 0), 1) * 850)</f>
        <v/>
      </c>
    </row>
    <row r="79" customFormat="false" ht="13.8" hidden="false" customHeight="true" outlineLevel="0" collapsed="false">
      <c r="J79" s="29" t="str">
        <f aca="true">IF(L79="", IF(N79="","",W79+(INDIRECT("R" &amp; ROW() - 1) - R79)),IF(N79="", "", INDIRECT("R" &amp; ROW() - 1) - R79))</f>
        <v/>
      </c>
      <c r="M79" s="31" t="str">
        <f aca="false">IF(L79="", IF(W79=0, "", W79), IF(U79 = "", "", IF(U79/T79 = 0, "", U79/T79)))</f>
        <v/>
      </c>
      <c r="O79" s="1" t="n">
        <f aca="false">IF(N79 = "-", -V79,I79)</f>
        <v>0</v>
      </c>
      <c r="P79" s="1" t="n">
        <f aca="true">IF(N79 = "-", SUM(INDIRECT(ADDRESS(2,COLUMN(O79)) &amp; ":" &amp; ADDRESS(ROW(),COLUMN(O79)))), 0)</f>
        <v>0</v>
      </c>
      <c r="Q79" s="1" t="n">
        <f aca="false">IF(N79="-",1,0)</f>
        <v>0</v>
      </c>
      <c r="R79" s="1" t="n">
        <f aca="true">IF(P79 = 0, INDIRECT("R" &amp; ROW() - 1), P79)</f>
        <v>11050</v>
      </c>
      <c r="S79" s="1" t="str">
        <f aca="false">IF(H79="","",VLOOKUP(H79,'Соль SKU'!$A$1:$B$150,2,0))</f>
        <v/>
      </c>
      <c r="T79" s="1" t="n">
        <f aca="false">8000/850</f>
        <v>9.41176470588235</v>
      </c>
      <c r="U79" s="1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1" t="n">
        <f aca="false">IF(U79 = "", "", U79/T79)</f>
        <v>0</v>
      </c>
      <c r="W79" s="1" t="str">
        <f aca="true">IF(N79="", "", MAX(ROUND(-(INDIRECT("R" &amp; ROW() - 1) - R79)/850, 0), 1) * 850)</f>
        <v/>
      </c>
    </row>
    <row r="80" customFormat="false" ht="13.8" hidden="false" customHeight="true" outlineLevel="0" collapsed="false">
      <c r="J80" s="29" t="str">
        <f aca="true">IF(L80="", IF(N80="","",W80+(INDIRECT("R" &amp; ROW() - 1) - R80)),IF(N80="", "", INDIRECT("R" &amp; ROW() - 1) - R80))</f>
        <v/>
      </c>
      <c r="M80" s="31" t="str">
        <f aca="false">IF(L80="", IF(W80=0, "", W80), IF(U80 = "", "", IF(U80/T80 = 0, "", U80/T80)))</f>
        <v/>
      </c>
      <c r="O80" s="1" t="n">
        <f aca="false">IF(N80 = "-", -V80,I80)</f>
        <v>0</v>
      </c>
      <c r="P80" s="1" t="n">
        <f aca="true">IF(N80 = "-", SUM(INDIRECT(ADDRESS(2,COLUMN(O80)) &amp; ":" &amp; ADDRESS(ROW(),COLUMN(O80)))), 0)</f>
        <v>0</v>
      </c>
      <c r="Q80" s="1" t="n">
        <f aca="false">IF(N80="-",1,0)</f>
        <v>0</v>
      </c>
      <c r="R80" s="1" t="n">
        <f aca="true">IF(P80 = 0, INDIRECT("R" &amp; ROW() - 1), P80)</f>
        <v>11050</v>
      </c>
      <c r="S80" s="1" t="str">
        <f aca="false">IF(H80="","",VLOOKUP(H80,'Соль SKU'!$A$1:$B$150,2,0))</f>
        <v/>
      </c>
      <c r="T80" s="1" t="n">
        <f aca="false">8000/850</f>
        <v>9.41176470588235</v>
      </c>
      <c r="U80" s="1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1" t="n">
        <f aca="false">IF(U80 = "", "", U80/T80)</f>
        <v>0</v>
      </c>
      <c r="W80" s="1" t="str">
        <f aca="true">IF(N80="", "", MAX(ROUND(-(INDIRECT("R" &amp; ROW() - 1) - R80)/850, 0), 1) * 850)</f>
        <v/>
      </c>
    </row>
    <row r="81" customFormat="false" ht="13.8" hidden="false" customHeight="true" outlineLevel="0" collapsed="false">
      <c r="J81" s="29" t="str">
        <f aca="true">IF(L81="", IF(N81="","",W81+(INDIRECT("R" &amp; ROW() - 1) - R81)),IF(N81="", "", INDIRECT("R" &amp; ROW() - 1) - R81))</f>
        <v/>
      </c>
      <c r="M81" s="31" t="str">
        <f aca="false">IF(L81="", IF(W81=0, "", W81), IF(U81 = "", "", IF(U81/T81 = 0, "", U81/T81)))</f>
        <v/>
      </c>
      <c r="O81" s="1" t="n">
        <f aca="false">IF(N81 = "-", -V81,I81)</f>
        <v>0</v>
      </c>
      <c r="P81" s="1" t="n">
        <f aca="true">IF(N81 = "-", SUM(INDIRECT(ADDRESS(2,COLUMN(O81)) &amp; ":" &amp; ADDRESS(ROW(),COLUMN(O81)))), 0)</f>
        <v>0</v>
      </c>
      <c r="Q81" s="1" t="n">
        <f aca="false">IF(N81="-",1,0)</f>
        <v>0</v>
      </c>
      <c r="R81" s="1" t="n">
        <f aca="true">IF(P81 = 0, INDIRECT("R" &amp; ROW() - 1), P81)</f>
        <v>11050</v>
      </c>
      <c r="S81" s="1" t="str">
        <f aca="false">IF(H81="","",VLOOKUP(H81,'Соль SKU'!$A$1:$B$150,2,0))</f>
        <v/>
      </c>
      <c r="T81" s="1" t="n">
        <f aca="false">8000/850</f>
        <v>9.41176470588235</v>
      </c>
      <c r="U81" s="1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1" t="n">
        <f aca="false">IF(U81 = "", "", U81/T81)</f>
        <v>0</v>
      </c>
      <c r="W81" s="1" t="str">
        <f aca="true">IF(N81="", "", MAX(ROUND(-(INDIRECT("R" &amp; ROW() - 1) - R81)/850, 0), 1) * 850)</f>
        <v/>
      </c>
    </row>
    <row r="82" customFormat="false" ht="13.8" hidden="false" customHeight="true" outlineLevel="0" collapsed="false">
      <c r="J82" s="29" t="str">
        <f aca="true">IF(L82="", IF(N82="","",W82+(INDIRECT("R" &amp; ROW() - 1) - R82)),IF(N82="", "", INDIRECT("R" &amp; ROW() - 1) - R82))</f>
        <v/>
      </c>
      <c r="M82" s="31" t="str">
        <f aca="false">IF(L82="", IF(W82=0, "", W82), IF(U82 = "", "", IF(U82/T82 = 0, "", U82/T82)))</f>
        <v/>
      </c>
      <c r="O82" s="1" t="n">
        <f aca="false">IF(N82 = "-", -V82,I82)</f>
        <v>0</v>
      </c>
      <c r="P82" s="1" t="n">
        <f aca="true">IF(N82 = "-", SUM(INDIRECT(ADDRESS(2,COLUMN(O82)) &amp; ":" &amp; ADDRESS(ROW(),COLUMN(O82)))), 0)</f>
        <v>0</v>
      </c>
      <c r="Q82" s="1" t="n">
        <f aca="false">IF(N82="-",1,0)</f>
        <v>0</v>
      </c>
      <c r="R82" s="1" t="n">
        <f aca="true">IF(P82 = 0, INDIRECT("R" &amp; ROW() - 1), P82)</f>
        <v>11050</v>
      </c>
      <c r="S82" s="1" t="str">
        <f aca="false">IF(H82="","",VLOOKUP(H82,'Соль SKU'!$A$1:$B$150,2,0))</f>
        <v/>
      </c>
      <c r="T82" s="1" t="n">
        <f aca="false">8000/850</f>
        <v>9.41176470588235</v>
      </c>
      <c r="U82" s="1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1" t="n">
        <f aca="false">IF(U82 = "", "", U82/T82)</f>
        <v>0</v>
      </c>
      <c r="W82" s="1" t="str">
        <f aca="true">IF(N82="", "", MAX(ROUND(-(INDIRECT("R" &amp; ROW() - 1) - R82)/850, 0), 1) * 850)</f>
        <v/>
      </c>
    </row>
    <row r="83" customFormat="false" ht="13.8" hidden="false" customHeight="true" outlineLevel="0" collapsed="false">
      <c r="J83" s="29" t="str">
        <f aca="true">IF(L83="", IF(N83="","",W83+(INDIRECT("R" &amp; ROW() - 1) - R83)),IF(N83="", "", INDIRECT("R" &amp; ROW() - 1) - R83))</f>
        <v/>
      </c>
      <c r="M83" s="31" t="str">
        <f aca="false">IF(L83="", IF(W83=0, "", W83), IF(U83 = "", "", IF(U83/T83 = 0, "", U83/T83)))</f>
        <v/>
      </c>
      <c r="O83" s="1" t="n">
        <f aca="false">IF(N83 = "-", -V83,I83)</f>
        <v>0</v>
      </c>
      <c r="P83" s="1" t="n">
        <f aca="true">IF(N83 = "-", SUM(INDIRECT(ADDRESS(2,COLUMN(O83)) &amp; ":" &amp; ADDRESS(ROW(),COLUMN(O83)))), 0)</f>
        <v>0</v>
      </c>
      <c r="Q83" s="1" t="n">
        <f aca="false">IF(N83="-",1,0)</f>
        <v>0</v>
      </c>
      <c r="R83" s="1" t="n">
        <f aca="true">IF(P83 = 0, INDIRECT("R" &amp; ROW() - 1), P83)</f>
        <v>11050</v>
      </c>
      <c r="S83" s="1" t="str">
        <f aca="false">IF(H83="","",VLOOKUP(H83,'Соль SKU'!$A$1:$B$150,2,0))</f>
        <v/>
      </c>
      <c r="T83" s="1" t="n">
        <f aca="false">8000/850</f>
        <v>9.41176470588235</v>
      </c>
      <c r="U83" s="1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1" t="n">
        <f aca="false">IF(U83 = "", "", U83/T83)</f>
        <v>0</v>
      </c>
      <c r="W83" s="1" t="str">
        <f aca="true">IF(N83="", "", MAX(ROUND(-(INDIRECT("R" &amp; ROW() - 1) - R83)/850, 0), 1) * 850)</f>
        <v/>
      </c>
    </row>
    <row r="84" customFormat="false" ht="13.8" hidden="false" customHeight="true" outlineLevel="0" collapsed="false">
      <c r="J84" s="29" t="str">
        <f aca="true">IF(L84="", IF(N84="","",W84+(INDIRECT("R" &amp; ROW() - 1) - R84)),IF(N84="", "", INDIRECT("R" &amp; ROW() - 1) - R84))</f>
        <v/>
      </c>
      <c r="M84" s="31" t="str">
        <f aca="false">IF(L84="", IF(W84=0, "", W84), IF(U84 = "", "", IF(U84/T84 = 0, "", U84/T84)))</f>
        <v/>
      </c>
      <c r="O84" s="1" t="n">
        <f aca="false">IF(N84 = "-", -V84,I84)</f>
        <v>0</v>
      </c>
      <c r="P84" s="1" t="n">
        <f aca="true">IF(N84 = "-", SUM(INDIRECT(ADDRESS(2,COLUMN(O84)) &amp; ":" &amp; ADDRESS(ROW(),COLUMN(O84)))), 0)</f>
        <v>0</v>
      </c>
      <c r="Q84" s="1" t="n">
        <f aca="false">IF(N84="-",1,0)</f>
        <v>0</v>
      </c>
      <c r="R84" s="1" t="n">
        <f aca="true">IF(P84 = 0, INDIRECT("R" &amp; ROW() - 1), P84)</f>
        <v>11050</v>
      </c>
      <c r="S84" s="1" t="str">
        <f aca="false">IF(H84="","",VLOOKUP(H84,'Соль SKU'!$A$1:$B$150,2,0))</f>
        <v/>
      </c>
      <c r="T84" s="1" t="n">
        <f aca="false">8000/850</f>
        <v>9.41176470588235</v>
      </c>
      <c r="U84" s="1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1" t="n">
        <f aca="false">IF(U84 = "", "", U84/T84)</f>
        <v>0</v>
      </c>
      <c r="W84" s="1" t="str">
        <f aca="true">IF(N84="", "", MAX(ROUND(-(INDIRECT("R" &amp; ROW() - 1) - R84)/850, 0), 1) * 850)</f>
        <v/>
      </c>
    </row>
    <row r="85" customFormat="false" ht="13.8" hidden="false" customHeight="true" outlineLevel="0" collapsed="false">
      <c r="J85" s="29" t="str">
        <f aca="true">IF(L85="", IF(N85="","",W85+(INDIRECT("R" &amp; ROW() - 1) - R85)),IF(N85="", "", INDIRECT("R" &amp; ROW() - 1) - R85))</f>
        <v/>
      </c>
      <c r="M85" s="31" t="str">
        <f aca="false">IF(L85="", IF(W85=0, "", W85), IF(U85 = "", "", IF(U85/T85 = 0, "", U85/T85)))</f>
        <v/>
      </c>
      <c r="O85" s="1" t="n">
        <f aca="false">IF(N85 = "-", -V85,I85)</f>
        <v>0</v>
      </c>
      <c r="P85" s="1" t="n">
        <f aca="true">IF(N85 = "-", SUM(INDIRECT(ADDRESS(2,COLUMN(O85)) &amp; ":" &amp; ADDRESS(ROW(),COLUMN(O85)))), 0)</f>
        <v>0</v>
      </c>
      <c r="Q85" s="1" t="n">
        <f aca="false">IF(N85="-",1,0)</f>
        <v>0</v>
      </c>
      <c r="R85" s="1" t="n">
        <f aca="true">IF(P85 = 0, INDIRECT("R" &amp; ROW() - 1), P85)</f>
        <v>11050</v>
      </c>
      <c r="S85" s="1" t="str">
        <f aca="false">IF(H85="","",VLOOKUP(H85,'Соль SKU'!$A$1:$B$150,2,0))</f>
        <v/>
      </c>
      <c r="T85" s="1" t="n">
        <f aca="false">8000/850</f>
        <v>9.41176470588235</v>
      </c>
      <c r="U85" s="1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1" t="n">
        <f aca="false">IF(U85 = "", "", U85/T85)</f>
        <v>0</v>
      </c>
      <c r="W85" s="1" t="str">
        <f aca="true">IF(N85="", "", MAX(ROUND(-(INDIRECT("R" &amp; ROW() - 1) - R85)/850, 0), 1) * 850)</f>
        <v/>
      </c>
    </row>
    <row r="86" customFormat="false" ht="13.8" hidden="false" customHeight="true" outlineLevel="0" collapsed="false">
      <c r="J86" s="29" t="str">
        <f aca="true">IF(L86="", IF(N86="","",W86+(INDIRECT("R" &amp; ROW() - 1) - R86)),IF(N86="", "", INDIRECT("R" &amp; ROW() - 1) - R86))</f>
        <v/>
      </c>
      <c r="M86" s="31" t="str">
        <f aca="false">IF(L86="", IF(W86=0, "", W86), IF(U86 = "", "", IF(U86/T86 = 0, "", U86/T86)))</f>
        <v/>
      </c>
      <c r="O86" s="1" t="n">
        <f aca="false">IF(N86 = "-", -V86,I86)</f>
        <v>0</v>
      </c>
      <c r="P86" s="1" t="n">
        <f aca="true">IF(N86 = "-", SUM(INDIRECT(ADDRESS(2,COLUMN(O86)) &amp; ":" &amp; ADDRESS(ROW(),COLUMN(O86)))), 0)</f>
        <v>0</v>
      </c>
      <c r="Q86" s="1" t="n">
        <f aca="false">IF(N86="-",1,0)</f>
        <v>0</v>
      </c>
      <c r="R86" s="1" t="n">
        <f aca="true">IF(P86 = 0, INDIRECT("R" &amp; ROW() - 1), P86)</f>
        <v>11050</v>
      </c>
      <c r="S86" s="1" t="str">
        <f aca="false">IF(H86="","",VLOOKUP(H86,'Соль SKU'!$A$1:$B$150,2,0))</f>
        <v/>
      </c>
      <c r="T86" s="1" t="n">
        <f aca="false">8000/850</f>
        <v>9.41176470588235</v>
      </c>
      <c r="U86" s="1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1" t="n">
        <f aca="false">IF(U86 = "", "", U86/T86)</f>
        <v>0</v>
      </c>
      <c r="W86" s="1" t="str">
        <f aca="true">IF(N86="", "", MAX(ROUND(-(INDIRECT("R" &amp; ROW() - 1) - R86)/850, 0), 1) * 850)</f>
        <v/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86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5" aboveAverage="0" equalAverage="0" bottom="0" percent="0" rank="0" text="" dxfId="4">
      <formula>SUMIF(J2:J86,"&gt;0")-SUMIF(J2:J86,"&lt;0") &gt; 1</formula>
    </cfRule>
  </conditionalFormatting>
  <dataValidations count="3">
    <dataValidation allowBlank="false" operator="between" showDropDown="false" showErrorMessage="false" showInputMessage="true" sqref="B2:B86" type="list">
      <formula1>'Типы варок'!$A$1:$A$102</formula1>
      <formula2>0</formula2>
    </dataValidation>
    <dataValidation allowBlank="false" operator="between" showDropDown="false" showErrorMessage="false" showInputMessage="true" sqref="E2:F86" type="list">
      <formula1>'Форм фактор плавления'!$A$1:$A$25</formula1>
      <formula2>0</formula2>
    </dataValidation>
    <dataValidation allowBlank="false" operator="between" showDropDown="false" showErrorMessage="true" showInputMessage="true" sqref="H2:H86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3"/>
  </cols>
  <sheetData>
    <row r="1" customFormat="false" ht="14.5" hidden="false" customHeight="false" outlineLevel="0" collapsed="false">
      <c r="A1" s="30" t="s">
        <v>692</v>
      </c>
    </row>
    <row r="2" customFormat="false" ht="14.5" hidden="false" customHeight="false" outlineLevel="0" collapsed="false">
      <c r="A2" s="30" t="s">
        <v>687</v>
      </c>
    </row>
    <row r="3" customFormat="false" ht="14.5" hidden="false" customHeight="false" outlineLevel="0" collapsed="false">
      <c r="A3" s="30" t="s">
        <v>701</v>
      </c>
    </row>
    <row r="4" customFormat="false" ht="14.5" hidden="false" customHeight="false" outlineLevel="0" collapsed="false">
      <c r="A4" s="30" t="s">
        <v>702</v>
      </c>
    </row>
    <row r="5" customFormat="false" ht="14.5" hidden="false" customHeight="false" outlineLevel="0" collapsed="false">
      <c r="A5" s="30" t="s">
        <v>690</v>
      </c>
    </row>
    <row r="6" customFormat="false" ht="14.5" hidden="false" customHeight="false" outlineLevel="0" collapsed="false">
      <c r="A6" s="30" t="s">
        <v>703</v>
      </c>
    </row>
    <row r="7" customFormat="false" ht="14.5" hidden="false" customHeight="false" outlineLevel="0" collapsed="false">
      <c r="A7" s="30" t="s">
        <v>697</v>
      </c>
    </row>
    <row r="8" customFormat="false" ht="14.5" hidden="false" customHeight="false" outlineLevel="0" collapsed="false">
      <c r="A8" s="30" t="s">
        <v>697</v>
      </c>
    </row>
    <row r="9" customFormat="false" ht="14.5" hidden="false" customHeight="false" outlineLevel="0" collapsed="false">
      <c r="A9" s="30" t="s">
        <v>704</v>
      </c>
    </row>
    <row r="10" customFormat="false" ht="14.5" hidden="false" customHeight="false" outlineLevel="0" collapsed="false">
      <c r="A10" s="30" t="s">
        <v>705</v>
      </c>
    </row>
    <row r="11" customFormat="false" ht="14.5" hidden="false" customHeight="false" outlineLevel="0" collapsed="false">
      <c r="A11" s="30" t="s">
        <v>706</v>
      </c>
    </row>
    <row r="12" customFormat="false" ht="14.5" hidden="false" customHeight="false" outlineLevel="0" collapsed="false">
      <c r="A12" s="30" t="s">
        <v>707</v>
      </c>
    </row>
    <row r="13" customFormat="false" ht="14.5" hidden="false" customHeight="false" outlineLevel="0" collapsed="false">
      <c r="A13" s="30" t="s">
        <v>698</v>
      </c>
    </row>
    <row r="14" customFormat="false" ht="14.5" hidden="false" customHeight="false" outlineLevel="0" collapsed="false">
      <c r="A14" s="30" t="s">
        <v>695</v>
      </c>
    </row>
    <row r="15" customFormat="false" ht="14.5" hidden="false" customHeight="false" outlineLevel="0" collapsed="false">
      <c r="A15" s="30" t="s">
        <v>708</v>
      </c>
    </row>
    <row r="16" customFormat="false" ht="14.5" hidden="false" customHeight="false" outlineLevel="0" collapsed="false">
      <c r="A16" s="30" t="s">
        <v>699</v>
      </c>
    </row>
    <row r="17" customFormat="false" ht="14.5" hidden="false" customHeight="false" outlineLevel="0" collapsed="false">
      <c r="A17" s="30" t="s">
        <v>709</v>
      </c>
    </row>
    <row r="18" customFormat="false" ht="14.5" hidden="false" customHeight="false" outlineLevel="0" collapsed="false">
      <c r="A18" s="30" t="s">
        <v>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4.5" hidden="false" customHeight="false" outlineLevel="0" collapsed="false">
      <c r="A2" s="30" t="s">
        <v>226</v>
      </c>
      <c r="B2" s="30" t="n">
        <v>-16.7</v>
      </c>
    </row>
    <row r="3" customFormat="false" ht="14.5" hidden="false" customHeight="false" outlineLevel="0" collapsed="false">
      <c r="A3" s="30" t="s">
        <v>227</v>
      </c>
      <c r="B3" s="30" t="n">
        <v>-39.1</v>
      </c>
    </row>
    <row r="4" customFormat="false" ht="14.5" hidden="false" customHeight="false" outlineLevel="0" collapsed="false">
      <c r="A4" s="30" t="s">
        <v>228</v>
      </c>
      <c r="B4" s="30" t="n">
        <v>-17.1</v>
      </c>
    </row>
    <row r="5" customFormat="false" ht="14.5" hidden="false" customHeight="false" outlineLevel="0" collapsed="false">
      <c r="A5" s="30" t="s">
        <v>229</v>
      </c>
      <c r="B5" s="3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0" t="s">
        <v>689</v>
      </c>
      <c r="B1" s="30" t="s">
        <v>689</v>
      </c>
    </row>
    <row r="2" customFormat="false" ht="14.5" hidden="false" customHeight="false" outlineLevel="0" collapsed="false">
      <c r="A2" s="30" t="s">
        <v>244</v>
      </c>
      <c r="B2" s="30" t="s">
        <v>693</v>
      </c>
    </row>
    <row r="3" customFormat="false" ht="14.5" hidden="false" customHeight="false" outlineLevel="0" collapsed="false">
      <c r="A3" s="30" t="s">
        <v>235</v>
      </c>
      <c r="B3" s="30" t="s">
        <v>691</v>
      </c>
    </row>
    <row r="4" customFormat="false" ht="14.5" hidden="false" customHeight="false" outlineLevel="0" collapsed="false">
      <c r="A4" s="30" t="s">
        <v>234</v>
      </c>
      <c r="B4" s="30" t="s">
        <v>691</v>
      </c>
    </row>
    <row r="5" customFormat="false" ht="14.5" hidden="false" customHeight="false" outlineLevel="0" collapsed="false">
      <c r="A5" s="30" t="s">
        <v>236</v>
      </c>
      <c r="B5" s="30" t="s">
        <v>691</v>
      </c>
    </row>
    <row r="6" customFormat="false" ht="14.5" hidden="false" customHeight="false" outlineLevel="0" collapsed="false">
      <c r="A6" s="30" t="s">
        <v>237</v>
      </c>
      <c r="B6" s="30" t="s">
        <v>691</v>
      </c>
    </row>
    <row r="7" customFormat="false" ht="14.5" hidden="false" customHeight="false" outlineLevel="0" collapsed="false">
      <c r="A7" s="30" t="s">
        <v>238</v>
      </c>
      <c r="B7" s="30" t="s">
        <v>691</v>
      </c>
    </row>
    <row r="8" customFormat="false" ht="14.5" hidden="false" customHeight="false" outlineLevel="0" collapsed="false">
      <c r="A8" s="30" t="s">
        <v>232</v>
      </c>
      <c r="B8" s="30" t="s">
        <v>693</v>
      </c>
    </row>
    <row r="9" customFormat="false" ht="14.5" hidden="false" customHeight="false" outlineLevel="0" collapsed="false">
      <c r="A9" s="30" t="s">
        <v>249</v>
      </c>
      <c r="B9" s="30" t="s">
        <v>691</v>
      </c>
    </row>
    <row r="10" customFormat="false" ht="14.5" hidden="false" customHeight="false" outlineLevel="0" collapsed="false">
      <c r="A10" s="30" t="s">
        <v>247</v>
      </c>
      <c r="B10" s="30" t="s">
        <v>691</v>
      </c>
    </row>
    <row r="11" customFormat="false" ht="14.5" hidden="false" customHeight="false" outlineLevel="0" collapsed="false">
      <c r="A11" s="30" t="s">
        <v>245</v>
      </c>
      <c r="B11" s="30" t="s">
        <v>693</v>
      </c>
    </row>
    <row r="12" customFormat="false" ht="14.5" hidden="false" customHeight="false" outlineLevel="0" collapsed="false">
      <c r="A12" s="30" t="s">
        <v>252</v>
      </c>
      <c r="B12" s="30" t="s">
        <v>691</v>
      </c>
    </row>
    <row r="13" customFormat="false" ht="14.5" hidden="false" customHeight="false" outlineLevel="0" collapsed="false">
      <c r="A13" s="30" t="s">
        <v>253</v>
      </c>
      <c r="B13" s="30" t="s">
        <v>691</v>
      </c>
    </row>
    <row r="14" customFormat="false" ht="14.5" hidden="false" customHeight="false" outlineLevel="0" collapsed="false">
      <c r="A14" s="30" t="s">
        <v>240</v>
      </c>
      <c r="B14" s="30" t="s">
        <v>691</v>
      </c>
    </row>
    <row r="15" customFormat="false" ht="14.5" hidden="false" customHeight="false" outlineLevel="0" collapsed="false">
      <c r="A15" s="30" t="s">
        <v>711</v>
      </c>
      <c r="B15" s="30" t="s">
        <v>691</v>
      </c>
    </row>
    <row r="16" customFormat="false" ht="14.5" hidden="false" customHeight="false" outlineLevel="0" collapsed="false">
      <c r="A16" s="30" t="s">
        <v>569</v>
      </c>
      <c r="B16" s="30" t="s">
        <v>686</v>
      </c>
    </row>
    <row r="17" customFormat="false" ht="14.5" hidden="false" customHeight="false" outlineLevel="0" collapsed="false">
      <c r="A17" s="30" t="s">
        <v>242</v>
      </c>
      <c r="B17" s="30" t="s">
        <v>686</v>
      </c>
    </row>
    <row r="18" customFormat="false" ht="14.5" hidden="false" customHeight="false" outlineLevel="0" collapsed="false">
      <c r="A18" s="30" t="s">
        <v>241</v>
      </c>
      <c r="B18" s="30" t="s">
        <v>686</v>
      </c>
    </row>
    <row r="19" customFormat="false" ht="14.5" hidden="false" customHeight="false" outlineLevel="0" collapsed="false">
      <c r="A19" s="30" t="s">
        <v>233</v>
      </c>
      <c r="B19" s="30" t="s">
        <v>686</v>
      </c>
    </row>
    <row r="20" customFormat="false" ht="14.5" hidden="false" customHeight="false" outlineLevel="0" collapsed="false">
      <c r="A20" s="30" t="s">
        <v>239</v>
      </c>
      <c r="B20" s="30" t="s">
        <v>691</v>
      </c>
    </row>
    <row r="21" customFormat="false" ht="14.5" hidden="false" customHeight="false" outlineLevel="0" collapsed="false">
      <c r="A21" s="30" t="s">
        <v>248</v>
      </c>
      <c r="B21" s="30" t="s">
        <v>691</v>
      </c>
    </row>
    <row r="22" customFormat="false" ht="14.5" hidden="false" customHeight="false" outlineLevel="0" collapsed="false">
      <c r="A22" s="30" t="s">
        <v>251</v>
      </c>
      <c r="B22" s="30" t="s">
        <v>691</v>
      </c>
    </row>
    <row r="23" customFormat="false" ht="14.5" hidden="false" customHeight="false" outlineLevel="0" collapsed="false">
      <c r="A23" s="30" t="s">
        <v>712</v>
      </c>
      <c r="B23" s="30" t="s">
        <v>691</v>
      </c>
    </row>
    <row r="24" customFormat="false" ht="14.5" hidden="false" customHeight="false" outlineLevel="0" collapsed="false">
      <c r="A24" s="30" t="s">
        <v>246</v>
      </c>
      <c r="B24" s="30" t="s">
        <v>686</v>
      </c>
    </row>
    <row r="25" customFormat="false" ht="14.5" hidden="false" customHeight="false" outlineLevel="0" collapsed="false">
      <c r="A25" s="30" t="s">
        <v>250</v>
      </c>
      <c r="B25" s="30" t="s">
        <v>686</v>
      </c>
    </row>
    <row r="26" customFormat="false" ht="14.5" hidden="false" customHeight="false" outlineLevel="0" collapsed="false">
      <c r="A26" s="30" t="s">
        <v>243</v>
      </c>
      <c r="B26" s="30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0" t="s">
        <v>689</v>
      </c>
      <c r="B1" s="30" t="s">
        <v>689</v>
      </c>
    </row>
    <row r="2" customFormat="false" ht="14.5" hidden="false" customHeight="false" outlineLevel="0" collapsed="false">
      <c r="A2" s="30" t="s">
        <v>229</v>
      </c>
      <c r="B2" s="30" t="s">
        <v>693</v>
      </c>
    </row>
    <row r="3" customFormat="false" ht="14.5" hidden="false" customHeight="false" outlineLevel="0" collapsed="false">
      <c r="A3" s="30" t="s">
        <v>228</v>
      </c>
      <c r="B3" s="30" t="s">
        <v>693</v>
      </c>
    </row>
    <row r="4" customFormat="false" ht="14.5" hidden="false" customHeight="false" outlineLevel="0" collapsed="false">
      <c r="A4" s="30" t="s">
        <v>225</v>
      </c>
      <c r="B4" s="30" t="s">
        <v>693</v>
      </c>
    </row>
    <row r="5" customFormat="false" ht="14.5" hidden="false" customHeight="false" outlineLevel="0" collapsed="false">
      <c r="A5" s="30" t="s">
        <v>226</v>
      </c>
      <c r="B5" s="30" t="s">
        <v>693</v>
      </c>
    </row>
    <row r="6" customFormat="false" ht="14.5" hidden="false" customHeight="false" outlineLevel="0" collapsed="false">
      <c r="A6" s="30" t="s">
        <v>227</v>
      </c>
      <c r="B6" s="30" t="s">
        <v>693</v>
      </c>
    </row>
    <row r="7" customFormat="false" ht="14.5" hidden="false" customHeight="false" outlineLevel="0" collapsed="false">
      <c r="A7" s="30" t="s">
        <v>220</v>
      </c>
      <c r="B7" s="30" t="s">
        <v>714</v>
      </c>
    </row>
    <row r="8" customFormat="false" ht="14.5" hidden="false" customHeight="false" outlineLevel="0" collapsed="false">
      <c r="A8" s="30" t="s">
        <v>216</v>
      </c>
      <c r="B8" s="30" t="s">
        <v>714</v>
      </c>
    </row>
    <row r="9" customFormat="false" ht="14.5" hidden="false" customHeight="false" outlineLevel="0" collapsed="false">
      <c r="A9" s="30" t="s">
        <v>223</v>
      </c>
      <c r="B9" s="30" t="s">
        <v>694</v>
      </c>
    </row>
    <row r="10" customFormat="false" ht="14.5" hidden="false" customHeight="false" outlineLevel="0" collapsed="false">
      <c r="A10" s="30" t="s">
        <v>218</v>
      </c>
      <c r="B10" s="30" t="s">
        <v>714</v>
      </c>
    </row>
    <row r="11" customFormat="false" ht="14.5" hidden="false" customHeight="false" outlineLevel="0" collapsed="false">
      <c r="A11" s="30" t="s">
        <v>222</v>
      </c>
      <c r="B11" s="30" t="s">
        <v>694</v>
      </c>
    </row>
    <row r="12" customFormat="false" ht="14.5" hidden="false" customHeight="false" outlineLevel="0" collapsed="false">
      <c r="A12" s="30" t="s">
        <v>231</v>
      </c>
      <c r="B12" s="30" t="s">
        <v>694</v>
      </c>
    </row>
    <row r="13" customFormat="false" ht="14.5" hidden="false" customHeight="false" outlineLevel="0" collapsed="false">
      <c r="A13" s="30" t="s">
        <v>215</v>
      </c>
      <c r="B13" s="30" t="s">
        <v>715</v>
      </c>
    </row>
    <row r="14" customFormat="false" ht="14.5" hidden="false" customHeight="false" outlineLevel="0" collapsed="false">
      <c r="A14" s="30" t="s">
        <v>217</v>
      </c>
      <c r="B14" s="30" t="s">
        <v>714</v>
      </c>
    </row>
    <row r="15" customFormat="false" ht="14.5" hidden="false" customHeight="false" outlineLevel="0" collapsed="false">
      <c r="A15" s="30" t="s">
        <v>571</v>
      </c>
      <c r="B15" s="30" t="s">
        <v>714</v>
      </c>
    </row>
    <row r="16" customFormat="false" ht="14.5" hidden="false" customHeight="false" outlineLevel="0" collapsed="false">
      <c r="A16" s="30" t="s">
        <v>219</v>
      </c>
      <c r="B16" s="30" t="s">
        <v>714</v>
      </c>
    </row>
    <row r="17" customFormat="false" ht="14.5" hidden="false" customHeight="false" outlineLevel="0" collapsed="false">
      <c r="A17" s="30" t="s">
        <v>208</v>
      </c>
      <c r="B17" s="30" t="s">
        <v>694</v>
      </c>
    </row>
    <row r="18" customFormat="false" ht="14.5" hidden="false" customHeight="false" outlineLevel="0" collapsed="false">
      <c r="A18" s="30" t="s">
        <v>213</v>
      </c>
      <c r="B18" s="30" t="s">
        <v>714</v>
      </c>
    </row>
    <row r="19" customFormat="false" ht="14.5" hidden="false" customHeight="false" outlineLevel="0" collapsed="false">
      <c r="A19" s="30" t="s">
        <v>221</v>
      </c>
      <c r="B19" s="30" t="s">
        <v>714</v>
      </c>
    </row>
    <row r="20" customFormat="false" ht="14.5" hidden="false" customHeight="false" outlineLevel="0" collapsed="false">
      <c r="A20" s="30" t="s">
        <v>207</v>
      </c>
      <c r="B20" s="30" t="s">
        <v>714</v>
      </c>
    </row>
    <row r="21" customFormat="false" ht="14.5" hidden="false" customHeight="false" outlineLevel="0" collapsed="false">
      <c r="A21" s="30" t="s">
        <v>214</v>
      </c>
      <c r="B21" s="30" t="s">
        <v>694</v>
      </c>
    </row>
    <row r="22" customFormat="false" ht="14.5" hidden="false" customHeight="false" outlineLevel="0" collapsed="false">
      <c r="A22" s="30" t="s">
        <v>209</v>
      </c>
      <c r="B22" s="30" t="s">
        <v>694</v>
      </c>
    </row>
    <row r="23" customFormat="false" ht="14.5" hidden="false" customHeight="false" outlineLevel="0" collapsed="false">
      <c r="A23" s="30" t="s">
        <v>210</v>
      </c>
      <c r="B23" s="30" t="s">
        <v>694</v>
      </c>
    </row>
    <row r="24" customFormat="false" ht="14.5" hidden="false" customHeight="false" outlineLevel="0" collapsed="false">
      <c r="A24" s="30" t="s">
        <v>211</v>
      </c>
      <c r="B24" s="30" t="s">
        <v>694</v>
      </c>
    </row>
    <row r="25" customFormat="false" ht="14.5" hidden="false" customHeight="false" outlineLevel="0" collapsed="false">
      <c r="A25" s="30" t="s">
        <v>212</v>
      </c>
      <c r="B25" s="30" t="s">
        <v>694</v>
      </c>
    </row>
    <row r="26" customFormat="false" ht="14.5" hidden="false" customHeight="false" outlineLevel="0" collapsed="false">
      <c r="A26" s="30" t="s">
        <v>230</v>
      </c>
      <c r="B26" s="30" t="s">
        <v>694</v>
      </c>
    </row>
    <row r="27" customFormat="false" ht="14.5" hidden="false" customHeight="false" outlineLevel="0" collapsed="false">
      <c r="A27" s="30" t="s">
        <v>224</v>
      </c>
      <c r="B27" s="30" t="s">
        <v>714</v>
      </c>
    </row>
    <row r="28" customFormat="false" ht="14.5" hidden="false" customHeight="false" outlineLevel="0" collapsed="false">
      <c r="A28" s="30" t="s">
        <v>206</v>
      </c>
      <c r="B28" s="30" t="s">
        <v>694</v>
      </c>
    </row>
    <row r="29" customFormat="false" ht="14.5" hidden="false" customHeight="false" outlineLevel="0" collapsed="false">
      <c r="A29" s="30" t="s">
        <v>199</v>
      </c>
      <c r="B29" s="30" t="s">
        <v>694</v>
      </c>
    </row>
    <row r="30" customFormat="false" ht="14.5" hidden="false" customHeight="false" outlineLevel="0" collapsed="false">
      <c r="A30" s="30" t="s">
        <v>198</v>
      </c>
      <c r="B30" s="30" t="s">
        <v>714</v>
      </c>
    </row>
    <row r="31" customFormat="false" ht="14.5" hidden="false" customHeight="false" outlineLevel="0" collapsed="false">
      <c r="A31" s="30" t="s">
        <v>203</v>
      </c>
      <c r="B31" s="30" t="s">
        <v>694</v>
      </c>
    </row>
    <row r="32" customFormat="false" ht="14.5" hidden="false" customHeight="false" outlineLevel="0" collapsed="false">
      <c r="A32" s="30" t="s">
        <v>201</v>
      </c>
      <c r="B32" s="30" t="s">
        <v>694</v>
      </c>
    </row>
    <row r="33" customFormat="false" ht="14.5" hidden="false" customHeight="false" outlineLevel="0" collapsed="false">
      <c r="A33" s="30" t="s">
        <v>200</v>
      </c>
      <c r="B33" s="30" t="s">
        <v>694</v>
      </c>
    </row>
    <row r="34" customFormat="false" ht="14.5" hidden="false" customHeight="false" outlineLevel="0" collapsed="false">
      <c r="A34" s="30" t="s">
        <v>716</v>
      </c>
      <c r="B34" s="30" t="s">
        <v>694</v>
      </c>
    </row>
    <row r="35" customFormat="false" ht="14.5" hidden="false" customHeight="false" outlineLevel="0" collapsed="false">
      <c r="A35" s="30" t="s">
        <v>205</v>
      </c>
      <c r="B35" s="30" t="s">
        <v>694</v>
      </c>
    </row>
    <row r="36" customFormat="false" ht="14.5" hidden="false" customHeight="false" outlineLevel="0" collapsed="false">
      <c r="A36" s="30" t="s">
        <v>204</v>
      </c>
      <c r="B36" s="30" t="s">
        <v>694</v>
      </c>
    </row>
    <row r="37" customFormat="false" ht="14.5" hidden="false" customHeight="false" outlineLevel="0" collapsed="false">
      <c r="A37" s="30" t="s">
        <v>202</v>
      </c>
      <c r="B37" s="30" t="s">
        <v>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2021-01-29T14:21:09Z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