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Чильеджина</t>
        </is>
      </c>
      <c r="B2" t="inlineStr">
        <is>
          <t>Unagrande</t>
        </is>
      </c>
      <c r="C2" t="inlineStr">
        <is>
          <t>Моцарелла Чильеджина в воде "Unagrande", 50%, 0,125, ф/п, (8 шт)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MIN(D2, 0)</f>
        <v/>
      </c>
      <c r="J2" t="inlineStr">
        <is>
          <t>3.6% варка, Альче, Лактоза True, Id 9</t>
        </is>
      </c>
      <c r="L2">
        <f>-(F2) / L6</f>
        <v/>
      </c>
      <c r="M2">
        <f>ROUND(L2, 0)</f>
        <v/>
      </c>
      <c r="O2" t="inlineStr">
        <is>
          <t>Нормативные остатки, кг</t>
        </is>
      </c>
      <c r="R2" t="inlineStr">
        <is>
          <t>[30]</t>
        </is>
      </c>
      <c r="S2" t="n">
        <v>9</v>
      </c>
    </row>
    <row r="3">
      <c r="B3" t="inlineStr">
        <is>
          <t>Unagrande</t>
        </is>
      </c>
      <c r="C3" t="inlineStr">
        <is>
          <t>Моцарелла в воде Чильеджина без лактозы "Unagrande", 45%, 0,125 кг, ф/п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MIN(D3, 0)</f>
        <v/>
      </c>
      <c r="J3" t="inlineStr">
        <is>
          <t>3.3% варка, Альче, Лактоза True, Id 5</t>
        </is>
      </c>
      <c r="L3">
        <f>-(F3) / L6</f>
        <v/>
      </c>
      <c r="M3">
        <f>ROUND(L3, 0)</f>
        <v/>
      </c>
      <c r="R3" t="inlineStr">
        <is>
          <t>[11]</t>
        </is>
      </c>
      <c r="S3" t="n">
        <v>5</v>
      </c>
    </row>
    <row r="4">
      <c r="B4" t="inlineStr">
        <is>
          <t>Pretto</t>
        </is>
      </c>
      <c r="C4" t="inlineStr">
        <is>
          <t>Моцарелла Чильеджина в воде "Pretto", 45%, 0,1 кг, ф/п, (8 шт)</t>
        </is>
      </c>
      <c r="D4">
        <f>INDEX('файл остатки'!$A$5:$DK$265,MATCH($O$1,'файл остатки'!$A$5:$A$228,0),MATCH(C4,'файл остатки'!$A$5:$DK$5,0))</f>
        <v/>
      </c>
      <c r="E4">
        <f>INDEX('файл остатки'!$A$5:$DK$265,MATCH($O$2,'файл остатки'!$A$5:$A$228,0),MATCH(C4,'файл остатки'!$A$5:$DK$5,0))</f>
        <v/>
      </c>
      <c r="F4">
        <f>MIN(D4, 0)</f>
        <v/>
      </c>
      <c r="J4" t="inlineStr">
        <is>
          <t>3.3% варка, Сакко, Лактоза True, Id 6</t>
        </is>
      </c>
      <c r="L4">
        <f>-(F4 + F5 + F6 + F7 + F8) / L6</f>
        <v/>
      </c>
      <c r="M4">
        <f>ROUND(L4, 0)</f>
        <v/>
      </c>
      <c r="R4" t="inlineStr">
        <is>
          <t>[29, 28, 10, 31, 32]</t>
        </is>
      </c>
      <c r="S4" t="n">
        <v>6</v>
      </c>
    </row>
    <row r="5">
      <c r="B5" t="inlineStr">
        <is>
          <t>Fine Life</t>
        </is>
      </c>
      <c r="C5" t="inlineStr">
        <is>
          <t>Моцарелла Чильеджина в воде "Fine Life", 45%, 0,125 кг, ф/п</t>
        </is>
      </c>
      <c r="D5">
        <f>INDEX('файл остатки'!$A$5:$DK$265,MATCH($O$1,'файл остатки'!$A$5:$A$228,0),MATCH(C5,'файл остатки'!$A$5:$DK$5,0))</f>
        <v/>
      </c>
      <c r="E5">
        <f>INDEX('файл остатки'!$A$5:$DK$265,MATCH($O$2,'файл остатки'!$A$5:$A$228,0),MATCH(C5,'файл остатки'!$A$5:$DK$5,0))</f>
        <v/>
      </c>
      <c r="F5">
        <f>MIN(D5, 0)</f>
        <v/>
      </c>
    </row>
    <row r="6">
      <c r="B6" t="inlineStr">
        <is>
          <t>Orecchio Oro</t>
        </is>
      </c>
      <c r="C6" t="inlineStr">
        <is>
          <t>Моцарелла в воде Чильеджина "Orecchio Oro", 45%, 0,1 кг, ф/п</t>
        </is>
      </c>
      <c r="D6">
        <f>INDEX('файл остатки'!$A$5:$DK$265,MATCH($O$1,'файл остатки'!$A$5:$A$228,0),MATCH(C6,'файл остатки'!$A$5:$DK$5,0))</f>
        <v/>
      </c>
      <c r="E6">
        <f>INDEX('файл остатки'!$A$5:$DK$265,MATCH($O$2,'файл остатки'!$A$5:$A$228,0),MATCH(C6,'файл остатки'!$A$5:$DK$5,0))</f>
        <v/>
      </c>
      <c r="F6">
        <f>MIN(D6, 0)</f>
        <v/>
      </c>
      <c r="J6" t="inlineStr">
        <is>
          <t>Объем варки</t>
        </is>
      </c>
      <c r="L6" t="n">
        <v>1000</v>
      </c>
    </row>
    <row r="7">
      <c r="B7" t="inlineStr">
        <is>
          <t>Ваш выбор</t>
        </is>
      </c>
      <c r="C7" t="inlineStr">
        <is>
          <t>Моцарелла Чильеджина в воде "Ваш выбор", 50%, 0,1 кг, ф/п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MIN(D7, 0)</f>
        <v/>
      </c>
    </row>
    <row r="8">
      <c r="B8" t="inlineStr">
        <is>
          <t>Красная птица</t>
        </is>
      </c>
      <c r="C8" t="inlineStr">
        <is>
          <t>Моцарелла Чильеджина в воде "Красная птица", 45%, 0,125 кг, ф/п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MIN(D8, 0)</f>
        <v/>
      </c>
    </row>
    <row r="12">
      <c r="A12" s="2" t="inlineStr">
        <is>
          <t>Сулугуни</t>
        </is>
      </c>
      <c r="B12" t="inlineStr">
        <is>
          <t>Умалат</t>
        </is>
      </c>
      <c r="C12" t="inlineStr">
        <is>
          <t>Сулугуни "Маркет Перекресток", 45%, 0,28 кг, т/ф</t>
        </is>
      </c>
      <c r="D12">
        <f>INDEX('файл остатки'!$A$5:$DK$265,MATCH($O$1,'файл остатки'!$A$5:$A$228,0),MATCH(C12,'файл остатки'!$A$5:$DK$5,0))</f>
        <v/>
      </c>
      <c r="E12">
        <f>INDEX('файл остатки'!$A$5:$DK$265,MATCH($O$2,'файл остатки'!$A$5:$A$228,0),MATCH(C12,'файл остатки'!$A$5:$DK$5,0))</f>
        <v/>
      </c>
      <c r="F12">
        <f>MIN(D12, 0)</f>
        <v/>
      </c>
      <c r="J12" t="inlineStr">
        <is>
          <t>2.7% варка, Сакко, Лактоза True, Id 2</t>
        </is>
      </c>
      <c r="L12">
        <f>-(F12) / L15</f>
        <v/>
      </c>
      <c r="M12">
        <f>ROUND(L12, 0)</f>
        <v/>
      </c>
      <c r="R12" t="inlineStr">
        <is>
          <t>[36]</t>
        </is>
      </c>
      <c r="S12" t="n">
        <v>2</v>
      </c>
    </row>
    <row r="13">
      <c r="B13" t="inlineStr">
        <is>
          <t>ВкусВилл</t>
        </is>
      </c>
      <c r="C13" t="inlineStr">
        <is>
          <t>Сулугуни "ВкусВилл", 45%, 0,28 кг, т/ф</t>
        </is>
      </c>
      <c r="D13">
        <f>INDEX('файл остатки'!$A$5:$DK$265,MATCH($O$1,'файл остатки'!$A$5:$A$228,0),MATCH(C13,'файл остатки'!$A$5:$DK$5,0))</f>
        <v/>
      </c>
      <c r="E13">
        <f>INDEX('файл остатки'!$A$5:$DK$265,MATCH($O$2,'файл остатки'!$A$5:$A$228,0),MATCH(C13,'файл остатки'!$A$5:$DK$5,0))</f>
        <v/>
      </c>
      <c r="F13">
        <f>MIN(D13, 0)</f>
        <v/>
      </c>
      <c r="J13" t="inlineStr">
        <is>
          <t>2.7% варка, Альче, Лактоза True, Id 1</t>
        </is>
      </c>
      <c r="L13">
        <f>-(F13 + F14 + F15 + F16 + F17 + F18 + F19) / L15</f>
        <v/>
      </c>
      <c r="M13">
        <f>ROUND(L13, 0)</f>
        <v/>
      </c>
      <c r="R13" t="inlineStr">
        <is>
          <t>[35, 39, 38, 41, 37, 40, 34]</t>
        </is>
      </c>
      <c r="S13" t="n">
        <v>1</v>
      </c>
    </row>
    <row r="14">
      <c r="B14" t="inlineStr">
        <is>
          <t>Умалат</t>
        </is>
      </c>
      <c r="C14" t="inlineStr">
        <is>
          <t>Сулугуни "Умалат", 45%, 0,28 кг, т/ф, (8 шт)</t>
        </is>
      </c>
      <c r="D14">
        <f>INDEX('файл остатки'!$A$5:$DK$265,MATCH($O$1,'файл остатки'!$A$5:$A$228,0),MATCH(C14,'файл остатки'!$A$5:$DK$5,0))</f>
        <v/>
      </c>
      <c r="E14">
        <f>INDEX('файл остатки'!$A$5:$DK$265,MATCH($O$2,'файл остатки'!$A$5:$A$228,0),MATCH(C14,'файл остатки'!$A$5:$DK$5,0))</f>
        <v/>
      </c>
      <c r="F14">
        <f>MIN(D14, 0)</f>
        <v/>
      </c>
    </row>
    <row r="15">
      <c r="B15" t="inlineStr">
        <is>
          <t>Умалат</t>
        </is>
      </c>
      <c r="C15" t="inlineStr">
        <is>
          <t>Сулугуни "Умалат", 45%, 0,2 кг, т/ф, (9 шт)</t>
        </is>
      </c>
      <c r="D15">
        <f>INDEX('файл остатки'!$A$5:$DK$265,MATCH($O$1,'файл остатки'!$A$5:$A$228,0),MATCH(C15,'файл остатки'!$A$5:$DK$5,0))</f>
        <v/>
      </c>
      <c r="E15">
        <f>INDEX('файл остатки'!$A$5:$DK$265,MATCH($O$2,'файл остатки'!$A$5:$A$228,0),MATCH(C15,'файл остатки'!$A$5:$DK$5,0))</f>
        <v/>
      </c>
      <c r="F15">
        <f>MIN(D15, 0)</f>
        <v/>
      </c>
      <c r="J15" t="inlineStr">
        <is>
          <t>Объем варки</t>
        </is>
      </c>
      <c r="L15" t="n">
        <v>850</v>
      </c>
    </row>
    <row r="16">
      <c r="B16" t="inlineStr">
        <is>
          <t>Умалат</t>
        </is>
      </c>
      <c r="C16" t="inlineStr">
        <is>
          <t>Сулугуни палочки "Умалат", 45%, 0,12 кг, т/ф (10 шт.)</t>
        </is>
      </c>
      <c r="D16">
        <f>INDEX('файл остатки'!$A$5:$DK$265,MATCH($O$1,'файл остатки'!$A$5:$A$228,0),MATCH(C16,'файл остатки'!$A$5:$DK$5,0))</f>
        <v/>
      </c>
      <c r="E16">
        <f>INDEX('файл остатки'!$A$5:$DK$265,MATCH($O$2,'файл остатки'!$A$5:$A$228,0),MATCH(C16,'файл остатки'!$A$5:$DK$5,0))</f>
        <v/>
      </c>
      <c r="F16">
        <f>MIN(D16, 0)</f>
        <v/>
      </c>
    </row>
    <row r="17">
      <c r="B17" t="inlineStr">
        <is>
          <t>Умалат</t>
        </is>
      </c>
      <c r="C17" t="inlineStr">
        <is>
          <t>Сулугуни "Умалат" (для хачапури), 45%, 0,12 кг, ф/п</t>
        </is>
      </c>
      <c r="D17">
        <f>INDEX('файл остатки'!$A$5:$DK$265,MATCH($O$1,'файл остатки'!$A$5:$A$228,0),MATCH(C17,'файл остатки'!$A$5:$DK$5,0))</f>
        <v/>
      </c>
      <c r="E17">
        <f>INDEX('файл остатки'!$A$5:$DK$265,MATCH($O$2,'файл остатки'!$A$5:$A$228,0),MATCH(C17,'файл остатки'!$A$5:$DK$5,0))</f>
        <v/>
      </c>
      <c r="F17">
        <f>MIN(D17, 0)</f>
        <v/>
      </c>
    </row>
    <row r="18">
      <c r="B18" t="inlineStr">
        <is>
          <t>ВкусВилл</t>
        </is>
      </c>
      <c r="C18" t="inlineStr">
        <is>
          <t>Сулугуни кубики "ВкусВилл", 45%, 0,12 кг, ф/п</t>
        </is>
      </c>
      <c r="D18">
        <f>INDEX('файл остатки'!$A$5:$DK$265,MATCH($O$1,'файл остатки'!$A$5:$A$228,0),MATCH(C18,'файл остатки'!$A$5:$DK$5,0))</f>
        <v/>
      </c>
      <c r="E18">
        <f>INDEX('файл остатки'!$A$5:$DK$265,MATCH($O$2,'файл остатки'!$A$5:$A$228,0),MATCH(C18,'файл остатки'!$A$5:$DK$5,0))</f>
        <v/>
      </c>
      <c r="F18">
        <f>MIN(D18, 0)</f>
        <v/>
      </c>
    </row>
    <row r="19">
      <c r="B19" t="inlineStr">
        <is>
          <t>Умалат</t>
        </is>
      </c>
      <c r="C19" t="inlineStr">
        <is>
          <t>Сулугуни  "Умалат", 45%, 0,37 кг, т/ф, (6 шт)</t>
        </is>
      </c>
      <c r="D19">
        <f>INDEX('файл остатки'!$A$5:$DK$265,MATCH($O$1,'файл остатки'!$A$5:$A$228,0),MATCH(C19,'файл остатки'!$A$5:$DK$5,0))</f>
        <v/>
      </c>
      <c r="E19">
        <f>INDEX('файл остатки'!$A$5:$DK$265,MATCH($O$2,'файл остатки'!$A$5:$A$228,0),MATCH(C19,'файл остатки'!$A$5:$DK$5,0))</f>
        <v/>
      </c>
      <c r="F19">
        <f>MIN(D19, 0)</f>
        <v/>
      </c>
    </row>
    <row r="23">
      <c r="A23" s="2" t="inlineStr">
        <is>
          <t>Фиор ди Латте</t>
        </is>
      </c>
      <c r="B23" t="inlineStr">
        <is>
          <t>Unagrande</t>
        </is>
      </c>
      <c r="C23" t="inlineStr">
        <is>
          <t>Моцарелла Фиор ди латте в воде "Unagrande", 50%, 0,125 кг, ф/п, (8 шт)</t>
        </is>
      </c>
      <c r="D23">
        <f>INDEX('файл остатки'!$A$5:$DK$265,MATCH($O$1,'файл остатки'!$A$5:$A$228,0),MATCH(C23,'файл остатки'!$A$5:$DK$5,0))</f>
        <v/>
      </c>
      <c r="E23">
        <f>INDEX('файл остатки'!$A$5:$DK$265,MATCH($O$2,'файл остатки'!$A$5:$A$228,0),MATCH(C23,'файл остатки'!$A$5:$DK$5,0))</f>
        <v/>
      </c>
      <c r="F23">
        <f>MIN(D23, 0)</f>
        <v/>
      </c>
      <c r="J23" t="inlineStr">
        <is>
          <t>3.6% варка, Альче, Лактоза True, Id 9</t>
        </is>
      </c>
      <c r="L23">
        <f>-(F23 + F24 + F25) / L28</f>
        <v/>
      </c>
      <c r="M23">
        <f>ROUND(L23, 0)</f>
        <v/>
      </c>
      <c r="R23" t="inlineStr">
        <is>
          <t>[25, 12, 12]</t>
        </is>
      </c>
      <c r="S23" t="n">
        <v>9</v>
      </c>
    </row>
    <row r="24">
      <c r="B24" t="inlineStr">
        <is>
          <t>Unagrande</t>
        </is>
      </c>
      <c r="C24" t="inlineStr">
        <is>
          <t>Моцарелла Грандиоза в воде "Unagrande", 50%, 0,2 кг, ф/п</t>
        </is>
      </c>
      <c r="D24">
        <f>INDEX('файл остатки'!$A$5:$DK$265,MATCH($O$1,'файл остатки'!$A$5:$A$228,0),MATCH(C24,'файл остатки'!$A$5:$DK$5,0))</f>
        <v/>
      </c>
      <c r="E24">
        <f>INDEX('файл остатки'!$A$5:$DK$265,MATCH($O$2,'файл остатки'!$A$5:$A$228,0),MATCH(C24,'файл остатки'!$A$5:$DK$5,0))</f>
        <v/>
      </c>
      <c r="F24">
        <f>MIN(D24, 0)</f>
        <v/>
      </c>
      <c r="J24" t="inlineStr">
        <is>
          <t>3.3% варка, Альче, Лактоза True, Id 5</t>
        </is>
      </c>
      <c r="L24">
        <f>-(F26) / L28</f>
        <v/>
      </c>
      <c r="M24">
        <f>ROUND(L24, 0)</f>
        <v/>
      </c>
      <c r="R24" t="inlineStr">
        <is>
          <t>[21]</t>
        </is>
      </c>
      <c r="S24" t="n">
        <v>5</v>
      </c>
    </row>
    <row r="25">
      <c r="B25" t="inlineStr">
        <is>
          <t>Unagrande</t>
        </is>
      </c>
      <c r="C25" t="inlineStr">
        <is>
          <t>Моцарелла Грандиоза в воде "Unagrande", 50%, 0,2 кг, ф/п</t>
        </is>
      </c>
      <c r="D25">
        <f>INDEX('файл остатки'!$A$5:$DK$265,MATCH($O$1,'файл остатки'!$A$5:$A$228,0),MATCH(C25,'файл остатки'!$A$5:$DK$5,0))</f>
        <v/>
      </c>
      <c r="E25">
        <f>INDEX('файл остатки'!$A$5:$DK$265,MATCH($O$2,'файл остатки'!$A$5:$A$228,0),MATCH(C25,'файл остатки'!$A$5:$DK$5,0))</f>
        <v/>
      </c>
      <c r="F25">
        <f>MIN(D25, 0)</f>
        <v/>
      </c>
      <c r="J25" t="inlineStr">
        <is>
          <t>3.3% варка, Сакко, Лактоза True, Id 6</t>
        </is>
      </c>
      <c r="L25">
        <f>-(F27 + F28 + F29 + F30 + F31 + F32) / L28</f>
        <v/>
      </c>
      <c r="M25">
        <f>ROUND(L25, 0)</f>
        <v/>
      </c>
      <c r="R25" t="inlineStr">
        <is>
          <t>[24, 23, 26, 27, 22, 7]</t>
        </is>
      </c>
      <c r="S25" t="n">
        <v>6</v>
      </c>
    </row>
    <row r="26">
      <c r="B26" t="inlineStr">
        <is>
          <t>Unagrande</t>
        </is>
      </c>
      <c r="C26" t="inlineStr">
        <is>
          <t>Моцарелла сердечки в воде "Unagrande", 45%, 0,125 кг, ф/п, (8 шт)</t>
        </is>
      </c>
      <c r="D26">
        <f>INDEX('файл остатки'!$A$5:$DK$265,MATCH($O$1,'файл остатки'!$A$5:$A$228,0),MATCH(C26,'файл остатки'!$A$5:$DK$5,0))</f>
        <v/>
      </c>
      <c r="E26">
        <f>INDEX('файл остатки'!$A$5:$DK$265,MATCH($O$2,'файл остатки'!$A$5:$A$228,0),MATCH(C26,'файл остатки'!$A$5:$DK$5,0))</f>
        <v/>
      </c>
      <c r="F26">
        <f>MIN(D26, 0)</f>
        <v/>
      </c>
      <c r="J26" t="inlineStr">
        <is>
          <t>3.3% варка, Альче, Лактоза False, Id 7</t>
        </is>
      </c>
      <c r="L26">
        <f>-(F33) / L28</f>
        <v/>
      </c>
      <c r="M26">
        <f>ROUND(L26, 0)</f>
        <v/>
      </c>
      <c r="R26" t="inlineStr">
        <is>
          <t>[9]</t>
        </is>
      </c>
      <c r="S26" t="n">
        <v>7</v>
      </c>
    </row>
    <row r="27">
      <c r="B27" t="inlineStr">
        <is>
          <t>Pretto</t>
        </is>
      </c>
      <c r="C27" t="inlineStr">
        <is>
          <t>Моцарелла Фиор Ди Латте в воде "Pretto", 45%, 0,125 кг, ф/п, (8 шт)</t>
        </is>
      </c>
      <c r="D27">
        <f>INDEX('файл остатки'!$A$5:$DK$265,MATCH($O$1,'файл остатки'!$A$5:$A$228,0),MATCH(C27,'файл остатки'!$A$5:$DK$5,0))</f>
        <v/>
      </c>
      <c r="E27">
        <f>INDEX('файл остатки'!$A$5:$DK$265,MATCH($O$2,'файл остатки'!$A$5:$A$228,0),MATCH(C27,'файл остатки'!$A$5:$DK$5,0))</f>
        <v/>
      </c>
      <c r="F27">
        <f>MIN(D27, 0)</f>
        <v/>
      </c>
    </row>
    <row r="28">
      <c r="B28" t="inlineStr">
        <is>
          <t>Pretto</t>
        </is>
      </c>
      <c r="C28" t="inlineStr">
        <is>
          <t>Моцарелла Фиор Ди Латте в воде "Pretto", 45%, 0,1 кг, ф/п, (8 шт)</t>
        </is>
      </c>
      <c r="D28">
        <f>INDEX('файл остатки'!$A$5:$DK$265,MATCH($O$1,'файл остатки'!$A$5:$A$228,0),MATCH(C28,'файл остатки'!$A$5:$DK$5,0))</f>
        <v/>
      </c>
      <c r="E28">
        <f>INDEX('файл остатки'!$A$5:$DK$265,MATCH($O$2,'файл остатки'!$A$5:$A$228,0),MATCH(C28,'файл остатки'!$A$5:$DK$5,0))</f>
        <v/>
      </c>
      <c r="F28">
        <f>MIN(D28, 0)</f>
        <v/>
      </c>
      <c r="J28" t="inlineStr">
        <is>
          <t>Объем варки</t>
        </is>
      </c>
      <c r="L28" t="n">
        <v>1000</v>
      </c>
    </row>
    <row r="29">
      <c r="B29" t="inlineStr">
        <is>
          <t>Ваш выбор</t>
        </is>
      </c>
      <c r="C29" t="inlineStr">
        <is>
          <t>Моцарелла Фиор ди Латте в воде "Ваш выбор", 50%, 0,1 кг, ф/п</t>
        </is>
      </c>
      <c r="D29">
        <f>INDEX('файл остатки'!$A$5:$DK$265,MATCH($O$1,'файл остатки'!$A$5:$A$228,0),MATCH(C29,'файл остатки'!$A$5:$DK$5,0))</f>
        <v/>
      </c>
      <c r="E29">
        <f>INDEX('файл остатки'!$A$5:$DK$265,MATCH($O$2,'файл остатки'!$A$5:$A$228,0),MATCH(C29,'файл остатки'!$A$5:$DK$5,0))</f>
        <v/>
      </c>
      <c r="F29">
        <f>MIN(D29, 0)</f>
        <v/>
      </c>
    </row>
    <row r="30">
      <c r="B30" t="inlineStr">
        <is>
          <t>Красная птица</t>
        </is>
      </c>
      <c r="C30" t="inlineStr">
        <is>
          <t>Моцарелла Фиор ди Латте в воде "Красная птица", 45%, 0,125 кг, ф/п</t>
        </is>
      </c>
      <c r="D30">
        <f>INDEX('файл остатки'!$A$5:$DK$265,MATCH($O$1,'файл остатки'!$A$5:$A$228,0),MATCH(C30,'файл остатки'!$A$5:$DK$5,0))</f>
        <v/>
      </c>
      <c r="E30">
        <f>INDEX('файл остатки'!$A$5:$DK$265,MATCH($O$2,'файл остатки'!$A$5:$A$228,0),MATCH(C30,'файл остатки'!$A$5:$DK$5,0))</f>
        <v/>
      </c>
      <c r="F30">
        <f>MIN(D30, 0)</f>
        <v/>
      </c>
    </row>
    <row r="31">
      <c r="B31" t="inlineStr">
        <is>
          <t>Fine Life</t>
        </is>
      </c>
      <c r="C31" t="inlineStr">
        <is>
          <t>Моцарелла Фиор ди латте в воде "Fine Life", 45%, 0,125 кг, ф/п</t>
        </is>
      </c>
      <c r="D31">
        <f>INDEX('файл остатки'!$A$5:$DK$265,MATCH($O$1,'файл остатки'!$A$5:$A$228,0),MATCH(C31,'файл остатки'!$A$5:$DK$5,0))</f>
        <v/>
      </c>
      <c r="E31">
        <f>INDEX('файл остатки'!$A$5:$DK$265,MATCH($O$2,'файл остатки'!$A$5:$A$228,0),MATCH(C31,'файл остатки'!$A$5:$DK$5,0))</f>
        <v/>
      </c>
      <c r="F31">
        <f>MIN(D31, 0)</f>
        <v/>
      </c>
    </row>
    <row r="32">
      <c r="B32" t="inlineStr">
        <is>
          <t>Orecchio Oro</t>
        </is>
      </c>
      <c r="C32" t="inlineStr">
        <is>
          <t>Моцарелла в воде Фиор Ди Латте "Orecchio Oro", 45%, 0,1 кг, ф/п</t>
        </is>
      </c>
      <c r="D32">
        <f>INDEX('файл остатки'!$A$5:$DK$265,MATCH($O$1,'файл остатки'!$A$5:$A$228,0),MATCH(C32,'файл остатки'!$A$5:$DK$5,0))</f>
        <v/>
      </c>
      <c r="E32">
        <f>INDEX('файл остатки'!$A$5:$DK$265,MATCH($O$2,'файл остатки'!$A$5:$A$228,0),MATCH(C32,'файл остатки'!$A$5:$DK$5,0))</f>
        <v/>
      </c>
      <c r="F32">
        <f>MIN(D32, 0)</f>
        <v/>
      </c>
    </row>
    <row r="33">
      <c r="B33" t="inlineStr">
        <is>
          <t>ВкусВилл</t>
        </is>
      </c>
      <c r="C33" t="inlineStr">
        <is>
          <t>Моцарелла в воде Фиор Ди Латте без лактозы "ВкусВилл", 45%, 0,125 кг, ф/п (8 шт)</t>
        </is>
      </c>
      <c r="D33">
        <f>INDEX('файл остатки'!$A$5:$DK$265,MATCH($O$1,'файл остатки'!$A$5:$A$228,0),MATCH(C33,'файл остатки'!$A$5:$DK$5,0))</f>
        <v/>
      </c>
      <c r="E33">
        <f>INDEX('файл остатки'!$A$5:$DK$265,MATCH($O$2,'файл остатки'!$A$5:$A$228,0),MATCH(C33,'файл остатки'!$A$5:$DK$5,0))</f>
        <v/>
      </c>
      <c r="F33">
        <f>MIN(D33, 0)</f>
        <v/>
      </c>
    </row>
    <row r="37">
      <c r="A37" s="2" t="inlineStr">
        <is>
          <t>Для пиццы</t>
        </is>
      </c>
      <c r="B37" t="inlineStr">
        <is>
          <t>Fine Life</t>
        </is>
      </c>
      <c r="C37" t="inlineStr">
        <is>
          <t>Моцарелла для пиццы «Fine Life», 45%, 0,37 кг, т/ф, (6 шт)</t>
        </is>
      </c>
      <c r="D37">
        <f>INDEX('файл остатки'!$A$5:$DK$265,MATCH($O$1,'файл остатки'!$A$5:$A$228,0),MATCH(C37,'файл остатки'!$A$5:$DK$5,0))</f>
        <v/>
      </c>
      <c r="E37">
        <f>INDEX('файл остатки'!$A$5:$DK$265,MATCH($O$2,'файл остатки'!$A$5:$A$228,0),MATCH(C37,'файл остатки'!$A$5:$DK$5,0))</f>
        <v/>
      </c>
      <c r="F37">
        <f>MIN(D37, 0)</f>
        <v/>
      </c>
      <c r="J37" t="inlineStr">
        <is>
          <t>2.7% варка, Сакко, Лактоза True, Id 2</t>
        </is>
      </c>
      <c r="L37">
        <f>-(F37 + F38 + F39 + F40 + F41) / L41</f>
        <v/>
      </c>
      <c r="M37">
        <f>ROUND(L37, 0)</f>
        <v/>
      </c>
      <c r="R37" t="inlineStr">
        <is>
          <t>[16, 2, 1, 15, 33]</t>
        </is>
      </c>
      <c r="S37" t="n">
        <v>2</v>
      </c>
    </row>
    <row r="38">
      <c r="B38" t="inlineStr">
        <is>
          <t>Pretto</t>
        </is>
      </c>
      <c r="C38" t="inlineStr">
        <is>
          <t>Моцарелла "Pretto", 45%, 1,2 кг, в/у</t>
        </is>
      </c>
      <c r="D38">
        <f>INDEX('файл остатки'!$A$5:$DK$265,MATCH($O$1,'файл остатки'!$A$5:$A$228,0),MATCH(C38,'файл остатки'!$A$5:$DK$5,0))</f>
        <v/>
      </c>
      <c r="E38">
        <f>INDEX('файл остатки'!$A$5:$DK$265,MATCH($O$2,'файл остатки'!$A$5:$A$228,0),MATCH(C38,'файл остатки'!$A$5:$DK$5,0))</f>
        <v/>
      </c>
      <c r="F38">
        <f>MIN(D38, 0)</f>
        <v/>
      </c>
      <c r="J38" t="inlineStr">
        <is>
          <t>2.7% варка, Альче, Лактоза True, Id 1</t>
        </is>
      </c>
      <c r="L38">
        <f>-(F42 + F43 + F44 + F45 + F46 + F47) / L41</f>
        <v/>
      </c>
      <c r="M38">
        <f>ROUND(L38, 0)</f>
        <v/>
      </c>
      <c r="R38" t="inlineStr">
        <is>
          <t>[14, 18, 20, 17, 4, 3]</t>
        </is>
      </c>
      <c r="S38" t="n">
        <v>1</v>
      </c>
    </row>
    <row r="39">
      <c r="B39" t="inlineStr">
        <is>
          <t>Pretto</t>
        </is>
      </c>
      <c r="C39" t="inlineStr">
        <is>
          <t>Моцарелла "Pretto" (для бутербродов), 45%, 0,2 кг, т/ф, (9 шт)</t>
        </is>
      </c>
      <c r="D39">
        <f>INDEX('файл остатки'!$A$5:$DK$265,MATCH($O$1,'файл остатки'!$A$5:$A$228,0),MATCH(C39,'файл остатки'!$A$5:$DK$5,0))</f>
        <v/>
      </c>
      <c r="E39">
        <f>INDEX('файл остатки'!$A$5:$DK$265,MATCH($O$2,'файл остатки'!$A$5:$A$228,0),MATCH(C39,'файл остатки'!$A$5:$DK$5,0))</f>
        <v/>
      </c>
      <c r="F39">
        <f>MIN(D39, 0)</f>
        <v/>
      </c>
      <c r="J39" t="inlineStr">
        <is>
          <t>2.7% варка, Альче, Лактоза False, Id 3</t>
        </is>
      </c>
      <c r="L39">
        <f>-(F48) / L41</f>
        <v/>
      </c>
      <c r="M39">
        <f>ROUND(L39, 0)</f>
        <v/>
      </c>
      <c r="R39" t="inlineStr">
        <is>
          <t>[6]</t>
        </is>
      </c>
      <c r="S39" t="n">
        <v>3</v>
      </c>
    </row>
    <row r="40">
      <c r="B40" t="inlineStr">
        <is>
          <t>Фермерская коллекция</t>
        </is>
      </c>
      <c r="C40" t="inlineStr">
        <is>
          <t>Моцарелла для пиццы "Фермерская коллекция", 45%, 0,2 кг, т/ф</t>
        </is>
      </c>
      <c r="D40">
        <f>INDEX('файл остатки'!$A$5:$DK$265,MATCH($O$1,'файл остатки'!$A$5:$A$228,0),MATCH(C40,'файл остатки'!$A$5:$DK$5,0))</f>
        <v/>
      </c>
      <c r="E40">
        <f>INDEX('файл остатки'!$A$5:$DK$265,MATCH($O$2,'файл остатки'!$A$5:$A$228,0),MATCH(C40,'файл остатки'!$A$5:$DK$5,0))</f>
        <v/>
      </c>
      <c r="F40">
        <f>MIN(D40, 0)</f>
        <v/>
      </c>
    </row>
    <row r="41">
      <c r="B41" t="inlineStr">
        <is>
          <t>Metro Chef</t>
        </is>
      </c>
      <c r="C41" t="inlineStr">
        <is>
          <t>Моцарелла шары "Metro Chef", 45%, кг, в/у</t>
        </is>
      </c>
      <c r="D41">
        <f>INDEX('файл остатки'!$A$5:$DK$265,MATCH($O$1,'файл остатки'!$A$5:$A$228,0),MATCH(C41,'файл остатки'!$A$5:$DK$5,0))</f>
        <v/>
      </c>
      <c r="E41">
        <f>INDEX('файл остатки'!$A$5:$DK$265,MATCH($O$2,'файл остатки'!$A$5:$A$228,0),MATCH(C41,'файл остатки'!$A$5:$DK$5,0))</f>
        <v/>
      </c>
      <c r="F41">
        <f>MIN(D41, 0)</f>
        <v/>
      </c>
      <c r="J41" t="inlineStr">
        <is>
          <t>Объем варки</t>
        </is>
      </c>
      <c r="L41" t="n">
        <v>850</v>
      </c>
    </row>
    <row r="42">
      <c r="B42" t="inlineStr">
        <is>
          <t>Unagrande</t>
        </is>
      </c>
      <c r="C42" t="inlineStr">
        <is>
          <t>Моцарелла для пиццы "Unagrande", 45%, 0,46 кг, в/у, (8 шт)</t>
        </is>
      </c>
      <c r="D42">
        <f>INDEX('файл остатки'!$A$5:$DK$265,MATCH($O$1,'файл остатки'!$A$5:$A$228,0),MATCH(C42,'файл остатки'!$A$5:$DK$5,0))</f>
        <v/>
      </c>
      <c r="E42">
        <f>INDEX('файл остатки'!$A$5:$DK$265,MATCH($O$2,'файл остатки'!$A$5:$A$228,0),MATCH(C42,'файл остатки'!$A$5:$DK$5,0))</f>
        <v/>
      </c>
      <c r="F42">
        <f>MIN(D42, 0)</f>
        <v/>
      </c>
    </row>
    <row r="43">
      <c r="B43" t="inlineStr">
        <is>
          <t>Unagrande</t>
        </is>
      </c>
      <c r="C43" t="inlineStr">
        <is>
          <t>Моцарелла палочки "Unagrande", 45%, 0,12 кг, т/ф</t>
        </is>
      </c>
      <c r="D43">
        <f>INDEX('файл остатки'!$A$5:$DK$265,MATCH($O$1,'файл остатки'!$A$5:$A$228,0),MATCH(C43,'файл остатки'!$A$5:$DK$5,0))</f>
        <v/>
      </c>
      <c r="E43">
        <f>INDEX('файл остатки'!$A$5:$DK$265,MATCH($O$2,'файл остатки'!$A$5:$A$228,0),MATCH(C43,'файл остатки'!$A$5:$DK$5,0))</f>
        <v/>
      </c>
      <c r="F43">
        <f>MIN(D43, 0)</f>
        <v/>
      </c>
    </row>
    <row r="44">
      <c r="B44" t="inlineStr">
        <is>
          <t>ВкусВилл</t>
        </is>
      </c>
      <c r="C44" t="inlineStr">
        <is>
          <t>Моцарелла палочки "ВкусВилл", 45%, 0,12 кг, т/ф</t>
        </is>
      </c>
      <c r="D44">
        <f>INDEX('файл остатки'!$A$5:$DK$265,MATCH($O$1,'файл остатки'!$A$5:$A$228,0),MATCH(C44,'файл остатки'!$A$5:$DK$5,0))</f>
        <v/>
      </c>
      <c r="E44">
        <f>INDEX('файл остатки'!$A$5:$DK$265,MATCH($O$2,'файл остатки'!$A$5:$A$228,0),MATCH(C44,'файл остатки'!$A$5:$DK$5,0))</f>
        <v/>
      </c>
      <c r="F44">
        <f>MIN(D44, 0)</f>
        <v/>
      </c>
    </row>
    <row r="45">
      <c r="B45" t="inlineStr">
        <is>
          <t>Unagrande</t>
        </is>
      </c>
      <c r="C45" t="inlineStr">
        <is>
          <t>Моцарелла для сэндвичей "Unagrande", 45%, 0,28 кг, т/ф, (8 шт)</t>
        </is>
      </c>
      <c r="D45">
        <f>INDEX('файл остатки'!$A$5:$DK$265,MATCH($O$1,'файл остатки'!$A$5:$A$228,0),MATCH(C45,'файл остатки'!$A$5:$DK$5,0))</f>
        <v/>
      </c>
      <c r="E45">
        <f>INDEX('файл остатки'!$A$5:$DK$265,MATCH($O$2,'файл остатки'!$A$5:$A$228,0),MATCH(C45,'файл остатки'!$A$5:$DK$5,0))</f>
        <v/>
      </c>
      <c r="F45">
        <f>MIN(D45, 0)</f>
        <v/>
      </c>
    </row>
    <row r="46">
      <c r="B46" t="inlineStr">
        <is>
          <t>Unagrande</t>
        </is>
      </c>
      <c r="C46" t="inlineStr">
        <is>
          <t>Моцарелла "Unagrande", 45%, 3 кг, пл/л</t>
        </is>
      </c>
      <c r="D46">
        <f>INDEX('файл остатки'!$A$5:$DK$265,MATCH($O$1,'файл остатки'!$A$5:$A$228,0),MATCH(C46,'файл остатки'!$A$5:$DK$5,0))</f>
        <v/>
      </c>
      <c r="E46">
        <f>INDEX('файл остатки'!$A$5:$DK$265,MATCH($O$2,'файл остатки'!$A$5:$A$228,0),MATCH(C46,'файл остатки'!$A$5:$DK$5,0))</f>
        <v/>
      </c>
      <c r="F46">
        <f>MIN(D46, 0)</f>
        <v/>
      </c>
    </row>
    <row r="47">
      <c r="B47" t="inlineStr">
        <is>
          <t>Unagrande</t>
        </is>
      </c>
      <c r="C47" t="inlineStr">
        <is>
          <t>Моцарелла "Unagrande", 45%, 0,12 кг, ф/п (кубики)</t>
        </is>
      </c>
      <c r="D47">
        <f>INDEX('файл остатки'!$A$5:$DK$265,MATCH($O$1,'файл остатки'!$A$5:$A$228,0),MATCH(C47,'файл остатки'!$A$5:$DK$5,0))</f>
        <v/>
      </c>
      <c r="E47">
        <f>INDEX('файл остатки'!$A$5:$DK$265,MATCH($O$2,'файл остатки'!$A$5:$A$228,0),MATCH(C47,'файл остатки'!$A$5:$DK$5,0))</f>
        <v/>
      </c>
      <c r="F47">
        <f>MIN(D47, 0)</f>
        <v/>
      </c>
    </row>
    <row r="48">
      <c r="B48" t="inlineStr">
        <is>
          <t>Unagrande</t>
        </is>
      </c>
      <c r="C48" t="inlineStr">
        <is>
          <t>Моцарелла без лактозы для сэндвичей "Unagrande", 45%, 0,28 кг, т/ф</t>
        </is>
      </c>
      <c r="D48">
        <f>INDEX('файл остатки'!$A$5:$DK$265,MATCH($O$1,'файл остатки'!$A$5:$A$228,0),MATCH(C48,'файл остатки'!$A$5:$DK$5,0))</f>
        <v/>
      </c>
      <c r="E48">
        <f>INDEX('файл остатки'!$A$5:$DK$265,MATCH($O$2,'файл остатки'!$A$5:$A$228,0),MATCH(C48,'файл остатки'!$A$5:$DK$5,0))</f>
        <v/>
      </c>
      <c r="F48">
        <f>MIN(D48, 0)</f>
        <v/>
      </c>
    </row>
    <row r="52">
      <c r="A52" s="2" t="inlineStr">
        <is>
          <t>Моцарелла</t>
        </is>
      </c>
      <c r="B52" t="inlineStr">
        <is>
          <t>Бонджорно</t>
        </is>
      </c>
      <c r="C52" t="inlineStr">
        <is>
          <t>Моцарелла палочки "Бонджорно", 45%, 0,12 кг, т/ф</t>
        </is>
      </c>
      <c r="D52">
        <f>INDEX('файл остатки'!$A$5:$DK$265,MATCH($O$1,'файл остатки'!$A$5:$A$228,0),MATCH(C52,'файл остатки'!$A$5:$DK$5,0))</f>
        <v/>
      </c>
      <c r="E52">
        <f>INDEX('файл остатки'!$A$5:$DK$265,MATCH($O$2,'файл остатки'!$A$5:$A$228,0),MATCH(C52,'файл остатки'!$A$5:$DK$5,0))</f>
        <v/>
      </c>
      <c r="F52">
        <f>MIN(D52, 0)</f>
        <v/>
      </c>
      <c r="J52" t="inlineStr">
        <is>
          <t>2.7% варка, Альче, Лактоза True, Id 1</t>
        </is>
      </c>
      <c r="L52">
        <f>-(F52 + F53) / L54</f>
        <v/>
      </c>
      <c r="M52">
        <f>ROUND(L52, 0)</f>
        <v/>
      </c>
      <c r="R52" t="inlineStr">
        <is>
          <t>[19, 5]</t>
        </is>
      </c>
      <c r="S52" t="n">
        <v>1</v>
      </c>
    </row>
    <row r="53">
      <c r="B53" t="inlineStr">
        <is>
          <t>Эсперсон</t>
        </is>
      </c>
      <c r="C53" t="inlineStr">
        <is>
          <t>Моцарелла (палочки), 45%, кг, пл/л</t>
        </is>
      </c>
      <c r="D53">
        <f>INDEX('файл остатки'!$A$5:$DK$265,MATCH($O$1,'файл остатки'!$A$5:$A$228,0),MATCH(C53,'файл остатки'!$A$5:$DK$5,0))</f>
        <v/>
      </c>
      <c r="E53">
        <f>INDEX('файл остатки'!$A$5:$DK$265,MATCH($O$2,'файл остатки'!$A$5:$A$228,0),MATCH(C53,'файл остатки'!$A$5:$DK$5,0))</f>
        <v/>
      </c>
      <c r="F53">
        <f>MIN(D53, 0)</f>
        <v/>
      </c>
    </row>
    <row r="54">
      <c r="J54" t="inlineStr">
        <is>
          <t>Объем варки</t>
        </is>
      </c>
      <c r="L54" t="n">
        <v>850</v>
      </c>
    </row>
    <row r="57">
      <c r="A57" s="2" t="inlineStr">
        <is>
          <t>Качокавалло</t>
        </is>
      </c>
      <c r="B57" t="inlineStr">
        <is>
          <t>Unagrande</t>
        </is>
      </c>
      <c r="C57" t="inlineStr">
        <is>
          <t>Качокавалло "Unagrande", 45%, 0,26 кг, в/у, (8 шт)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MIN(D57, 0)</f>
        <v/>
      </c>
      <c r="J57" t="inlineStr">
        <is>
          <t>3.6% варка, Альче, Лактоза True, Id 9</t>
        </is>
      </c>
      <c r="L57">
        <f>-(F57 + F58) / L60</f>
        <v/>
      </c>
      <c r="M57">
        <f>ROUND(L57, 0)</f>
        <v/>
      </c>
      <c r="R57" t="inlineStr">
        <is>
          <t>[43, 44]</t>
        </is>
      </c>
      <c r="S57" t="n">
        <v>9</v>
      </c>
    </row>
    <row r="58">
      <c r="B58" t="inlineStr">
        <is>
          <t>Unagrande</t>
        </is>
      </c>
      <c r="C58" t="inlineStr">
        <is>
          <t>Качокавалло "Unagrande", 45%, кг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MIN(D58, 0)</f>
        <v/>
      </c>
      <c r="J58" t="inlineStr">
        <is>
          <t>3.6% варка, Сакко, Лактоза True, Id 10</t>
        </is>
      </c>
      <c r="L58">
        <f>-(F59) / L60</f>
        <v/>
      </c>
      <c r="M58">
        <f>ROUND(L58, 0)</f>
        <v/>
      </c>
      <c r="R58" t="inlineStr">
        <is>
          <t>[42]</t>
        </is>
      </c>
      <c r="S58" t="n">
        <v>10</v>
      </c>
    </row>
    <row r="59">
      <c r="B59" t="inlineStr">
        <is>
          <t>Unagrande</t>
        </is>
      </c>
      <c r="C59" t="inlineStr">
        <is>
          <t>Качокавалло "Unagrande" (ОК), 45%, кг</t>
        </is>
      </c>
      <c r="D59">
        <f>INDEX('файл остатки'!$A$5:$DK$265,MATCH($O$1,'файл остатки'!$A$5:$A$228,0),MATCH(C59,'файл остатки'!$A$5:$DK$5,0))</f>
        <v/>
      </c>
      <c r="E59">
        <f>INDEX('файл остатки'!$A$5:$DK$265,MATCH($O$2,'файл остатки'!$A$5:$A$228,0),MATCH(C59,'файл остатки'!$A$5:$DK$5,0))</f>
        <v/>
      </c>
      <c r="F59">
        <f>MIN(D59, 0)</f>
        <v/>
      </c>
    </row>
    <row r="60">
      <c r="J60" t="inlineStr">
        <is>
          <t>Объем варки</t>
        </is>
      </c>
      <c r="L60" t="n">
        <v>850</v>
      </c>
    </row>
  </sheetData>
  <mergeCells count="27">
    <mergeCell ref="J6:K6"/>
    <mergeCell ref="A2:A8"/>
    <mergeCell ref="J2:K2"/>
    <mergeCell ref="J3:K3"/>
    <mergeCell ref="J4:K4"/>
    <mergeCell ref="J15:K15"/>
    <mergeCell ref="A12:A19"/>
    <mergeCell ref="J12:K12"/>
    <mergeCell ref="J13:K13"/>
    <mergeCell ref="J28:K28"/>
    <mergeCell ref="A23:A33"/>
    <mergeCell ref="J23:K23"/>
    <mergeCell ref="J24:K24"/>
    <mergeCell ref="J25:K25"/>
    <mergeCell ref="J26:K26"/>
    <mergeCell ref="J41:K41"/>
    <mergeCell ref="A37:A48"/>
    <mergeCell ref="J37:K37"/>
    <mergeCell ref="J38:K38"/>
    <mergeCell ref="J39:K39"/>
    <mergeCell ref="J54:K54"/>
    <mergeCell ref="A52:A53"/>
    <mergeCell ref="J52:K52"/>
    <mergeCell ref="J60:K60"/>
    <mergeCell ref="A57:A59"/>
    <mergeCell ref="J57:K57"/>
    <mergeCell ref="J58:K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2020-11-24T20:37:43Z</dcterms:created>
  <dcterms:modified xmlns:dcterms="http://purl.org/dc/terms/" xmlns:xsi="http://www.w3.org/2001/XMLSchema-instance" xsi:type="dcterms:W3CDTF">2020-11-24T20:37:43Z</dcterms:modified>
</cp:coreProperties>
</file>