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<sst xmlns="http://schemas.openxmlformats.org/spreadsheetml/2006/main" count="318" uniqueCount="84">
  <si>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</si>
  <si>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</si>
  <si>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</si>
  <si>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</si>
  <si>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</si>
  <si>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</si>
  <si>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</si>
  <si>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</si>
  <si>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</si>
  <si>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</si>
  <si>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</si>
  <si>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</si>
  <si>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</si>
  <si>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3.6, Альче</t>
  </si>
  <si>
    <t xml:space="preserve">Фиор Ди Латте</t>
  </si>
  <si>
    <t xml:space="preserve">0.125</t>
  </si>
  <si>
    <t xml:space="preserve">Моцарелла Фиор ди латте в воде "Unagrande", 50%, 0,125 кг, ф/п, (8 шт)</t>
  </si>
  <si>
    <t xml:space="preserve">-</t>
  </si>
  <si>
    <t xml:space="preserve">Чильеджина</t>
  </si>
  <si>
    <t xml:space="preserve">0.008</t>
  </si>
  <si>
    <t xml:space="preserve">Моцарелла Чильеджина в воде "Unagrande", 50%, 0,125, ф/п, (8 шт)</t>
  </si>
  <si>
    <t xml:space="preserve">2.7, Альче</t>
  </si>
  <si>
    <t xml:space="preserve">Терка</t>
  </si>
  <si>
    <t xml:space="preserve">Сулугуни "Умалат" (для хачапури), 45%, 0,12 кг, ф/п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</si>
  <si>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</si>
  <si>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</si>
  <si>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Грандиоза в воде "Unagrande", 50%, 0,2 кг, ф/п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</si>
  <si>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</si>
  <si>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</si>
  <si>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</si>
  <si>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</si>
  <si>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</si>
  <si>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</si>
  <si>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</si>
  <si>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</si>
  <si>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</si>
  <si>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</si>
  <si>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</si>
  <si>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</si>
  <si>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</si>
  <si>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</si>
  <si>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</si>
  <si>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</si>
  <si>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</si>
  <si>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</si>
  <si>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</si>
  <si>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</si>
  <si>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</si>
  <si>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</si>
  <si>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</si>
  <si>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</si>
  <si>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</si>
  <si>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</si>
  <si>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</si>
  <si>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</si>
  <si>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</si>
  <si>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</si>
  <si>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2.7, Сакко</t>
  </si>
  <si>
    <t xml:space="preserve">Моцарелла "Pretto", 45%, 1,2 кг, в/у</t>
  </si>
  <si>
    <t xml:space="preserve">Моцарелла "Unagrande", 45%, 1,2 кг, в/у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</si>
  <si>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</si>
  <si>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</si>
  <si>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</si>
  <si>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</si>
  <si>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</si>
  <si>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</si>
  <si>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</si>
  <si>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</si>
  <si>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</si>
  <si>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</si>
  <si>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</si>
  <si>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</si>
  <si>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</si>
  <si>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</si>
  <si>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</si>
  <si>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</si>
  <si>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</si>
  <si>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</si>
  <si>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"Маркет Перекресток", 45%, 0,28 кг, т/ф</t>
  </si>
  <si>
    <t xml:space="preserve">Сулугуни "Умалат", 45%, 0,2 кг, т/ф, (9 шт)</t>
  </si>
  <si>
    <t xml:space="preserve">Сулугуни "Умалат", 45%, 0,28 кг, т/ф, (8 шт)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</si>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</sst>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BC0D9"/>
        <bgColor rgb="FFE5DFEC"/>
      </patternFill>
    </fill>
    <fill>
      <patternFill patternType="solid">
        <fgColor rgb="FFE5DFEC"/>
        <bgColor rgb="FFEBF1DE"/>
      </patternFill>
    </fill>
    <fill>
      <patternFill patternType="solid">
        <fgColor rgb="FFFFEBE0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H5" activeCellId="0" sqref="H5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6" t="n">
        <v>1000</v>
      </c>
      <c r="E2" s="6" t="s">
        <v>14</v>
      </c>
      <c r="F2" s="6" t="s">
        <v>15</v>
      </c>
      <c r="G2" s="6" t="s">
        <v>16</v>
      </c>
      <c r="H2" s="6" t="n">
        <v>1000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1000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3.6, Альче</v>
      </c>
    </row>
    <row r="3" customFormat="false" ht="13.8" hidden="false" customHeight="true" outlineLevel="0" collapsed="false">
      <c r="A3" s="8" t="str">
        <f aca="true">IF(K3="-", "", 1 + SUM(INDIRECT(ADDRESS(2,COLUMN(N3)) &amp; ":" &amp; ADDRESS(ROW(),COLUMN(N3)))))</f>
        <v/>
      </c>
      <c r="B3" s="9" t="str">
        <f aca="true">IF(G3="","",IF(K3="-","",1+SUM(INDIRECT(ADDRESS(2,COLUMN(N3))&amp;":"&amp;ADDRESS(ROW(),COLUMN(N3))))))</f>
        <v/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" t="str">
        <f aca="true">IF(O3 - INDIRECT("O" &amp; ROW() - 1) = 0, "", INDIRECT("O" &amp; ROW() - 1) - O3)</f>
        <v/>
      </c>
      <c r="J3" s="7" t="s">
        <v>17</v>
      </c>
      <c r="K3" s="7" t="s">
        <v>17</v>
      </c>
      <c r="L3" s="1" t="n">
        <f aca="true">IF(K3 = "-", -INDIRECT("D" &amp; ROW() - 1),H3)</f>
        <v>-1000</v>
      </c>
      <c r="M3" s="1" t="n">
        <f aca="true">IF(K3 = "-", SUM(INDIRECT(ADDRESS(2,COLUMN(L3)) &amp; ":" &amp; ADDRESS(ROW(),COLUMN(L3)))), 0)</f>
        <v>0</v>
      </c>
      <c r="N3" s="1" t="n">
        <f aca="false">IF(K3="-",1,0)</f>
        <v>1</v>
      </c>
      <c r="O3" s="1" t="n">
        <f aca="true">IF(M3 = 0, INDIRECT("O" &amp; ROW() - 1), M3)</f>
        <v>0</v>
      </c>
      <c r="P3" s="1" t="str">
        <f aca="false">IF(G3="","",VLOOKUP(G3,'Вода SKU'!$A$1:$B$150,2,0))</f>
        <v>-</v>
      </c>
    </row>
    <row r="4" customFormat="false" ht="13.8" hidden="false" customHeight="true" outlineLevel="0" collapsed="false">
      <c r="A4" s="4" t="n">
        <f aca="true">IF(K4="-", "", 1 + SUM(INDIRECT(ADDRESS(2,COLUMN(N4)) &amp; ":" &amp; ADDRESS(ROW(),COLUMN(N4)))))</f>
        <v>2</v>
      </c>
      <c r="B4" s="5" t="n">
        <f aca="true">IF(G4="","",IF(K4="-","",1+SUM(INDIRECT(ADDRESS(2,COLUMN(N4))&amp;":"&amp;ADDRESS(ROW(),COLUMN(N4))))))</f>
        <v>2</v>
      </c>
      <c r="C4" s="6" t="s">
        <v>13</v>
      </c>
      <c r="D4" s="6" t="n">
        <v>1000</v>
      </c>
      <c r="E4" s="6" t="s">
        <v>14</v>
      </c>
      <c r="F4" s="6" t="s">
        <v>15</v>
      </c>
      <c r="G4" s="6" t="s">
        <v>16</v>
      </c>
      <c r="H4" s="6" t="n">
        <v>1000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1000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3.6, Альче</v>
      </c>
    </row>
    <row r="5" customFormat="false" ht="13.8" hidden="false" customHeight="true" outlineLevel="0" collapsed="false">
      <c r="A5" s="8" t="str">
        <f aca="true">IF(K5="-", "", 1 + SUM(INDIRECT(ADDRESS(2,COLUMN(N5)) &amp; ":" &amp; ADDRESS(ROW(),COLUMN(N5)))))</f>
        <v/>
      </c>
      <c r="B5" s="9" t="str">
        <f aca="true">IF(G5="","",IF(K5="-","",1+SUM(INDIRECT(ADDRESS(2,COLUMN(N5))&amp;":"&amp;ADDRESS(ROW(),COLUMN(N5))))))</f>
        <v/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  <c r="H5" s="7" t="s">
        <v>17</v>
      </c>
      <c r="I5" s="1" t="str">
        <f aca="true">IF(O5 - INDIRECT("O" &amp; ROW() - 1) = 0, "", INDIRECT("O" &amp; ROW() - 1) - O5)</f>
        <v/>
      </c>
      <c r="J5" s="7" t="s">
        <v>17</v>
      </c>
      <c r="K5" s="7" t="s">
        <v>17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10" t="n">
        <f aca="true">IF(K6="-", "", 1 + SUM(INDIRECT(ADDRESS(2,COLUMN(N6)) &amp; ":" &amp; ADDRESS(ROW(),COLUMN(N6)))))</f>
        <v>3</v>
      </c>
      <c r="B6" s="11" t="n">
        <f aca="true">IF(G6="","",IF(K6="-","",1+SUM(INDIRECT(ADDRESS(2,COLUMN(N6))&amp;":"&amp;ADDRESS(ROW(),COLUMN(N6))))))</f>
        <v>3</v>
      </c>
      <c r="C6" s="12" t="s">
        <v>13</v>
      </c>
      <c r="D6" s="12" t="n">
        <v>1000</v>
      </c>
      <c r="E6" s="12" t="s">
        <v>18</v>
      </c>
      <c r="F6" s="12" t="s">
        <v>19</v>
      </c>
      <c r="G6" s="12" t="s">
        <v>20</v>
      </c>
      <c r="H6" s="12" t="n">
        <v>1000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1000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3.6, Альче</v>
      </c>
    </row>
    <row r="7" customFormat="false" ht="13.8" hidden="false" customHeight="true" outlineLevel="0" collapsed="false">
      <c r="A7" s="8" t="str">
        <f aca="true">IF(K7="-", "", 1 + SUM(INDIRECT(ADDRESS(2,COLUMN(N7)) &amp; ":" &amp; ADDRESS(ROW(),COLUMN(N7)))))</f>
        <v/>
      </c>
      <c r="B7" s="9" t="str">
        <f aca="true">IF(G7="","",IF(K7="-","",1+SUM(INDIRECT(ADDRESS(2,COLUMN(N7))&amp;":"&amp;ADDRESS(ROW(),COLUMN(N7))))))</f>
        <v/>
      </c>
      <c r="C7" s="7" t="s">
        <v>17</v>
      </c>
      <c r="D7" s="7" t="s">
        <v>17</v>
      </c>
      <c r="E7" s="7" t="s">
        <v>17</v>
      </c>
      <c r="F7" s="7" t="s">
        <v>17</v>
      </c>
      <c r="G7" s="7" t="s">
        <v>17</v>
      </c>
      <c r="H7" s="7" t="s">
        <v>17</v>
      </c>
      <c r="I7" s="1" t="str">
        <f aca="true">IF(O7 - INDIRECT("O" &amp; ROW() - 1) = 0, "", INDIRECT("O" &amp; ROW() - 1) - O7)</f>
        <v/>
      </c>
      <c r="J7" s="7" t="s">
        <v>17</v>
      </c>
      <c r="K7" s="7" t="s">
        <v>17</v>
      </c>
      <c r="L7" s="1" t="n">
        <f aca="true">IF(K7 = "-", -INDIRECT("D" &amp; ROW() - 1),H7)</f>
        <v>-1000</v>
      </c>
      <c r="M7" s="1" t="n">
        <f aca="true">IF(K7 = "-", SUM(INDIRECT(ADDRESS(2,COLUMN(L7)) &amp; ":" &amp; ADDRESS(ROW(),COLUMN(L7)))), 0)</f>
        <v>0</v>
      </c>
      <c r="N7" s="1" t="n">
        <f aca="false">IF(K7="-",1,0)</f>
        <v>1</v>
      </c>
      <c r="O7" s="1" t="n">
        <f aca="true">IF(M7 = 0, INDIRECT("O" &amp; ROW() - 1), M7)</f>
        <v>0</v>
      </c>
      <c r="P7" s="1" t="str">
        <f aca="false">IF(G7="","",VLOOKUP(G7,'Вода SKU'!$A$1:$B$150,2,0))</f>
        <v>-</v>
      </c>
    </row>
    <row r="8" customFormat="false" ht="13.8" hidden="false" customHeight="true" outlineLevel="0" collapsed="false">
      <c r="B8" s="9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/>
      </c>
    </row>
    <row r="9" customFormat="false" ht="13.8" hidden="false" customHeight="true" outlineLevel="0" collapsed="false">
      <c r="B9" s="9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/>
      </c>
    </row>
    <row r="10" customFormat="false" ht="13.8" hidden="false" customHeight="true" outlineLevel="0" collapsed="false">
      <c r="B10" s="9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/>
      </c>
    </row>
    <row r="11" customFormat="false" ht="13.8" hidden="false" customHeight="true" outlineLevel="0" collapsed="false">
      <c r="B11" s="9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/>
      </c>
    </row>
    <row r="12" customFormat="false" ht="13.8" hidden="false" customHeight="true" outlineLevel="0" collapsed="false">
      <c r="B12" s="9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/>
      </c>
    </row>
    <row r="13" customFormat="false" ht="13.8" hidden="false" customHeight="true" outlineLevel="0" collapsed="false">
      <c r="B13" s="9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/>
      </c>
    </row>
    <row r="14" customFormat="false" ht="13.8" hidden="false" customHeight="true" outlineLevel="0" collapsed="false">
      <c r="B14" s="9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/>
      </c>
    </row>
    <row r="15" customFormat="false" ht="13.8" hidden="false" customHeight="true" outlineLevel="0" collapsed="false">
      <c r="B15" s="9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/>
      </c>
    </row>
    <row r="16" customFormat="false" ht="13.8" hidden="false" customHeight="true" outlineLevel="0" collapsed="false">
      <c r="B16" s="9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/>
      </c>
    </row>
    <row r="17" customFormat="false" ht="13.8" hidden="false" customHeight="true" outlineLevel="0" collapsed="false">
      <c r="B17" s="9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/>
      </c>
    </row>
    <row r="18" customFormat="false" ht="13.8" hidden="false" customHeight="true" outlineLevel="0" collapsed="false">
      <c r="B18" s="9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/>
      </c>
    </row>
    <row r="19" customFormat="false" ht="13.8" hidden="false" customHeight="true" outlineLevel="0" collapsed="false">
      <c r="B19" s="9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B20" s="9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B21" s="9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9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9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9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9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9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9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9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9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false">IF(K29 = "-", -D28,H29)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9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false">IF(K30 = "-", -D29,H30)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9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false">IF(K31 = "-", -D30,H31)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9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9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9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9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I36" s="1" t="str">
        <f aca="true">IF(O36 - INDIRECT("O" &amp; ROW() - 1) = 0, "", INDIRECT("O" &amp; ROW() - 1) - 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I37" s="1" t="str">
        <f aca="true">IF(O37 - INDIRECT("O" &amp; ROW() - 1) = 0, "", INDIRECT("O" &amp; ROW() - 1) - 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80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80" type="list">
      <formula1>'Типы варок'!$A$1:$A$102</formula1>
      <formula2>0</formula2>
    </dataValidation>
    <dataValidation allowBlank="false" operator="between" showDropDown="false" showErrorMessage="true" showInputMessage="true" sqref="G2:G17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J32" activeCellId="0" sqref="J3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MAX(Вода!$A$2:$A$58) + SUM(INDIRECT(ADDRESS(2,COLUMN(N2)) &amp; ":" &amp; ADDRESS(ROW(),COLUMN(N2)))))</f>
        <v>4</v>
      </c>
      <c r="B2" s="14" t="n">
        <f aca="true">IF(G2="","",IF(K2="-","",1+SUM(INDIRECT(ADDRESS(2,COLUMN(N2))&amp;":"&amp;ADDRESS(ROW(),COLUMN(N2))))))</f>
        <v>1</v>
      </c>
      <c r="C2" s="13" t="s">
        <v>21</v>
      </c>
      <c r="D2" s="13" t="n">
        <v>850</v>
      </c>
      <c r="E2" s="13" t="s">
        <v>22</v>
      </c>
      <c r="F2" s="13" t="s">
        <v>22</v>
      </c>
      <c r="G2" s="13" t="s">
        <v>23</v>
      </c>
      <c r="H2" s="13" t="n">
        <v>850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850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8" t="str">
        <f aca="true">IF(K3="-", "-", 1 + MAX(Вода!$A$2:$A$58) + SUM(INDIRECT(ADDRESS(2,COLUMN(N3)) &amp; ":" &amp; ADDRESS(ROW(),COLUMN(N3)))))</f>
        <v>-</v>
      </c>
      <c r="B3" s="9" t="str">
        <f aca="true">IF(G3="","",IF(K3="-","",1+SUM(INDIRECT(ADDRESS(2,COLUMN(N3))&amp;":"&amp;ADDRESS(ROW(),COLUMN(N3))))))</f>
        <v/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" t="str">
        <f aca="true">IF(O3 - INDIRECT("O" &amp; ROW() - 1) = 0, "", INDIRECT("O" &amp; ROW() - 1) - O3)</f>
        <v/>
      </c>
      <c r="J3" s="7" t="s">
        <v>17</v>
      </c>
      <c r="K3" s="7" t="s">
        <v>17</v>
      </c>
      <c r="L3" s="1" t="n">
        <f aca="true">IF(K3 = "-", -INDIRECT("D" &amp; ROW() - 1),H3)</f>
        <v>-850</v>
      </c>
      <c r="M3" s="1" t="n">
        <f aca="true">IF(K3 = "-", SUM(INDIRECT(ADDRESS(2,COLUMN(L3)) &amp; ":" &amp; ADDRESS(ROW(),COLUMN(L3)))), 0)</f>
        <v>0</v>
      </c>
      <c r="N3" s="1" t="n">
        <f aca="false">IF(K3="-",1,0)</f>
        <v>1</v>
      </c>
      <c r="O3" s="1" t="n">
        <f aca="true">IF(M3 = 0, INDIRECT("O" &amp; ROW() - 1), M3)</f>
        <v>0</v>
      </c>
      <c r="P3" s="1" t="str">
        <f aca="false">IF(G3="","",VLOOKUP(G3,'Соль SKU'!$A$1:$B$150,2, 0))</f>
        <v>-</v>
      </c>
    </row>
    <row r="4" customFormat="false" ht="13.8" hidden="false" customHeight="true" outlineLevel="0" collapsed="false">
      <c r="A4" s="15" t="n">
        <f aca="true">IF(K4="-", "-", 1 + MAX(Вода!$A$2:$A$58) + SUM(INDIRECT(ADDRESS(2,COLUMN(N4)) &amp; ":" &amp; ADDRESS(ROW(),COLUMN(N4)))))</f>
        <v>5</v>
      </c>
      <c r="B4" s="14" t="n">
        <f aca="true">IF(G4="","",IF(K4="-","",1+SUM(INDIRECT(ADDRESS(2,COLUMN(N4))&amp;":"&amp;ADDRESS(ROW(),COLUMN(N4))))))</f>
        <v>2</v>
      </c>
      <c r="C4" s="13" t="s">
        <v>21</v>
      </c>
      <c r="D4" s="13" t="n">
        <v>850</v>
      </c>
      <c r="E4" s="13" t="s">
        <v>22</v>
      </c>
      <c r="F4" s="13" t="s">
        <v>22</v>
      </c>
      <c r="G4" s="13" t="s">
        <v>23</v>
      </c>
      <c r="H4" s="13" t="n">
        <v>222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222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15" t="n">
        <f aca="true">IF(K5="-", "-", 1 + MAX(Вода!$A$2:$A$58) + SUM(INDIRECT(ADDRESS(2,COLUMN(N5)) &amp; ":" &amp; ADDRESS(ROW(),COLUMN(N5)))))</f>
        <v>5</v>
      </c>
      <c r="B5" s="14" t="n">
        <f aca="true">IF(G5="","",IF(K5="-","",1+SUM(INDIRECT(ADDRESS(2,COLUMN(N5))&amp;":"&amp;ADDRESS(ROW(),COLUMN(N5))))))</f>
        <v>2</v>
      </c>
      <c r="C5" s="13" t="s">
        <v>21</v>
      </c>
      <c r="D5" s="13" t="n">
        <v>850</v>
      </c>
      <c r="E5" s="13" t="s">
        <v>22</v>
      </c>
      <c r="F5" s="13" t="s">
        <v>22</v>
      </c>
      <c r="G5" s="13" t="s">
        <v>24</v>
      </c>
      <c r="H5" s="13" t="n">
        <v>628</v>
      </c>
      <c r="I5" s="1" t="str">
        <f aca="true">IF(O5 - INDIRECT("O" &amp; ROW() - 1) = 0, "", INDIRECT("O" &amp; ROW() - 1) - O5)</f>
        <v/>
      </c>
      <c r="J5" s="7" t="n">
        <v>1</v>
      </c>
      <c r="L5" s="1" t="n">
        <f aca="true">IF(K5 = "-", -INDIRECT("D" &amp; ROW() - 1),H5)</f>
        <v>628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>2.7, Альче</v>
      </c>
    </row>
    <row r="6" customFormat="false" ht="13.8" hidden="false" customHeight="true" outlineLevel="0" collapsed="false">
      <c r="A6" s="8" t="str">
        <f aca="true">IF(K6="-", "-", 1 + MAX(Вода!$A$2:$A$58) + SUM(INDIRECT(ADDRESS(2,COLUMN(N6)) &amp; ":" &amp; ADDRESS(ROW(),COLUMN(N6)))))</f>
        <v>-</v>
      </c>
      <c r="B6" s="9" t="str">
        <f aca="true">IF(G6="","",IF(K6="-","",1+SUM(INDIRECT(ADDRESS(2,COLUMN(N6))&amp;":"&amp;ADDRESS(ROW(),COLUMN(N6))))))</f>
        <v/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  <c r="I6" s="1" t="str">
        <f aca="true">IF(O6 - INDIRECT("O" &amp; ROW() - 1) = 0, "", INDIRECT("O" &amp; ROW() - 1) - O6)</f>
        <v/>
      </c>
      <c r="J6" s="7" t="s">
        <v>17</v>
      </c>
      <c r="K6" s="7" t="s">
        <v>17</v>
      </c>
      <c r="L6" s="1" t="n">
        <f aca="true">IF(K6 = "-", -INDIRECT("D" &amp; ROW() - 1),H6)</f>
        <v>-850</v>
      </c>
      <c r="M6" s="1" t="n">
        <f aca="true">IF(K6 = "-", SUM(INDIRECT(ADDRESS(2,COLUMN(L6)) &amp; ":" &amp; ADDRESS(ROW(),COLUMN(L6)))), 0)</f>
        <v>0</v>
      </c>
      <c r="N6" s="1" t="n">
        <f aca="false">IF(K6="-",1,0)</f>
        <v>1</v>
      </c>
      <c r="O6" s="1" t="n">
        <f aca="true">IF(M6 = 0, INDIRECT("O" &amp; ROW() - 1), M6)</f>
        <v>0</v>
      </c>
      <c r="P6" s="1" t="str">
        <f aca="false">IF(G6="","",VLOOKUP(G6,'Соль SKU'!$A$1:$B$150,2, 0))</f>
        <v>-</v>
      </c>
    </row>
    <row r="7" customFormat="false" ht="13.8" hidden="false" customHeight="true" outlineLevel="0" collapsed="false">
      <c r="A7" s="15" t="n">
        <f aca="true">IF(K7="-", "-", 1 + MAX(Вода!$A$2:$A$58) + SUM(INDIRECT(ADDRESS(2,COLUMN(N7)) &amp; ":" &amp; ADDRESS(ROW(),COLUMN(N7)))))</f>
        <v>6</v>
      </c>
      <c r="B7" s="14" t="n">
        <f aca="true">IF(G7="","",IF(K7="-","",1+SUM(INDIRECT(ADDRESS(2,COLUMN(N7))&amp;":"&amp;ADDRESS(ROW(),COLUMN(N7))))))</f>
        <v>3</v>
      </c>
      <c r="C7" s="13" t="s">
        <v>21</v>
      </c>
      <c r="D7" s="13" t="n">
        <v>850</v>
      </c>
      <c r="E7" s="13" t="s">
        <v>22</v>
      </c>
      <c r="F7" s="13" t="s">
        <v>22</v>
      </c>
      <c r="G7" s="13" t="s">
        <v>24</v>
      </c>
      <c r="H7" s="13" t="n">
        <v>372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372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5" t="n">
        <f aca="true">IF(K8="-", "-", 1 + MAX(Вода!$A$2:$A$58) + SUM(INDIRECT(ADDRESS(2,COLUMN(N8)) &amp; ":" &amp; ADDRESS(ROW(),COLUMN(N8)))))</f>
        <v>6</v>
      </c>
      <c r="B8" s="14" t="n">
        <f aca="true">IF(G8="","",IF(K8="-","",1+SUM(INDIRECT(ADDRESS(2,COLUMN(N8))&amp;":"&amp;ADDRESS(ROW(),COLUMN(N8))))))</f>
        <v>3</v>
      </c>
      <c r="C8" s="13" t="s">
        <v>21</v>
      </c>
      <c r="D8" s="13" t="n">
        <v>850</v>
      </c>
      <c r="E8" s="13" t="s">
        <v>22</v>
      </c>
      <c r="F8" s="13" t="s">
        <v>22</v>
      </c>
      <c r="G8" s="13" t="s">
        <v>25</v>
      </c>
      <c r="H8" s="13" t="n">
        <v>478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478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8" t="str">
        <f aca="true">IF(K9="-", "-", 1 + MAX(Вода!$A$2:$A$58) + SUM(INDIRECT(ADDRESS(2,COLUMN(N9)) &amp; ":" &amp; ADDRESS(ROW(),COLUMN(N9)))))</f>
        <v>-</v>
      </c>
      <c r="B9" s="9" t="str">
        <f aca="true">IF(G9="","",IF(K9="-","",1+SUM(INDIRECT(ADDRESS(2,COLUMN(N9))&amp;":"&amp;ADDRESS(ROW(),COLUMN(N9))))))</f>
        <v/>
      </c>
      <c r="C9" s="7" t="s">
        <v>17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  <c r="I9" s="1" t="str">
        <f aca="true">IF(O9 - INDIRECT("O" &amp; ROW() - 1) = 0, "", INDIRECT("O" &amp; ROW() - 1) - O9)</f>
        <v/>
      </c>
      <c r="J9" s="7" t="s">
        <v>17</v>
      </c>
      <c r="K9" s="7" t="s">
        <v>17</v>
      </c>
      <c r="L9" s="1" t="n">
        <f aca="true">IF(K9 = "-", -INDIRECT("D" &amp; ROW() - 1),H9)</f>
        <v>-850</v>
      </c>
      <c r="M9" s="1" t="n">
        <f aca="true">IF(K9 = "-", SUM(INDIRECT(ADDRESS(2,COLUMN(L9)) &amp; ":" &amp; ADDRESS(ROW(),COLUMN(L9)))), 0)</f>
        <v>0</v>
      </c>
      <c r="N9" s="1" t="n">
        <f aca="false">IF(K9="-",1,0)</f>
        <v>1</v>
      </c>
      <c r="O9" s="1" t="n">
        <f aca="true">IF(M9 = 0, INDIRECT("O" &amp; ROW() - 1), M9)</f>
        <v>0</v>
      </c>
      <c r="P9" s="1" t="str">
        <f aca="false">IF(G9="","",VLOOKUP(G9,'Соль SKU'!$A$1:$B$150,2, 0))</f>
        <v>-</v>
      </c>
    </row>
    <row r="10" customFormat="false" ht="13.8" hidden="false" customHeight="true" outlineLevel="0" collapsed="false">
      <c r="A10" s="13" t="n">
        <f aca="true">IF(K10="-", "-", 1 + MAX(Вода!$A$2:$A$58) + SUM(INDIRECT(ADDRESS(2,COLUMN(N10)) &amp; ":" &amp; ADDRESS(ROW(),COLUMN(N10)))))</f>
        <v>7</v>
      </c>
      <c r="B10" s="14" t="n">
        <f aca="true">IF(G10="","",IF(K10="-","",1+SUM(INDIRECT(ADDRESS(2,COLUMN(N10))&amp;":"&amp;ADDRESS(ROW(),COLUMN(N10))))))</f>
        <v>4</v>
      </c>
      <c r="C10" s="13" t="s">
        <v>21</v>
      </c>
      <c r="D10" s="13" t="n">
        <v>850</v>
      </c>
      <c r="E10" s="13" t="s">
        <v>22</v>
      </c>
      <c r="F10" s="13" t="s">
        <v>22</v>
      </c>
      <c r="G10" s="13" t="s">
        <v>23</v>
      </c>
      <c r="H10" s="13" t="n">
        <v>850</v>
      </c>
      <c r="I10" s="1" t="str">
        <f aca="true">IF(O10 - INDIRECT("O" &amp; ROW() - 1) = 0, "", INDIRECT("O" &amp; ROW() - 1) - O10)</f>
        <v/>
      </c>
      <c r="J10" s="7" t="n">
        <v>1</v>
      </c>
      <c r="L10" s="1" t="n">
        <f aca="true">IF(K10 = "-", -INDIRECT("D" &amp; ROW() - 1),H10)</f>
        <v>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>2.7, Альче</v>
      </c>
    </row>
    <row r="11" customFormat="false" ht="13.8" hidden="false" customHeight="true" outlineLevel="0" collapsed="false">
      <c r="A11" s="8" t="str">
        <f aca="true">IF(K11="-", "-", 1 + MAX(Вода!$A$2:$A$58) + SUM(INDIRECT(ADDRESS(2,COLUMN(N11)) &amp; ":" &amp; ADDRESS(ROW(),COLUMN(N11)))))</f>
        <v>-</v>
      </c>
      <c r="B11" s="9" t="str">
        <f aca="true">IF(G11="","",IF(K11="-","",1+SUM(INDIRECT(ADDRESS(2,COLUMN(N11))&amp;":"&amp;ADDRESS(ROW(),COLUMN(N11))))))</f>
        <v/>
      </c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1" t="str">
        <f aca="true">IF(O11 - INDIRECT("O" &amp; ROW() - 1) = 0, "", INDIRECT("O" &amp; ROW() - 1) - O11)</f>
        <v/>
      </c>
      <c r="J11" s="7" t="s">
        <v>17</v>
      </c>
      <c r="K11" s="7" t="s">
        <v>17</v>
      </c>
      <c r="L11" s="1" t="n">
        <f aca="true">IF(K11 = "-", -INDIRECT("D" &amp; ROW() - 1),H11)</f>
        <v>-850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1</v>
      </c>
      <c r="O11" s="1" t="n">
        <f aca="true">IF(M11 = 0, INDIRECT("O" &amp; ROW() - 1), M11)</f>
        <v>0</v>
      </c>
      <c r="P11" s="1" t="str">
        <f aca="false">IF(G11="","",VLOOKUP(G11,'Соль SKU'!$A$1:$B$150,2, 0))</f>
        <v>-</v>
      </c>
    </row>
    <row r="12" customFormat="false" ht="13.8" hidden="false" customHeight="true" outlineLevel="0" collapsed="false">
      <c r="A12" s="15" t="n">
        <f aca="true">IF(K12="-", "-", 1 + MAX(Вода!$A$2:$A$58) + SUM(INDIRECT(ADDRESS(2,COLUMN(N12)) &amp; ":" &amp; ADDRESS(ROW(),COLUMN(N12)))))</f>
        <v>8</v>
      </c>
      <c r="B12" s="14" t="n">
        <f aca="true">IF(G12="","",IF(K12="-","",1+SUM(INDIRECT(ADDRESS(2,COLUMN(N12))&amp;":"&amp;ADDRESS(ROW(),COLUMN(N12))))))</f>
        <v>5</v>
      </c>
      <c r="C12" s="13" t="s">
        <v>21</v>
      </c>
      <c r="D12" s="13" t="n">
        <v>850</v>
      </c>
      <c r="E12" s="13" t="s">
        <v>22</v>
      </c>
      <c r="F12" s="13" t="s">
        <v>22</v>
      </c>
      <c r="G12" s="13" t="s">
        <v>23</v>
      </c>
      <c r="H12" s="13" t="n">
        <v>222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222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Альче</v>
      </c>
    </row>
    <row r="13" customFormat="false" ht="13.8" hidden="false" customHeight="true" outlineLevel="0" collapsed="false">
      <c r="A13" s="15" t="n">
        <f aca="true">IF(K13="-", "-", 1 + MAX(Вода!$A$2:$A$58) + SUM(INDIRECT(ADDRESS(2,COLUMN(N13)) &amp; ":" &amp; ADDRESS(ROW(),COLUMN(N13)))))</f>
        <v>8</v>
      </c>
      <c r="B13" s="14" t="n">
        <f aca="true">IF(G13="","",IF(K13="-","",1+SUM(INDIRECT(ADDRESS(2,COLUMN(N13))&amp;":"&amp;ADDRESS(ROW(),COLUMN(N13))))))</f>
        <v>5</v>
      </c>
      <c r="C13" s="13" t="s">
        <v>21</v>
      </c>
      <c r="D13" s="13" t="n">
        <v>850</v>
      </c>
      <c r="E13" s="13" t="s">
        <v>22</v>
      </c>
      <c r="F13" s="13" t="s">
        <v>22</v>
      </c>
      <c r="G13" s="13" t="s">
        <v>24</v>
      </c>
      <c r="H13" s="13" t="n">
        <v>628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628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>2.7, Альче</v>
      </c>
    </row>
    <row r="14" customFormat="false" ht="13.8" hidden="false" customHeight="true" outlineLevel="0" collapsed="false">
      <c r="A14" s="8" t="str">
        <f aca="true">IF(K14="-", "-", 1 + MAX(Вода!$A$2:$A$58) + SUM(INDIRECT(ADDRESS(2,COLUMN(N14)) &amp; ":" &amp; ADDRESS(ROW(),COLUMN(N14)))))</f>
        <v>-</v>
      </c>
      <c r="B14" s="9" t="str">
        <f aca="true">IF(G14="","",IF(K14="-","",1+SUM(INDIRECT(ADDRESS(2,COLUMN(N14))&amp;":"&amp;ADDRESS(ROW(),COLUMN(N14))))))</f>
        <v/>
      </c>
      <c r="C14" s="7" t="s">
        <v>17</v>
      </c>
      <c r="D14" s="7" t="s">
        <v>17</v>
      </c>
      <c r="E14" s="7" t="s">
        <v>17</v>
      </c>
      <c r="F14" s="7" t="s">
        <v>17</v>
      </c>
      <c r="G14" s="7" t="s">
        <v>17</v>
      </c>
      <c r="H14" s="7" t="s">
        <v>17</v>
      </c>
      <c r="I14" s="1" t="str">
        <f aca="true">IF(O14 - INDIRECT("O" &amp; ROW() - 1) = 0, "", INDIRECT("O" &amp; ROW() - 1) - O14)</f>
        <v/>
      </c>
      <c r="J14" s="7" t="s">
        <v>17</v>
      </c>
      <c r="K14" s="7" t="s">
        <v>17</v>
      </c>
      <c r="L14" s="1" t="n">
        <f aca="true">IF(K14 = "-", -INDIRECT("D" &amp; ROW() - 1),H14)</f>
        <v>-850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IF(G14="","",VLOOKUP(G14,'Соль SKU'!$A$1:$B$150,2, 0))</f>
        <v>-</v>
      </c>
    </row>
    <row r="15" customFormat="false" ht="13.8" hidden="false" customHeight="true" outlineLevel="0" collapsed="false">
      <c r="A15" s="13" t="n">
        <f aca="true">IF(K15="-", "-", 1 + MAX(Вода!$A$2:$A$58) + SUM(INDIRECT(ADDRESS(2,COLUMN(N15)) &amp; ":" &amp; ADDRESS(ROW(),COLUMN(N15)))))</f>
        <v>9</v>
      </c>
      <c r="B15" s="14" t="n">
        <f aca="true">IF(G15="","",IF(K15="-","",1+SUM(INDIRECT(ADDRESS(2,COLUMN(N15))&amp;":"&amp;ADDRESS(ROW(),COLUMN(N15))))))</f>
        <v>6</v>
      </c>
      <c r="C15" s="13" t="s">
        <v>21</v>
      </c>
      <c r="D15" s="13" t="n">
        <v>850</v>
      </c>
      <c r="E15" s="13" t="s">
        <v>22</v>
      </c>
      <c r="F15" s="13" t="s">
        <v>22</v>
      </c>
      <c r="G15" s="13" t="s">
        <v>23</v>
      </c>
      <c r="H15" s="13" t="n">
        <v>850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>2.7, Альче</v>
      </c>
    </row>
    <row r="16" customFormat="false" ht="13.8" hidden="false" customHeight="true" outlineLevel="0" collapsed="false">
      <c r="A16" s="8" t="str">
        <f aca="true">IF(K16="-", "-", 1 + MAX(Вода!$A$2:$A$58) + SUM(INDIRECT(ADDRESS(2,COLUMN(N16)) &amp; ":" &amp; ADDRESS(ROW(),COLUMN(N16)))))</f>
        <v>-</v>
      </c>
      <c r="B16" s="9" t="str">
        <f aca="true">IF(G16="","",IF(K16="-","",1+SUM(INDIRECT(ADDRESS(2,COLUMN(N16))&amp;":"&amp;ADDRESS(ROW(),COLUMN(N16))))))</f>
        <v/>
      </c>
      <c r="C16" s="7" t="s">
        <v>17</v>
      </c>
      <c r="D16" s="7" t="s">
        <v>17</v>
      </c>
      <c r="E16" s="7" t="s">
        <v>17</v>
      </c>
      <c r="F16" s="7" t="s">
        <v>17</v>
      </c>
      <c r="G16" s="7" t="s">
        <v>17</v>
      </c>
      <c r="H16" s="7" t="s">
        <v>17</v>
      </c>
      <c r="I16" s="1" t="str">
        <f aca="true">IF(O16 - INDIRECT("O" &amp; ROW() - 1) = 0, "", INDIRECT("O" &amp; ROW() - 1) - O16)</f>
        <v/>
      </c>
      <c r="J16" s="7" t="s">
        <v>17</v>
      </c>
      <c r="K16" s="7" t="s">
        <v>17</v>
      </c>
      <c r="L16" s="1" t="n">
        <f aca="true">IF(K16 = "-", -INDIRECT("D" &amp; ROW() - 1),H16)</f>
        <v>-850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1</v>
      </c>
      <c r="O16" s="1" t="n">
        <f aca="true">IF(M16 = 0, INDIRECT("O" &amp; ROW() - 1), M16)</f>
        <v>0</v>
      </c>
      <c r="P16" s="1" t="str">
        <f aca="false">IF(G16="","",VLOOKUP(G16,'Соль SKU'!$A$1:$B$150,2, 0))</f>
        <v>-</v>
      </c>
    </row>
    <row r="17" customFormat="false" ht="13.8" hidden="false" customHeight="true" outlineLevel="0" collapsed="false">
      <c r="A17" s="15" t="n">
        <f aca="true">IF(K17="-", "-", 1 + MAX(Вода!$A$2:$A$58) + SUM(INDIRECT(ADDRESS(2,COLUMN(N17)) &amp; ":" &amp; ADDRESS(ROW(),COLUMN(N17)))))</f>
        <v>10</v>
      </c>
      <c r="B17" s="14" t="n">
        <f aca="true">IF(G17="","",IF(K17="-","",1+SUM(INDIRECT(ADDRESS(2,COLUMN(N17))&amp;":"&amp;ADDRESS(ROW(),COLUMN(N17))))))</f>
        <v>7</v>
      </c>
      <c r="C17" s="13" t="s">
        <v>21</v>
      </c>
      <c r="D17" s="13" t="n">
        <v>850</v>
      </c>
      <c r="E17" s="13" t="s">
        <v>22</v>
      </c>
      <c r="F17" s="13" t="s">
        <v>22</v>
      </c>
      <c r="G17" s="13" t="s">
        <v>23</v>
      </c>
      <c r="H17" s="13" t="n">
        <v>222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222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>2.7, Альче</v>
      </c>
    </row>
    <row r="18" customFormat="false" ht="13.8" hidden="false" customHeight="true" outlineLevel="0" collapsed="false">
      <c r="A18" s="15" t="n">
        <f aca="true">IF(K18="-", "-", 1 + MAX(Вода!$A$2:$A$58) + SUM(INDIRECT(ADDRESS(2,COLUMN(N18)) &amp; ":" &amp; ADDRESS(ROW(),COLUMN(N18)))))</f>
        <v>10</v>
      </c>
      <c r="B18" s="14" t="n">
        <f aca="true">IF(G18="","",IF(K18="-","",1+SUM(INDIRECT(ADDRESS(2,COLUMN(N18))&amp;":"&amp;ADDRESS(ROW(),COLUMN(N18))))))</f>
        <v>7</v>
      </c>
      <c r="C18" s="13" t="s">
        <v>21</v>
      </c>
      <c r="D18" s="13" t="n">
        <v>850</v>
      </c>
      <c r="E18" s="13" t="s">
        <v>22</v>
      </c>
      <c r="F18" s="13" t="s">
        <v>22</v>
      </c>
      <c r="G18" s="13" t="s">
        <v>24</v>
      </c>
      <c r="H18" s="13" t="n">
        <v>628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628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>2.7, Альче</v>
      </c>
    </row>
    <row r="19" customFormat="false" ht="13.8" hidden="false" customHeight="true" outlineLevel="0" collapsed="false">
      <c r="A19" s="8" t="str">
        <f aca="true">IF(K19="-", "-", 1 + MAX(Вода!$A$2:$A$58) + SUM(INDIRECT(ADDRESS(2,COLUMN(N19)) &amp; ":" &amp; ADDRESS(ROW(),COLUMN(N19)))))</f>
        <v>-</v>
      </c>
      <c r="B19" s="9" t="str">
        <f aca="true">IF(G19="","",IF(K19="-","",1+SUM(INDIRECT(ADDRESS(2,COLUMN(N19))&amp;":"&amp;ADDRESS(ROW(),COLUMN(N19))))))</f>
        <v/>
      </c>
      <c r="C19" s="7" t="s">
        <v>17</v>
      </c>
      <c r="D19" s="7" t="s">
        <v>17</v>
      </c>
      <c r="E19" s="7" t="s">
        <v>17</v>
      </c>
      <c r="F19" s="7" t="s">
        <v>17</v>
      </c>
      <c r="G19" s="7" t="s">
        <v>17</v>
      </c>
      <c r="H19" s="7" t="s">
        <v>17</v>
      </c>
      <c r="I19" s="1" t="str">
        <f aca="true">IF(O19 - INDIRECT("O" &amp; ROW() - 1) = 0, "", INDIRECT("O" &amp; ROW() - 1) - O19)</f>
        <v/>
      </c>
      <c r="J19" s="7" t="s">
        <v>17</v>
      </c>
      <c r="K19" s="7" t="s">
        <v>17</v>
      </c>
      <c r="L19" s="1" t="n">
        <f aca="true">IF(K19 = "-", -INDIRECT("D" &amp; ROW() - 1),H19)</f>
        <v>-850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1</v>
      </c>
      <c r="O19" s="1" t="n">
        <f aca="true">IF(M19 = 0, INDIRECT("O" &amp; ROW() - 1), M19)</f>
        <v>0</v>
      </c>
      <c r="P19" s="1" t="str">
        <f aca="false">IF(G19="","",VLOOKUP(G19,'Соль SKU'!$A$1:$B$150,2, 0))</f>
        <v>-</v>
      </c>
    </row>
    <row r="20" customFormat="false" ht="13.8" hidden="false" customHeight="true" outlineLevel="0" collapsed="false">
      <c r="A20" s="13" t="n">
        <f aca="true">IF(K20="-", "-", 1 + MAX(Вода!$A$2:$A$58) + SUM(INDIRECT(ADDRESS(2,COLUMN(N20)) &amp; ":" &amp; ADDRESS(ROW(),COLUMN(N20)))))</f>
        <v>11</v>
      </c>
      <c r="B20" s="14" t="n">
        <f aca="true">IF(G20="","",IF(K20="-","",1+SUM(INDIRECT(ADDRESS(2,COLUMN(N20))&amp;":"&amp;ADDRESS(ROW(),COLUMN(N20))))))</f>
        <v>8</v>
      </c>
      <c r="C20" s="13" t="s">
        <v>21</v>
      </c>
      <c r="D20" s="13" t="n">
        <v>850</v>
      </c>
      <c r="E20" s="13" t="s">
        <v>22</v>
      </c>
      <c r="F20" s="13" t="s">
        <v>22</v>
      </c>
      <c r="G20" s="13" t="s">
        <v>23</v>
      </c>
      <c r="H20" s="13" t="n">
        <v>850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850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>2.7, Альче</v>
      </c>
    </row>
    <row r="21" customFormat="false" ht="13.8" hidden="false" customHeight="true" outlineLevel="0" collapsed="false">
      <c r="A21" s="8" t="str">
        <f aca="true">IF(K21="-", "-", 1 + MAX(Вода!$A$2:$A$58) + SUM(INDIRECT(ADDRESS(2,COLUMN(N21)) &amp; ":" &amp; ADDRESS(ROW(),COLUMN(N21)))))</f>
        <v>-</v>
      </c>
      <c r="B21" s="9" t="str">
        <f aca="true">IF(G21="","",IF(K21="-","",1+SUM(INDIRECT(ADDRESS(2,COLUMN(N21))&amp;":"&amp;ADDRESS(ROW(),COLUMN(N21))))))</f>
        <v/>
      </c>
      <c r="C21" s="7" t="s">
        <v>17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  <c r="I21" s="1" t="str">
        <f aca="true">IF(O21 - INDIRECT("O" &amp; ROW() - 1) = 0, "", INDIRECT("O" &amp; ROW() - 1) - O21)</f>
        <v/>
      </c>
      <c r="J21" s="7" t="s">
        <v>17</v>
      </c>
      <c r="K21" s="7" t="s">
        <v>17</v>
      </c>
      <c r="L21" s="1" t="n">
        <f aca="true">IF(K21 = "-", -INDIRECT("D" &amp; ROW() - 1),H21)</f>
        <v>-850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1</v>
      </c>
      <c r="O21" s="1" t="n">
        <f aca="true">IF(M21 = 0, INDIRECT("O" &amp; ROW() - 1), M21)</f>
        <v>0</v>
      </c>
      <c r="P21" s="1" t="str">
        <f aca="false">IF(G21="","",VLOOKUP(G21,'Соль SKU'!$A$1:$B$150,2, 0))</f>
        <v>-</v>
      </c>
    </row>
    <row r="22" customFormat="false" ht="13.8" hidden="false" customHeight="true" outlineLevel="0" collapsed="false">
      <c r="A22" s="15" t="n">
        <f aca="true">IF(K22="-", "-", 1 + MAX(Вода!$A$2:$A$58) + SUM(INDIRECT(ADDRESS(2,COLUMN(N22)) &amp; ":" &amp; ADDRESS(ROW(),COLUMN(N22)))))</f>
        <v>12</v>
      </c>
      <c r="B22" s="14" t="n">
        <f aca="true">IF(G22="","",IF(K22="-","",1+SUM(INDIRECT(ADDRESS(2,COLUMN(N22))&amp;":"&amp;ADDRESS(ROW(),COLUMN(N22))))))</f>
        <v>9</v>
      </c>
      <c r="C22" s="13" t="s">
        <v>21</v>
      </c>
      <c r="D22" s="13" t="n">
        <v>850</v>
      </c>
      <c r="E22" s="13" t="s">
        <v>22</v>
      </c>
      <c r="F22" s="13" t="s">
        <v>22</v>
      </c>
      <c r="G22" s="13" t="s">
        <v>23</v>
      </c>
      <c r="H22" s="13" t="n">
        <v>222</v>
      </c>
      <c r="I22" s="1" t="str">
        <f aca="true">IF(O22 - INDIRECT("O" &amp; ROW() - 1) = 0, "", INDIRECT("O" &amp; ROW() - 1) - O22)</f>
        <v/>
      </c>
      <c r="J22" s="7" t="n">
        <v>1</v>
      </c>
      <c r="L22" s="1" t="n">
        <f aca="true">IF(K22 = "-", -INDIRECT("D" &amp; ROW() - 1),H22)</f>
        <v>222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>2.7, Альче</v>
      </c>
    </row>
    <row r="23" customFormat="false" ht="13.8" hidden="false" customHeight="true" outlineLevel="0" collapsed="false">
      <c r="A23" s="15" t="n">
        <f aca="true">IF(K23="-", "-", 1 + MAX(Вода!$A$2:$A$58) + SUM(INDIRECT(ADDRESS(2,COLUMN(N23)) &amp; ":" &amp; ADDRESS(ROW(),COLUMN(N23)))))</f>
        <v>12</v>
      </c>
      <c r="B23" s="14" t="n">
        <f aca="true">IF(G23="","",IF(K23="-","",1+SUM(INDIRECT(ADDRESS(2,COLUMN(N23))&amp;":"&amp;ADDRESS(ROW(),COLUMN(N23))))))</f>
        <v>9</v>
      </c>
      <c r="C23" s="13" t="s">
        <v>21</v>
      </c>
      <c r="D23" s="13" t="n">
        <v>850</v>
      </c>
      <c r="E23" s="13" t="s">
        <v>22</v>
      </c>
      <c r="F23" s="13" t="s">
        <v>22</v>
      </c>
      <c r="G23" s="13" t="s">
        <v>24</v>
      </c>
      <c r="H23" s="13" t="n">
        <v>628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628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>2.7, Альче</v>
      </c>
    </row>
    <row r="24" customFormat="false" ht="13.8" hidden="false" customHeight="true" outlineLevel="0" collapsed="false">
      <c r="A24" s="8" t="str">
        <f aca="true">IF(K24="-", "-", 1 + MAX(Вода!$A$2:$A$58) + SUM(INDIRECT(ADDRESS(2,COLUMN(N24)) &amp; ":" &amp; ADDRESS(ROW(),COLUMN(N24)))))</f>
        <v>-</v>
      </c>
      <c r="B24" s="9" t="str">
        <f aca="true">IF(G24="","",IF(K24="-","",1+SUM(INDIRECT(ADDRESS(2,COLUMN(N24))&amp;":"&amp;ADDRESS(ROW(),COLUMN(N24))))))</f>
        <v/>
      </c>
      <c r="C24" s="7" t="s">
        <v>17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  <c r="I24" s="1" t="str">
        <f aca="true">IF(O24 - INDIRECT("O" &amp; ROW() - 1) = 0, "", INDIRECT("O" &amp; ROW() - 1) - O24)</f>
        <v/>
      </c>
      <c r="J24" s="7" t="s">
        <v>17</v>
      </c>
      <c r="K24" s="7" t="s">
        <v>17</v>
      </c>
      <c r="L24" s="1" t="n">
        <f aca="true">IF(K24 = "-", -INDIRECT("D" &amp; ROW() - 1),H24)</f>
        <v>-850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1</v>
      </c>
      <c r="O24" s="1" t="n">
        <f aca="true">IF(M24 = 0, INDIRECT("O" &amp; ROW() - 1), M24)</f>
        <v>0</v>
      </c>
      <c r="P24" s="1" t="str">
        <f aca="false">IF(G24="","",VLOOKUP(G24,'Соль SKU'!$A$1:$B$150,2, 0))</f>
        <v>-</v>
      </c>
    </row>
    <row r="25" customFormat="false" ht="13.8" hidden="false" customHeight="true" outlineLevel="0" collapsed="false">
      <c r="I25" s="1" t="str">
        <f aca="true">IF(O25-INDIRECT("O"&amp;ROW()-1)=0,"",INDIRECT("O"&amp;ROW()-1)-O25)</f>
        <v/>
      </c>
      <c r="L25" s="1" t="n">
        <f aca="false">IF(K25 = "-", -D24,H25)</f>
        <v>0</v>
      </c>
      <c r="M25" s="1" t="n">
        <f aca="true">IF(K25="-",SUM(INDIRECT(ADDRESS(2,COLUMN(L25))&amp;":"&amp;ADDRESS(ROW(),COLUMN(L25)))),0)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I26" s="1" t="str">
        <f aca="true">IF(O26-INDIRECT("O"&amp;ROW()-1)=0,"",INDIRECT("O"&amp;ROW()-1)-O26)</f>
        <v/>
      </c>
      <c r="L26" s="1" t="n">
        <f aca="false">IF(K26 = "-", -D25,H26)</f>
        <v>0</v>
      </c>
      <c r="M26" s="1" t="n">
        <f aca="true">IF(K26="-",SUM(INDIRECT(ADDRESS(2,COLUMN(L26))&amp;":"&amp;ADDRESS(ROW(),COLUMN(L26)))),0)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I27" s="1" t="str">
        <f aca="true">IF(O27-INDIRECT("O"&amp;ROW()-1)=0,"",INDIRECT("O"&amp;ROW()-1)-O27)</f>
        <v/>
      </c>
      <c r="L27" s="1" t="n">
        <f aca="false">IF(K27 = "-", -D26,H27)</f>
        <v>0</v>
      </c>
      <c r="M27" s="1" t="n">
        <f aca="true">IF(K27="-",SUM(INDIRECT(ADDRESS(2,COLUMN(L27))&amp;":"&amp;ADDRESS(ROW(),COLUMN(L27)))),0)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I28" s="1" t="str">
        <f aca="true">IF(O28-INDIRECT("O"&amp;ROW()-1)=0,"",INDIRECT("O"&amp;ROW()-1)-O28)</f>
        <v/>
      </c>
      <c r="L28" s="1" t="n">
        <f aca="false">IF(K28 = "-", -D27,H28)</f>
        <v>0</v>
      </c>
      <c r="M28" s="1" t="n">
        <f aca="true">IF(K28="-",SUM(INDIRECT(ADDRESS(2,COLUMN(L28))&amp;":"&amp;ADDRESS(ROW(),COLUMN(L28)))),0)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I29" s="1" t="str">
        <f aca="true">IF(O29-INDIRECT("O"&amp;ROW()-1)=0,"",INDIRECT("O"&amp;ROW()-1)-O29)</f>
        <v/>
      </c>
      <c r="L29" s="1" t="n">
        <f aca="false">IF(K29 = "-", -D28,H29)</f>
        <v>0</v>
      </c>
      <c r="M29" s="1" t="n">
        <f aca="true">IF(K29="-",SUM(INDIRECT(ADDRESS(2,COLUMN(L29))&amp;":"&amp;ADDRESS(ROW(),COLUMN(L29)))),0)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I30" s="1" t="str">
        <f aca="true">IF(O30-INDIRECT("O"&amp;ROW()-1)=0,"",INDIRECT("O"&amp;ROW()-1)-O30)</f>
        <v/>
      </c>
      <c r="L30" s="1" t="n">
        <f aca="false">IF(K30 = "-", -D29,H30)</f>
        <v>0</v>
      </c>
      <c r="M30" s="1" t="n">
        <f aca="true">IF(K30="-",SUM(INDIRECT(ADDRESS(2,COLUMN(L30))&amp;":"&amp;ADDRESS(ROW(),COLUMN(L30)))),0)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I31" s="1" t="str">
        <f aca="true">IF(O31-INDIRECT("O"&amp;ROW()-1)=0,"",INDIRECT("O"&amp;ROW()-1)-O31)</f>
        <v/>
      </c>
      <c r="L31" s="1" t="n">
        <f aca="false">IF(K31 = "-", -D30,H31)</f>
        <v>0</v>
      </c>
      <c r="M31" s="1" t="n">
        <f aca="true">IF(K31="-",SUM(INDIRECT(ADDRESS(2,COLUMN(L31))&amp;":"&amp;ADDRESS(ROW(),COLUMN(L31)))),0)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I32" s="1" t="str">
        <f aca="true">IF(O32-INDIRECT("O"&amp;ROW()-1)=0,"",INDIRECT("O"&amp;ROW()-1)-O32)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I33" s="1" t="str">
        <f aca="true">IF(O33-INDIRECT("O"&amp;ROW()-1)=0,"",INDIRECT("O"&amp;ROW()-1)-O33)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I34" s="1" t="str">
        <f aca="true">IF(O34-INDIRECT("O"&amp;ROW()-1)=0,"",INDIRECT("O"&amp;ROW()-1)-O34)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I35" s="1" t="str">
        <f aca="true">IF(O35-INDIRECT("O"&amp;ROW()-1)=0,"",INDIRECT("O"&amp;ROW()-1)-O35)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1:I1048576 I1:I8 I11:I14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1:C60 C2:C8 C11:C14">
    <cfRule type="expression" priority="4" aboveAverage="0" equalAverage="0" bottom="0" percent="0" rank="0" text="" dxfId="2">
      <formula>$C2&lt;&gt;$P2</formula>
    </cfRule>
  </conditionalFormatting>
  <conditionalFormatting sqref="I9">
    <cfRule type="cellIs" priority="5" operator="between" aboveAverage="0" equalAverage="0" bottom="0" percent="0" rank="0" text="" dxfId="0">
      <formula>0</formula>
      <formula>10000000</formula>
    </cfRule>
    <cfRule type="cellIs" priority="6" operator="between" aboveAverage="0" equalAverage="0" bottom="0" percent="0" rank="0" text="" dxfId="1">
      <formula>-1000000</formula>
      <formula>0</formula>
    </cfRule>
  </conditionalFormatting>
  <conditionalFormatting sqref="C9">
    <cfRule type="expression" priority="7" aboveAverage="0" equalAverage="0" bottom="0" percent="0" rank="0" text="" dxfId="2">
      <formula>$C9&lt;&gt;$P9</formula>
    </cfRule>
  </conditionalFormatting>
  <conditionalFormatting sqref="I10:I14">
    <cfRule type="cellIs" priority="8" operator="between" aboveAverage="0" equalAverage="0" bottom="0" percent="0" rank="0" text="" dxfId="0">
      <formula>0</formula>
      <formula>10000000</formula>
    </cfRule>
    <cfRule type="cellIs" priority="9" operator="between" aboveAverage="0" equalAverage="0" bottom="0" percent="0" rank="0" text="" dxfId="1">
      <formula>-1000000</formula>
      <formula>0</formula>
    </cfRule>
  </conditionalFormatting>
  <conditionalFormatting sqref="C10:C14">
    <cfRule type="expression" priority="10" aboveAverage="0" equalAverage="0" bottom="0" percent="0" rank="0" text="" dxfId="2">
      <formula>$C10&lt;&gt;$P10</formula>
    </cfRule>
  </conditionalFormatting>
  <conditionalFormatting sqref="I15:I19">
    <cfRule type="cellIs" priority="11" operator="between" aboveAverage="0" equalAverage="0" bottom="0" percent="0" rank="0" text="" dxfId="0">
      <formula>0</formula>
      <formula>10000000</formula>
    </cfRule>
    <cfRule type="cellIs" priority="12" operator="between" aboveAverage="0" equalAverage="0" bottom="0" percent="0" rank="0" text="" dxfId="1">
      <formula>-1000000</formula>
      <formula>0</formula>
    </cfRule>
  </conditionalFormatting>
  <conditionalFormatting sqref="C15:C19">
    <cfRule type="expression" priority="13" aboveAverage="0" equalAverage="0" bottom="0" percent="0" rank="0" text="" dxfId="2">
      <formula>$C15&lt;&gt;$P15</formula>
    </cfRule>
  </conditionalFormatting>
  <conditionalFormatting sqref="I20:I24">
    <cfRule type="cellIs" priority="14" operator="between" aboveAverage="0" equalAverage="0" bottom="0" percent="0" rank="0" text="" dxfId="0">
      <formula>0</formula>
      <formula>10000000</formula>
    </cfRule>
    <cfRule type="cellIs" priority="15" operator="between" aboveAverage="0" equalAverage="0" bottom="0" percent="0" rank="0" text="" dxfId="1">
      <formula>-1000000</formula>
      <formula>0</formula>
    </cfRule>
  </conditionalFormatting>
  <conditionalFormatting sqref="C20:C24">
    <cfRule type="expression" priority="16" aboveAverage="0" equalAverage="0" bottom="0" percent="0" rank="0" text="" dxfId="2">
      <formula>$C20&lt;&gt;$P20</formula>
    </cfRule>
  </conditionalFormatting>
  <dataValidations count="2">
    <dataValidation allowBlank="false" operator="between" showDropDown="false" showErrorMessage="true" showInputMessage="true" sqref="G2:G60" type="list">
      <formula1>'Соль SKU'!$A$1:$A$137</formula1>
      <formula2>0</formula2>
    </dataValidation>
    <dataValidation allowBlank="false" operator="between" showDropDown="false" showErrorMessage="false" showInputMessage="true" sqref="C2:C60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8" t="s">
        <v>17</v>
      </c>
      <c r="B1" s="8" t="s">
        <v>17</v>
      </c>
    </row>
    <row r="2" customFormat="false" ht="14.5" hidden="false" customHeight="true" outlineLevel="0" collapsed="false">
      <c r="A2" s="8" t="s">
        <v>26</v>
      </c>
      <c r="B2" s="8" t="s">
        <v>13</v>
      </c>
    </row>
    <row r="3" customFormat="false" ht="14.5" hidden="false" customHeight="false" outlineLevel="0" collapsed="false">
      <c r="A3" s="7" t="s">
        <v>27</v>
      </c>
      <c r="B3" s="7" t="s">
        <v>28</v>
      </c>
    </row>
    <row r="4" customFormat="false" ht="14.5" hidden="false" customHeight="false" outlineLevel="0" collapsed="false">
      <c r="A4" s="7" t="s">
        <v>29</v>
      </c>
      <c r="B4" s="7" t="s">
        <v>28</v>
      </c>
    </row>
    <row r="5" customFormat="false" ht="14.5" hidden="false" customHeight="false" outlineLevel="0" collapsed="false">
      <c r="A5" s="7" t="s">
        <v>30</v>
      </c>
      <c r="B5" s="7" t="s">
        <v>28</v>
      </c>
    </row>
    <row r="6" customFormat="false" ht="14.5" hidden="false" customHeight="false" outlineLevel="0" collapsed="false">
      <c r="A6" s="7" t="s">
        <v>31</v>
      </c>
      <c r="B6" s="7" t="s">
        <v>28</v>
      </c>
    </row>
    <row r="7" customFormat="false" ht="14.5" hidden="false" customHeight="false" outlineLevel="0" collapsed="false">
      <c r="A7" s="7" t="s">
        <v>32</v>
      </c>
      <c r="B7" s="7" t="s">
        <v>28</v>
      </c>
    </row>
    <row r="8" customFormat="false" ht="14.5" hidden="false" customHeight="false" outlineLevel="0" collapsed="false">
      <c r="A8" s="7" t="s">
        <v>16</v>
      </c>
      <c r="B8" s="7" t="s">
        <v>13</v>
      </c>
    </row>
    <row r="9" customFormat="false" ht="14.5" hidden="false" customHeight="false" outlineLevel="0" collapsed="false">
      <c r="A9" s="7" t="s">
        <v>33</v>
      </c>
      <c r="B9" s="7" t="s">
        <v>28</v>
      </c>
    </row>
    <row r="10" customFormat="false" ht="14.5" hidden="false" customHeight="false" outlineLevel="0" collapsed="false">
      <c r="A10" s="7" t="s">
        <v>34</v>
      </c>
      <c r="B10" s="7" t="s">
        <v>28</v>
      </c>
    </row>
    <row r="11" customFormat="false" ht="14.5" hidden="false" customHeight="false" outlineLevel="0" collapsed="false">
      <c r="A11" s="7" t="s">
        <v>20</v>
      </c>
      <c r="B11" s="7" t="s">
        <v>13</v>
      </c>
    </row>
    <row r="12" customFormat="false" ht="14.5" hidden="false" customHeight="false" outlineLevel="0" collapsed="false">
      <c r="A12" s="7" t="s">
        <v>35</v>
      </c>
      <c r="B12" s="7" t="s">
        <v>28</v>
      </c>
    </row>
    <row r="13" customFormat="false" ht="14.5" hidden="false" customHeight="false" outlineLevel="0" collapsed="false">
      <c r="A13" s="7" t="s">
        <v>36</v>
      </c>
      <c r="B13" s="7" t="s">
        <v>28</v>
      </c>
    </row>
    <row r="14" customFormat="false" ht="14.5" hidden="false" customHeight="false" outlineLevel="0" collapsed="false">
      <c r="A14" s="7" t="s">
        <v>37</v>
      </c>
      <c r="B14" s="7" t="s">
        <v>28</v>
      </c>
    </row>
    <row r="15" customFormat="false" ht="14.5" hidden="false" customHeight="false" outlineLevel="0" collapsed="false">
      <c r="A15" s="7" t="s">
        <v>38</v>
      </c>
      <c r="B15" s="7" t="s">
        <v>28</v>
      </c>
    </row>
    <row r="16" customFormat="false" ht="14.5" hidden="false" customHeight="false" outlineLevel="0" collapsed="false">
      <c r="A16" s="7" t="s">
        <v>39</v>
      </c>
      <c r="B16" s="7" t="s">
        <v>40</v>
      </c>
    </row>
    <row r="17" customFormat="false" ht="14.5" hidden="false" customHeight="false" outlineLevel="0" collapsed="false">
      <c r="A17" s="7" t="s">
        <v>41</v>
      </c>
      <c r="B17" s="7" t="s">
        <v>40</v>
      </c>
    </row>
    <row r="18" customFormat="false" ht="14.5" hidden="false" customHeight="false" outlineLevel="0" collapsed="false">
      <c r="A18" s="7" t="s">
        <v>42</v>
      </c>
      <c r="B18" s="7" t="s">
        <v>40</v>
      </c>
    </row>
    <row r="19" customFormat="false" ht="14.5" hidden="false" customHeight="false" outlineLevel="0" collapsed="false">
      <c r="A19" s="7" t="s">
        <v>43</v>
      </c>
      <c r="B19" s="7" t="s">
        <v>40</v>
      </c>
    </row>
    <row r="20" customFormat="false" ht="14.5" hidden="false" customHeight="false" outlineLevel="0" collapsed="false">
      <c r="A20" s="7" t="s">
        <v>44</v>
      </c>
      <c r="B20" s="7" t="s">
        <v>28</v>
      </c>
    </row>
    <row r="21" customFormat="false" ht="14.5" hidden="false" customHeight="false" outlineLevel="0" collapsed="false">
      <c r="A21" s="7" t="s">
        <v>45</v>
      </c>
      <c r="B21" s="7" t="s">
        <v>28</v>
      </c>
    </row>
    <row r="22" customFormat="false" ht="14.5" hidden="false" customHeight="false" outlineLevel="0" collapsed="false">
      <c r="A22" s="7" t="s">
        <v>46</v>
      </c>
      <c r="B22" s="7" t="s">
        <v>28</v>
      </c>
    </row>
    <row r="23" customFormat="false" ht="14.5" hidden="false" customHeight="false" outlineLevel="0" collapsed="false">
      <c r="A23" s="7" t="s">
        <v>47</v>
      </c>
      <c r="B23" s="7" t="s">
        <v>28</v>
      </c>
    </row>
    <row r="24" customFormat="false" ht="14.5" hidden="false" customHeight="false" outlineLevel="0" collapsed="false">
      <c r="A24" s="7" t="s">
        <v>48</v>
      </c>
      <c r="B24" s="7" t="s">
        <v>40</v>
      </c>
    </row>
    <row r="25" customFormat="false" ht="14.5" hidden="false" customHeight="false" outlineLevel="0" collapsed="false">
      <c r="A25" s="7" t="s">
        <v>49</v>
      </c>
      <c r="B25" s="7" t="s">
        <v>40</v>
      </c>
    </row>
    <row r="26" customFormat="false" ht="14.5" hidden="false" customHeight="false" outlineLevel="0" collapsed="false">
      <c r="A26" s="7" t="s">
        <v>50</v>
      </c>
      <c r="B26" s="7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17</v>
      </c>
      <c r="B1" s="7" t="s">
        <v>17</v>
      </c>
    </row>
    <row r="2" customFormat="false" ht="14.5" hidden="false" customHeight="false" outlineLevel="0" collapsed="false">
      <c r="A2" s="7" t="s">
        <v>52</v>
      </c>
      <c r="B2" s="7" t="s">
        <v>13</v>
      </c>
    </row>
    <row r="3" customFormat="false" ht="14.5" hidden="false" customHeight="false" outlineLevel="0" collapsed="false">
      <c r="A3" s="7" t="s">
        <v>53</v>
      </c>
      <c r="B3" s="7" t="s">
        <v>13</v>
      </c>
    </row>
    <row r="4" customFormat="false" ht="14.5" hidden="false" customHeight="false" outlineLevel="0" collapsed="false">
      <c r="A4" s="7" t="s">
        <v>54</v>
      </c>
      <c r="B4" s="7" t="s">
        <v>13</v>
      </c>
    </row>
    <row r="5" customFormat="false" ht="14.5" hidden="false" customHeight="false" outlineLevel="0" collapsed="false">
      <c r="A5" s="7" t="s">
        <v>55</v>
      </c>
      <c r="B5" s="7" t="s">
        <v>13</v>
      </c>
    </row>
    <row r="6" customFormat="false" ht="14.5" hidden="false" customHeight="false" outlineLevel="0" collapsed="false">
      <c r="A6" s="7" t="s">
        <v>56</v>
      </c>
      <c r="B6" s="7" t="s">
        <v>57</v>
      </c>
    </row>
    <row r="7" customFormat="false" ht="14.5" hidden="false" customHeight="false" outlineLevel="0" collapsed="false">
      <c r="A7" s="7" t="s">
        <v>58</v>
      </c>
      <c r="B7" s="7" t="s">
        <v>57</v>
      </c>
    </row>
    <row r="8" customFormat="false" ht="14.5" hidden="false" customHeight="false" outlineLevel="0" collapsed="false">
      <c r="A8" s="7" t="s">
        <v>25</v>
      </c>
      <c r="B8" s="7" t="s">
        <v>21</v>
      </c>
    </row>
    <row r="9" customFormat="false" ht="14.5" hidden="false" customHeight="false" outlineLevel="0" collapsed="false">
      <c r="A9" s="7" t="s">
        <v>59</v>
      </c>
      <c r="B9" s="7" t="s">
        <v>57</v>
      </c>
    </row>
    <row r="10" customFormat="false" ht="14.5" hidden="false" customHeight="false" outlineLevel="0" collapsed="false">
      <c r="A10" s="7" t="s">
        <v>24</v>
      </c>
      <c r="B10" s="7" t="s">
        <v>21</v>
      </c>
    </row>
    <row r="11" customFormat="false" ht="14.5" hidden="false" customHeight="false" outlineLevel="0" collapsed="false">
      <c r="A11" s="7" t="s">
        <v>60</v>
      </c>
      <c r="B11" s="7" t="s">
        <v>21</v>
      </c>
    </row>
    <row r="12" customFormat="false" ht="14.5" hidden="false" customHeight="false" outlineLevel="0" collapsed="false">
      <c r="A12" s="7" t="s">
        <v>61</v>
      </c>
      <c r="B12" s="7" t="s">
        <v>62</v>
      </c>
    </row>
    <row r="13" customFormat="false" ht="14.5" hidden="false" customHeight="false" outlineLevel="0" collapsed="false">
      <c r="A13" s="7" t="s">
        <v>63</v>
      </c>
      <c r="B13" s="7" t="s">
        <v>57</v>
      </c>
    </row>
    <row r="14" customFormat="false" ht="14.5" hidden="false" customHeight="false" outlineLevel="0" collapsed="false">
      <c r="A14" s="7" t="s">
        <v>64</v>
      </c>
      <c r="B14" s="7" t="s">
        <v>57</v>
      </c>
    </row>
    <row r="15" customFormat="false" ht="14.5" hidden="false" customHeight="false" outlineLevel="0" collapsed="false">
      <c r="A15" s="7" t="s">
        <v>65</v>
      </c>
      <c r="B15" s="7" t="s">
        <v>57</v>
      </c>
    </row>
    <row r="16" customFormat="false" ht="14.5" hidden="false" customHeight="false" outlineLevel="0" collapsed="false">
      <c r="A16" s="7" t="s">
        <v>66</v>
      </c>
      <c r="B16" s="7" t="s">
        <v>21</v>
      </c>
    </row>
    <row r="17" customFormat="false" ht="14.5" hidden="false" customHeight="false" outlineLevel="0" collapsed="false">
      <c r="A17" s="7" t="s">
        <v>67</v>
      </c>
      <c r="B17" s="7" t="s">
        <v>57</v>
      </c>
    </row>
    <row r="18" customFormat="false" ht="14.5" hidden="false" customHeight="false" outlineLevel="0" collapsed="false">
      <c r="A18" s="7" t="s">
        <v>68</v>
      </c>
      <c r="B18" s="7" t="s">
        <v>57</v>
      </c>
    </row>
    <row r="19" customFormat="false" ht="14.5" hidden="false" customHeight="false" outlineLevel="0" collapsed="false">
      <c r="A19" s="7" t="s">
        <v>69</v>
      </c>
      <c r="B19" s="7" t="s">
        <v>57</v>
      </c>
    </row>
    <row r="20" customFormat="false" ht="14.5" hidden="false" customHeight="false" outlineLevel="0" collapsed="false">
      <c r="A20" s="7" t="s">
        <v>70</v>
      </c>
      <c r="B20" s="7" t="s">
        <v>21</v>
      </c>
    </row>
    <row r="21" customFormat="false" ht="14.5" hidden="false" customHeight="false" outlineLevel="0" collapsed="false">
      <c r="A21" s="7" t="s">
        <v>71</v>
      </c>
      <c r="B21" s="7" t="s">
        <v>21</v>
      </c>
    </row>
    <row r="22" customFormat="false" ht="14.5" hidden="false" customHeight="false" outlineLevel="0" collapsed="false">
      <c r="A22" s="7" t="s">
        <v>72</v>
      </c>
      <c r="B22" s="7" t="s">
        <v>21</v>
      </c>
    </row>
    <row r="23" customFormat="false" ht="14.5" hidden="false" customHeight="false" outlineLevel="0" collapsed="false">
      <c r="A23" s="7" t="s">
        <v>73</v>
      </c>
      <c r="B23" s="7" t="s">
        <v>21</v>
      </c>
    </row>
    <row r="24" customFormat="false" ht="14.5" hidden="false" customHeight="false" outlineLevel="0" collapsed="false">
      <c r="A24" s="7" t="s">
        <v>74</v>
      </c>
      <c r="B24" s="7" t="s">
        <v>21</v>
      </c>
    </row>
    <row r="25" customFormat="false" ht="14.5" hidden="false" customHeight="false" outlineLevel="0" collapsed="false">
      <c r="A25" s="7" t="s">
        <v>75</v>
      </c>
      <c r="B25" s="7" t="s">
        <v>57</v>
      </c>
    </row>
    <row r="26" customFormat="false" ht="14.5" hidden="false" customHeight="false" outlineLevel="0" collapsed="false">
      <c r="A26" s="7" t="s">
        <v>76</v>
      </c>
      <c r="B26" s="7" t="s">
        <v>21</v>
      </c>
    </row>
    <row r="27" customFormat="false" ht="14.5" hidden="false" customHeight="false" outlineLevel="0" collapsed="false">
      <c r="A27" s="7" t="s">
        <v>77</v>
      </c>
      <c r="B27" s="7" t="s">
        <v>21</v>
      </c>
    </row>
    <row r="28" customFormat="false" ht="14.5" hidden="false" customHeight="false" outlineLevel="0" collapsed="false">
      <c r="A28" s="7" t="s">
        <v>78</v>
      </c>
      <c r="B28" s="7" t="s">
        <v>57</v>
      </c>
    </row>
    <row r="29" customFormat="false" ht="14.5" hidden="false" customHeight="false" outlineLevel="0" collapsed="false">
      <c r="A29" s="7" t="s">
        <v>23</v>
      </c>
      <c r="B29" s="7" t="s">
        <v>21</v>
      </c>
    </row>
    <row r="30" customFormat="false" ht="14.5" hidden="false" customHeight="false" outlineLevel="0" collapsed="false">
      <c r="A30" s="7" t="s">
        <v>79</v>
      </c>
      <c r="B30" s="7" t="s">
        <v>21</v>
      </c>
    </row>
    <row r="31" customFormat="false" ht="14.5" hidden="false" customHeight="false" outlineLevel="0" collapsed="false">
      <c r="A31" s="7" t="s">
        <v>80</v>
      </c>
      <c r="B31" s="7" t="s">
        <v>21</v>
      </c>
    </row>
    <row r="32" customFormat="false" ht="14.5" hidden="false" customHeight="false" outlineLevel="0" collapsed="false">
      <c r="A32" s="7" t="s">
        <v>81</v>
      </c>
      <c r="B32" s="7" t="s">
        <v>21</v>
      </c>
    </row>
    <row r="33" customFormat="false" ht="14.5" hidden="false" customHeight="false" outlineLevel="0" collapsed="false">
      <c r="A33" s="7" t="s">
        <v>82</v>
      </c>
      <c r="B33" s="7" t="s">
        <v>21</v>
      </c>
    </row>
    <row r="34" customFormat="false" ht="14.5" hidden="false" customHeight="false" outlineLevel="0" collapsed="false">
      <c r="A34" s="7" t="s">
        <v>83</v>
      </c>
      <c r="B34" s="7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17</v>
      </c>
    </row>
    <row r="2" customFormat="false" ht="14.5" hidden="false" customHeight="false" outlineLevel="0" collapsed="false">
      <c r="A2" s="7" t="s">
        <v>51</v>
      </c>
    </row>
    <row r="3" customFormat="false" ht="14.5" hidden="false" customHeight="false" outlineLevel="0" collapsed="false">
      <c r="A3" s="7" t="s">
        <v>13</v>
      </c>
    </row>
    <row r="4" customFormat="false" ht="14.5" hidden="false" customHeight="false" outlineLevel="0" collapsed="false">
      <c r="A4" s="7" t="s">
        <v>21</v>
      </c>
    </row>
    <row r="5" customFormat="false" ht="14.5" hidden="false" customHeight="false" outlineLevel="0" collapsed="false">
      <c r="A5" s="7" t="s">
        <v>40</v>
      </c>
    </row>
    <row r="6" customFormat="false" ht="14.5" hidden="false" customHeight="false" outlineLevel="0" collapsed="false">
      <c r="A6" s="7" t="s">
        <v>62</v>
      </c>
    </row>
    <row r="7" customFormat="false" ht="14.5" hidden="false" customHeight="false" outlineLevel="0" collapsed="false">
      <c r="A7" s="7" t="s">
        <v>57</v>
      </c>
    </row>
    <row r="8" customFormat="false" ht="14.5" hidden="false" customHeight="false" outlineLevel="0" collapsed="false">
      <c r="A8" s="7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2021-01-18T10:53:53Z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