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<sst xmlns="http://schemas.openxmlformats.org/spreadsheetml/2006/main" count="458" uniqueCount="89">
  <si>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</si>
  <si>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</si>
  <si>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</si>
  <si>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</si>
  <si>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</si>
  <si>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</si>
  <si>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</si>
  <si>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</si>
  <si>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</si>
  <si>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</si>
  <si>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</si>
  <si>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</si>
  <si>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</si>
  <si>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Альче, без лактозы</t>
  </si>
  <si>
    <t xml:space="preserve">Фиор Ди Латте</t>
  </si>
  <si>
    <t xml:space="preserve">0.125</t>
  </si>
  <si>
    <t xml:space="preserve">Моцарелла в воде Фиор Ди Латте без лактозы “Unagrande", 45%, 0,125 кг, ф/п, (8 шт)</t>
  </si>
  <si>
    <t xml:space="preserve">Моцарелла в воде Фиор Ди Латте без лактозы "ВкусВилл", 45%, 0,125 кг, ф/п (8 шт)</t>
  </si>
  <si>
    <t xml:space="preserve">Чильеджина</t>
  </si>
  <si>
    <t xml:space="preserve">0.008</t>
  </si>
  <si>
    <t xml:space="preserve">Моцарелла в воде Чильеджина без лактозы "Unagrande", 45%, 0,125 кг, ф/п</t>
  </si>
  <si>
    <t xml:space="preserve">-</t>
  </si>
  <si>
    <t xml:space="preserve">3.3, Альче</t>
  </si>
  <si>
    <t xml:space="preserve">0.025</t>
  </si>
  <si>
    <t xml:space="preserve">Моцарелла сердечки в воде "Unagrande", 45%, 0,125 кг, ф/п, (8 шт)</t>
  </si>
  <si>
    <t xml:space="preserve">3.6, Альче</t>
  </si>
  <si>
    <t xml:space="preserve">0.2</t>
  </si>
  <si>
    <t xml:space="preserve">Моцарелла Грандиоза в воде "Unagrande", 50%, 0,2 кг, ф/п</t>
  </si>
  <si>
    <t xml:space="preserve">Моцарелла Фиор ди латте в воде "Unagrande", 50%, 0,125 кг, ф/п, (8 шт)</t>
  </si>
  <si>
    <t xml:space="preserve">Моцарелла Чильеджина в воде "Unagrande", 50%, 0,125, ф/п, (8 шт)</t>
  </si>
  <si>
    <t xml:space="preserve">2.7, Альче</t>
  </si>
  <si>
    <t xml:space="preserve">Терка</t>
  </si>
  <si>
    <t xml:space="preserve">Сулугуни "Умалат" (для хачапури), 45%, 0,12 кг, ф/п</t>
  </si>
  <si>
    <t xml:space="preserve">Моцарелла "Unagrande", 45%, 3 кг, пл/л</t>
  </si>
  <si>
    <t xml:space="preserve">Моцарелла "Unagrande", 45%, 0,12 кг, ф/п (кубики)</t>
  </si>
  <si>
    <t xml:space="preserve">2.7, Сакко</t>
  </si>
  <si>
    <t xml:space="preserve">Для пиццы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</si>
  <si>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</si>
  <si>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</si>
  <si>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Сулугуни</t>
  </si>
  <si>
    <t xml:space="preserve">Сулугуни "Умалат", 45%, 0,2 кг, т/ф, (9 шт)</t>
  </si>
  <si>
    <t xml:space="preserve">0.28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</si>
  <si>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</si>
  <si>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</si>
  <si>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Сулугуни "ВкусВилл", 45%, 0,28 кг, т/ф</t>
  </si>
  <si>
    <t xml:space="preserve">Сулугуни "Умалат", 45%, 0,28 кг, т/ф, (8 шт)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</si>
  <si>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</si>
  <si>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</si>
  <si>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</si>
  <si>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</si>
  <si>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</si>
  <si>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</si>
  <si>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</si>
  <si>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</si>
  <si>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</si>
  <si>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</si>
  <si>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</si>
  <si>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</si>
  <si>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</si>
  <si>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</si>
  <si>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</si>
  <si>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</si>
  <si>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</si>
  <si>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</si>
  <si>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"Красная птица", 45%, 0,125 кг, ф/п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</si>
  <si>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</si>
  <si>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</si>
  <si>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</si>
  <si>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</si>
  <si>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"Pretto", 45%, 1,2 кг, в/у</t>
  </si>
  <si>
    <t xml:space="preserve">Моцарелла "Unagrande", 45%, 1,2 кг, в/у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</si>
  <si>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</si>
  <si>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</si>
  <si>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</si>
  <si>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</si>
  <si>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</si>
  <si>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</si>
  <si>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</si>
  <si>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«Fine Life», 45%, 0,37 кг, т/ф, (6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</si>
  <si>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</si>
  <si>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</si>
  <si>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</si>
  <si>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</si>
  <si>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</si>
  <si>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</si>
  <si>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"Маркет Перекресток", 45%, 0,28 кг, т/ф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</si>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</sst>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FFEBE0"/>
        <bgColor rgb="FFEBF1DE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1DADA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G28" activeCellId="0" sqref="G28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4" t="n">
        <v>1000</v>
      </c>
      <c r="E2" s="4" t="s">
        <v>14</v>
      </c>
      <c r="F2" s="4" t="s">
        <v>15</v>
      </c>
      <c r="G2" s="4" t="s">
        <v>16</v>
      </c>
      <c r="H2" s="4" t="n">
        <v>403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403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Альче, без лактозы</v>
      </c>
    </row>
    <row r="3" customFormat="false" ht="13.8" hidden="false" customHeight="true" outlineLevel="0" collapsed="false">
      <c r="A3" s="6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4" t="s">
        <v>13</v>
      </c>
      <c r="D3" s="4" t="n">
        <v>1000</v>
      </c>
      <c r="E3" s="4" t="s">
        <v>14</v>
      </c>
      <c r="F3" s="4" t="s">
        <v>15</v>
      </c>
      <c r="G3" s="4" t="s">
        <v>17</v>
      </c>
      <c r="H3" s="4" t="n">
        <v>365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365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Альче, без лактозы</v>
      </c>
    </row>
    <row r="4" customFormat="false" ht="13.8" hidden="false" customHeight="true" outlineLevel="0" collapsed="false">
      <c r="A4" s="8" t="n">
        <f aca="true">IF(K4="-", "", 1 + SUM(INDIRECT(ADDRESS(2,COLUMN(N4)) &amp; ":" &amp; ADDRESS(ROW(),COLUMN(N4)))))</f>
        <v>1</v>
      </c>
      <c r="B4" s="9" t="n">
        <f aca="true">IF(G4="","",IF(K4="-","",1+SUM(INDIRECT(ADDRESS(2,COLUMN(N4))&amp;":"&amp;ADDRESS(ROW(),COLUMN(N4))))))</f>
        <v>1</v>
      </c>
      <c r="C4" s="10" t="s">
        <v>13</v>
      </c>
      <c r="D4" s="10" t="n">
        <v>1000</v>
      </c>
      <c r="E4" s="10" t="s">
        <v>18</v>
      </c>
      <c r="F4" s="10" t="s">
        <v>19</v>
      </c>
      <c r="G4" s="10" t="s">
        <v>20</v>
      </c>
      <c r="H4" s="10" t="n">
        <v>232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232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Альче, без лактозы</v>
      </c>
    </row>
    <row r="5" customFormat="false" ht="13.8" hidden="false" customHeight="true" outlineLevel="0" collapsed="false">
      <c r="A5" s="11" t="str">
        <f aca="true">IF(K5="-", "", 1 + SUM(INDIRECT(ADDRESS(2,COLUMN(N5)) &amp; ":" &amp; ADDRESS(ROW(),COLUMN(N5)))))</f>
        <v/>
      </c>
      <c r="B5" s="12" t="str">
        <f aca="true">IF(G5="","",IF(K5="-","",1+SUM(INDIRECT(ADDRESS(2,COLUMN(N5))&amp;":"&amp;ADDRESS(ROW(),COLUMN(N5))))))</f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aca="true">IF(O5 - INDIRECT("O" &amp; ROW() - 1) = 0, "", INDIRECT("O" &amp; ROW() - 1) - O5)</f>
        <v/>
      </c>
      <c r="J5" s="7" t="s">
        <v>21</v>
      </c>
      <c r="K5" s="7" t="s">
        <v>21</v>
      </c>
      <c r="L5" s="1" t="n">
        <f aca="true">IF(K5 = "-", -INDIRECT("D" &amp; ROW() - 1),H5)</f>
        <v>-1000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IF(G5="","",VLOOKUP(G5,'Вода SKU'!$A$1:$B$150,2,0))</f>
        <v>-</v>
      </c>
    </row>
    <row r="6" customFormat="false" ht="13.8" hidden="false" customHeight="true" outlineLevel="0" collapsed="false">
      <c r="A6" s="6" t="n">
        <f aca="true">IF(K6="-", "", 1 + SUM(INDIRECT(ADDRESS(2,COLUMN(N6)) &amp; ":" &amp; ADDRESS(ROW(),COLUMN(N6)))))</f>
        <v>2</v>
      </c>
      <c r="B6" s="5" t="n">
        <f aca="true">IF(G6="","",IF(K6="-","",1+SUM(INDIRECT(ADDRESS(2,COLUMN(N6))&amp;":"&amp;ADDRESS(ROW(),COLUMN(N6))))))</f>
        <v>2</v>
      </c>
      <c r="C6" s="4" t="s">
        <v>22</v>
      </c>
      <c r="D6" s="4" t="n">
        <v>1000</v>
      </c>
      <c r="E6" s="4" t="s">
        <v>14</v>
      </c>
      <c r="F6" s="4" t="s">
        <v>23</v>
      </c>
      <c r="G6" s="4" t="s">
        <v>24</v>
      </c>
      <c r="H6" s="4" t="n">
        <v>1000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IF(G6="","",VLOOKUP(G6,'Вода SKU'!$A$1:$B$150,2,0))</f>
        <v>3.3, Альче</v>
      </c>
    </row>
    <row r="7" customFormat="false" ht="13.8" hidden="false" customHeight="true" outlineLevel="0" collapsed="false">
      <c r="A7" s="11" t="str">
        <f aca="true">IF(K7="-", "", 1 + SUM(INDIRECT(ADDRESS(2,COLUMN(N7)) &amp; ":" &amp; ADDRESS(ROW(),COLUMN(N7)))))</f>
        <v/>
      </c>
      <c r="B7" s="12" t="str">
        <f aca="true">IF(G7="","",IF(K7="-","",1+SUM(INDIRECT(ADDRESS(2,COLUMN(N7))&amp;":"&amp;ADDRESS(ROW(),COLUMN(N7))))))</f>
        <v/>
      </c>
      <c r="C7" s="7" t="s">
        <v>21</v>
      </c>
      <c r="D7" s="7" t="s">
        <v>21</v>
      </c>
      <c r="E7" s="7" t="s">
        <v>21</v>
      </c>
      <c r="F7" s="7" t="s">
        <v>21</v>
      </c>
      <c r="G7" s="7" t="s">
        <v>21</v>
      </c>
      <c r="H7" s="7" t="s">
        <v>21</v>
      </c>
      <c r="I7" s="1" t="str">
        <f aca="true">IF(O7 - INDIRECT("O" &amp; ROW() - 1) = 0, "", INDIRECT("O" &amp; ROW() - 1) - O7)</f>
        <v/>
      </c>
      <c r="J7" s="7" t="s">
        <v>21</v>
      </c>
      <c r="K7" s="7" t="s">
        <v>21</v>
      </c>
      <c r="L7" s="1" t="n">
        <f aca="true">IF(K7 = "-", -INDIRECT("D" &amp; ROW() - 1),H7)</f>
        <v>-1000</v>
      </c>
      <c r="M7" s="1" t="n">
        <f aca="true">IF(K7 = "-", SUM(INDIRECT(ADDRESS(2,COLUMN(L7)) &amp; ":" &amp; ADDRESS(ROW(),COLUMN(L7)))), 0)</f>
        <v>0</v>
      </c>
      <c r="N7" s="1" t="n">
        <f aca="false">IF(K7="-",1,0)</f>
        <v>1</v>
      </c>
      <c r="O7" s="1" t="n">
        <f aca="true">IF(M7 = 0, INDIRECT("O" &amp; ROW() - 1), M7)</f>
        <v>0</v>
      </c>
      <c r="P7" s="1" t="str">
        <f aca="false">IF(G7="","",VLOOKUP(G7,'Вода SKU'!$A$1:$B$150,2,0))</f>
        <v>-</v>
      </c>
    </row>
    <row r="8" customFormat="false" ht="13.8" hidden="false" customHeight="true" outlineLevel="0" collapsed="false">
      <c r="A8" s="6" t="n">
        <f aca="true">IF(K8="-", "", 1 + SUM(INDIRECT(ADDRESS(2,COLUMN(N8)) &amp; ":" &amp; ADDRESS(ROW(),COLUMN(N8)))))</f>
        <v>3</v>
      </c>
      <c r="B8" s="5" t="n">
        <f aca="true">IF(G8="","",IF(K8="-","",1+SUM(INDIRECT(ADDRESS(2,COLUMN(N8))&amp;":"&amp;ADDRESS(ROW(),COLUMN(N8))))))</f>
        <v>3</v>
      </c>
      <c r="C8" s="4" t="s">
        <v>22</v>
      </c>
      <c r="D8" s="4" t="n">
        <v>1000</v>
      </c>
      <c r="E8" s="4" t="s">
        <v>14</v>
      </c>
      <c r="F8" s="4" t="s">
        <v>23</v>
      </c>
      <c r="G8" s="4" t="s">
        <v>24</v>
      </c>
      <c r="H8" s="4" t="n">
        <v>1000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1000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>3.3, Альче</v>
      </c>
    </row>
    <row r="9" customFormat="false" ht="13.8" hidden="false" customHeight="true" outlineLevel="0" collapsed="false">
      <c r="A9" s="11" t="str">
        <f aca="true">IF(K9="-", "", 1 + SUM(INDIRECT(ADDRESS(2,COLUMN(N9)) &amp; ":" &amp; ADDRESS(ROW(),COLUMN(N9)))))</f>
        <v/>
      </c>
      <c r="B9" s="12" t="str">
        <f aca="true">IF(G9="","",IF(K9="-","",1+SUM(INDIRECT(ADDRESS(2,COLUMN(N9))&amp;":"&amp;ADDRESS(ROW(),COLUMN(N9))))))</f>
        <v/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1" t="str">
        <f aca="true">IF(O9 - INDIRECT("O" &amp; ROW() - 1) = 0, "", INDIRECT("O" &amp; ROW() - 1) - O9)</f>
        <v/>
      </c>
      <c r="J9" s="7" t="s">
        <v>21</v>
      </c>
      <c r="K9" s="7" t="s">
        <v>21</v>
      </c>
      <c r="L9" s="1" t="n">
        <f aca="true">IF(K9 = "-", -INDIRECT("D" &amp; ROW() - 1),H9)</f>
        <v>-1000</v>
      </c>
      <c r="M9" s="1" t="n">
        <f aca="true">IF(K9 = "-", SUM(INDIRECT(ADDRESS(2,COLUMN(L9)) &amp; ":" &amp; ADDRESS(ROW(),COLUMN(L9)))), 0)</f>
        <v>0</v>
      </c>
      <c r="N9" s="1" t="n">
        <f aca="false">IF(K9="-",1,0)</f>
        <v>1</v>
      </c>
      <c r="O9" s="1" t="n">
        <f aca="true">IF(M9 = 0, INDIRECT("O" &amp; ROW() - 1), M9)</f>
        <v>0</v>
      </c>
      <c r="P9" s="1" t="str">
        <f aca="false">IF(G9="","",VLOOKUP(G9,'Вода SKU'!$A$1:$B$150,2,0))</f>
        <v>-</v>
      </c>
    </row>
    <row r="10" customFormat="false" ht="13.8" hidden="false" customHeight="true" outlineLevel="0" collapsed="false">
      <c r="A10" s="6" t="n">
        <f aca="true">IF(K10="-", "", 1 + SUM(INDIRECT(ADDRESS(2,COLUMN(N10)) &amp; ":" &amp; ADDRESS(ROW(),COLUMN(N10)))))</f>
        <v>4</v>
      </c>
      <c r="B10" s="5" t="n">
        <f aca="true">IF(G10="","",IF(K10="-","",1+SUM(INDIRECT(ADDRESS(2,COLUMN(N10))&amp;":"&amp;ADDRESS(ROW(),COLUMN(N10))))))</f>
        <v>4</v>
      </c>
      <c r="C10" s="4" t="s">
        <v>22</v>
      </c>
      <c r="D10" s="4" t="n">
        <v>1000</v>
      </c>
      <c r="E10" s="4" t="s">
        <v>14</v>
      </c>
      <c r="F10" s="4" t="s">
        <v>23</v>
      </c>
      <c r="G10" s="4" t="s">
        <v>24</v>
      </c>
      <c r="H10" s="4" t="n">
        <v>1000</v>
      </c>
      <c r="I10" s="1" t="str">
        <f aca="true">IF(O10 - INDIRECT("O" &amp; ROW() - 1) = 0, "", INDIRECT("O" &amp; ROW() - 1) - O10)</f>
        <v/>
      </c>
      <c r="J10" s="7" t="n">
        <v>1</v>
      </c>
      <c r="L10" s="1" t="n">
        <f aca="true">IF(K10 = "-", -INDIRECT("D" &amp; ROW() - 1),H10)</f>
        <v>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>3.3, Альче</v>
      </c>
    </row>
    <row r="11" customFormat="false" ht="13.8" hidden="false" customHeight="true" outlineLevel="0" collapsed="false">
      <c r="A11" s="11" t="str">
        <f aca="true">IF(K11="-", "", 1 + SUM(INDIRECT(ADDRESS(2,COLUMN(N11)) &amp; ":" &amp; ADDRESS(ROW(),COLUMN(N11)))))</f>
        <v/>
      </c>
      <c r="B11" s="12" t="str">
        <f aca="true">IF(G11="","",IF(K11="-","",1+SUM(INDIRECT(ADDRESS(2,COLUMN(N11))&amp;":"&amp;ADDRESS(ROW(),COLUMN(N11))))))</f>
        <v/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1" t="str">
        <f aca="true">IF(O11 - INDIRECT("O" &amp; ROW() - 1) = 0, "", INDIRECT("O" &amp; ROW() - 1) - O11)</f>
        <v/>
      </c>
      <c r="J11" s="7" t="s">
        <v>21</v>
      </c>
      <c r="K11" s="7" t="s">
        <v>21</v>
      </c>
      <c r="L11" s="1" t="n">
        <f aca="true">IF(K11 = "-", -INDIRECT("D" &amp; ROW() - 1),H11)</f>
        <v>-1000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1</v>
      </c>
      <c r="O11" s="1" t="n">
        <f aca="true">IF(M11 = 0, INDIRECT("O" &amp; ROW() - 1), M11)</f>
        <v>0</v>
      </c>
      <c r="P11" s="1" t="str">
        <f aca="false">IF(G11="","",VLOOKUP(G11,'Вода SKU'!$A$1:$B$150,2,0))</f>
        <v>-</v>
      </c>
    </row>
    <row r="12" customFormat="false" ht="13.8" hidden="false" customHeight="true" outlineLevel="0" collapsed="false">
      <c r="A12" s="6" t="n">
        <f aca="true">IF(K12="-", "", 1 + SUM(INDIRECT(ADDRESS(2,COLUMN(N12)) &amp; ":" &amp; ADDRESS(ROW(),COLUMN(N12)))))</f>
        <v>5</v>
      </c>
      <c r="B12" s="5" t="n">
        <f aca="true">IF(G12="","",IF(K12="-","",1+SUM(INDIRECT(ADDRESS(2,COLUMN(N12))&amp;":"&amp;ADDRESS(ROW(),COLUMN(N12))))))</f>
        <v>5</v>
      </c>
      <c r="C12" s="4" t="s">
        <v>25</v>
      </c>
      <c r="D12" s="4" t="n">
        <v>1000</v>
      </c>
      <c r="E12" s="4" t="s">
        <v>14</v>
      </c>
      <c r="F12" s="4" t="s">
        <v>26</v>
      </c>
      <c r="G12" s="4" t="s">
        <v>27</v>
      </c>
      <c r="H12" s="4" t="n">
        <v>36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36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>3.6, Альче</v>
      </c>
    </row>
    <row r="13" customFormat="false" ht="13.8" hidden="false" customHeight="true" outlineLevel="0" collapsed="false">
      <c r="A13" s="6" t="n">
        <f aca="true">IF(K13="-", "", 1 + SUM(INDIRECT(ADDRESS(2,COLUMN(N13)) &amp; ":" &amp; ADDRESS(ROW(),COLUMN(N13)))))</f>
        <v>5</v>
      </c>
      <c r="B13" s="5" t="n">
        <f aca="true">IF(G13="","",IF(K13="-","",1+SUM(INDIRECT(ADDRESS(2,COLUMN(N13))&amp;":"&amp;ADDRESS(ROW(),COLUMN(N13))))))</f>
        <v>5</v>
      </c>
      <c r="C13" s="4" t="s">
        <v>25</v>
      </c>
      <c r="D13" s="4" t="n">
        <v>1000</v>
      </c>
      <c r="E13" s="4" t="s">
        <v>14</v>
      </c>
      <c r="F13" s="4" t="s">
        <v>15</v>
      </c>
      <c r="G13" s="4" t="s">
        <v>28</v>
      </c>
      <c r="H13" s="4" t="n">
        <v>964</v>
      </c>
      <c r="I13" s="1" t="str">
        <f aca="true">IF(O13 - INDIRECT("O" &amp; ROW() - 1) = 0, "", INDIRECT("O" &amp; ROW() - 1) - O13)</f>
        <v/>
      </c>
      <c r="J13" s="7" t="n">
        <v>1</v>
      </c>
      <c r="L13" s="1" t="n">
        <f aca="true">IF(K13 = "-", -INDIRECT("D" &amp; ROW() - 1),H13)</f>
        <v>964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>3.6, Альче</v>
      </c>
    </row>
    <row r="14" customFormat="false" ht="13.8" hidden="false" customHeight="true" outlineLevel="0" collapsed="false">
      <c r="A14" s="11" t="str">
        <f aca="true">IF(K14="-", "", 1 + SUM(INDIRECT(ADDRESS(2,COLUMN(N14)) &amp; ":" &amp; ADDRESS(ROW(),COLUMN(N14)))))</f>
        <v/>
      </c>
      <c r="B14" s="12" t="str">
        <f aca="true">IF(G14="","",IF(K14="-","",1+SUM(INDIRECT(ADDRESS(2,COLUMN(N14))&amp;":"&amp;ADDRESS(ROW(),COLUMN(N14))))))</f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aca="true">IF(O14 - INDIRECT("O" &amp; ROW() - 1) = 0, "", INDIRECT("O" &amp; ROW() - 1) - O14)</f>
        <v/>
      </c>
      <c r="J14" s="7" t="s">
        <v>21</v>
      </c>
      <c r="K14" s="7" t="s">
        <v>21</v>
      </c>
      <c r="L14" s="1" t="n">
        <f aca="true">IF(K14 = "-", -INDIRECT("D" &amp; ROW() - 1),H14)</f>
        <v>-1000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1</v>
      </c>
      <c r="O14" s="1" t="n">
        <f aca="true">IF(M14 = 0, INDIRECT("O" &amp; ROW() - 1), M14)</f>
        <v>0</v>
      </c>
      <c r="P14" s="1" t="str">
        <f aca="false">IF(G14="","",VLOOKUP(G14,'Вода SKU'!$A$1:$B$150,2,0))</f>
        <v>-</v>
      </c>
    </row>
    <row r="15" customFormat="false" ht="13.8" hidden="false" customHeight="true" outlineLevel="0" collapsed="false">
      <c r="A15" s="6" t="n">
        <f aca="true">IF(K15="-", "", 1 + SUM(INDIRECT(ADDRESS(2,COLUMN(N15)) &amp; ":" &amp; ADDRESS(ROW(),COLUMN(N15)))))</f>
        <v>6</v>
      </c>
      <c r="B15" s="5" t="n">
        <f aca="true">IF(G15="","",IF(K15="-","",1+SUM(INDIRECT(ADDRESS(2,COLUMN(N15))&amp;":"&amp;ADDRESS(ROW(),COLUMN(N15))))))</f>
        <v>6</v>
      </c>
      <c r="C15" s="4" t="s">
        <v>25</v>
      </c>
      <c r="D15" s="4" t="n">
        <v>1000</v>
      </c>
      <c r="E15" s="4" t="s">
        <v>14</v>
      </c>
      <c r="F15" s="4" t="s">
        <v>15</v>
      </c>
      <c r="G15" s="4" t="s">
        <v>28</v>
      </c>
      <c r="H15" s="4" t="n">
        <v>1000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1000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>3.6, Альче</v>
      </c>
    </row>
    <row r="16" customFormat="false" ht="13.8" hidden="false" customHeight="true" outlineLevel="0" collapsed="false">
      <c r="A16" s="11" t="str">
        <f aca="true">IF(K16="-", "", 1 + SUM(INDIRECT(ADDRESS(2,COLUMN(N16)) &amp; ":" &amp; ADDRESS(ROW(),COLUMN(N16)))))</f>
        <v/>
      </c>
      <c r="B16" s="12" t="str">
        <f aca="true">IF(G16="","",IF(K16="-","",1+SUM(INDIRECT(ADDRESS(2,COLUMN(N16))&amp;":"&amp;ADDRESS(ROW(),COLUMN(N16))))))</f>
        <v/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I16" s="1" t="str">
        <f aca="true">IF(O16 - INDIRECT("O" &amp; ROW() - 1) = 0, "", INDIRECT("O" &amp; ROW() - 1) - O16)</f>
        <v/>
      </c>
      <c r="J16" s="7" t="s">
        <v>21</v>
      </c>
      <c r="K16" s="7" t="s">
        <v>21</v>
      </c>
      <c r="L16" s="1" t="n">
        <f aca="true">IF(K16 = "-", -INDIRECT("D" &amp; ROW() - 1),H16)</f>
        <v>-1000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1</v>
      </c>
      <c r="O16" s="1" t="n">
        <f aca="true">IF(M16 = 0, INDIRECT("O" &amp; ROW() - 1), M16)</f>
        <v>0</v>
      </c>
      <c r="P16" s="1" t="str">
        <f aca="false">IF(G16="","",VLOOKUP(G16,'Вода SKU'!$A$1:$B$150,2,0))</f>
        <v>-</v>
      </c>
    </row>
    <row r="17" customFormat="false" ht="13.8" hidden="false" customHeight="true" outlineLevel="0" collapsed="false">
      <c r="A17" s="6" t="n">
        <f aca="true">IF(K17="-", "", 1 + SUM(INDIRECT(ADDRESS(2,COLUMN(N17)) &amp; ":" &amp; ADDRESS(ROW(),COLUMN(N17)))))</f>
        <v>7</v>
      </c>
      <c r="B17" s="5" t="n">
        <f aca="true">IF(G17="","",IF(K17="-","",1+SUM(INDIRECT(ADDRESS(2,COLUMN(N17))&amp;":"&amp;ADDRESS(ROW(),COLUMN(N17))))))</f>
        <v>7</v>
      </c>
      <c r="C17" s="4" t="s">
        <v>25</v>
      </c>
      <c r="D17" s="4" t="n">
        <v>1000</v>
      </c>
      <c r="E17" s="4" t="s">
        <v>14</v>
      </c>
      <c r="F17" s="4" t="s">
        <v>15</v>
      </c>
      <c r="G17" s="4" t="s">
        <v>28</v>
      </c>
      <c r="H17" s="4" t="n">
        <v>1000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1000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>3.6, Альче</v>
      </c>
    </row>
    <row r="18" customFormat="false" ht="13.8" hidden="false" customHeight="true" outlineLevel="0" collapsed="false">
      <c r="A18" s="11" t="str">
        <f aca="true">IF(K18="-", "", 1 + SUM(INDIRECT(ADDRESS(2,COLUMN(N18)) &amp; ":" &amp; ADDRESS(ROW(),COLUMN(N18)))))</f>
        <v/>
      </c>
      <c r="B18" s="12" t="str">
        <f aca="true">IF(G18="","",IF(K18="-","",1+SUM(INDIRECT(ADDRESS(2,COLUMN(N18))&amp;":"&amp;ADDRESS(ROW(),COLUMN(N18))))))</f>
        <v/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I18" s="1" t="str">
        <f aca="true">IF(O18 - INDIRECT("O" &amp; ROW() - 1) = 0, "", INDIRECT("O" &amp; ROW() - 1) - O18)</f>
        <v/>
      </c>
      <c r="J18" s="7" t="s">
        <v>21</v>
      </c>
      <c r="K18" s="7" t="s">
        <v>21</v>
      </c>
      <c r="L18" s="1" t="n">
        <f aca="true">IF(K18 = "-", -INDIRECT("D" &amp; ROW() - 1),H18)</f>
        <v>-1000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1</v>
      </c>
      <c r="O18" s="1" t="n">
        <f aca="true">IF(M18 = 0, INDIRECT("O" &amp; ROW() - 1), M18)</f>
        <v>0</v>
      </c>
      <c r="P18" s="1" t="str">
        <f aca="false">IF(G18="","",VLOOKUP(G18,'Вода SKU'!$A$1:$B$150,2,0))</f>
        <v>-</v>
      </c>
    </row>
    <row r="19" customFormat="false" ht="13.8" hidden="false" customHeight="true" outlineLevel="0" collapsed="false">
      <c r="A19" s="8" t="n">
        <f aca="true">IF(K19="-", "", 1 + SUM(INDIRECT(ADDRESS(2,COLUMN(N19)) &amp; ":" &amp; ADDRESS(ROW(),COLUMN(N19)))))</f>
        <v>8</v>
      </c>
      <c r="B19" s="9" t="n">
        <f aca="true">IF(G19="","",IF(K19="-","",1+SUM(INDIRECT(ADDRESS(2,COLUMN(N19))&amp;":"&amp;ADDRESS(ROW(),COLUMN(N19))))))</f>
        <v>8</v>
      </c>
      <c r="C19" s="10" t="s">
        <v>25</v>
      </c>
      <c r="D19" s="10" t="n">
        <v>1000</v>
      </c>
      <c r="E19" s="10" t="s">
        <v>18</v>
      </c>
      <c r="F19" s="10" t="s">
        <v>19</v>
      </c>
      <c r="G19" s="10" t="s">
        <v>29</v>
      </c>
      <c r="H19" s="10" t="n">
        <v>1000</v>
      </c>
      <c r="I19" s="1" t="str">
        <f aca="true">IF(O19 - INDIRECT("O" &amp; ROW() - 1) = 0, "", INDIRECT("O" &amp; ROW() - 1) - O19)</f>
        <v/>
      </c>
      <c r="J19" s="7" t="n">
        <v>1</v>
      </c>
      <c r="L19" s="1" t="n">
        <f aca="true">IF(K19 = "-", -INDIRECT("D" &amp; ROW() - 1),H19)</f>
        <v>1000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>3.6, Альче</v>
      </c>
    </row>
    <row r="20" customFormat="false" ht="13.8" hidden="false" customHeight="true" outlineLevel="0" collapsed="false">
      <c r="A20" s="11" t="str">
        <f aca="true">IF(K20="-", "", 1 + SUM(INDIRECT(ADDRESS(2,COLUMN(N20)) &amp; ":" &amp; ADDRESS(ROW(),COLUMN(N20)))))</f>
        <v/>
      </c>
      <c r="B20" s="12" t="str">
        <f aca="true">IF(G20="","",IF(K20="-","",1+SUM(INDIRECT(ADDRESS(2,COLUMN(N20))&amp;":"&amp;ADDRESS(ROW(),COLUMN(N20))))))</f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aca="true">IF(O20 - INDIRECT("O" &amp; ROW() - 1) = 0, "", INDIRECT("O" &amp; ROW() - 1) - O20)</f>
        <v/>
      </c>
      <c r="J20" s="7" t="s">
        <v>21</v>
      </c>
      <c r="K20" s="7" t="s">
        <v>21</v>
      </c>
      <c r="L20" s="1" t="n">
        <f aca="true">IF(K20 = "-", -INDIRECT("D" &amp; ROW() - 1),H20)</f>
        <v>-1000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1</v>
      </c>
      <c r="O20" s="1" t="n">
        <f aca="true">IF(M20 = 0, INDIRECT("O" &amp; ROW() - 1), M20)</f>
        <v>0</v>
      </c>
      <c r="P20" s="1" t="str">
        <f aca="false">IF(G20="","",VLOOKUP(G20,'Вода SKU'!$A$1:$B$150,2,0))</f>
        <v>-</v>
      </c>
    </row>
    <row r="21" customFormat="false" ht="13.8" hidden="false" customHeight="true" outlineLevel="0" collapsed="false">
      <c r="B21" s="12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12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12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12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12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12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12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12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12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12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12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12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12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12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12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12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12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12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12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12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12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12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12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12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1:I1048576 I1:I5 I7 I9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11:C93 C2:C5 C7 C9">
    <cfRule type="expression" priority="4" aboveAverage="0" equalAverage="0" bottom="0" percent="0" rank="0" text="" dxfId="2">
      <formula>$C2&lt;&gt;$P2</formula>
    </cfRule>
    <cfRule type="expression" priority="5" aboveAverage="0" equalAverage="0" bottom="0" percent="0" rank="0" text="" dxfId="3">
      <formula>$C2&lt;&gt;$P2</formula>
    </cfRule>
  </conditionalFormatting>
  <conditionalFormatting sqref="C6">
    <cfRule type="expression" priority="6" aboveAverage="0" equalAverage="0" bottom="0" percent="0" rank="0" text="" dxfId="2">
      <formula>$C6&lt;&gt;$P6</formula>
    </cfRule>
    <cfRule type="expression" priority="7" aboveAverage="0" equalAverage="0" bottom="0" percent="0" rank="0" text="" dxfId="3">
      <formula>$C6&lt;&gt;$P6</formula>
    </cfRule>
  </conditionalFormatting>
  <conditionalFormatting sqref="I6">
    <cfRule type="cellIs" priority="8" operator="between" aboveAverage="0" equalAverage="0" bottom="0" percent="0" rank="0" text="" dxfId="0">
      <formula>0</formula>
      <formula>100000</formula>
    </cfRule>
    <cfRule type="cellIs" priority="9" operator="between" aboveAverage="0" equalAverage="0" bottom="0" percent="0" rank="0" text="" dxfId="1">
      <formula>-10000</formula>
      <formula>0</formula>
    </cfRule>
  </conditionalFormatting>
  <conditionalFormatting sqref="C8">
    <cfRule type="expression" priority="10" aboveAverage="0" equalAverage="0" bottom="0" percent="0" rank="0" text="" dxfId="2">
      <formula>$C8&lt;&gt;$P8</formula>
    </cfRule>
    <cfRule type="expression" priority="11" aboveAverage="0" equalAverage="0" bottom="0" percent="0" rank="0" text="" dxfId="3">
      <formula>$C8&lt;&gt;$P8</formula>
    </cfRule>
  </conditionalFormatting>
  <conditionalFormatting sqref="I8">
    <cfRule type="cellIs" priority="12" operator="between" aboveAverage="0" equalAverage="0" bottom="0" percent="0" rank="0" text="" dxfId="0">
      <formula>0</formula>
      <formula>100000</formula>
    </cfRule>
    <cfRule type="cellIs" priority="13" operator="between" aboveAverage="0" equalAverage="0" bottom="0" percent="0" rank="0" text="" dxfId="1">
      <formula>-10000</formula>
      <formula>0</formula>
    </cfRule>
  </conditionalFormatting>
  <conditionalFormatting sqref="C10">
    <cfRule type="expression" priority="14" aboveAverage="0" equalAverage="0" bottom="0" percent="0" rank="0" text="" dxfId="2">
      <formula>$C10&lt;&gt;$P10</formula>
    </cfRule>
    <cfRule type="expression" priority="15" aboveAverage="0" equalAverage="0" bottom="0" percent="0" rank="0" text="" dxfId="3">
      <formula>$C10&lt;&gt;$P10</formula>
    </cfRule>
  </conditionalFormatting>
  <conditionalFormatting sqref="I10">
    <cfRule type="cellIs" priority="16" operator="between" aboveAverage="0" equalAverage="0" bottom="0" percent="0" rank="0" text="" dxfId="0">
      <formula>0</formula>
      <formula>100000</formula>
    </cfRule>
    <cfRule type="cellIs" priority="17" operator="between" aboveAverage="0" equalAverage="0" bottom="0" percent="0" rank="0" text="" dxfId="1">
      <formula>-10000</formula>
      <formula>0</formula>
    </cfRule>
  </conditionalFormatting>
  <dataValidations count="2">
    <dataValidation allowBlank="false" operator="between" showDropDown="false" showErrorMessage="false" showInputMessage="true" sqref="C2:C93" type="list">
      <formula1>'Типы варок'!$A$1:$A$102</formula1>
      <formula2>0</formula2>
    </dataValidation>
    <dataValidation allowBlank="false" operator="between" showDropDown="false" showErrorMessage="true" showInputMessage="true" sqref="G2:G30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I32" activeCellId="0" sqref="I3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MAX(Вода!$A$2:$A$71) + SUM(INDIRECT(ADDRESS(2,COLUMN(N2)) &amp; ":" &amp; ADDRESS(ROW(),COLUMN(N2)))))</f>
        <v>9</v>
      </c>
      <c r="B2" s="14" t="n">
        <f aca="true">IF(G2="","",IF(K2="-","",1+SUM(INDIRECT(ADDRESS(2,COLUMN(N2))&amp;":"&amp;ADDRESS(ROW(),COLUMN(N2))))))</f>
        <v>1</v>
      </c>
      <c r="C2" s="13" t="s">
        <v>30</v>
      </c>
      <c r="D2" s="13" t="n">
        <v>850</v>
      </c>
      <c r="E2" s="13" t="s">
        <v>31</v>
      </c>
      <c r="F2" s="13" t="s">
        <v>31</v>
      </c>
      <c r="G2" s="13" t="s">
        <v>32</v>
      </c>
      <c r="H2" s="13" t="n">
        <v>850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850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1" t="str">
        <f aca="true">IF(K3="-", "-", 1 + MAX(Вода!$A$2:$A$71) + SUM(INDIRECT(ADDRESS(2,COLUMN(N3)) &amp; ":" &amp; ADDRESS(ROW(),COLUMN(N3)))))</f>
        <v>-</v>
      </c>
      <c r="B3" s="12" t="str">
        <f aca="true">IF(G3="","",IF(K3="-","",1+SUM(INDIRECT(ADDRESS(2,COLUMN(N3))&amp;":"&amp;ADDRESS(ROW(),COLUMN(N3))))))</f>
        <v/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1" t="str">
        <f aca="true">IF(O3 - INDIRECT("O" &amp; ROW() - 1) = 0, "", INDIRECT("O" &amp; ROW() - 1) - O3)</f>
        <v/>
      </c>
      <c r="J3" s="7" t="s">
        <v>21</v>
      </c>
      <c r="K3" s="7" t="s">
        <v>21</v>
      </c>
      <c r="L3" s="1" t="n">
        <f aca="true">IF(K3 = "-", -INDIRECT("D" &amp; ROW() - 1),H3)</f>
        <v>-850</v>
      </c>
      <c r="M3" s="1" t="n">
        <f aca="true">IF(K3 = "-", SUM(INDIRECT(ADDRESS(2,COLUMN(L3)) &amp; ":" &amp; ADDRESS(ROW(),COLUMN(L3)))), 0)</f>
        <v>0</v>
      </c>
      <c r="N3" s="1" t="n">
        <f aca="false">IF(K3="-",1,0)</f>
        <v>1</v>
      </c>
      <c r="O3" s="1" t="n">
        <f aca="true">IF(M3 = 0, INDIRECT("O" &amp; ROW() - 1), M3)</f>
        <v>0</v>
      </c>
      <c r="P3" s="1" t="str">
        <f aca="false">IF(G3="","",VLOOKUP(G3,'Соль SKU'!$A$1:$B$150,2, 0))</f>
        <v>-</v>
      </c>
    </row>
    <row r="4" customFormat="false" ht="13.8" hidden="false" customHeight="true" outlineLevel="0" collapsed="false">
      <c r="A4" s="15" t="n">
        <f aca="true">IF(K4="-", "-", 1 + MAX(Вода!$A$2:$A$71) + SUM(INDIRECT(ADDRESS(2,COLUMN(N4)) &amp; ":" &amp; ADDRESS(ROW(),COLUMN(N4)))))</f>
        <v>10</v>
      </c>
      <c r="B4" s="14" t="n">
        <f aca="true">IF(G4="","",IF(K4="-","",1+SUM(INDIRECT(ADDRESS(2,COLUMN(N4))&amp;":"&amp;ADDRESS(ROW(),COLUMN(N4))))))</f>
        <v>2</v>
      </c>
      <c r="C4" s="13" t="s">
        <v>30</v>
      </c>
      <c r="D4" s="13" t="n">
        <v>850</v>
      </c>
      <c r="E4" s="13" t="s">
        <v>31</v>
      </c>
      <c r="F4" s="13" t="s">
        <v>31</v>
      </c>
      <c r="G4" s="13" t="s">
        <v>32</v>
      </c>
      <c r="H4" s="13" t="n">
        <v>222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222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15" t="n">
        <f aca="true">IF(K5="-", "-", 1 + MAX(Вода!$A$2:$A$71) + SUM(INDIRECT(ADDRESS(2,COLUMN(N5)) &amp; ":" &amp; ADDRESS(ROW(),COLUMN(N5)))))</f>
        <v>10</v>
      </c>
      <c r="B5" s="14" t="n">
        <f aca="true">IF(G5="","",IF(K5="-","",1+SUM(INDIRECT(ADDRESS(2,COLUMN(N5))&amp;":"&amp;ADDRESS(ROW(),COLUMN(N5))))))</f>
        <v>2</v>
      </c>
      <c r="C5" s="13" t="s">
        <v>30</v>
      </c>
      <c r="D5" s="13" t="n">
        <v>850</v>
      </c>
      <c r="E5" s="13" t="s">
        <v>31</v>
      </c>
      <c r="F5" s="13" t="s">
        <v>31</v>
      </c>
      <c r="G5" s="13" t="s">
        <v>33</v>
      </c>
      <c r="H5" s="13" t="n">
        <v>628</v>
      </c>
      <c r="I5" s="1" t="str">
        <f aca="true">IF(O5 - INDIRECT("O" &amp; ROW() - 1) = 0, "", INDIRECT("O" &amp; ROW() - 1) - O5)</f>
        <v/>
      </c>
      <c r="J5" s="7" t="n">
        <v>1</v>
      </c>
      <c r="L5" s="1" t="n">
        <f aca="true">IF(K5 = "-", -INDIRECT("D" &amp; ROW() - 1),H5)</f>
        <v>628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>2.7, Альче</v>
      </c>
    </row>
    <row r="6" customFormat="false" ht="13.8" hidden="false" customHeight="true" outlineLevel="0" collapsed="false">
      <c r="A6" s="11" t="str">
        <f aca="true">IF(K6="-", "-", 1 + MAX(Вода!$A$2:$A$71) + SUM(INDIRECT(ADDRESS(2,COLUMN(N6)) &amp; ":" &amp; ADDRESS(ROW(),COLUMN(N6)))))</f>
        <v>-</v>
      </c>
      <c r="B6" s="12" t="str">
        <f aca="true">IF(G6="","",IF(K6="-","",1+SUM(INDIRECT(ADDRESS(2,COLUMN(N6))&amp;":"&amp;ADDRESS(ROW(),COLUMN(N6))))))</f>
        <v/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1" t="str">
        <f aca="true">IF(O6 - INDIRECT("O" &amp; ROW() - 1) = 0, "", INDIRECT("O" &amp; ROW() - 1) - O6)</f>
        <v/>
      </c>
      <c r="J6" s="7" t="s">
        <v>21</v>
      </c>
      <c r="K6" s="7" t="s">
        <v>21</v>
      </c>
      <c r="L6" s="1" t="n">
        <f aca="true">IF(K6 = "-", -INDIRECT("D" &amp; ROW() - 1),H6)</f>
        <v>-850</v>
      </c>
      <c r="M6" s="1" t="n">
        <f aca="true">IF(K6 = "-", SUM(INDIRECT(ADDRESS(2,COLUMN(L6)) &amp; ":" &amp; ADDRESS(ROW(),COLUMN(L6)))), 0)</f>
        <v>0</v>
      </c>
      <c r="N6" s="1" t="n">
        <f aca="false">IF(K6="-",1,0)</f>
        <v>1</v>
      </c>
      <c r="O6" s="1" t="n">
        <f aca="true">IF(M6 = 0, INDIRECT("O" &amp; ROW() - 1), M6)</f>
        <v>0</v>
      </c>
      <c r="P6" s="1" t="str">
        <f aca="false">IF(G6="","",VLOOKUP(G6,'Соль SKU'!$A$1:$B$150,2, 0))</f>
        <v>-</v>
      </c>
    </row>
    <row r="7" customFormat="false" ht="13.8" hidden="false" customHeight="true" outlineLevel="0" collapsed="false">
      <c r="A7" s="15" t="n">
        <f aca="true">IF(K7="-", "-", 1 + MAX(Вода!$A$2:$A$71) + SUM(INDIRECT(ADDRESS(2,COLUMN(N7)) &amp; ":" &amp; ADDRESS(ROW(),COLUMN(N7)))))</f>
        <v>11</v>
      </c>
      <c r="B7" s="14" t="n">
        <f aca="true">IF(G7="","",IF(K7="-","",1+SUM(INDIRECT(ADDRESS(2,COLUMN(N7))&amp;":"&amp;ADDRESS(ROW(),COLUMN(N7))))))</f>
        <v>3</v>
      </c>
      <c r="C7" s="13" t="s">
        <v>30</v>
      </c>
      <c r="D7" s="13" t="n">
        <v>850</v>
      </c>
      <c r="E7" s="13" t="s">
        <v>31</v>
      </c>
      <c r="F7" s="13" t="s">
        <v>31</v>
      </c>
      <c r="G7" s="13" t="s">
        <v>33</v>
      </c>
      <c r="H7" s="13" t="n">
        <v>372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372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5" t="n">
        <f aca="true">IF(K8="-", "-", 1 + MAX(Вода!$A$2:$A$71) + SUM(INDIRECT(ADDRESS(2,COLUMN(N8)) &amp; ":" &amp; ADDRESS(ROW(),COLUMN(N8)))))</f>
        <v>11</v>
      </c>
      <c r="B8" s="14" t="n">
        <f aca="true">IF(G8="","",IF(K8="-","",1+SUM(INDIRECT(ADDRESS(2,COLUMN(N8))&amp;":"&amp;ADDRESS(ROW(),COLUMN(N8))))))</f>
        <v>3</v>
      </c>
      <c r="C8" s="13" t="s">
        <v>30</v>
      </c>
      <c r="D8" s="13" t="n">
        <v>850</v>
      </c>
      <c r="E8" s="13" t="s">
        <v>31</v>
      </c>
      <c r="F8" s="13" t="s">
        <v>31</v>
      </c>
      <c r="G8" s="13" t="s">
        <v>34</v>
      </c>
      <c r="H8" s="13" t="n">
        <v>478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478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1" t="str">
        <f aca="true">IF(K9="-", "-", 1 + MAX(Вода!$A$2:$A$71) + SUM(INDIRECT(ADDRESS(2,COLUMN(N9)) &amp; ":" &amp; ADDRESS(ROW(),COLUMN(N9)))))</f>
        <v>-</v>
      </c>
      <c r="B9" s="12" t="str">
        <f aca="true">IF(G9="","",IF(K9="-","",1+SUM(INDIRECT(ADDRESS(2,COLUMN(N9))&amp;":"&amp;ADDRESS(ROW(),COLUMN(N9))))))</f>
        <v/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1" t="str">
        <f aca="true">IF(O9 - INDIRECT("O" &amp; ROW() - 1) = 0, "", INDIRECT("O" &amp; ROW() - 1) - O9)</f>
        <v/>
      </c>
      <c r="J9" s="7" t="s">
        <v>21</v>
      </c>
      <c r="K9" s="7" t="s">
        <v>21</v>
      </c>
      <c r="L9" s="1" t="n">
        <f aca="true">IF(K9 = "-", -INDIRECT("D" &amp; ROW() - 1),H9)</f>
        <v>-850</v>
      </c>
      <c r="M9" s="1" t="n">
        <f aca="true">IF(K9 = "-", SUM(INDIRECT(ADDRESS(2,COLUMN(L9)) &amp; ":" &amp; ADDRESS(ROW(),COLUMN(L9)))), 0)</f>
        <v>0</v>
      </c>
      <c r="N9" s="1" t="n">
        <f aca="false">IF(K9="-",1,0)</f>
        <v>1</v>
      </c>
      <c r="O9" s="1" t="n">
        <f aca="true">IF(M9 = 0, INDIRECT("O" &amp; ROW() - 1), M9)</f>
        <v>0</v>
      </c>
      <c r="P9" s="1" t="str">
        <f aca="false">IF(G9="","",VLOOKUP(G9,'Соль SKU'!$A$1:$B$150,2, 0))</f>
        <v>-</v>
      </c>
    </row>
    <row r="10" customFormat="false" ht="13.8" hidden="false" customHeight="true" outlineLevel="0" collapsed="false">
      <c r="A10" s="15" t="n">
        <f aca="true">IF(K10="-", "-", 1 + MAX(Вода!$A$2:$A$71) + SUM(INDIRECT(ADDRESS(2,COLUMN(N10)) &amp; ":" &amp; ADDRESS(ROW(),COLUMN(N10)))))</f>
        <v>12</v>
      </c>
      <c r="B10" s="14" t="n">
        <f aca="true">IF(G10="","",IF(K10="-","",1+SUM(INDIRECT(ADDRESS(2,COLUMN(N10))&amp;":"&amp;ADDRESS(ROW(),COLUMN(N10))))))</f>
        <v>4</v>
      </c>
      <c r="C10" s="13" t="s">
        <v>30</v>
      </c>
      <c r="D10" s="13" t="n">
        <v>850</v>
      </c>
      <c r="E10" s="13" t="s">
        <v>31</v>
      </c>
      <c r="F10" s="13" t="s">
        <v>31</v>
      </c>
      <c r="G10" s="13" t="s">
        <v>34</v>
      </c>
      <c r="H10" s="13" t="n">
        <v>850</v>
      </c>
      <c r="I10" s="1" t="str">
        <f aca="true">IF(O10 - INDIRECT("O" &amp; ROW() - 1) = 0, "", INDIRECT("O" &amp; ROW() - 1) - O10)</f>
        <v/>
      </c>
      <c r="J10" s="7" t="n">
        <v>1</v>
      </c>
      <c r="L10" s="1" t="n">
        <f aca="true">IF(K10 = "-", -INDIRECT("D" &amp; ROW() - 1),H10)</f>
        <v>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>2.7, Альче</v>
      </c>
    </row>
    <row r="11" customFormat="false" ht="13.8" hidden="false" customHeight="true" outlineLevel="0" collapsed="false">
      <c r="A11" s="11" t="str">
        <f aca="true">IF(K11="-", "-", 1 + MAX(Вода!$A$2:$A$71) + SUM(INDIRECT(ADDRESS(2,COLUMN(N11)) &amp; ":" &amp; ADDRESS(ROW(),COLUMN(N11)))))</f>
        <v>-</v>
      </c>
      <c r="B11" s="12" t="str">
        <f aca="true">IF(G11="","",IF(K11="-","",1+SUM(INDIRECT(ADDRESS(2,COLUMN(N11))&amp;":"&amp;ADDRESS(ROW(),COLUMN(N11))))))</f>
        <v/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1" t="str">
        <f aca="true">IF(O11 - INDIRECT("O" &amp; ROW() - 1) = 0, "", INDIRECT("O" &amp; ROW() - 1) - O11)</f>
        <v/>
      </c>
      <c r="J11" s="7" t="s">
        <v>21</v>
      </c>
      <c r="K11" s="7" t="s">
        <v>21</v>
      </c>
      <c r="L11" s="1" t="n">
        <f aca="true">IF(K11 = "-", -INDIRECT("D" &amp; ROW() - 1),H11)</f>
        <v>-850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1</v>
      </c>
      <c r="O11" s="1" t="n">
        <f aca="true">IF(M11 = 0, INDIRECT("O" &amp; ROW() - 1), M11)</f>
        <v>0</v>
      </c>
      <c r="P11" s="1" t="str">
        <f aca="false">IF(G11="","",VLOOKUP(G11,'Соль SKU'!$A$1:$B$150,2, 0))</f>
        <v>-</v>
      </c>
    </row>
    <row r="12" customFormat="false" ht="13.8" hidden="false" customHeight="true" outlineLevel="0" collapsed="false">
      <c r="A12" s="15" t="n">
        <f aca="true">IF(K12="-", "-", 1 + MAX(Вода!$A$2:$A$71) + SUM(INDIRECT(ADDRESS(2,COLUMN(N12)) &amp; ":" &amp; ADDRESS(ROW(),COLUMN(N12)))))</f>
        <v>13</v>
      </c>
      <c r="B12" s="14" t="n">
        <f aca="true">IF(G12="","",IF(K12="-","",1+SUM(INDIRECT(ADDRESS(2,COLUMN(N12))&amp;":"&amp;ADDRESS(ROW(),COLUMN(N12))))))</f>
        <v>5</v>
      </c>
      <c r="C12" s="13" t="s">
        <v>30</v>
      </c>
      <c r="D12" s="13" t="n">
        <v>850</v>
      </c>
      <c r="E12" s="13" t="s">
        <v>31</v>
      </c>
      <c r="F12" s="13" t="s">
        <v>31</v>
      </c>
      <c r="G12" s="13" t="s">
        <v>34</v>
      </c>
      <c r="H12" s="13" t="n">
        <v>850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850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Альче</v>
      </c>
    </row>
    <row r="13" customFormat="false" ht="13.8" hidden="false" customHeight="true" outlineLevel="0" collapsed="false">
      <c r="A13" s="11" t="str">
        <f aca="true">IF(K13="-", "-", 1 + MAX(Вода!$A$2:$A$71) + SUM(INDIRECT(ADDRESS(2,COLUMN(N13)) &amp; ":" &amp; ADDRESS(ROW(),COLUMN(N13)))))</f>
        <v>-</v>
      </c>
      <c r="B13" s="12" t="str">
        <f aca="true">IF(G13="","",IF(K13="-","",1+SUM(INDIRECT(ADDRESS(2,COLUMN(N13))&amp;":"&amp;ADDRESS(ROW(),COLUMN(N13))))))</f>
        <v/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1" t="str">
        <f aca="true">IF(O13 - INDIRECT("O" &amp; ROW() - 1) = 0, "", INDIRECT("O" &amp; ROW() - 1) - O13)</f>
        <v/>
      </c>
      <c r="J13" s="7" t="s">
        <v>21</v>
      </c>
      <c r="K13" s="7" t="s">
        <v>21</v>
      </c>
      <c r="L13" s="1" t="n">
        <f aca="true">IF(K13 = "-", -INDIRECT("D" &amp; ROW() - 1),H13)</f>
        <v>-850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IF(G13="","",VLOOKUP(G13,'Соль SKU'!$A$1:$B$150,2, 0))</f>
        <v>-</v>
      </c>
    </row>
    <row r="14" customFormat="false" ht="13.8" hidden="false" customHeight="true" outlineLevel="0" collapsed="false">
      <c r="A14" s="16" t="n">
        <f aca="true">IF(K14="-", "-", 1 + MAX(Вода!$A$2:$A$71) + SUM(INDIRECT(ADDRESS(2,COLUMN(N14)) &amp; ":" &amp; ADDRESS(ROW(),COLUMN(N14)))))</f>
        <v>14</v>
      </c>
      <c r="B14" s="17" t="n">
        <f aca="true">IF(G14="","",IF(K14="-","",1+SUM(INDIRECT(ADDRESS(2,COLUMN(N14))&amp;":"&amp;ADDRESS(ROW(),COLUMN(N14))))))</f>
        <v>6</v>
      </c>
      <c r="C14" s="18" t="s">
        <v>35</v>
      </c>
      <c r="D14" s="18" t="n">
        <v>850</v>
      </c>
      <c r="E14" s="18" t="s">
        <v>36</v>
      </c>
      <c r="F14" s="18" t="s">
        <v>26</v>
      </c>
      <c r="G14" s="18" t="s">
        <v>37</v>
      </c>
      <c r="H14" s="18" t="n">
        <v>763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763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Сакко</v>
      </c>
    </row>
    <row r="15" customFormat="false" ht="13.8" hidden="false" customHeight="true" outlineLevel="0" collapsed="false">
      <c r="A15" s="16" t="n">
        <f aca="true">IF(K15="-", "-", 1 + MAX(Вода!$A$2:$A$71) + SUM(INDIRECT(ADDRESS(2,COLUMN(N15)) &amp; ":" &amp; ADDRESS(ROW(),COLUMN(N15)))))</f>
        <v>14</v>
      </c>
      <c r="B15" s="17" t="n">
        <f aca="true">IF(G15="","",IF(K15="-","",1+SUM(INDIRECT(ADDRESS(2,COLUMN(N15))&amp;":"&amp;ADDRESS(ROW(),COLUMN(N15))))))</f>
        <v>6</v>
      </c>
      <c r="C15" s="18" t="s">
        <v>35</v>
      </c>
      <c r="D15" s="18" t="n">
        <v>850</v>
      </c>
      <c r="E15" s="18" t="s">
        <v>36</v>
      </c>
      <c r="F15" s="18" t="s">
        <v>26</v>
      </c>
      <c r="G15" s="18" t="s">
        <v>38</v>
      </c>
      <c r="H15" s="18" t="n">
        <v>87</v>
      </c>
      <c r="I15" s="1" t="str">
        <f aca="true">IF(O15 - INDIRECT("O" &amp; ROW() - 1) = 0, "", INDIRECT("O" &amp; ROW() - 1) - O15)</f>
        <v/>
      </c>
      <c r="J15" s="7" t="n">
        <v>1</v>
      </c>
      <c r="L15" s="1" t="n">
        <f aca="true">IF(K15 = "-", -INDIRECT("D" &amp; ROW() - 1),H15)</f>
        <v>87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>2.7, Сакко</v>
      </c>
    </row>
    <row r="16" customFormat="false" ht="13.8" hidden="false" customHeight="true" outlineLevel="0" collapsed="false">
      <c r="A16" s="11" t="str">
        <f aca="true">IF(K16="-", "-", 1 + MAX(Вода!$A$2:$A$71) + SUM(INDIRECT(ADDRESS(2,COLUMN(N16)) &amp; ":" &amp; ADDRESS(ROW(),COLUMN(N16)))))</f>
        <v>-</v>
      </c>
      <c r="B16" s="12" t="str">
        <f aca="true">IF(G16="","",IF(K16="-","",1+SUM(INDIRECT(ADDRESS(2,COLUMN(N16))&amp;":"&amp;ADDRESS(ROW(),COLUMN(N16))))))</f>
        <v/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I16" s="1" t="str">
        <f aca="true">IF(O16 - INDIRECT("O" &amp; ROW() - 1) = 0, "", INDIRECT("O" &amp; ROW() - 1) - O16)</f>
        <v/>
      </c>
      <c r="J16" s="7" t="s">
        <v>21</v>
      </c>
      <c r="K16" s="7" t="s">
        <v>21</v>
      </c>
      <c r="L16" s="1" t="n">
        <f aca="true">IF(K16 = "-", -INDIRECT("D" &amp; ROW() - 1),H16)</f>
        <v>-850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1</v>
      </c>
      <c r="O16" s="1" t="n">
        <f aca="true">IF(M16 = 0, INDIRECT("O" &amp; ROW() - 1), M16)</f>
        <v>0</v>
      </c>
      <c r="P16" s="1" t="str">
        <f aca="false">IF(G16="","",VLOOKUP(G16,'Соль SKU'!$A$1:$B$150,2, 0))</f>
        <v>-</v>
      </c>
    </row>
    <row r="17" customFormat="false" ht="13.8" hidden="false" customHeight="true" outlineLevel="0" collapsed="false">
      <c r="A17" s="16" t="n">
        <f aca="true">IF(K17="-", "-", 1 + MAX(Вода!$A$2:$A$71) + SUM(INDIRECT(ADDRESS(2,COLUMN(N17)) &amp; ":" &amp; ADDRESS(ROW(),COLUMN(N17)))))</f>
        <v>15</v>
      </c>
      <c r="B17" s="17" t="n">
        <f aca="true">IF(G17="","",IF(K17="-","",1+SUM(INDIRECT(ADDRESS(2,COLUMN(N17))&amp;":"&amp;ADDRESS(ROW(),COLUMN(N17))))))</f>
        <v>7</v>
      </c>
      <c r="C17" s="18" t="s">
        <v>35</v>
      </c>
      <c r="D17" s="18" t="n">
        <v>850</v>
      </c>
      <c r="E17" s="18" t="s">
        <v>36</v>
      </c>
      <c r="F17" s="18" t="s">
        <v>26</v>
      </c>
      <c r="G17" s="18" t="s">
        <v>38</v>
      </c>
      <c r="H17" s="18" t="n">
        <v>850</v>
      </c>
      <c r="I17" s="1" t="str">
        <f aca="true">IF(O17 - INDIRECT("O" &amp; ROW() - 1) = 0, "", INDIRECT("O" &amp; ROW() - 1) - O17)</f>
        <v/>
      </c>
      <c r="J17" s="7" t="n">
        <v>1</v>
      </c>
      <c r="L17" s="1" t="n">
        <f aca="true">IF(K17 = "-", -INDIRECT("D" &amp; ROW() - 1),H17)</f>
        <v>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>2.7, Сакко</v>
      </c>
    </row>
    <row r="18" customFormat="false" ht="13.8" hidden="false" customHeight="true" outlineLevel="0" collapsed="false">
      <c r="A18" s="11" t="str">
        <f aca="true">IF(K18="-", "-", 1 + MAX(Вода!$A$2:$A$71) + SUM(INDIRECT(ADDRESS(2,COLUMN(N18)) &amp; ":" &amp; ADDRESS(ROW(),COLUMN(N18)))))</f>
        <v>-</v>
      </c>
      <c r="B18" s="12" t="str">
        <f aca="true">IF(G18="","",IF(K18="-","",1+SUM(INDIRECT(ADDRESS(2,COLUMN(N18))&amp;":"&amp;ADDRESS(ROW(),COLUMN(N18))))))</f>
        <v/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I18" s="1" t="str">
        <f aca="true">IF(O18 - INDIRECT("O" &amp; ROW() - 1) = 0, "", INDIRECT("O" &amp; ROW() - 1) - O18)</f>
        <v/>
      </c>
      <c r="J18" s="7" t="s">
        <v>21</v>
      </c>
      <c r="K18" s="7" t="s">
        <v>21</v>
      </c>
      <c r="L18" s="1" t="n">
        <f aca="true">IF(K18 = "-", -INDIRECT("D" &amp; ROW() - 1),H18)</f>
        <v>-850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1</v>
      </c>
      <c r="O18" s="1" t="n">
        <f aca="true">IF(M18 = 0, INDIRECT("O" &amp; ROW() - 1), M18)</f>
        <v>0</v>
      </c>
      <c r="P18" s="1" t="str">
        <f aca="false">IF(G18="","",VLOOKUP(G18,'Соль SKU'!$A$1:$B$150,2, 0))</f>
        <v>-</v>
      </c>
    </row>
    <row r="19" customFormat="false" ht="13.8" hidden="false" customHeight="true" outlineLevel="0" collapsed="false">
      <c r="A19" s="19" t="n">
        <f aca="true">IF(K19="-", "-", 1 + MAX(Вода!$A$2:$A$71) + SUM(INDIRECT(ADDRESS(2,COLUMN(N19)) &amp; ":" &amp; ADDRESS(ROW(),COLUMN(N19)))))</f>
        <v>16</v>
      </c>
      <c r="B19" s="20" t="n">
        <f aca="true">IF(G19="","",IF(K19="-","",1+SUM(INDIRECT(ADDRESS(2,COLUMN(N19))&amp;":"&amp;ADDRESS(ROW(),COLUMN(N19))))))</f>
        <v>8</v>
      </c>
      <c r="C19" s="21" t="s">
        <v>30</v>
      </c>
      <c r="D19" s="21" t="n">
        <v>850</v>
      </c>
      <c r="E19" s="21" t="s">
        <v>39</v>
      </c>
      <c r="F19" s="21" t="s">
        <v>26</v>
      </c>
      <c r="G19" s="21" t="s">
        <v>40</v>
      </c>
      <c r="H19" s="21" t="n">
        <v>850</v>
      </c>
      <c r="I19" s="1" t="str">
        <f aca="true">IF(O19 - INDIRECT("O" &amp; ROW() - 1) = 0, "", INDIRECT("O" &amp; ROW() - 1) - O19)</f>
        <v/>
      </c>
      <c r="J19" s="7" t="n">
        <v>1</v>
      </c>
      <c r="L19" s="1" t="n">
        <f aca="true">IF(K19 = "-", -INDIRECT("D" &amp; ROW() - 1),H19)</f>
        <v>850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>2.7, Альче</v>
      </c>
    </row>
    <row r="20" customFormat="false" ht="13.8" hidden="false" customHeight="true" outlineLevel="0" collapsed="false">
      <c r="A20" s="11" t="str">
        <f aca="true">IF(K20="-", "-", 1 + MAX(Вода!$A$2:$A$71) + SUM(INDIRECT(ADDRESS(2,COLUMN(N20)) &amp; ":" &amp; ADDRESS(ROW(),COLUMN(N20)))))</f>
        <v>-</v>
      </c>
      <c r="B20" s="12" t="str">
        <f aca="true">IF(G20="","",IF(K20="-","",1+SUM(INDIRECT(ADDRESS(2,COLUMN(N20))&amp;":"&amp;ADDRESS(ROW(),COLUMN(N20))))))</f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aca="true">IF(O20 - INDIRECT("O" &amp; ROW() - 1) = 0, "", INDIRECT("O" &amp; ROW() - 1) - O20)</f>
        <v/>
      </c>
      <c r="J20" s="7" t="s">
        <v>21</v>
      </c>
      <c r="K20" s="7" t="s">
        <v>21</v>
      </c>
      <c r="L20" s="1" t="n">
        <f aca="true">IF(K20 = "-", -INDIRECT("D" &amp; ROW() - 1),H20)</f>
        <v>-850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1</v>
      </c>
      <c r="O20" s="1" t="n">
        <f aca="true">IF(M20 = 0, INDIRECT("O" &amp; ROW() - 1), M20)</f>
        <v>0</v>
      </c>
      <c r="P20" s="1" t="str">
        <f aca="false">IF(G20="","",VLOOKUP(G20,'Соль SKU'!$A$1:$B$150,2, 0))</f>
        <v>-</v>
      </c>
    </row>
    <row r="21" customFormat="false" ht="13.8" hidden="false" customHeight="true" outlineLevel="0" collapsed="false">
      <c r="A21" s="16" t="n">
        <f aca="true">IF(K21="-", "-", 1 + MAX(Вода!$A$2:$A$71) + SUM(INDIRECT(ADDRESS(2,COLUMN(N21)) &amp; ":" &amp; ADDRESS(ROW(),COLUMN(N21)))))</f>
        <v>17</v>
      </c>
      <c r="B21" s="17" t="n">
        <f aca="true">IF(G21="","",IF(K21="-","",1+SUM(INDIRECT(ADDRESS(2,COLUMN(N21))&amp;":"&amp;ADDRESS(ROW(),COLUMN(N21))))))</f>
        <v>9</v>
      </c>
      <c r="C21" s="18" t="s">
        <v>35</v>
      </c>
      <c r="D21" s="18" t="n">
        <v>850</v>
      </c>
      <c r="E21" s="18" t="s">
        <v>36</v>
      </c>
      <c r="F21" s="18" t="s">
        <v>41</v>
      </c>
      <c r="G21" s="18" t="s">
        <v>42</v>
      </c>
      <c r="H21" s="18" t="n">
        <v>850</v>
      </c>
      <c r="I21" s="1" t="str">
        <f aca="true">IF(O21 - INDIRECT("O" &amp; ROW() - 1) = 0, "", INDIRECT("O" &amp; ROW() - 1) - O21)</f>
        <v/>
      </c>
      <c r="J21" s="7" t="n">
        <v>1</v>
      </c>
      <c r="L21" s="1" t="n">
        <f aca="true">IF(K21 = "-", -INDIRECT("D" &amp; ROW() - 1),H21)</f>
        <v>850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>2.7, Сакко</v>
      </c>
    </row>
    <row r="22" customFormat="false" ht="13.8" hidden="false" customHeight="true" outlineLevel="0" collapsed="false">
      <c r="A22" s="11" t="str">
        <f aca="true">IF(K22="-", "-", 1 + MAX(Вода!$A$2:$A$71) + SUM(INDIRECT(ADDRESS(2,COLUMN(N22)) &amp; ":" &amp; ADDRESS(ROW(),COLUMN(N22)))))</f>
        <v>-</v>
      </c>
      <c r="B22" s="12" t="str">
        <f aca="true">IF(G22="","",IF(K22="-","",1+SUM(INDIRECT(ADDRESS(2,COLUMN(N22))&amp;":"&amp;ADDRESS(ROW(),COLUMN(N22))))))</f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str">
        <f aca="true">IF(O22 - INDIRECT("O" &amp; ROW() - 1) = 0, "", INDIRECT("O" &amp; ROW() - 1) - O22)</f>
        <v/>
      </c>
      <c r="J22" s="7" t="s">
        <v>21</v>
      </c>
      <c r="K22" s="7" t="s">
        <v>21</v>
      </c>
      <c r="L22" s="1" t="n">
        <f aca="true">IF(K22 = "-", -INDIRECT("D" &amp; ROW() - 1),H22)</f>
        <v>-850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1</v>
      </c>
      <c r="O22" s="1" t="n">
        <f aca="true">IF(M22 = 0, INDIRECT("O" &amp; ROW() - 1), M22)</f>
        <v>0</v>
      </c>
      <c r="P22" s="1" t="str">
        <f aca="false">IF(G22="","",VLOOKUP(G22,'Соль SKU'!$A$1:$B$150,2, 0))</f>
        <v>-</v>
      </c>
    </row>
    <row r="23" customFormat="false" ht="13.8" hidden="false" customHeight="true" outlineLevel="0" collapsed="false">
      <c r="A23" s="16" t="n">
        <f aca="true">IF(K23="-", "-", 1 + MAX(Вода!$A$2:$A$71) + SUM(INDIRECT(ADDRESS(2,COLUMN(N23)) &amp; ":" &amp; ADDRESS(ROW(),COLUMN(N23)))))</f>
        <v>18</v>
      </c>
      <c r="B23" s="17" t="n">
        <f aca="true">IF(G23="","",IF(K23="-","",1+SUM(INDIRECT(ADDRESS(2,COLUMN(N23))&amp;":"&amp;ADDRESS(ROW(),COLUMN(N23))))))</f>
        <v>10</v>
      </c>
      <c r="C23" s="18" t="s">
        <v>30</v>
      </c>
      <c r="D23" s="18" t="n">
        <v>850</v>
      </c>
      <c r="E23" s="18" t="s">
        <v>36</v>
      </c>
      <c r="F23" s="18" t="s">
        <v>41</v>
      </c>
      <c r="G23" s="18" t="s">
        <v>43</v>
      </c>
      <c r="H23" s="18" t="n">
        <v>452</v>
      </c>
      <c r="I23" s="1" t="str">
        <f aca="true">IF(O23 - INDIRECT("O" &amp; ROW() - 1) = 0, "", INDIRECT("O" &amp; ROW() - 1) - O23)</f>
        <v/>
      </c>
      <c r="J23" s="7" t="n">
        <v>1</v>
      </c>
      <c r="L23" s="1" t="n">
        <f aca="true">IF(K23 = "-", -INDIRECT("D" &amp; ROW() - 1),H23)</f>
        <v>452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>2.7, Альче</v>
      </c>
    </row>
    <row r="24" customFormat="false" ht="13.8" hidden="false" customHeight="true" outlineLevel="0" collapsed="false">
      <c r="A24" s="19" t="n">
        <f aca="true">IF(K24="-", "-", 1 + MAX(Вода!$A$2:$A$71) + SUM(INDIRECT(ADDRESS(2,COLUMN(N24)) &amp; ":" &amp; ADDRESS(ROW(),COLUMN(N24)))))</f>
        <v>18</v>
      </c>
      <c r="B24" s="20" t="n">
        <f aca="true">IF(G24="","",IF(K24="-","",1+SUM(INDIRECT(ADDRESS(2,COLUMN(N24))&amp;":"&amp;ADDRESS(ROW(),COLUMN(N24))))))</f>
        <v>10</v>
      </c>
      <c r="C24" s="21" t="s">
        <v>30</v>
      </c>
      <c r="D24" s="21" t="n">
        <v>850</v>
      </c>
      <c r="E24" s="21" t="s">
        <v>39</v>
      </c>
      <c r="F24" s="21" t="s">
        <v>41</v>
      </c>
      <c r="G24" s="21" t="s">
        <v>44</v>
      </c>
      <c r="H24" s="21" t="n">
        <v>398</v>
      </c>
      <c r="I24" s="1" t="str">
        <f aca="true">IF(O24 - INDIRECT("O" &amp; ROW() - 1) = 0, "", INDIRECT("O" &amp; ROW() - 1) - O24)</f>
        <v/>
      </c>
      <c r="J24" s="7" t="n">
        <v>1</v>
      </c>
      <c r="L24" s="1" t="n">
        <f aca="true">IF(K24 = "-", -INDIRECT("D" &amp; ROW() - 1),H24)</f>
        <v>398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>2.7, Альче</v>
      </c>
    </row>
    <row r="25" customFormat="false" ht="13.8" hidden="false" customHeight="true" outlineLevel="0" collapsed="false">
      <c r="A25" s="11" t="str">
        <f aca="true">IF(K25="-", "-", 1 + MAX(Вода!$A$2:$A$71) + SUM(INDIRECT(ADDRESS(2,COLUMN(N25)) &amp; ":" &amp; ADDRESS(ROW(),COLUMN(N25)))))</f>
        <v>-</v>
      </c>
      <c r="B25" s="12" t="str">
        <f aca="true">IF(G25="","",IF(K25="-","",1+SUM(INDIRECT(ADDRESS(2,COLUMN(N25))&amp;":"&amp;ADDRESS(ROW(),COLUMN(N25))))))</f>
        <v/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1" t="str">
        <f aca="true">IF(O25 - INDIRECT("O" &amp; ROW() - 1) = 0, "", INDIRECT("O" &amp; ROW() - 1) - O25)</f>
        <v/>
      </c>
      <c r="J25" s="7" t="s">
        <v>21</v>
      </c>
      <c r="K25" s="7" t="s">
        <v>21</v>
      </c>
      <c r="L25" s="1" t="n">
        <f aca="true">IF(K25 = "-", -INDIRECT("D" &amp; ROW() - 1),H25)</f>
        <v>-850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1</v>
      </c>
      <c r="O25" s="1" t="n">
        <f aca="true">IF(M25 = 0, INDIRECT("O" &amp; ROW() - 1), M25)</f>
        <v>0</v>
      </c>
      <c r="P25" s="1" t="str">
        <f aca="false">IF(G25="","",VLOOKUP(G25,'Соль SKU'!$A$1:$B$150,2, 0))</f>
        <v>-</v>
      </c>
    </row>
    <row r="26" customFormat="false" ht="13.8" hidden="false" customHeight="true" outlineLevel="0" collapsed="false">
      <c r="A26" s="15" t="n">
        <f aca="true">IF(K26="-", "-", 1 + MAX(Вода!$A$2:$A$71) + SUM(INDIRECT(ADDRESS(2,COLUMN(N26)) &amp; ":" &amp; ADDRESS(ROW(),COLUMN(N26)))))</f>
        <v>19</v>
      </c>
      <c r="B26" s="14" t="n">
        <f aca="true">IF(G26="","",IF(K26="-","",1+SUM(INDIRECT(ADDRESS(2,COLUMN(N26))&amp;":"&amp;ADDRESS(ROW(),COLUMN(N26))))))</f>
        <v>11</v>
      </c>
      <c r="C26" s="13" t="s">
        <v>30</v>
      </c>
      <c r="D26" s="13" t="n">
        <v>850</v>
      </c>
      <c r="E26" s="13" t="s">
        <v>31</v>
      </c>
      <c r="F26" s="13" t="s">
        <v>31</v>
      </c>
      <c r="G26" s="13" t="s">
        <v>34</v>
      </c>
      <c r="H26" s="13" t="n">
        <v>850</v>
      </c>
      <c r="I26" s="1" t="str">
        <f aca="true">IF(O26 - INDIRECT("O" &amp; ROW() - 1) = 0, "", INDIRECT("O" &amp; ROW() - 1) - O26)</f>
        <v/>
      </c>
      <c r="J26" s="7" t="n">
        <v>1</v>
      </c>
      <c r="L26" s="1" t="n">
        <f aca="true">IF(K26 = "-", -INDIRECT("D" &amp; ROW() - 1),H26)</f>
        <v>850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>2.7, Альче</v>
      </c>
    </row>
    <row r="27" customFormat="false" ht="13.8" hidden="false" customHeight="true" outlineLevel="0" collapsed="false">
      <c r="A27" s="11" t="str">
        <f aca="true">IF(K27="-", "-", 1 + MAX(Вода!$A$2:$A$71) + SUM(INDIRECT(ADDRESS(2,COLUMN(N27)) &amp; ":" &amp; ADDRESS(ROW(),COLUMN(N27)))))</f>
        <v>-</v>
      </c>
      <c r="B27" s="12" t="str">
        <f aca="true">IF(G27="","",IF(K27="-","",1+SUM(INDIRECT(ADDRESS(2,COLUMN(N27))&amp;":"&amp;ADDRESS(ROW(),COLUMN(N27))))))</f>
        <v/>
      </c>
      <c r="C27" s="7" t="s">
        <v>21</v>
      </c>
      <c r="D27" s="7" t="s">
        <v>21</v>
      </c>
      <c r="E27" s="7" t="s">
        <v>21</v>
      </c>
      <c r="F27" s="7" t="s">
        <v>21</v>
      </c>
      <c r="G27" s="7" t="s">
        <v>21</v>
      </c>
      <c r="H27" s="7" t="s">
        <v>21</v>
      </c>
      <c r="I27" s="1" t="str">
        <f aca="true">IF(O27 - INDIRECT("O" &amp; ROW() - 1) = 0, "", INDIRECT("O" &amp; ROW() - 1) - O27)</f>
        <v/>
      </c>
      <c r="J27" s="7" t="s">
        <v>21</v>
      </c>
      <c r="K27" s="7" t="s">
        <v>21</v>
      </c>
      <c r="L27" s="1" t="n">
        <f aca="true">IF(K27 = "-", -INDIRECT("D" &amp; ROW() - 1),H27)</f>
        <v>-850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1</v>
      </c>
      <c r="O27" s="1" t="n">
        <f aca="true">IF(M27 = 0, INDIRECT("O" &amp; ROW() - 1), M27)</f>
        <v>0</v>
      </c>
      <c r="P27" s="1" t="str">
        <f aca="false">IF(G27="","",VLOOKUP(G27,'Соль SKU'!$A$1:$B$150,2, 0))</f>
        <v>-</v>
      </c>
    </row>
    <row r="28" customFormat="false" ht="13.8" hidden="false" customHeight="true" outlineLevel="0" collapsed="false">
      <c r="A28" s="15" t="n">
        <f aca="true">IF(K28="-", "-", 1 + MAX(Вода!$A$2:$A$71) + SUM(INDIRECT(ADDRESS(2,COLUMN(N28)) &amp; ":" &amp; ADDRESS(ROW(),COLUMN(N28)))))</f>
        <v>20</v>
      </c>
      <c r="B28" s="14" t="n">
        <f aca="true">IF(G28="","",IF(K28="-","",1+SUM(INDIRECT(ADDRESS(2,COLUMN(N28))&amp;":"&amp;ADDRESS(ROW(),COLUMN(N28))))))</f>
        <v>12</v>
      </c>
      <c r="C28" s="13" t="s">
        <v>30</v>
      </c>
      <c r="D28" s="13" t="n">
        <v>850</v>
      </c>
      <c r="E28" s="13" t="s">
        <v>31</v>
      </c>
      <c r="F28" s="13" t="s">
        <v>31</v>
      </c>
      <c r="G28" s="13" t="s">
        <v>34</v>
      </c>
      <c r="H28" s="13" t="n">
        <v>850</v>
      </c>
      <c r="I28" s="1" t="str">
        <f aca="true">IF(O28 - INDIRECT("O" &amp; ROW() - 1) = 0, "", INDIRECT("O" &amp; ROW() - 1) - O28)</f>
        <v/>
      </c>
      <c r="J28" s="7" t="n">
        <v>1</v>
      </c>
      <c r="L28" s="1" t="n">
        <f aca="true">IF(K28 = "-", -INDIRECT("D" &amp; ROW() - 1),H28)</f>
        <v>850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>2.7, Альче</v>
      </c>
    </row>
    <row r="29" customFormat="false" ht="13.8" hidden="false" customHeight="true" outlineLevel="0" collapsed="false">
      <c r="A29" s="11" t="str">
        <f aca="true">IF(K29="-", "-", 1 + MAX(Вода!$A$2:$A$71) + SUM(INDIRECT(ADDRESS(2,COLUMN(N29)) &amp; ":" &amp; ADDRESS(ROW(),COLUMN(N29)))))</f>
        <v>-</v>
      </c>
      <c r="B29" s="12" t="str">
        <f aca="true">IF(G29="","",IF(K29="-","",1+SUM(INDIRECT(ADDRESS(2,COLUMN(N29))&amp;":"&amp;ADDRESS(ROW(),COLUMN(N29))))))</f>
        <v/>
      </c>
      <c r="C29" s="7" t="s">
        <v>21</v>
      </c>
      <c r="D29" s="7" t="s">
        <v>21</v>
      </c>
      <c r="E29" s="7" t="s">
        <v>21</v>
      </c>
      <c r="F29" s="7" t="s">
        <v>21</v>
      </c>
      <c r="G29" s="7" t="s">
        <v>21</v>
      </c>
      <c r="H29" s="7" t="s">
        <v>21</v>
      </c>
      <c r="I29" s="1" t="str">
        <f aca="true">IF(O29 - INDIRECT("O" &amp; ROW() - 1) = 0, "", INDIRECT("O" &amp; ROW() - 1) - O29)</f>
        <v/>
      </c>
      <c r="J29" s="7" t="s">
        <v>21</v>
      </c>
      <c r="K29" s="7" t="s">
        <v>21</v>
      </c>
      <c r="L29" s="1" t="n">
        <f aca="true">IF(K29 = "-", -INDIRECT("D" &amp; ROW() - 1),H29)</f>
        <v>-850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1</v>
      </c>
      <c r="O29" s="1" t="n">
        <f aca="true">IF(M29 = 0, INDIRECT("O" &amp; ROW() - 1), M29)</f>
        <v>0</v>
      </c>
      <c r="P29" s="1" t="str">
        <f aca="false">IF(G29="","",VLOOKUP(G29,'Соль SKU'!$A$1:$B$150,2, 0))</f>
        <v>-</v>
      </c>
    </row>
    <row r="30" customFormat="false" ht="13.8" hidden="false" customHeight="true" outlineLevel="0" collapsed="false">
      <c r="A30" s="19" t="n">
        <f aca="true">IF(K30="-", "-", 1 + MAX(Вода!$A$2:$A$71) + SUM(INDIRECT(ADDRESS(2,COLUMN(N30)) &amp; ":" &amp; ADDRESS(ROW(),COLUMN(N30)))))</f>
        <v>21</v>
      </c>
      <c r="B30" s="20" t="n">
        <f aca="true">IF(G30="","",IF(K30="-","",1+SUM(INDIRECT(ADDRESS(2,COLUMN(N30))&amp;":"&amp;ADDRESS(ROW(),COLUMN(N30))))))</f>
        <v>13</v>
      </c>
      <c r="C30" s="21" t="s">
        <v>30</v>
      </c>
      <c r="D30" s="21" t="n">
        <v>850</v>
      </c>
      <c r="E30" s="21" t="s">
        <v>39</v>
      </c>
      <c r="F30" s="21" t="s">
        <v>41</v>
      </c>
      <c r="G30" s="21" t="s">
        <v>45</v>
      </c>
      <c r="H30" s="21" t="n">
        <v>850</v>
      </c>
      <c r="I30" s="1" t="str">
        <f aca="true">IF(O30 - INDIRECT("O" &amp; ROW() - 1) = 0, "", INDIRECT("O" &amp; ROW() - 1) - O30)</f>
        <v/>
      </c>
      <c r="J30" s="7" t="n">
        <v>1</v>
      </c>
      <c r="L30" s="1" t="n">
        <f aca="true">IF(K30 = "-", -INDIRECT("D" &amp; ROW() - 1),H30)</f>
        <v>850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>2.7, Альче</v>
      </c>
    </row>
    <row r="31" customFormat="false" ht="13.8" hidden="false" customHeight="true" outlineLevel="0" collapsed="false">
      <c r="A31" s="11" t="str">
        <f aca="true">IF(K31="-", "-", 1 + MAX(Вода!$A$2:$A$71) + SUM(INDIRECT(ADDRESS(2,COLUMN(N31)) &amp; ":" &amp; ADDRESS(ROW(),COLUMN(N31)))))</f>
        <v>-</v>
      </c>
      <c r="B31" s="12" t="str">
        <f aca="true">IF(G31="","",IF(K31="-","",1+SUM(INDIRECT(ADDRESS(2,COLUMN(N31))&amp;":"&amp;ADDRESS(ROW(),COLUMN(N31))))))</f>
        <v/>
      </c>
      <c r="C31" s="7" t="s">
        <v>21</v>
      </c>
      <c r="D31" s="7" t="s">
        <v>21</v>
      </c>
      <c r="E31" s="7" t="s">
        <v>21</v>
      </c>
      <c r="F31" s="7" t="s">
        <v>21</v>
      </c>
      <c r="G31" s="7" t="s">
        <v>21</v>
      </c>
      <c r="H31" s="7" t="s">
        <v>21</v>
      </c>
      <c r="I31" s="1" t="str">
        <f aca="true">IF(O31 - INDIRECT("O" &amp; ROW() - 1) = 0, "", INDIRECT("O" &amp; ROW() - 1) - O31)</f>
        <v/>
      </c>
      <c r="J31" s="7" t="s">
        <v>21</v>
      </c>
      <c r="K31" s="7" t="s">
        <v>21</v>
      </c>
      <c r="L31" s="1" t="n">
        <f aca="true">IF(K31 = "-", -INDIRECT("D" &amp; ROW() - 1),H31)</f>
        <v>-850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1</v>
      </c>
      <c r="O31" s="1" t="n">
        <f aca="true">IF(M31 = 0, INDIRECT("O" &amp; ROW() - 1), M31)</f>
        <v>0</v>
      </c>
      <c r="P31" s="1" t="str">
        <f aca="false">IF(G31="","",VLOOKUP(G31,'Соль SKU'!$A$1:$B$150,2, 0))</f>
        <v>-</v>
      </c>
    </row>
    <row r="32" customFormat="false" ht="13.8" hidden="false" customHeight="true" outlineLevel="0" collapsed="false">
      <c r="A32" s="19" t="n">
        <f aca="true">IF(K32="-", "-", 1 + MAX(Вода!$A$2:$A$71) + SUM(INDIRECT(ADDRESS(2,COLUMN(N32)) &amp; ":" &amp; ADDRESS(ROW(),COLUMN(N32)))))</f>
        <v>22</v>
      </c>
      <c r="B32" s="20" t="n">
        <f aca="true">IF(G32="","",IF(K32="-","",1+SUM(INDIRECT(ADDRESS(2,COLUMN(N32))&amp;":"&amp;ADDRESS(ROW(),COLUMN(N32))))))</f>
        <v>14</v>
      </c>
      <c r="C32" s="21" t="s">
        <v>30</v>
      </c>
      <c r="D32" s="21" t="n">
        <v>850</v>
      </c>
      <c r="E32" s="21" t="s">
        <v>39</v>
      </c>
      <c r="F32" s="21" t="s">
        <v>41</v>
      </c>
      <c r="G32" s="21" t="s">
        <v>45</v>
      </c>
      <c r="H32" s="21" t="n">
        <v>850</v>
      </c>
      <c r="I32" s="1" t="str">
        <f aca="true">IF(O32 - INDIRECT("O" &amp; ROW() - 1) = 0, "", INDIRECT("O" &amp; ROW() - 1) - O32)</f>
        <v/>
      </c>
      <c r="J32" s="7" t="n">
        <v>1</v>
      </c>
      <c r="L32" s="1" t="n">
        <f aca="true">IF(K32 = "-", -INDIRECT("D" &amp; ROW() - 1),H32)</f>
        <v>850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>2.7, Альче</v>
      </c>
    </row>
    <row r="33" customFormat="false" ht="13.8" hidden="false" customHeight="true" outlineLevel="0" collapsed="false">
      <c r="A33" s="11" t="str">
        <f aca="true">IF(K33="-", "-", 1 + MAX(Вода!$A$2:$A$71) + SUM(INDIRECT(ADDRESS(2,COLUMN(N33)) &amp; ":" &amp; ADDRESS(ROW(),COLUMN(N33)))))</f>
        <v>-</v>
      </c>
      <c r="B33" s="12" t="str">
        <f aca="true">IF(G33="","",IF(K33="-","",1+SUM(INDIRECT(ADDRESS(2,COLUMN(N33))&amp;":"&amp;ADDRESS(ROW(),COLUMN(N33))))))</f>
        <v/>
      </c>
      <c r="C33" s="7" t="s">
        <v>21</v>
      </c>
      <c r="D33" s="7" t="s">
        <v>21</v>
      </c>
      <c r="E33" s="7" t="s">
        <v>21</v>
      </c>
      <c r="F33" s="7" t="s">
        <v>21</v>
      </c>
      <c r="G33" s="7" t="s">
        <v>21</v>
      </c>
      <c r="H33" s="7" t="s">
        <v>21</v>
      </c>
      <c r="I33" s="1" t="str">
        <f aca="true">IF(O33 - INDIRECT("O" &amp; ROW() - 1) = 0, "", INDIRECT("O" &amp; ROW() - 1) - O33)</f>
        <v/>
      </c>
      <c r="J33" s="7" t="s">
        <v>21</v>
      </c>
      <c r="K33" s="7" t="s">
        <v>21</v>
      </c>
      <c r="L33" s="1" t="n">
        <f aca="true">IF(K33 = "-", -INDIRECT("D" &amp; ROW() - 1),H33)</f>
        <v>-850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1</v>
      </c>
      <c r="O33" s="1" t="n">
        <f aca="true">IF(M33 = 0, INDIRECT("O" &amp; ROW() - 1), M33)</f>
        <v>0</v>
      </c>
      <c r="P33" s="1" t="str">
        <f aca="false">IF(G33="","",VLOOKUP(G33,'Соль SKU'!$A$1:$B$150,2, 0))</f>
        <v>-</v>
      </c>
    </row>
    <row r="34" customFormat="false" ht="13.8" hidden="false" customHeight="true" outlineLevel="0" collapsed="false">
      <c r="A34" s="19" t="n">
        <f aca="true">IF(K34="-", "-", 1 + MAX(Вода!$A$2:$A$71) + SUM(INDIRECT(ADDRESS(2,COLUMN(N34)) &amp; ":" &amp; ADDRESS(ROW(),COLUMN(N34)))))</f>
        <v>23</v>
      </c>
      <c r="B34" s="20" t="n">
        <f aca="true">IF(G34="","",IF(K34="-","",1+SUM(INDIRECT(ADDRESS(2,COLUMN(N34))&amp;":"&amp;ADDRESS(ROW(),COLUMN(N34))))))</f>
        <v>15</v>
      </c>
      <c r="C34" s="21" t="s">
        <v>30</v>
      </c>
      <c r="D34" s="21" t="n">
        <v>850</v>
      </c>
      <c r="E34" s="21" t="s">
        <v>39</v>
      </c>
      <c r="F34" s="21" t="s">
        <v>41</v>
      </c>
      <c r="G34" s="21" t="s">
        <v>45</v>
      </c>
      <c r="H34" s="21" t="n">
        <v>850</v>
      </c>
      <c r="I34" s="1" t="str">
        <f aca="true">IF(O34 - INDIRECT("O" &amp; ROW() - 1) = 0, "", INDIRECT("O" &amp; ROW() - 1) - O34)</f>
        <v/>
      </c>
      <c r="J34" s="7" t="n">
        <v>1</v>
      </c>
      <c r="L34" s="1" t="n">
        <f aca="true">IF(K34 = "-", -INDIRECT("D" &amp; ROW() - 1),H34)</f>
        <v>850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>2.7, Альче</v>
      </c>
    </row>
    <row r="35" customFormat="false" ht="13.8" hidden="false" customHeight="true" outlineLevel="0" collapsed="false">
      <c r="A35" s="11" t="str">
        <f aca="true">IF(K35="-", "-", 1 + MAX(Вода!$A$2:$A$71) + SUM(INDIRECT(ADDRESS(2,COLUMN(N35)) &amp; ":" &amp; ADDRESS(ROW(),COLUMN(N35)))))</f>
        <v>-</v>
      </c>
      <c r="B35" s="12" t="str">
        <f aca="true">IF(G35="","",IF(K35="-","",1+SUM(INDIRECT(ADDRESS(2,COLUMN(N35))&amp;":"&amp;ADDRESS(ROW(),COLUMN(N35))))))</f>
        <v/>
      </c>
      <c r="C35" s="7" t="s">
        <v>21</v>
      </c>
      <c r="D35" s="7" t="s">
        <v>21</v>
      </c>
      <c r="E35" s="7" t="s">
        <v>21</v>
      </c>
      <c r="F35" s="7" t="s">
        <v>21</v>
      </c>
      <c r="G35" s="7" t="s">
        <v>21</v>
      </c>
      <c r="H35" s="7" t="s">
        <v>21</v>
      </c>
      <c r="I35" s="1" t="str">
        <f aca="true">IF(O35 - INDIRECT("O" &amp; ROW() - 1) = 0, "", INDIRECT("O" &amp; ROW() - 1) - O35)</f>
        <v/>
      </c>
      <c r="J35" s="7" t="s">
        <v>21</v>
      </c>
      <c r="K35" s="7" t="s">
        <v>21</v>
      </c>
      <c r="L35" s="1" t="n">
        <f aca="true">IF(K35 = "-", -INDIRECT("D" &amp; ROW() - 1),H35)</f>
        <v>-850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1</v>
      </c>
      <c r="O35" s="1" t="n">
        <f aca="true">IF(M35 = 0, INDIRECT("O" &amp; ROW() - 1), M35)</f>
        <v>0</v>
      </c>
      <c r="P35" s="1" t="str">
        <f aca="false">IF(G35="","",VLOOKUP(G35,'Соль SKU'!$A$1:$B$150,2, 0))</f>
        <v>-</v>
      </c>
    </row>
    <row r="36" customFormat="false" ht="13.8" hidden="false" customHeight="true" outlineLevel="0" collapsed="false">
      <c r="B36" s="12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false">IF(K36 = "-", -#REF!,H36)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B37" s="12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false">IF(K37 = "-", -D36,H37)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B38" s="12" t="str">
        <f aca="true">IF(G38="","",IF(K38="-","",1+SUM(INDIRECT(ADDRESS(2,COLUMN(N38))&amp;":"&amp;ADDRESS(ROW(),COLUMN(N38))))))</f>
        <v/>
      </c>
      <c r="I38" s="1" t="str">
        <f aca="true">IF(O38-INDIRECT("O"&amp;ROW()-1)=0,"",INDIRECT("O"&amp;ROW()-1)-O38)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B39" s="12" t="str">
        <f aca="true">IF(G39="","",IF(K39="-","",1+SUM(INDIRECT(ADDRESS(2,COLUMN(N39))&amp;":"&amp;ADDRESS(ROW(),COLUMN(N39))))))</f>
        <v/>
      </c>
      <c r="I39" s="1" t="str">
        <f aca="true">IF(O39-INDIRECT("O"&amp;ROW()-1)=0,"",INDIRECT("O"&amp;ROW()-1)-O39)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B40" s="12" t="str">
        <f aca="true">IF(G40="","",IF(K40="-","",1+SUM(INDIRECT(ADDRESS(2,COLUMN(N40))&amp;":"&amp;ADDRESS(ROW(),COLUMN(N40))))))</f>
        <v/>
      </c>
      <c r="I40" s="1" t="str">
        <f aca="true">IF(O40-INDIRECT("O"&amp;ROW()-1)=0,"",INDIRECT("O"&amp;ROW()-1)-O40)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B41" s="12" t="str">
        <f aca="true">IF(G41="","",IF(K41="-","",1+SUM(INDIRECT(ADDRESS(2,COLUMN(N41))&amp;":"&amp;ADDRESS(ROW(),COLUMN(N41))))))</f>
        <v/>
      </c>
      <c r="I41" s="1" t="str">
        <f aca="true">IF(O41-INDIRECT("O"&amp;ROW()-1)=0,"",INDIRECT("O"&amp;ROW()-1)-O41)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IF(O42-INDIRECT("O"&amp;ROW()-1)=0,"",INDIRECT("O"&amp;ROW()-1)-O42)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IF(O43-INDIRECT("O"&amp;ROW()-1)=0,"",INDIRECT("O"&amp;ROW()-1)-O43)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IF(O44-INDIRECT("O"&amp;ROW()-1)=0,"",INDIRECT("O"&amp;ROW()-1)-O44)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IF(O45-INDIRECT("O"&amp;ROW()-1)=0,"",INDIRECT("O"&amp;ROW()-1)-O45)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IF(O46-INDIRECT("O"&amp;ROW()-1)=0,"",INDIRECT("O"&amp;ROW()-1)-O46)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IF(O47-INDIRECT("O"&amp;ROW()-1)=0,"",INDIRECT("O"&amp;ROW()-1)-O47)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IF(O48-INDIRECT("O"&amp;ROW()-1)=0,"",INDIRECT("O"&amp;ROW()-1)-O48)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IF(O49-INDIRECT("O"&amp;ROW()-1)=0,"",INDIRECT("O"&amp;ROW()-1)-O49)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IF(O50-INDIRECT("O"&amp;ROW()-1)=0,"",INDIRECT("O"&amp;ROW()-1)-O50)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IF(O51-INDIRECT("O"&amp;ROW()-1)=0,"",INDIRECT("O"&amp;ROW()-1)-O51)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IF(O58-INDIRECT("O"&amp;ROW()-1)=0,"",INDIRECT("O"&amp;ROW()-1)-O58)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IF(O59-INDIRECT("O"&amp;ROW()-1)=0,"",INDIRECT("O"&amp;ROW()-1)-O59)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IF(O60-INDIRECT("O"&amp;ROW()-1)=0,"",INDIRECT("O"&amp;ROW()-1)-O60)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IF(O61-INDIRECT("O"&amp;ROW()-1)=0,"",INDIRECT("O"&amp;ROW()-1)-O61)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IF(O62-INDIRECT("O"&amp;ROW()-1)=0,"",INDIRECT("O"&amp;ROW()-1)-O62)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IF(O63-INDIRECT("O"&amp;ROW()-1)=0,"",INDIRECT("O"&amp;ROW()-1)-O63)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9:I1048576 I1:I9 I11:I25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9:C86 C2:C9 C11:C25">
    <cfRule type="expression" priority="4" aboveAverage="0" equalAverage="0" bottom="0" percent="0" rank="0" text="" dxfId="2">
      <formula>$C2&lt;&gt;$P2</formula>
    </cfRule>
  </conditionalFormatting>
  <conditionalFormatting sqref="I11:I13">
    <cfRule type="cellIs" priority="5" operator="between" aboveAverage="0" equalAverage="0" bottom="0" percent="0" rank="0" text="" dxfId="0">
      <formula>0</formula>
      <formula>10000000</formula>
    </cfRule>
    <cfRule type="cellIs" priority="6" operator="between" aboveAverage="0" equalAverage="0" bottom="0" percent="0" rank="0" text="" dxfId="1">
      <formula>-1000000</formula>
      <formula>0</formula>
    </cfRule>
  </conditionalFormatting>
  <conditionalFormatting sqref="C11:C13">
    <cfRule type="expression" priority="7" aboveAverage="0" equalAverage="0" bottom="0" percent="0" rank="0" text="" dxfId="2">
      <formula>$C11&lt;&gt;$P11</formula>
    </cfRule>
  </conditionalFormatting>
  <conditionalFormatting sqref="I13 I11">
    <cfRule type="cellIs" priority="8" operator="between" aboveAverage="0" equalAverage="0" bottom="0" percent="0" rank="0" text="" dxfId="0">
      <formula>0</formula>
      <formula>10000000</formula>
    </cfRule>
    <cfRule type="cellIs" priority="9" operator="between" aboveAverage="0" equalAverage="0" bottom="0" percent="0" rank="0" text="" dxfId="1">
      <formula>-1000000</formula>
      <formula>0</formula>
    </cfRule>
  </conditionalFormatting>
  <conditionalFormatting sqref="C13 C11">
    <cfRule type="expression" priority="10" aboveAverage="0" equalAverage="0" bottom="0" percent="0" rank="0" text="" dxfId="2">
      <formula>$C11&lt;&gt;$P11</formula>
    </cfRule>
  </conditionalFormatting>
  <conditionalFormatting sqref="I10">
    <cfRule type="cellIs" priority="11" operator="between" aboveAverage="0" equalAverage="0" bottom="0" percent="0" rank="0" text="" dxfId="0">
      <formula>0</formula>
      <formula>10000000</formula>
    </cfRule>
    <cfRule type="cellIs" priority="12" operator="between" aboveAverage="0" equalAverage="0" bottom="0" percent="0" rank="0" text="" dxfId="1">
      <formula>-1000000</formula>
      <formula>0</formula>
    </cfRule>
  </conditionalFormatting>
  <conditionalFormatting sqref="C10">
    <cfRule type="expression" priority="13" aboveAverage="0" equalAverage="0" bottom="0" percent="0" rank="0" text="" dxfId="2">
      <formula>$C10&lt;&gt;$P10</formula>
    </cfRule>
  </conditionalFormatting>
  <conditionalFormatting sqref="I12">
    <cfRule type="cellIs" priority="14" operator="between" aboveAverage="0" equalAverage="0" bottom="0" percent="0" rank="0" text="" dxfId="0">
      <formula>0</formula>
      <formula>10000000</formula>
    </cfRule>
    <cfRule type="cellIs" priority="15" operator="between" aboveAverage="0" equalAverage="0" bottom="0" percent="0" rank="0" text="" dxfId="1">
      <formula>-1000000</formula>
      <formula>0</formula>
    </cfRule>
  </conditionalFormatting>
  <conditionalFormatting sqref="C12">
    <cfRule type="expression" priority="16" aboveAverage="0" equalAverage="0" bottom="0" percent="0" rank="0" text="" dxfId="2">
      <formula>$C12&lt;&gt;$P12</formula>
    </cfRule>
  </conditionalFormatting>
  <conditionalFormatting sqref="I27:I28">
    <cfRule type="cellIs" priority="17" operator="between" aboveAverage="0" equalAverage="0" bottom="0" percent="0" rank="0" text="" dxfId="0">
      <formula>0</formula>
      <formula>10000000</formula>
    </cfRule>
    <cfRule type="cellIs" priority="18" operator="between" aboveAverage="0" equalAverage="0" bottom="0" percent="0" rank="0" text="" dxfId="1">
      <formula>-1000000</formula>
      <formula>0</formula>
    </cfRule>
  </conditionalFormatting>
  <conditionalFormatting sqref="C27:C28">
    <cfRule type="expression" priority="19" aboveAverage="0" equalAverage="0" bottom="0" percent="0" rank="0" text="" dxfId="2">
      <formula>$C27&lt;&gt;$P27</formula>
    </cfRule>
  </conditionalFormatting>
  <conditionalFormatting sqref="I27:I28">
    <cfRule type="cellIs" priority="20" operator="between" aboveAverage="0" equalAverage="0" bottom="0" percent="0" rank="0" text="" dxfId="0">
      <formula>0</formula>
      <formula>10000000</formula>
    </cfRule>
    <cfRule type="cellIs" priority="21" operator="between" aboveAverage="0" equalAverage="0" bottom="0" percent="0" rank="0" text="" dxfId="1">
      <formula>-1000000</formula>
      <formula>0</formula>
    </cfRule>
  </conditionalFormatting>
  <conditionalFormatting sqref="C27:C28">
    <cfRule type="expression" priority="22" aboveAverage="0" equalAverage="0" bottom="0" percent="0" rank="0" text="" dxfId="2">
      <formula>$C27&lt;&gt;$P27</formula>
    </cfRule>
  </conditionalFormatting>
  <conditionalFormatting sqref="I27">
    <cfRule type="cellIs" priority="23" operator="between" aboveAverage="0" equalAverage="0" bottom="0" percent="0" rank="0" text="" dxfId="0">
      <formula>0</formula>
      <formula>10000000</formula>
    </cfRule>
    <cfRule type="cellIs" priority="24" operator="between" aboveAverage="0" equalAverage="0" bottom="0" percent="0" rank="0" text="" dxfId="1">
      <formula>-1000000</formula>
      <formula>0</formula>
    </cfRule>
  </conditionalFormatting>
  <conditionalFormatting sqref="C27">
    <cfRule type="expression" priority="25" aboveAverage="0" equalAverage="0" bottom="0" percent="0" rank="0" text="" dxfId="2">
      <formula>$C27&lt;&gt;$P27</formula>
    </cfRule>
  </conditionalFormatting>
  <conditionalFormatting sqref="I26">
    <cfRule type="cellIs" priority="26" operator="between" aboveAverage="0" equalAverage="0" bottom="0" percent="0" rank="0" text="" dxfId="0">
      <formula>0</formula>
      <formula>10000000</formula>
    </cfRule>
    <cfRule type="cellIs" priority="27" operator="between" aboveAverage="0" equalAverage="0" bottom="0" percent="0" rank="0" text="" dxfId="1">
      <formula>-1000000</formula>
      <formula>0</formula>
    </cfRule>
  </conditionalFormatting>
  <conditionalFormatting sqref="C26">
    <cfRule type="expression" priority="28" aboveAverage="0" equalAverage="0" bottom="0" percent="0" rank="0" text="" dxfId="2">
      <formula>$C26&lt;&gt;$P26</formula>
    </cfRule>
  </conditionalFormatting>
  <conditionalFormatting sqref="I28">
    <cfRule type="cellIs" priority="29" operator="between" aboveAverage="0" equalAverage="0" bottom="0" percent="0" rank="0" text="" dxfId="0">
      <formula>0</formula>
      <formula>10000000</formula>
    </cfRule>
    <cfRule type="cellIs" priority="30" operator="between" aboveAverage="0" equalAverage="0" bottom="0" percent="0" rank="0" text="" dxfId="1">
      <formula>-1000000</formula>
      <formula>0</formula>
    </cfRule>
  </conditionalFormatting>
  <conditionalFormatting sqref="C28">
    <cfRule type="expression" priority="31" aboveAverage="0" equalAverage="0" bottom="0" percent="0" rank="0" text="" dxfId="2">
      <formula>$C28&lt;&gt;$P28</formula>
    </cfRule>
  </conditionalFormatting>
  <dataValidations count="2">
    <dataValidation allowBlank="false" operator="between" showDropDown="false" showErrorMessage="false" showInputMessage="true" sqref="C2:C86" type="list">
      <formula1>'Типы варок'!$A$1:$A$102</formula1>
      <formula2>0</formula2>
    </dataValidation>
    <dataValidation allowBlank="false" operator="between" showDropDown="false" showErrorMessage="true" showInputMessage="true" sqref="G2:G86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11" t="s">
        <v>21</v>
      </c>
      <c r="B1" s="11" t="s">
        <v>21</v>
      </c>
    </row>
    <row r="2" customFormat="false" ht="14.5" hidden="false" customHeight="true" outlineLevel="0" collapsed="false">
      <c r="A2" s="11" t="s">
        <v>27</v>
      </c>
      <c r="B2" s="11" t="s">
        <v>25</v>
      </c>
    </row>
    <row r="3" customFormat="false" ht="14.5" hidden="false" customHeight="false" outlineLevel="0" collapsed="false">
      <c r="A3" s="7" t="s">
        <v>46</v>
      </c>
      <c r="B3" s="7" t="s">
        <v>47</v>
      </c>
    </row>
    <row r="4" customFormat="false" ht="14.5" hidden="false" customHeight="false" outlineLevel="0" collapsed="false">
      <c r="A4" s="7" t="s">
        <v>48</v>
      </c>
      <c r="B4" s="7" t="s">
        <v>47</v>
      </c>
    </row>
    <row r="5" customFormat="false" ht="14.5" hidden="false" customHeight="false" outlineLevel="0" collapsed="false">
      <c r="A5" s="7" t="s">
        <v>49</v>
      </c>
      <c r="B5" s="7" t="s">
        <v>47</v>
      </c>
    </row>
    <row r="6" customFormat="false" ht="14.5" hidden="false" customHeight="false" outlineLevel="0" collapsed="false">
      <c r="A6" s="7" t="s">
        <v>50</v>
      </c>
      <c r="B6" s="7" t="s">
        <v>47</v>
      </c>
    </row>
    <row r="7" customFormat="false" ht="14.5" hidden="false" customHeight="false" outlineLevel="0" collapsed="false">
      <c r="A7" s="7" t="s">
        <v>51</v>
      </c>
      <c r="B7" s="7" t="s">
        <v>47</v>
      </c>
    </row>
    <row r="8" customFormat="false" ht="14.5" hidden="false" customHeight="false" outlineLevel="0" collapsed="false">
      <c r="A8" s="7" t="s">
        <v>28</v>
      </c>
      <c r="B8" s="7" t="s">
        <v>25</v>
      </c>
    </row>
    <row r="9" customFormat="false" ht="14.5" hidden="false" customHeight="false" outlineLevel="0" collapsed="false">
      <c r="A9" s="7" t="s">
        <v>52</v>
      </c>
      <c r="B9" s="7" t="s">
        <v>47</v>
      </c>
    </row>
    <row r="10" customFormat="false" ht="14.5" hidden="false" customHeight="false" outlineLevel="0" collapsed="false">
      <c r="A10" s="7" t="s">
        <v>53</v>
      </c>
      <c r="B10" s="7" t="s">
        <v>47</v>
      </c>
    </row>
    <row r="11" customFormat="false" ht="14.5" hidden="false" customHeight="false" outlineLevel="0" collapsed="false">
      <c r="A11" s="7" t="s">
        <v>29</v>
      </c>
      <c r="B11" s="7" t="s">
        <v>25</v>
      </c>
    </row>
    <row r="12" customFormat="false" ht="14.5" hidden="false" customHeight="false" outlineLevel="0" collapsed="false">
      <c r="A12" s="7" t="s">
        <v>54</v>
      </c>
      <c r="B12" s="7" t="s">
        <v>47</v>
      </c>
    </row>
    <row r="13" customFormat="false" ht="14.5" hidden="false" customHeight="false" outlineLevel="0" collapsed="false">
      <c r="A13" s="7" t="s">
        <v>55</v>
      </c>
      <c r="B13" s="7" t="s">
        <v>47</v>
      </c>
    </row>
    <row r="14" customFormat="false" ht="14.5" hidden="false" customHeight="false" outlineLevel="0" collapsed="false">
      <c r="A14" s="7" t="s">
        <v>56</v>
      </c>
      <c r="B14" s="7" t="s">
        <v>47</v>
      </c>
    </row>
    <row r="15" customFormat="false" ht="14.5" hidden="false" customHeight="false" outlineLevel="0" collapsed="false">
      <c r="A15" s="7" t="s">
        <v>57</v>
      </c>
      <c r="B15" s="7" t="s">
        <v>47</v>
      </c>
    </row>
    <row r="16" customFormat="false" ht="14.5" hidden="false" customHeight="false" outlineLevel="0" collapsed="false">
      <c r="A16" s="7" t="s">
        <v>58</v>
      </c>
      <c r="B16" s="7" t="s">
        <v>13</v>
      </c>
    </row>
    <row r="17" customFormat="false" ht="14.5" hidden="false" customHeight="false" outlineLevel="0" collapsed="false">
      <c r="A17" s="7" t="s">
        <v>17</v>
      </c>
      <c r="B17" s="7" t="s">
        <v>13</v>
      </c>
    </row>
    <row r="18" customFormat="false" ht="14.5" hidden="false" customHeight="false" outlineLevel="0" collapsed="false">
      <c r="A18" s="7" t="s">
        <v>59</v>
      </c>
      <c r="B18" s="7" t="s">
        <v>13</v>
      </c>
    </row>
    <row r="19" customFormat="false" ht="14.5" hidden="false" customHeight="false" outlineLevel="0" collapsed="false">
      <c r="A19" s="7" t="s">
        <v>16</v>
      </c>
      <c r="B19" s="7" t="s">
        <v>13</v>
      </c>
    </row>
    <row r="20" customFormat="false" ht="14.5" hidden="false" customHeight="false" outlineLevel="0" collapsed="false">
      <c r="A20" s="7" t="s">
        <v>60</v>
      </c>
      <c r="B20" s="7" t="s">
        <v>47</v>
      </c>
    </row>
    <row r="21" customFormat="false" ht="14.5" hidden="false" customHeight="false" outlineLevel="0" collapsed="false">
      <c r="A21" s="7" t="s">
        <v>61</v>
      </c>
      <c r="B21" s="7" t="s">
        <v>47</v>
      </c>
    </row>
    <row r="22" customFormat="false" ht="14.5" hidden="false" customHeight="false" outlineLevel="0" collapsed="false">
      <c r="A22" s="7" t="s">
        <v>62</v>
      </c>
      <c r="B22" s="7" t="s">
        <v>47</v>
      </c>
    </row>
    <row r="23" customFormat="false" ht="14.5" hidden="false" customHeight="false" outlineLevel="0" collapsed="false">
      <c r="A23" s="7" t="s">
        <v>63</v>
      </c>
      <c r="B23" s="7" t="s">
        <v>47</v>
      </c>
    </row>
    <row r="24" customFormat="false" ht="14.5" hidden="false" customHeight="false" outlineLevel="0" collapsed="false">
      <c r="A24" s="7" t="s">
        <v>20</v>
      </c>
      <c r="B24" s="7" t="s">
        <v>13</v>
      </c>
    </row>
    <row r="25" customFormat="false" ht="14.5" hidden="false" customHeight="false" outlineLevel="0" collapsed="false">
      <c r="A25" s="7" t="s">
        <v>64</v>
      </c>
      <c r="B25" s="7" t="s">
        <v>13</v>
      </c>
    </row>
    <row r="26" customFormat="false" ht="14.5" hidden="false" customHeight="false" outlineLevel="0" collapsed="false">
      <c r="A26" s="7" t="s">
        <v>24</v>
      </c>
      <c r="B26" s="7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65</v>
      </c>
      <c r="B2" s="7" t="s">
        <v>25</v>
      </c>
    </row>
    <row r="3" customFormat="false" ht="14.5" hidden="false" customHeight="false" outlineLevel="0" collapsed="false">
      <c r="A3" s="7" t="s">
        <v>66</v>
      </c>
      <c r="B3" s="7" t="s">
        <v>25</v>
      </c>
    </row>
    <row r="4" customFormat="false" ht="14.5" hidden="false" customHeight="false" outlineLevel="0" collapsed="false">
      <c r="A4" s="7" t="s">
        <v>67</v>
      </c>
      <c r="B4" s="7" t="s">
        <v>25</v>
      </c>
    </row>
    <row r="5" customFormat="false" ht="14.5" hidden="false" customHeight="false" outlineLevel="0" collapsed="false">
      <c r="A5" s="7" t="s">
        <v>68</v>
      </c>
      <c r="B5" s="7" t="s">
        <v>25</v>
      </c>
    </row>
    <row r="6" customFormat="false" ht="14.5" hidden="false" customHeight="false" outlineLevel="0" collapsed="false">
      <c r="A6" s="7" t="s">
        <v>37</v>
      </c>
      <c r="B6" s="7" t="s">
        <v>35</v>
      </c>
    </row>
    <row r="7" customFormat="false" ht="14.5" hidden="false" customHeight="false" outlineLevel="0" collapsed="false">
      <c r="A7" s="7" t="s">
        <v>69</v>
      </c>
      <c r="B7" s="7" t="s">
        <v>35</v>
      </c>
    </row>
    <row r="8" customFormat="false" ht="14.5" hidden="false" customHeight="false" outlineLevel="0" collapsed="false">
      <c r="A8" s="7" t="s">
        <v>34</v>
      </c>
      <c r="B8" s="7" t="s">
        <v>30</v>
      </c>
    </row>
    <row r="9" customFormat="false" ht="14.5" hidden="false" customHeight="false" outlineLevel="0" collapsed="false">
      <c r="A9" s="7" t="s">
        <v>70</v>
      </c>
      <c r="B9" s="7" t="s">
        <v>35</v>
      </c>
    </row>
    <row r="10" customFormat="false" ht="14.5" hidden="false" customHeight="false" outlineLevel="0" collapsed="false">
      <c r="A10" s="7" t="s">
        <v>33</v>
      </c>
      <c r="B10" s="7" t="s">
        <v>30</v>
      </c>
    </row>
    <row r="11" customFormat="false" ht="14.5" hidden="false" customHeight="false" outlineLevel="0" collapsed="false">
      <c r="A11" s="7" t="s">
        <v>71</v>
      </c>
      <c r="B11" s="7" t="s">
        <v>30</v>
      </c>
    </row>
    <row r="12" customFormat="false" ht="14.5" hidden="false" customHeight="false" outlineLevel="0" collapsed="false">
      <c r="A12" s="7" t="s">
        <v>72</v>
      </c>
      <c r="B12" s="7" t="s">
        <v>73</v>
      </c>
    </row>
    <row r="13" customFormat="false" ht="14.5" hidden="false" customHeight="false" outlineLevel="0" collapsed="false">
      <c r="A13" s="7" t="s">
        <v>74</v>
      </c>
      <c r="B13" s="7" t="s">
        <v>35</v>
      </c>
    </row>
    <row r="14" customFormat="false" ht="14.5" hidden="false" customHeight="false" outlineLevel="0" collapsed="false">
      <c r="A14" s="7" t="s">
        <v>75</v>
      </c>
      <c r="B14" s="7" t="s">
        <v>35</v>
      </c>
    </row>
    <row r="15" customFormat="false" ht="14.5" hidden="false" customHeight="false" outlineLevel="0" collapsed="false">
      <c r="A15" s="7" t="s">
        <v>76</v>
      </c>
      <c r="B15" s="7" t="s">
        <v>35</v>
      </c>
    </row>
    <row r="16" customFormat="false" ht="14.5" hidden="false" customHeight="false" outlineLevel="0" collapsed="false">
      <c r="A16" s="7" t="s">
        <v>77</v>
      </c>
      <c r="B16" s="7" t="s">
        <v>30</v>
      </c>
    </row>
    <row r="17" customFormat="false" ht="14.5" hidden="false" customHeight="false" outlineLevel="0" collapsed="false">
      <c r="A17" s="7" t="s">
        <v>42</v>
      </c>
      <c r="B17" s="7" t="s">
        <v>35</v>
      </c>
    </row>
    <row r="18" customFormat="false" ht="14.5" hidden="false" customHeight="false" outlineLevel="0" collapsed="false">
      <c r="A18" s="7" t="s">
        <v>38</v>
      </c>
      <c r="B18" s="7" t="s">
        <v>35</v>
      </c>
    </row>
    <row r="19" customFormat="false" ht="14.5" hidden="false" customHeight="false" outlineLevel="0" collapsed="false">
      <c r="A19" s="7" t="s">
        <v>78</v>
      </c>
      <c r="B19" s="7" t="s">
        <v>35</v>
      </c>
    </row>
    <row r="20" customFormat="false" ht="14.5" hidden="false" customHeight="false" outlineLevel="0" collapsed="false">
      <c r="A20" s="7" t="s">
        <v>43</v>
      </c>
      <c r="B20" s="7" t="s">
        <v>30</v>
      </c>
    </row>
    <row r="21" customFormat="false" ht="14.5" hidden="false" customHeight="false" outlineLevel="0" collapsed="false">
      <c r="A21" s="7" t="s">
        <v>79</v>
      </c>
      <c r="B21" s="7" t="s">
        <v>30</v>
      </c>
    </row>
    <row r="22" customFormat="false" ht="14.5" hidden="false" customHeight="false" outlineLevel="0" collapsed="false">
      <c r="A22" s="7" t="s">
        <v>80</v>
      </c>
      <c r="B22" s="7" t="s">
        <v>30</v>
      </c>
    </row>
    <row r="23" customFormat="false" ht="14.5" hidden="false" customHeight="false" outlineLevel="0" collapsed="false">
      <c r="A23" s="7" t="s">
        <v>81</v>
      </c>
      <c r="B23" s="7" t="s">
        <v>30</v>
      </c>
    </row>
    <row r="24" customFormat="false" ht="14.5" hidden="false" customHeight="false" outlineLevel="0" collapsed="false">
      <c r="A24" s="7" t="s">
        <v>82</v>
      </c>
      <c r="B24" s="7" t="s">
        <v>30</v>
      </c>
    </row>
    <row r="25" customFormat="false" ht="14.5" hidden="false" customHeight="false" outlineLevel="0" collapsed="false">
      <c r="A25" s="7" t="s">
        <v>83</v>
      </c>
      <c r="B25" s="7" t="s">
        <v>35</v>
      </c>
    </row>
    <row r="26" customFormat="false" ht="14.5" hidden="false" customHeight="false" outlineLevel="0" collapsed="false">
      <c r="A26" s="7" t="s">
        <v>84</v>
      </c>
      <c r="B26" s="7" t="s">
        <v>30</v>
      </c>
    </row>
    <row r="27" customFormat="false" ht="14.5" hidden="false" customHeight="false" outlineLevel="0" collapsed="false">
      <c r="A27" s="7" t="s">
        <v>44</v>
      </c>
      <c r="B27" s="7" t="s">
        <v>30</v>
      </c>
    </row>
    <row r="28" customFormat="false" ht="14.5" hidden="false" customHeight="false" outlineLevel="0" collapsed="false">
      <c r="A28" s="7" t="s">
        <v>85</v>
      </c>
      <c r="B28" s="7" t="s">
        <v>35</v>
      </c>
    </row>
    <row r="29" customFormat="false" ht="14.5" hidden="false" customHeight="false" outlineLevel="0" collapsed="false">
      <c r="A29" s="7" t="s">
        <v>32</v>
      </c>
      <c r="B29" s="7" t="s">
        <v>30</v>
      </c>
    </row>
    <row r="30" customFormat="false" ht="14.5" hidden="false" customHeight="false" outlineLevel="0" collapsed="false">
      <c r="A30" s="7" t="s">
        <v>40</v>
      </c>
      <c r="B30" s="7" t="s">
        <v>30</v>
      </c>
    </row>
    <row r="31" customFormat="false" ht="14.5" hidden="false" customHeight="false" outlineLevel="0" collapsed="false">
      <c r="A31" s="7" t="s">
        <v>45</v>
      </c>
      <c r="B31" s="7" t="s">
        <v>30</v>
      </c>
    </row>
    <row r="32" customFormat="false" ht="14.5" hidden="false" customHeight="false" outlineLevel="0" collapsed="false">
      <c r="A32" s="7" t="s">
        <v>86</v>
      </c>
      <c r="B32" s="7" t="s">
        <v>30</v>
      </c>
    </row>
    <row r="33" customFormat="false" ht="14.5" hidden="false" customHeight="false" outlineLevel="0" collapsed="false">
      <c r="A33" s="7" t="s">
        <v>87</v>
      </c>
      <c r="B33" s="7" t="s">
        <v>30</v>
      </c>
    </row>
    <row r="34" customFormat="false" ht="14.5" hidden="false" customHeight="false" outlineLevel="0" collapsed="false">
      <c r="A34" s="7" t="s">
        <v>88</v>
      </c>
      <c r="B34" s="7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22</v>
      </c>
    </row>
    <row r="3" customFormat="false" ht="14.5" hidden="false" customHeight="false" outlineLevel="0" collapsed="false">
      <c r="A3" s="7" t="s">
        <v>25</v>
      </c>
    </row>
    <row r="4" customFormat="false" ht="14.5" hidden="false" customHeight="false" outlineLevel="0" collapsed="false">
      <c r="A4" s="7" t="s">
        <v>30</v>
      </c>
    </row>
    <row r="5" customFormat="false" ht="14.5" hidden="false" customHeight="false" outlineLevel="0" collapsed="false">
      <c r="A5" s="7" t="s">
        <v>13</v>
      </c>
    </row>
    <row r="6" customFormat="false" ht="14.5" hidden="false" customHeight="false" outlineLevel="0" collapsed="false">
      <c r="A6" s="7" t="s">
        <v>73</v>
      </c>
    </row>
    <row r="7" customFormat="false" ht="14.5" hidden="false" customHeight="false" outlineLevel="0" collapsed="false">
      <c r="A7" s="7" t="s">
        <v>35</v>
      </c>
    </row>
    <row r="8" customFormat="false" ht="14.5" hidden="false" customHeight="false" outlineLevel="0" collapsed="false">
      <c r="A8" s="7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2021-01-18T10:58:34Z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