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milk_project/"/>
    </mc:Choice>
  </mc:AlternateContent>
  <xr:revisionPtr revIDLastSave="0" documentId="13_ncr:1_{D4BB171F-9CCA-6E45-9246-88BCDD095511}" xr6:coauthVersionLast="47" xr6:coauthVersionMax="47" xr10:uidLastSave="{00000000-0000-0000-0000-000000000000}"/>
  <bookViews>
    <workbookView xWindow="0" yWindow="760" windowWidth="30240" windowHeight="18880" tabRatio="500" firstSheet="1" activeTab="3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</sheets>
  <definedNames>
    <definedName name="Water_SKU">'SKU Милкпроджект'!$A$1:$A$100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" i="3" l="1"/>
  <c r="L8" i="3"/>
  <c r="C8" i="3"/>
  <c r="A8" i="3"/>
  <c r="R7" i="3"/>
  <c r="Q7" i="3"/>
  <c r="L7" i="3"/>
  <c r="K7" i="3"/>
  <c r="J7" i="3"/>
  <c r="H7" i="3"/>
  <c r="G7" i="3"/>
  <c r="C7" i="3"/>
  <c r="B7" i="3"/>
  <c r="R6" i="3"/>
  <c r="L6" i="3"/>
  <c r="C6" i="3"/>
  <c r="A6" i="3"/>
  <c r="R5" i="3"/>
  <c r="Q5" i="3"/>
  <c r="L5" i="3"/>
  <c r="K5" i="3"/>
  <c r="J5" i="3"/>
  <c r="H5" i="3"/>
  <c r="G5" i="3"/>
  <c r="C5" i="3"/>
  <c r="B5" i="3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F204" i="4"/>
  <c r="C204" i="4"/>
  <c r="B204" i="4"/>
  <c r="F203" i="4"/>
  <c r="C203" i="4"/>
  <c r="B203" i="4"/>
  <c r="F202" i="4"/>
  <c r="C202" i="4"/>
  <c r="B202" i="4"/>
  <c r="F201" i="4"/>
  <c r="C201" i="4"/>
  <c r="B201" i="4"/>
  <c r="F200" i="4"/>
  <c r="C200" i="4"/>
  <c r="B200" i="4"/>
  <c r="F199" i="4"/>
  <c r="C199" i="4"/>
  <c r="B199" i="4"/>
  <c r="F198" i="4"/>
  <c r="C198" i="4"/>
  <c r="B198" i="4"/>
  <c r="F197" i="4"/>
  <c r="C197" i="4"/>
  <c r="B197" i="4"/>
  <c r="F196" i="4"/>
  <c r="C196" i="4"/>
  <c r="B196" i="4"/>
  <c r="F195" i="4"/>
  <c r="C195" i="4"/>
  <c r="B195" i="4"/>
  <c r="F194" i="4"/>
  <c r="C194" i="4"/>
  <c r="B194" i="4"/>
  <c r="F193" i="4"/>
  <c r="C193" i="4"/>
  <c r="B193" i="4"/>
  <c r="F192" i="4"/>
  <c r="C192" i="4"/>
  <c r="B192" i="4"/>
  <c r="F191" i="4"/>
  <c r="C191" i="4"/>
  <c r="B191" i="4"/>
  <c r="F190" i="4"/>
  <c r="C190" i="4"/>
  <c r="B190" i="4"/>
  <c r="F189" i="4"/>
  <c r="C189" i="4"/>
  <c r="B189" i="4"/>
  <c r="F188" i="4"/>
  <c r="C188" i="4"/>
  <c r="B188" i="4"/>
  <c r="F187" i="4"/>
  <c r="C187" i="4"/>
  <c r="B187" i="4"/>
  <c r="F186" i="4"/>
  <c r="C186" i="4"/>
  <c r="B186" i="4"/>
  <c r="F185" i="4"/>
  <c r="C185" i="4"/>
  <c r="B185" i="4"/>
  <c r="F184" i="4"/>
  <c r="C184" i="4"/>
  <c r="B184" i="4"/>
  <c r="F183" i="4"/>
  <c r="C183" i="4"/>
  <c r="B183" i="4"/>
  <c r="F182" i="4"/>
  <c r="C182" i="4"/>
  <c r="B182" i="4"/>
  <c r="F181" i="4"/>
  <c r="C181" i="4"/>
  <c r="B181" i="4"/>
  <c r="F180" i="4"/>
  <c r="C180" i="4"/>
  <c r="B180" i="4"/>
  <c r="F179" i="4"/>
  <c r="C179" i="4"/>
  <c r="B179" i="4"/>
  <c r="F178" i="4"/>
  <c r="C178" i="4"/>
  <c r="B178" i="4"/>
  <c r="F177" i="4"/>
  <c r="C177" i="4"/>
  <c r="B177" i="4"/>
  <c r="F176" i="4"/>
  <c r="C176" i="4"/>
  <c r="B176" i="4"/>
  <c r="F175" i="4"/>
  <c r="C175" i="4"/>
  <c r="B175" i="4"/>
  <c r="F174" i="4"/>
  <c r="C174" i="4"/>
  <c r="B174" i="4"/>
  <c r="F173" i="4"/>
  <c r="C173" i="4"/>
  <c r="B173" i="4"/>
  <c r="F172" i="4"/>
  <c r="C172" i="4"/>
  <c r="B172" i="4"/>
  <c r="F171" i="4"/>
  <c r="C171" i="4"/>
  <c r="B171" i="4"/>
  <c r="F170" i="4"/>
  <c r="C170" i="4"/>
  <c r="B170" i="4"/>
  <c r="F169" i="4"/>
  <c r="C169" i="4"/>
  <c r="B169" i="4"/>
  <c r="F168" i="4"/>
  <c r="C168" i="4"/>
  <c r="B168" i="4"/>
  <c r="F167" i="4"/>
  <c r="C167" i="4"/>
  <c r="B167" i="4"/>
  <c r="F166" i="4"/>
  <c r="C166" i="4"/>
  <c r="B166" i="4"/>
  <c r="F165" i="4"/>
  <c r="C165" i="4"/>
  <c r="B165" i="4"/>
  <c r="F164" i="4"/>
  <c r="C164" i="4"/>
  <c r="B164" i="4"/>
  <c r="F163" i="4"/>
  <c r="C163" i="4"/>
  <c r="B163" i="4"/>
  <c r="F162" i="4"/>
  <c r="C162" i="4"/>
  <c r="B162" i="4"/>
  <c r="F161" i="4"/>
  <c r="C161" i="4"/>
  <c r="B161" i="4"/>
  <c r="F160" i="4"/>
  <c r="C160" i="4"/>
  <c r="B160" i="4"/>
  <c r="F159" i="4"/>
  <c r="C159" i="4"/>
  <c r="B159" i="4"/>
  <c r="F158" i="4"/>
  <c r="C158" i="4"/>
  <c r="B158" i="4"/>
  <c r="F157" i="4"/>
  <c r="C157" i="4"/>
  <c r="B157" i="4"/>
  <c r="F156" i="4"/>
  <c r="C156" i="4"/>
  <c r="B156" i="4"/>
  <c r="F155" i="4"/>
  <c r="C155" i="4"/>
  <c r="B155" i="4"/>
  <c r="F154" i="4"/>
  <c r="C154" i="4"/>
  <c r="B154" i="4"/>
  <c r="F153" i="4"/>
  <c r="C153" i="4"/>
  <c r="B153" i="4"/>
  <c r="F152" i="4"/>
  <c r="C152" i="4"/>
  <c r="B152" i="4"/>
  <c r="F151" i="4"/>
  <c r="C151" i="4"/>
  <c r="B151" i="4"/>
  <c r="F150" i="4"/>
  <c r="C150" i="4"/>
  <c r="B150" i="4"/>
  <c r="F149" i="4"/>
  <c r="C149" i="4"/>
  <c r="B149" i="4"/>
  <c r="F148" i="4"/>
  <c r="C148" i="4"/>
  <c r="B148" i="4"/>
  <c r="F147" i="4"/>
  <c r="C147" i="4"/>
  <c r="B147" i="4"/>
  <c r="F146" i="4"/>
  <c r="C146" i="4"/>
  <c r="B146" i="4"/>
  <c r="F145" i="4"/>
  <c r="C145" i="4"/>
  <c r="B145" i="4"/>
  <c r="F144" i="4"/>
  <c r="C144" i="4"/>
  <c r="B144" i="4"/>
  <c r="F143" i="4"/>
  <c r="C143" i="4"/>
  <c r="B143" i="4"/>
  <c r="F142" i="4"/>
  <c r="C142" i="4"/>
  <c r="B142" i="4"/>
  <c r="F141" i="4"/>
  <c r="C141" i="4"/>
  <c r="B141" i="4"/>
  <c r="F140" i="4"/>
  <c r="C140" i="4"/>
  <c r="B140" i="4"/>
  <c r="F139" i="4"/>
  <c r="C139" i="4"/>
  <c r="B139" i="4"/>
  <c r="F138" i="4"/>
  <c r="C138" i="4"/>
  <c r="B138" i="4"/>
  <c r="F137" i="4"/>
  <c r="C137" i="4"/>
  <c r="B137" i="4"/>
  <c r="F136" i="4"/>
  <c r="C136" i="4"/>
  <c r="B136" i="4"/>
  <c r="F135" i="4"/>
  <c r="C135" i="4"/>
  <c r="B135" i="4"/>
  <c r="F134" i="4"/>
  <c r="C134" i="4"/>
  <c r="B134" i="4"/>
  <c r="F133" i="4"/>
  <c r="C133" i="4"/>
  <c r="B133" i="4"/>
  <c r="F132" i="4"/>
  <c r="C132" i="4"/>
  <c r="B132" i="4"/>
  <c r="F131" i="4"/>
  <c r="C131" i="4"/>
  <c r="B131" i="4"/>
  <c r="F130" i="4"/>
  <c r="C130" i="4"/>
  <c r="B130" i="4"/>
  <c r="F129" i="4"/>
  <c r="C129" i="4"/>
  <c r="B129" i="4"/>
  <c r="F128" i="4"/>
  <c r="C128" i="4"/>
  <c r="B128" i="4"/>
  <c r="F127" i="4"/>
  <c r="C127" i="4"/>
  <c r="B127" i="4"/>
  <c r="F126" i="4"/>
  <c r="C126" i="4"/>
  <c r="B126" i="4"/>
  <c r="F125" i="4"/>
  <c r="C125" i="4"/>
  <c r="B125" i="4"/>
  <c r="F124" i="4"/>
  <c r="C124" i="4"/>
  <c r="B124" i="4"/>
  <c r="F123" i="4"/>
  <c r="C123" i="4"/>
  <c r="B123" i="4"/>
  <c r="F122" i="4"/>
  <c r="C122" i="4"/>
  <c r="B122" i="4"/>
  <c r="L121" i="4"/>
  <c r="K121" i="4"/>
  <c r="J121" i="4"/>
  <c r="C121" i="4"/>
  <c r="B121" i="4"/>
  <c r="L120" i="4"/>
  <c r="K120" i="4"/>
  <c r="J120" i="4"/>
  <c r="C120" i="4"/>
  <c r="B120" i="4"/>
  <c r="L119" i="4"/>
  <c r="H119" i="4" s="1"/>
  <c r="K119" i="4"/>
  <c r="J119" i="4"/>
  <c r="C119" i="4"/>
  <c r="B119" i="4"/>
  <c r="N118" i="4"/>
  <c r="L118" i="4"/>
  <c r="H118" i="4" s="1"/>
  <c r="K118" i="4"/>
  <c r="J118" i="4"/>
  <c r="G118" i="4"/>
  <c r="F118" i="4"/>
  <c r="C118" i="4"/>
  <c r="B118" i="4"/>
  <c r="N117" i="4"/>
  <c r="L117" i="4"/>
  <c r="H117" i="4" s="1"/>
  <c r="K117" i="4"/>
  <c r="J117" i="4"/>
  <c r="G117" i="4"/>
  <c r="F117" i="4"/>
  <c r="C117" i="4"/>
  <c r="B117" i="4"/>
  <c r="L116" i="4"/>
  <c r="H116" i="4" s="1"/>
  <c r="K116" i="4"/>
  <c r="J116" i="4"/>
  <c r="G116" i="4"/>
  <c r="F116" i="4"/>
  <c r="C116" i="4"/>
  <c r="B116" i="4"/>
  <c r="L115" i="4"/>
  <c r="H115" i="4" s="1"/>
  <c r="K115" i="4"/>
  <c r="J115" i="4"/>
  <c r="F115" i="4"/>
  <c r="C115" i="4"/>
  <c r="B115" i="4"/>
  <c r="N114" i="4"/>
  <c r="L114" i="4"/>
  <c r="H114" i="4" s="1"/>
  <c r="K114" i="4"/>
  <c r="J114" i="4"/>
  <c r="G114" i="4"/>
  <c r="F114" i="4"/>
  <c r="C114" i="4"/>
  <c r="B114" i="4"/>
  <c r="N113" i="4"/>
  <c r="L113" i="4"/>
  <c r="H113" i="4" s="1"/>
  <c r="K113" i="4"/>
  <c r="J113" i="4"/>
  <c r="G113" i="4"/>
  <c r="F113" i="4"/>
  <c r="C113" i="4"/>
  <c r="B113" i="4"/>
  <c r="N112" i="4"/>
  <c r="L112" i="4"/>
  <c r="K112" i="4"/>
  <c r="J112" i="4"/>
  <c r="G112" i="4"/>
  <c r="C112" i="4"/>
  <c r="B112" i="4"/>
  <c r="L111" i="4"/>
  <c r="K111" i="4"/>
  <c r="J111" i="4"/>
  <c r="C111" i="4"/>
  <c r="B111" i="4"/>
  <c r="L110" i="4"/>
  <c r="K110" i="4"/>
  <c r="J110" i="4"/>
  <c r="C110" i="4"/>
  <c r="B110" i="4"/>
  <c r="L109" i="4"/>
  <c r="K109" i="4"/>
  <c r="J109" i="4"/>
  <c r="G109" i="4"/>
  <c r="C109" i="4"/>
  <c r="B109" i="4"/>
  <c r="N108" i="4"/>
  <c r="L108" i="4"/>
  <c r="H108" i="4" s="1"/>
  <c r="K108" i="4"/>
  <c r="J108" i="4"/>
  <c r="G108" i="4"/>
  <c r="F108" i="4"/>
  <c r="C108" i="4"/>
  <c r="B108" i="4"/>
  <c r="N107" i="4"/>
  <c r="L107" i="4"/>
  <c r="H107" i="4" s="1"/>
  <c r="K107" i="4"/>
  <c r="J107" i="4"/>
  <c r="G107" i="4"/>
  <c r="F107" i="4"/>
  <c r="C107" i="4"/>
  <c r="B107" i="4"/>
  <c r="L106" i="4"/>
  <c r="K106" i="4"/>
  <c r="J106" i="4"/>
  <c r="G106" i="4"/>
  <c r="F106" i="4"/>
  <c r="C106" i="4"/>
  <c r="B106" i="4"/>
  <c r="L105" i="4"/>
  <c r="K105" i="4"/>
  <c r="J105" i="4"/>
  <c r="F105" i="4"/>
  <c r="C105" i="4"/>
  <c r="B105" i="4"/>
  <c r="N104" i="4"/>
  <c r="L104" i="4"/>
  <c r="H104" i="4" s="1"/>
  <c r="K104" i="4"/>
  <c r="J104" i="4"/>
  <c r="G104" i="4"/>
  <c r="F104" i="4"/>
  <c r="C104" i="4"/>
  <c r="B104" i="4"/>
  <c r="N103" i="4"/>
  <c r="L103" i="4"/>
  <c r="H103" i="4" s="1"/>
  <c r="K103" i="4"/>
  <c r="J103" i="4"/>
  <c r="G103" i="4"/>
  <c r="F103" i="4"/>
  <c r="C103" i="4"/>
  <c r="B103" i="4"/>
  <c r="L102" i="4"/>
  <c r="H102" i="4" s="1"/>
  <c r="K102" i="4"/>
  <c r="J102" i="4"/>
  <c r="G102" i="4"/>
  <c r="C102" i="4"/>
  <c r="B102" i="4"/>
  <c r="N101" i="4"/>
  <c r="L101" i="4"/>
  <c r="K101" i="4"/>
  <c r="J101" i="4"/>
  <c r="F101" i="4"/>
  <c r="C101" i="4"/>
  <c r="B101" i="4"/>
  <c r="L100" i="4"/>
  <c r="K100" i="4"/>
  <c r="J100" i="4"/>
  <c r="C100" i="4"/>
  <c r="B100" i="4"/>
  <c r="L99" i="4"/>
  <c r="K99" i="4"/>
  <c r="J99" i="4"/>
  <c r="C99" i="4"/>
  <c r="B99" i="4"/>
  <c r="N98" i="4"/>
  <c r="L98" i="4"/>
  <c r="H98" i="4" s="1"/>
  <c r="K98" i="4"/>
  <c r="J98" i="4"/>
  <c r="G98" i="4"/>
  <c r="F98" i="4"/>
  <c r="C98" i="4"/>
  <c r="B98" i="4"/>
  <c r="N97" i="4"/>
  <c r="L97" i="4"/>
  <c r="H97" i="4" s="1"/>
  <c r="K97" i="4"/>
  <c r="J97" i="4"/>
  <c r="G97" i="4"/>
  <c r="F97" i="4"/>
  <c r="C97" i="4"/>
  <c r="B97" i="4"/>
  <c r="L96" i="4"/>
  <c r="K96" i="4"/>
  <c r="J96" i="4"/>
  <c r="G96" i="4"/>
  <c r="F96" i="4"/>
  <c r="C96" i="4"/>
  <c r="B96" i="4"/>
  <c r="L95" i="4"/>
  <c r="K95" i="4"/>
  <c r="J95" i="4"/>
  <c r="C95" i="4"/>
  <c r="B95" i="4"/>
  <c r="N94" i="4"/>
  <c r="L94" i="4"/>
  <c r="H94" i="4" s="1"/>
  <c r="K94" i="4"/>
  <c r="J94" i="4"/>
  <c r="G94" i="4"/>
  <c r="F94" i="4"/>
  <c r="C94" i="4"/>
  <c r="B94" i="4"/>
  <c r="N93" i="4"/>
  <c r="L93" i="4"/>
  <c r="H93" i="4" s="1"/>
  <c r="K93" i="4"/>
  <c r="J93" i="4"/>
  <c r="G93" i="4"/>
  <c r="F93" i="4"/>
  <c r="C93" i="4"/>
  <c r="B93" i="4"/>
  <c r="L92" i="4"/>
  <c r="H92" i="4" s="1"/>
  <c r="K92" i="4"/>
  <c r="J92" i="4"/>
  <c r="F92" i="4"/>
  <c r="C92" i="4"/>
  <c r="B92" i="4"/>
  <c r="L91" i="4"/>
  <c r="K91" i="4"/>
  <c r="J91" i="4"/>
  <c r="F91" i="4"/>
  <c r="C91" i="4"/>
  <c r="B91" i="4"/>
  <c r="L90" i="4"/>
  <c r="K90" i="4"/>
  <c r="J90" i="4"/>
  <c r="C90" i="4"/>
  <c r="B90" i="4"/>
  <c r="L89" i="4"/>
  <c r="K89" i="4"/>
  <c r="J89" i="4"/>
  <c r="G89" i="4"/>
  <c r="C89" i="4"/>
  <c r="B89" i="4"/>
  <c r="N88" i="4"/>
  <c r="L88" i="4"/>
  <c r="H88" i="4" s="1"/>
  <c r="K88" i="4"/>
  <c r="J88" i="4"/>
  <c r="G88" i="4"/>
  <c r="F88" i="4"/>
  <c r="C88" i="4"/>
  <c r="B88" i="4"/>
  <c r="N87" i="4"/>
  <c r="L87" i="4"/>
  <c r="H87" i="4" s="1"/>
  <c r="K87" i="4"/>
  <c r="J87" i="4"/>
  <c r="G87" i="4"/>
  <c r="F87" i="4"/>
  <c r="C87" i="4"/>
  <c r="B87" i="4"/>
  <c r="L86" i="4"/>
  <c r="K86" i="4"/>
  <c r="J86" i="4"/>
  <c r="C86" i="4"/>
  <c r="B86" i="4"/>
  <c r="L85" i="4"/>
  <c r="K85" i="4"/>
  <c r="J85" i="4"/>
  <c r="F85" i="4"/>
  <c r="C85" i="4"/>
  <c r="B85" i="4"/>
  <c r="N84" i="4"/>
  <c r="L84" i="4"/>
  <c r="H84" i="4" s="1"/>
  <c r="K84" i="4"/>
  <c r="J84" i="4"/>
  <c r="G84" i="4"/>
  <c r="F84" i="4"/>
  <c r="C84" i="4"/>
  <c r="B84" i="4"/>
  <c r="N83" i="4"/>
  <c r="L83" i="4"/>
  <c r="H83" i="4" s="1"/>
  <c r="K83" i="4"/>
  <c r="J83" i="4"/>
  <c r="G83" i="4"/>
  <c r="F83" i="4"/>
  <c r="C83" i="4"/>
  <c r="B83" i="4"/>
  <c r="N82" i="4"/>
  <c r="L82" i="4"/>
  <c r="H82" i="4" s="1"/>
  <c r="K82" i="4"/>
  <c r="J82" i="4"/>
  <c r="G82" i="4"/>
  <c r="F82" i="4"/>
  <c r="C82" i="4"/>
  <c r="B82" i="4"/>
  <c r="L81" i="4"/>
  <c r="K81" i="4"/>
  <c r="J81" i="4"/>
  <c r="C81" i="4"/>
  <c r="B81" i="4"/>
  <c r="L80" i="4"/>
  <c r="K80" i="4"/>
  <c r="J80" i="4"/>
  <c r="C80" i="4"/>
  <c r="B80" i="4"/>
  <c r="L79" i="4"/>
  <c r="K79" i="4"/>
  <c r="J79" i="4"/>
  <c r="G79" i="4"/>
  <c r="C79" i="4"/>
  <c r="B79" i="4"/>
  <c r="N78" i="4"/>
  <c r="L78" i="4"/>
  <c r="H78" i="4" s="1"/>
  <c r="K78" i="4"/>
  <c r="J78" i="4"/>
  <c r="G78" i="4"/>
  <c r="F78" i="4"/>
  <c r="C78" i="4"/>
  <c r="B78" i="4"/>
  <c r="N77" i="4"/>
  <c r="L77" i="4"/>
  <c r="H77" i="4" s="1"/>
  <c r="K77" i="4"/>
  <c r="J77" i="4"/>
  <c r="G77" i="4"/>
  <c r="F77" i="4"/>
  <c r="C77" i="4"/>
  <c r="B77" i="4"/>
  <c r="L76" i="4"/>
  <c r="K76" i="4"/>
  <c r="J76" i="4"/>
  <c r="G76" i="4"/>
  <c r="F76" i="4"/>
  <c r="C76" i="4"/>
  <c r="B76" i="4"/>
  <c r="L75" i="4"/>
  <c r="K75" i="4"/>
  <c r="J75" i="4"/>
  <c r="F75" i="4"/>
  <c r="C75" i="4"/>
  <c r="B75" i="4"/>
  <c r="N74" i="4"/>
  <c r="L74" i="4"/>
  <c r="H74" i="4" s="1"/>
  <c r="K74" i="4"/>
  <c r="J74" i="4"/>
  <c r="G74" i="4"/>
  <c r="F74" i="4"/>
  <c r="C74" i="4"/>
  <c r="B74" i="4"/>
  <c r="N73" i="4"/>
  <c r="L73" i="4"/>
  <c r="H73" i="4" s="1"/>
  <c r="K73" i="4"/>
  <c r="J73" i="4"/>
  <c r="G73" i="4"/>
  <c r="F73" i="4"/>
  <c r="C73" i="4"/>
  <c r="B73" i="4"/>
  <c r="L72" i="4"/>
  <c r="H72" i="4" s="1"/>
  <c r="K72" i="4"/>
  <c r="J72" i="4"/>
  <c r="C72" i="4"/>
  <c r="B72" i="4"/>
  <c r="L71" i="4"/>
  <c r="K71" i="4"/>
  <c r="J71" i="4"/>
  <c r="F71" i="4"/>
  <c r="C71" i="4"/>
  <c r="B71" i="4"/>
  <c r="L70" i="4"/>
  <c r="K70" i="4"/>
  <c r="J70" i="4"/>
  <c r="C70" i="4"/>
  <c r="B70" i="4"/>
  <c r="L69" i="4"/>
  <c r="K69" i="4"/>
  <c r="J69" i="4"/>
  <c r="C69" i="4"/>
  <c r="B69" i="4"/>
  <c r="N68" i="4"/>
  <c r="L68" i="4"/>
  <c r="H68" i="4" s="1"/>
  <c r="K68" i="4"/>
  <c r="J68" i="4"/>
  <c r="G68" i="4"/>
  <c r="F68" i="4"/>
  <c r="C68" i="4"/>
  <c r="B68" i="4"/>
  <c r="N67" i="4"/>
  <c r="L67" i="4"/>
  <c r="H67" i="4" s="1"/>
  <c r="K67" i="4"/>
  <c r="J67" i="4"/>
  <c r="G67" i="4"/>
  <c r="F67" i="4"/>
  <c r="C67" i="4"/>
  <c r="B67" i="4"/>
  <c r="L66" i="4"/>
  <c r="K66" i="4"/>
  <c r="J66" i="4"/>
  <c r="G66" i="4"/>
  <c r="F66" i="4"/>
  <c r="C66" i="4"/>
  <c r="B66" i="4"/>
  <c r="L65" i="4"/>
  <c r="K65" i="4"/>
  <c r="J65" i="4"/>
  <c r="C65" i="4"/>
  <c r="B65" i="4"/>
  <c r="N64" i="4"/>
  <c r="L64" i="4"/>
  <c r="H64" i="4" s="1"/>
  <c r="K64" i="4"/>
  <c r="J64" i="4"/>
  <c r="G64" i="4"/>
  <c r="F64" i="4"/>
  <c r="C64" i="4"/>
  <c r="B64" i="4"/>
  <c r="N63" i="4"/>
  <c r="L63" i="4"/>
  <c r="H63" i="4" s="1"/>
  <c r="K63" i="4"/>
  <c r="J63" i="4"/>
  <c r="G63" i="4"/>
  <c r="F63" i="4"/>
  <c r="C63" i="4"/>
  <c r="B63" i="4"/>
  <c r="L62" i="4"/>
  <c r="H62" i="4" s="1"/>
  <c r="K62" i="4"/>
  <c r="J62" i="4"/>
  <c r="G62" i="4"/>
  <c r="F62" i="4"/>
  <c r="C62" i="4"/>
  <c r="B62" i="4"/>
  <c r="L61" i="4"/>
  <c r="F61" i="4" s="1"/>
  <c r="K61" i="4"/>
  <c r="J61" i="4"/>
  <c r="C61" i="4"/>
  <c r="B61" i="4"/>
  <c r="L60" i="4"/>
  <c r="K60" i="4"/>
  <c r="J60" i="4"/>
  <c r="C60" i="4"/>
  <c r="B60" i="4"/>
  <c r="L59" i="4"/>
  <c r="K59" i="4"/>
  <c r="J59" i="4"/>
  <c r="G59" i="4"/>
  <c r="C59" i="4"/>
  <c r="B59" i="4"/>
  <c r="N58" i="4"/>
  <c r="L58" i="4"/>
  <c r="H58" i="4" s="1"/>
  <c r="K58" i="4"/>
  <c r="J58" i="4"/>
  <c r="G58" i="4"/>
  <c r="F58" i="4"/>
  <c r="C58" i="4"/>
  <c r="B58" i="4"/>
  <c r="N57" i="4"/>
  <c r="L57" i="4"/>
  <c r="H57" i="4" s="1"/>
  <c r="K57" i="4"/>
  <c r="J57" i="4"/>
  <c r="G57" i="4"/>
  <c r="F57" i="4"/>
  <c r="C57" i="4"/>
  <c r="B57" i="4"/>
  <c r="L56" i="4"/>
  <c r="K56" i="4"/>
  <c r="J56" i="4"/>
  <c r="C56" i="4"/>
  <c r="B56" i="4"/>
  <c r="L55" i="4"/>
  <c r="K55" i="4"/>
  <c r="J55" i="4"/>
  <c r="F55" i="4"/>
  <c r="C55" i="4"/>
  <c r="B55" i="4"/>
  <c r="N54" i="4"/>
  <c r="L54" i="4"/>
  <c r="H54" i="4" s="1"/>
  <c r="K54" i="4"/>
  <c r="J54" i="4"/>
  <c r="G54" i="4"/>
  <c r="F54" i="4"/>
  <c r="C54" i="4"/>
  <c r="B54" i="4"/>
  <c r="N53" i="4"/>
  <c r="L53" i="4"/>
  <c r="H53" i="4" s="1"/>
  <c r="K53" i="4"/>
  <c r="J53" i="4"/>
  <c r="G53" i="4"/>
  <c r="F53" i="4"/>
  <c r="C53" i="4"/>
  <c r="B53" i="4"/>
  <c r="N52" i="4"/>
  <c r="L52" i="4"/>
  <c r="H52" i="4" s="1"/>
  <c r="K52" i="4"/>
  <c r="J52" i="4"/>
  <c r="G52" i="4"/>
  <c r="F52" i="4"/>
  <c r="C52" i="4"/>
  <c r="B52" i="4"/>
  <c r="N51" i="4"/>
  <c r="L51" i="4"/>
  <c r="K51" i="4"/>
  <c r="J51" i="4"/>
  <c r="F51" i="4"/>
  <c r="C51" i="4"/>
  <c r="B51" i="4"/>
  <c r="L50" i="4"/>
  <c r="K50" i="4"/>
  <c r="J50" i="4"/>
  <c r="C50" i="4"/>
  <c r="B50" i="4"/>
  <c r="L49" i="4"/>
  <c r="K49" i="4"/>
  <c r="J49" i="4"/>
  <c r="G49" i="4"/>
  <c r="C49" i="4"/>
  <c r="B49" i="4"/>
  <c r="N48" i="4"/>
  <c r="L48" i="4"/>
  <c r="H48" i="4" s="1"/>
  <c r="K48" i="4"/>
  <c r="J48" i="4"/>
  <c r="G48" i="4"/>
  <c r="F48" i="4"/>
  <c r="C48" i="4"/>
  <c r="B48" i="4"/>
  <c r="N47" i="4"/>
  <c r="L47" i="4"/>
  <c r="H47" i="4" s="1"/>
  <c r="K47" i="4"/>
  <c r="J47" i="4"/>
  <c r="G47" i="4"/>
  <c r="F47" i="4"/>
  <c r="C47" i="4"/>
  <c r="B47" i="4"/>
  <c r="L46" i="4"/>
  <c r="K46" i="4"/>
  <c r="J46" i="4"/>
  <c r="G46" i="4"/>
  <c r="C46" i="4"/>
  <c r="B46" i="4"/>
  <c r="L45" i="4"/>
  <c r="F45" i="4" s="1"/>
  <c r="K45" i="4"/>
  <c r="J45" i="4"/>
  <c r="C45" i="4"/>
  <c r="B45" i="4"/>
  <c r="N44" i="4"/>
  <c r="L44" i="4"/>
  <c r="H44" i="4" s="1"/>
  <c r="K44" i="4"/>
  <c r="J44" i="4"/>
  <c r="G44" i="4"/>
  <c r="F44" i="4"/>
  <c r="C44" i="4"/>
  <c r="B44" i="4"/>
  <c r="N43" i="4"/>
  <c r="L43" i="4"/>
  <c r="H43" i="4" s="1"/>
  <c r="K43" i="4"/>
  <c r="J43" i="4"/>
  <c r="G43" i="4"/>
  <c r="F43" i="4"/>
  <c r="C43" i="4"/>
  <c r="B43" i="4"/>
  <c r="L42" i="4"/>
  <c r="K42" i="4"/>
  <c r="J42" i="4"/>
  <c r="C42" i="4"/>
  <c r="B42" i="4"/>
  <c r="L41" i="4"/>
  <c r="K41" i="4"/>
  <c r="J41" i="4"/>
  <c r="C41" i="4"/>
  <c r="B41" i="4"/>
  <c r="L40" i="4"/>
  <c r="K40" i="4"/>
  <c r="J40" i="4"/>
  <c r="C40" i="4"/>
  <c r="B40" i="4"/>
  <c r="L39" i="4"/>
  <c r="K39" i="4"/>
  <c r="J39" i="4"/>
  <c r="C39" i="4"/>
  <c r="B39" i="4"/>
  <c r="N38" i="4"/>
  <c r="L38" i="4"/>
  <c r="H38" i="4" s="1"/>
  <c r="K38" i="4"/>
  <c r="J38" i="4"/>
  <c r="G38" i="4"/>
  <c r="F38" i="4"/>
  <c r="C38" i="4"/>
  <c r="B38" i="4"/>
  <c r="N37" i="4"/>
  <c r="L37" i="4"/>
  <c r="H37" i="4" s="1"/>
  <c r="K37" i="4"/>
  <c r="J37" i="4"/>
  <c r="G37" i="4"/>
  <c r="F37" i="4"/>
  <c r="C37" i="4"/>
  <c r="B37" i="4"/>
  <c r="L36" i="4"/>
  <c r="N36" i="4" s="1"/>
  <c r="K36" i="4"/>
  <c r="J36" i="4"/>
  <c r="G36" i="4"/>
  <c r="F36" i="4"/>
  <c r="C36" i="4"/>
  <c r="B36" i="4"/>
  <c r="L35" i="4"/>
  <c r="N35" i="4" s="1"/>
  <c r="K35" i="4"/>
  <c r="J35" i="4"/>
  <c r="H35" i="4"/>
  <c r="G35" i="4"/>
  <c r="F35" i="4"/>
  <c r="C35" i="4"/>
  <c r="B35" i="4"/>
  <c r="L34" i="4"/>
  <c r="N34" i="4" s="1"/>
  <c r="K34" i="4"/>
  <c r="J34" i="4"/>
  <c r="H34" i="4"/>
  <c r="G34" i="4"/>
  <c r="F34" i="4"/>
  <c r="C34" i="4"/>
  <c r="B34" i="4"/>
  <c r="L33" i="4"/>
  <c r="N33" i="4" s="1"/>
  <c r="K33" i="4"/>
  <c r="J33" i="4"/>
  <c r="H33" i="4"/>
  <c r="G33" i="4"/>
  <c r="F33" i="4"/>
  <c r="C33" i="4"/>
  <c r="B33" i="4"/>
  <c r="L32" i="4"/>
  <c r="N32" i="4" s="1"/>
  <c r="K32" i="4"/>
  <c r="J32" i="4"/>
  <c r="C32" i="4"/>
  <c r="B32" i="4"/>
  <c r="L31" i="4"/>
  <c r="K31" i="4"/>
  <c r="J31" i="4"/>
  <c r="C31" i="4"/>
  <c r="B31" i="4"/>
  <c r="L30" i="4"/>
  <c r="N30" i="4" s="1"/>
  <c r="K30" i="4"/>
  <c r="J30" i="4"/>
  <c r="C30" i="4"/>
  <c r="B30" i="4"/>
  <c r="L29" i="4"/>
  <c r="N29" i="4" s="1"/>
  <c r="K29" i="4"/>
  <c r="J29" i="4"/>
  <c r="H29" i="4"/>
  <c r="C29" i="4"/>
  <c r="B29" i="4"/>
  <c r="L28" i="4"/>
  <c r="N28" i="4" s="1"/>
  <c r="K28" i="4"/>
  <c r="J28" i="4"/>
  <c r="H28" i="4"/>
  <c r="G28" i="4"/>
  <c r="C28" i="4"/>
  <c r="B28" i="4"/>
  <c r="L27" i="4"/>
  <c r="N27" i="4" s="1"/>
  <c r="K27" i="4"/>
  <c r="J27" i="4"/>
  <c r="H27" i="4"/>
  <c r="G27" i="4"/>
  <c r="F27" i="4"/>
  <c r="C27" i="4"/>
  <c r="B27" i="4"/>
  <c r="L26" i="4"/>
  <c r="N26" i="4" s="1"/>
  <c r="K26" i="4"/>
  <c r="J26" i="4"/>
  <c r="G26" i="4"/>
  <c r="F26" i="4"/>
  <c r="C26" i="4"/>
  <c r="B26" i="4"/>
  <c r="L25" i="4"/>
  <c r="N25" i="4" s="1"/>
  <c r="K25" i="4"/>
  <c r="J25" i="4"/>
  <c r="H25" i="4"/>
  <c r="G25" i="4"/>
  <c r="F25" i="4"/>
  <c r="C25" i="4"/>
  <c r="B25" i="4"/>
  <c r="L24" i="4"/>
  <c r="N24" i="4" s="1"/>
  <c r="K24" i="4"/>
  <c r="J24" i="4"/>
  <c r="H24" i="4"/>
  <c r="G24" i="4"/>
  <c r="F24" i="4"/>
  <c r="C24" i="4"/>
  <c r="B24" i="4"/>
  <c r="L23" i="4"/>
  <c r="N23" i="4" s="1"/>
  <c r="K23" i="4"/>
  <c r="J23" i="4"/>
  <c r="H23" i="4"/>
  <c r="G23" i="4"/>
  <c r="F23" i="4"/>
  <c r="C23" i="4"/>
  <c r="B23" i="4"/>
  <c r="L22" i="4"/>
  <c r="K22" i="4"/>
  <c r="J22" i="4"/>
  <c r="C22" i="4"/>
  <c r="B22" i="4"/>
  <c r="L21" i="4"/>
  <c r="K21" i="4"/>
  <c r="J21" i="4"/>
  <c r="C21" i="4"/>
  <c r="B21" i="4"/>
  <c r="L20" i="4"/>
  <c r="N20" i="4" s="1"/>
  <c r="K20" i="4"/>
  <c r="J20" i="4"/>
  <c r="C20" i="4"/>
  <c r="B20" i="4"/>
  <c r="L19" i="4"/>
  <c r="N19" i="4" s="1"/>
  <c r="K19" i="4"/>
  <c r="J19" i="4"/>
  <c r="H19" i="4"/>
  <c r="C19" i="4"/>
  <c r="B19" i="4"/>
  <c r="L18" i="4"/>
  <c r="N18" i="4" s="1"/>
  <c r="K18" i="4"/>
  <c r="J18" i="4"/>
  <c r="H18" i="4"/>
  <c r="G18" i="4"/>
  <c r="C18" i="4"/>
  <c r="B18" i="4"/>
  <c r="L17" i="4"/>
  <c r="N17" i="4" s="1"/>
  <c r="K17" i="4"/>
  <c r="J17" i="4"/>
  <c r="H17" i="4"/>
  <c r="G17" i="4"/>
  <c r="F17" i="4"/>
  <c r="C17" i="4"/>
  <c r="B17" i="4"/>
  <c r="L16" i="4"/>
  <c r="N16" i="4" s="1"/>
  <c r="K16" i="4"/>
  <c r="J16" i="4"/>
  <c r="H16" i="4"/>
  <c r="G16" i="4"/>
  <c r="F16" i="4"/>
  <c r="C16" i="4"/>
  <c r="B16" i="4"/>
  <c r="L15" i="4"/>
  <c r="N15" i="4" s="1"/>
  <c r="K15" i="4"/>
  <c r="J15" i="4"/>
  <c r="H15" i="4"/>
  <c r="G15" i="4"/>
  <c r="F15" i="4"/>
  <c r="C15" i="4"/>
  <c r="B15" i="4"/>
  <c r="L14" i="4"/>
  <c r="N14" i="4" s="1"/>
  <c r="K14" i="4"/>
  <c r="J14" i="4"/>
  <c r="H14" i="4"/>
  <c r="G14" i="4"/>
  <c r="F14" i="4"/>
  <c r="C14" i="4"/>
  <c r="B14" i="4"/>
  <c r="L13" i="4"/>
  <c r="N13" i="4" s="1"/>
  <c r="K13" i="4"/>
  <c r="J13" i="4"/>
  <c r="H13" i="4"/>
  <c r="G13" i="4"/>
  <c r="F13" i="4"/>
  <c r="C13" i="4"/>
  <c r="B13" i="4"/>
  <c r="L12" i="4"/>
  <c r="K12" i="4"/>
  <c r="J12" i="4"/>
  <c r="C12" i="4"/>
  <c r="B12" i="4"/>
  <c r="L11" i="4"/>
  <c r="C11" i="4"/>
  <c r="A11" i="4"/>
  <c r="L10" i="4"/>
  <c r="N10" i="4" s="1"/>
  <c r="K10" i="4"/>
  <c r="J10" i="4"/>
  <c r="H10" i="4"/>
  <c r="C10" i="4"/>
  <c r="L9" i="4"/>
  <c r="C9" i="4"/>
  <c r="A9" i="4"/>
  <c r="L8" i="4"/>
  <c r="N8" i="4" s="1"/>
  <c r="K8" i="4"/>
  <c r="J8" i="4"/>
  <c r="G8" i="4"/>
  <c r="F8" i="4"/>
  <c r="C8" i="4"/>
  <c r="L7" i="4"/>
  <c r="C7" i="4"/>
  <c r="A7" i="4"/>
  <c r="L6" i="4"/>
  <c r="N6" i="4" s="1"/>
  <c r="K6" i="4"/>
  <c r="J6" i="4"/>
  <c r="H6" i="4"/>
  <c r="G6" i="4"/>
  <c r="F6" i="4"/>
  <c r="C6" i="4"/>
  <c r="L5" i="4"/>
  <c r="K5" i="4"/>
  <c r="J5" i="4"/>
  <c r="C5" i="4"/>
  <c r="L4" i="4"/>
  <c r="N4" i="4" s="1"/>
  <c r="K4" i="4"/>
  <c r="J4" i="4"/>
  <c r="H4" i="4"/>
  <c r="C4" i="4"/>
  <c r="L3" i="4"/>
  <c r="N3" i="4" s="1"/>
  <c r="K3" i="4"/>
  <c r="J3" i="4"/>
  <c r="H3" i="4"/>
  <c r="G3" i="4"/>
  <c r="F3" i="4"/>
  <c r="C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R184" i="3"/>
  <c r="I184" i="3"/>
  <c r="S183" i="3"/>
  <c r="R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H165" i="3"/>
  <c r="S164" i="3"/>
  <c r="R164" i="3"/>
  <c r="I164" i="3"/>
  <c r="H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C149" i="3"/>
  <c r="S148" i="3"/>
  <c r="R148" i="3"/>
  <c r="I148" i="3"/>
  <c r="H148" i="3"/>
  <c r="C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D134" i="3"/>
  <c r="C134" i="3"/>
  <c r="S133" i="3"/>
  <c r="R133" i="3"/>
  <c r="I133" i="3"/>
  <c r="H133" i="3"/>
  <c r="D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R123" i="3"/>
  <c r="L123" i="3"/>
  <c r="K123" i="3"/>
  <c r="J123" i="3"/>
  <c r="S123" i="3" s="1"/>
  <c r="H123" i="3"/>
  <c r="G123" i="3"/>
  <c r="C123" i="3"/>
  <c r="B123" i="3"/>
  <c r="R122" i="3"/>
  <c r="L122" i="3"/>
  <c r="K122" i="3"/>
  <c r="J122" i="3"/>
  <c r="S122" i="3" s="1"/>
  <c r="H122" i="3"/>
  <c r="G122" i="3"/>
  <c r="C122" i="3"/>
  <c r="B122" i="3"/>
  <c r="R121" i="3"/>
  <c r="L121" i="3"/>
  <c r="K121" i="3"/>
  <c r="J121" i="3"/>
  <c r="S121" i="3" s="1"/>
  <c r="H121" i="3"/>
  <c r="G121" i="3"/>
  <c r="C121" i="3"/>
  <c r="B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R105" i="3"/>
  <c r="L105" i="3"/>
  <c r="K105" i="3"/>
  <c r="J105" i="3"/>
  <c r="S105" i="3" s="1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R97" i="3"/>
  <c r="L97" i="3"/>
  <c r="K97" i="3"/>
  <c r="J97" i="3"/>
  <c r="S97" i="3" s="1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R95" i="3"/>
  <c r="L95" i="3"/>
  <c r="K95" i="3"/>
  <c r="J95" i="3"/>
  <c r="S95" i="3" s="1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R93" i="3"/>
  <c r="L93" i="3"/>
  <c r="K93" i="3"/>
  <c r="J93" i="3"/>
  <c r="S93" i="3" s="1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R79" i="3"/>
  <c r="L79" i="3"/>
  <c r="K79" i="3"/>
  <c r="J79" i="3"/>
  <c r="S79" i="3" s="1"/>
  <c r="H79" i="3"/>
  <c r="G79" i="3"/>
  <c r="C79" i="3"/>
  <c r="B79" i="3"/>
  <c r="R78" i="3"/>
  <c r="L78" i="3"/>
  <c r="K78" i="3"/>
  <c r="J78" i="3"/>
  <c r="S78" i="3" s="1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R76" i="3"/>
  <c r="L76" i="3"/>
  <c r="K76" i="3"/>
  <c r="J76" i="3"/>
  <c r="S76" i="3" s="1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R65" i="3"/>
  <c r="L65" i="3"/>
  <c r="K65" i="3"/>
  <c r="J65" i="3"/>
  <c r="S65" i="3" s="1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R61" i="3"/>
  <c r="L61" i="3"/>
  <c r="K61" i="3"/>
  <c r="J61" i="3"/>
  <c r="S61" i="3" s="1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R47" i="3"/>
  <c r="L47" i="3"/>
  <c r="K47" i="3"/>
  <c r="J47" i="3"/>
  <c r="S47" i="3" s="1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R44" i="3"/>
  <c r="L44" i="3"/>
  <c r="K44" i="3"/>
  <c r="J44" i="3"/>
  <c r="S44" i="3" s="1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R40" i="3"/>
  <c r="L40" i="3"/>
  <c r="K40" i="3"/>
  <c r="J40" i="3"/>
  <c r="S40" i="3" s="1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R37" i="3"/>
  <c r="L37" i="3"/>
  <c r="K37" i="3"/>
  <c r="J37" i="3"/>
  <c r="S37" i="3" s="1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R27" i="3"/>
  <c r="L27" i="3"/>
  <c r="K27" i="3"/>
  <c r="J27" i="3"/>
  <c r="S27" i="3" s="1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R25" i="3"/>
  <c r="L25" i="3"/>
  <c r="K25" i="3"/>
  <c r="J25" i="3"/>
  <c r="S25" i="3" s="1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R23" i="3"/>
  <c r="L23" i="3"/>
  <c r="K23" i="3"/>
  <c r="J23" i="3"/>
  <c r="S23" i="3" s="1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R20" i="3"/>
  <c r="L20" i="3"/>
  <c r="K20" i="3"/>
  <c r="J20" i="3"/>
  <c r="S20" i="3" s="1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R18" i="3"/>
  <c r="L18" i="3"/>
  <c r="K18" i="3"/>
  <c r="J18" i="3"/>
  <c r="S18" i="3" s="1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R9" i="3"/>
  <c r="L9" i="3"/>
  <c r="K9" i="3"/>
  <c r="J9" i="3"/>
  <c r="S9" i="3" s="1"/>
  <c r="H9" i="3"/>
  <c r="G9" i="3"/>
  <c r="C9" i="3"/>
  <c r="B9" i="3"/>
  <c r="R4" i="3"/>
  <c r="L4" i="3"/>
  <c r="C4" i="3"/>
  <c r="A4" i="3"/>
  <c r="R3" i="3"/>
  <c r="Q3" i="3"/>
  <c r="L3" i="3"/>
  <c r="K3" i="3"/>
  <c r="J3" i="3"/>
  <c r="H3" i="3"/>
  <c r="G3" i="3"/>
  <c r="C3" i="3"/>
  <c r="B3" i="3"/>
  <c r="F21" i="2"/>
  <c r="E21" i="2"/>
  <c r="G21" i="2" s="1"/>
  <c r="K21" i="2" s="1"/>
  <c r="L21" i="2" s="1"/>
  <c r="F18" i="2"/>
  <c r="E18" i="2"/>
  <c r="G18" i="2" s="1"/>
  <c r="K18" i="2" s="1"/>
  <c r="L18" i="2" s="1"/>
  <c r="G15" i="2"/>
  <c r="F15" i="2"/>
  <c r="E15" i="2"/>
  <c r="F14" i="2"/>
  <c r="E14" i="2"/>
  <c r="G14" i="2" s="1"/>
  <c r="F13" i="2"/>
  <c r="E13" i="2"/>
  <c r="G13" i="2" s="1"/>
  <c r="G12" i="2"/>
  <c r="F12" i="2"/>
  <c r="E12" i="2"/>
  <c r="F9" i="2"/>
  <c r="E9" i="2"/>
  <c r="G9" i="2" s="1"/>
  <c r="K9" i="2" s="1"/>
  <c r="L9" i="2" s="1"/>
  <c r="F6" i="2"/>
  <c r="E6" i="2"/>
  <c r="G6" i="2" s="1"/>
  <c r="K6" i="2" s="1"/>
  <c r="L6" i="2" s="1"/>
  <c r="G3" i="2"/>
  <c r="F3" i="2"/>
  <c r="E3" i="2"/>
  <c r="F2" i="2"/>
  <c r="E2" i="2"/>
  <c r="G2" i="2" s="1"/>
  <c r="A5" i="3"/>
  <c r="A3" i="3"/>
  <c r="J4" i="3"/>
  <c r="K4" i="3" s="1"/>
  <c r="J8" i="3"/>
  <c r="J6" i="3"/>
  <c r="K7" i="4"/>
  <c r="K8" i="3"/>
  <c r="M3" i="4"/>
  <c r="K9" i="4"/>
  <c r="M4" i="4"/>
  <c r="H6" i="3"/>
  <c r="J7" i="4"/>
  <c r="K6" i="3"/>
  <c r="A8" i="4"/>
  <c r="A3" i="4"/>
  <c r="H8" i="3"/>
  <c r="A10" i="4"/>
  <c r="J9" i="4"/>
  <c r="H4" i="3"/>
  <c r="A6" i="4"/>
  <c r="A5" i="4"/>
  <c r="M3" i="3"/>
  <c r="K11" i="4"/>
  <c r="A7" i="3"/>
  <c r="A4" i="4"/>
  <c r="S8" i="3" l="1"/>
  <c r="S6" i="3"/>
  <c r="S4" i="3"/>
  <c r="M9" i="4"/>
  <c r="M7" i="4"/>
  <c r="M11" i="4"/>
  <c r="K12" i="2"/>
  <c r="L12" i="2" s="1"/>
  <c r="N21" i="4"/>
  <c r="H21" i="4"/>
  <c r="G21" i="4"/>
  <c r="F21" i="4"/>
  <c r="H42" i="4"/>
  <c r="G42" i="4"/>
  <c r="F42" i="4"/>
  <c r="N42" i="4"/>
  <c r="N12" i="4"/>
  <c r="H12" i="4"/>
  <c r="G12" i="4"/>
  <c r="F12" i="4"/>
  <c r="N22" i="4"/>
  <c r="H22" i="4"/>
  <c r="G22" i="4"/>
  <c r="F22" i="4"/>
  <c r="K2" i="2"/>
  <c r="L2" i="2" s="1"/>
  <c r="N5" i="4"/>
  <c r="H5" i="4"/>
  <c r="G5" i="4"/>
  <c r="F5" i="4"/>
  <c r="N31" i="4"/>
  <c r="H31" i="4"/>
  <c r="G31" i="4"/>
  <c r="F31" i="4"/>
  <c r="H39" i="4"/>
  <c r="F39" i="4"/>
  <c r="N39" i="4"/>
  <c r="H56" i="4"/>
  <c r="N56" i="4"/>
  <c r="H65" i="4"/>
  <c r="N65" i="4"/>
  <c r="G65" i="4"/>
  <c r="H81" i="4"/>
  <c r="G81" i="4"/>
  <c r="H90" i="4"/>
  <c r="G90" i="4"/>
  <c r="F90" i="4"/>
  <c r="N90" i="4"/>
  <c r="H69" i="4"/>
  <c r="F69" i="4"/>
  <c r="N69" i="4"/>
  <c r="H86" i="4"/>
  <c r="N86" i="4"/>
  <c r="H95" i="4"/>
  <c r="N95" i="4"/>
  <c r="G95" i="4"/>
  <c r="H111" i="4"/>
  <c r="G111" i="4"/>
  <c r="H41" i="4"/>
  <c r="G41" i="4"/>
  <c r="H50" i="4"/>
  <c r="G50" i="4"/>
  <c r="F50" i="4"/>
  <c r="N50" i="4"/>
  <c r="N81" i="4"/>
  <c r="H99" i="4"/>
  <c r="F99" i="4"/>
  <c r="N99" i="4"/>
  <c r="H121" i="4"/>
  <c r="G121" i="4"/>
  <c r="F121" i="4"/>
  <c r="N121" i="4"/>
  <c r="H8" i="4"/>
  <c r="H26" i="4"/>
  <c r="H36" i="4"/>
  <c r="H46" i="4"/>
  <c r="N46" i="4"/>
  <c r="H55" i="4"/>
  <c r="N55" i="4"/>
  <c r="G55" i="4"/>
  <c r="H71" i="4"/>
  <c r="G71" i="4"/>
  <c r="H80" i="4"/>
  <c r="G80" i="4"/>
  <c r="F80" i="4"/>
  <c r="N80" i="4"/>
  <c r="G92" i="4"/>
  <c r="N111" i="4"/>
  <c r="N41" i="4"/>
  <c r="H59" i="4"/>
  <c r="F59" i="4"/>
  <c r="N59" i="4"/>
  <c r="N72" i="4"/>
  <c r="H76" i="4"/>
  <c r="N76" i="4"/>
  <c r="H85" i="4"/>
  <c r="N85" i="4"/>
  <c r="G85" i="4"/>
  <c r="H101" i="4"/>
  <c r="G101" i="4"/>
  <c r="H110" i="4"/>
  <c r="G110" i="4"/>
  <c r="F110" i="4"/>
  <c r="N110" i="4"/>
  <c r="F32" i="4"/>
  <c r="H40" i="4"/>
  <c r="G40" i="4"/>
  <c r="F40" i="4"/>
  <c r="N40" i="4"/>
  <c r="N71" i="4"/>
  <c r="H89" i="4"/>
  <c r="F89" i="4"/>
  <c r="N89" i="4"/>
  <c r="N102" i="4"/>
  <c r="H106" i="4"/>
  <c r="N106" i="4"/>
  <c r="G32" i="4"/>
  <c r="H45" i="4"/>
  <c r="N45" i="4"/>
  <c r="G45" i="4"/>
  <c r="F56" i="4"/>
  <c r="H61" i="4"/>
  <c r="G61" i="4"/>
  <c r="H70" i="4"/>
  <c r="G70" i="4"/>
  <c r="F70" i="4"/>
  <c r="N70" i="4"/>
  <c r="F20" i="4"/>
  <c r="F30" i="4"/>
  <c r="H32" i="4"/>
  <c r="G39" i="4"/>
  <c r="H49" i="4"/>
  <c r="F49" i="4"/>
  <c r="N49" i="4"/>
  <c r="G56" i="4"/>
  <c r="N62" i="4"/>
  <c r="F65" i="4"/>
  <c r="H66" i="4"/>
  <c r="N66" i="4"/>
  <c r="H75" i="4"/>
  <c r="N75" i="4"/>
  <c r="G75" i="4"/>
  <c r="F81" i="4"/>
  <c r="F86" i="4"/>
  <c r="H91" i="4"/>
  <c r="G91" i="4"/>
  <c r="H100" i="4"/>
  <c r="G100" i="4"/>
  <c r="F100" i="4"/>
  <c r="N100" i="4"/>
  <c r="H120" i="4"/>
  <c r="G120" i="4"/>
  <c r="F120" i="4"/>
  <c r="N120" i="4"/>
  <c r="F4" i="4"/>
  <c r="F10" i="4"/>
  <c r="F19" i="4"/>
  <c r="G20" i="4"/>
  <c r="F29" i="4"/>
  <c r="G30" i="4"/>
  <c r="N61" i="4"/>
  <c r="G69" i="4"/>
  <c r="F72" i="4"/>
  <c r="H79" i="4"/>
  <c r="F79" i="4"/>
  <c r="N79" i="4"/>
  <c r="G86" i="4"/>
  <c r="N92" i="4"/>
  <c r="F95" i="4"/>
  <c r="H96" i="4"/>
  <c r="N96" i="4"/>
  <c r="H105" i="4"/>
  <c r="N105" i="4"/>
  <c r="G105" i="4"/>
  <c r="F111" i="4"/>
  <c r="G4" i="4"/>
  <c r="G10" i="4"/>
  <c r="F18" i="4"/>
  <c r="G19" i="4"/>
  <c r="H20" i="4"/>
  <c r="F28" i="4"/>
  <c r="G29" i="4"/>
  <c r="H30" i="4"/>
  <c r="F41" i="4"/>
  <c r="F46" i="4"/>
  <c r="H51" i="4"/>
  <c r="G51" i="4"/>
  <c r="H60" i="4"/>
  <c r="G60" i="4"/>
  <c r="F60" i="4"/>
  <c r="N60" i="4"/>
  <c r="G72" i="4"/>
  <c r="N91" i="4"/>
  <c r="G99" i="4"/>
  <c r="F102" i="4"/>
  <c r="H109" i="4"/>
  <c r="F109" i="4"/>
  <c r="N109" i="4"/>
  <c r="H112" i="4"/>
  <c r="F112" i="4"/>
  <c r="G119" i="4"/>
  <c r="G115" i="4"/>
  <c r="N119" i="4"/>
  <c r="N116" i="4"/>
  <c r="N115" i="4"/>
  <c r="F119" i="4"/>
  <c r="M5" i="4"/>
  <c r="N7" i="4"/>
  <c r="N9" i="4"/>
  <c r="M10" i="4"/>
  <c r="M8" i="4"/>
  <c r="J11" i="4"/>
  <c r="M12" i="4"/>
  <c r="N11" i="4"/>
  <c r="M4" i="3"/>
  <c r="G4" i="3"/>
  <c r="H11" i="4" l="1"/>
  <c r="H9" i="4"/>
  <c r="H7" i="4"/>
  <c r="M5" i="3"/>
  <c r="M13" i="4"/>
  <c r="M6" i="4"/>
  <c r="G11" i="4"/>
  <c r="G7" i="4"/>
  <c r="M6" i="3"/>
  <c r="G6" i="3"/>
  <c r="M7" i="3"/>
  <c r="M8" i="3"/>
  <c r="G8" i="3"/>
  <c r="M9" i="3" l="1"/>
  <c r="F11" i="4"/>
  <c r="M14" i="4"/>
  <c r="G9" i="4"/>
  <c r="F7" i="4"/>
  <c r="F9" i="4"/>
  <c r="M15" i="4"/>
  <c r="M10" i="3"/>
  <c r="M11" i="3"/>
  <c r="M16" i="4"/>
  <c r="M17" i="4"/>
  <c r="M12" i="3"/>
  <c r="M18" i="4"/>
  <c r="M13" i="3"/>
  <c r="M19" i="4"/>
  <c r="M14" i="3"/>
  <c r="M15" i="3"/>
  <c r="M20" i="4"/>
  <c r="M21" i="4"/>
  <c r="M16" i="3"/>
  <c r="M17" i="3"/>
  <c r="M22" i="4"/>
  <c r="M23" i="4"/>
  <c r="M18" i="3"/>
  <c r="M19" i="3"/>
  <c r="M24" i="4"/>
  <c r="M20" i="3"/>
  <c r="M25" i="4"/>
  <c r="M26" i="4"/>
  <c r="M21" i="3"/>
  <c r="M22" i="3"/>
  <c r="M27" i="4"/>
  <c r="M28" i="4"/>
  <c r="M23" i="3"/>
  <c r="M24" i="3"/>
  <c r="M29" i="4"/>
  <c r="M30" i="4"/>
  <c r="M25" i="3"/>
  <c r="M26" i="3"/>
  <c r="M31" i="4"/>
  <c r="M32" i="4"/>
  <c r="M27" i="3"/>
  <c r="M28" i="3"/>
  <c r="M33" i="4"/>
  <c r="M34" i="4"/>
  <c r="M29" i="3"/>
  <c r="M30" i="3"/>
  <c r="M35" i="4"/>
  <c r="M36" i="4"/>
  <c r="M31" i="3"/>
  <c r="M32" i="3"/>
  <c r="M37" i="4"/>
  <c r="M38" i="4"/>
  <c r="M33" i="3"/>
  <c r="M34" i="3"/>
  <c r="M39" i="4"/>
  <c r="M40" i="4"/>
  <c r="M35" i="3"/>
  <c r="M36" i="3"/>
  <c r="M41" i="4"/>
  <c r="M42" i="4"/>
  <c r="M37" i="3"/>
  <c r="M38" i="3"/>
  <c r="M43" i="4"/>
  <c r="M44" i="4"/>
  <c r="M39" i="3"/>
  <c r="M40" i="3"/>
  <c r="M45" i="4"/>
  <c r="M46" i="4"/>
  <c r="M41" i="3"/>
  <c r="M47" i="4"/>
  <c r="M42" i="3"/>
  <c r="M43" i="3"/>
  <c r="M48" i="4"/>
  <c r="M49" i="4"/>
  <c r="M44" i="3"/>
  <c r="M45" i="3"/>
  <c r="M50" i="4"/>
  <c r="M51" i="4"/>
  <c r="M46" i="3"/>
  <c r="M47" i="3"/>
  <c r="M52" i="4"/>
  <c r="M53" i="4"/>
  <c r="M48" i="3"/>
  <c r="M49" i="3"/>
  <c r="M54" i="4"/>
  <c r="M55" i="4"/>
  <c r="M50" i="3"/>
  <c r="M51" i="3"/>
  <c r="M56" i="4"/>
  <c r="M57" i="4"/>
  <c r="M52" i="3"/>
  <c r="M53" i="3"/>
  <c r="M58" i="4"/>
  <c r="M59" i="4"/>
  <c r="M54" i="3"/>
  <c r="M55" i="3"/>
  <c r="M60" i="4"/>
  <c r="M61" i="4"/>
  <c r="M56" i="3"/>
  <c r="M57" i="3"/>
  <c r="M62" i="4"/>
  <c r="M63" i="4"/>
  <c r="M58" i="3"/>
  <c r="M59" i="3"/>
  <c r="M64" i="4"/>
  <c r="M65" i="4"/>
  <c r="M60" i="3"/>
  <c r="M61" i="3"/>
  <c r="M66" i="4"/>
  <c r="M67" i="4"/>
  <c r="M62" i="3"/>
  <c r="M63" i="3"/>
  <c r="M68" i="4"/>
  <c r="M69" i="4"/>
  <c r="M64" i="3"/>
  <c r="M65" i="3"/>
  <c r="M70" i="4"/>
  <c r="M71" i="4"/>
  <c r="M66" i="3"/>
  <c r="M67" i="3"/>
  <c r="M72" i="4"/>
  <c r="M73" i="4"/>
  <c r="M68" i="3"/>
  <c r="M69" i="3"/>
  <c r="M74" i="4"/>
  <c r="M75" i="4"/>
  <c r="M70" i="3"/>
  <c r="M71" i="3"/>
  <c r="M76" i="4"/>
  <c r="M77" i="4"/>
  <c r="M72" i="3"/>
  <c r="M73" i="3"/>
  <c r="M78" i="4"/>
  <c r="M79" i="4"/>
  <c r="M74" i="3"/>
  <c r="M75" i="3"/>
  <c r="M80" i="4"/>
  <c r="M81" i="4"/>
  <c r="M76" i="3"/>
  <c r="M77" i="3"/>
  <c r="M82" i="4"/>
  <c r="M83" i="4"/>
  <c r="M78" i="3"/>
  <c r="M79" i="3"/>
  <c r="M84" i="4"/>
  <c r="M85" i="4"/>
  <c r="M80" i="3"/>
  <c r="M81" i="3"/>
  <c r="M86" i="4"/>
  <c r="M82" i="3"/>
  <c r="M87" i="4"/>
  <c r="M88" i="4"/>
  <c r="M83" i="3"/>
  <c r="M84" i="3"/>
  <c r="M89" i="4"/>
  <c r="M90" i="4"/>
  <c r="M85" i="3"/>
  <c r="M86" i="3"/>
  <c r="M91" i="4"/>
  <c r="M92" i="4"/>
  <c r="M87" i="3"/>
  <c r="M88" i="3"/>
  <c r="M93" i="4"/>
  <c r="M94" i="4"/>
  <c r="M89" i="3"/>
  <c r="M90" i="3"/>
  <c r="M95" i="4"/>
  <c r="M96" i="4"/>
  <c r="M91" i="3"/>
  <c r="M92" i="3"/>
  <c r="M97" i="4"/>
  <c r="M98" i="4"/>
  <c r="M93" i="3"/>
  <c r="M94" i="3"/>
  <c r="M99" i="4"/>
  <c r="M100" i="4"/>
  <c r="M95" i="3"/>
  <c r="M96" i="3"/>
  <c r="M101" i="4"/>
  <c r="M102" i="4"/>
  <c r="M97" i="3"/>
  <c r="M98" i="3"/>
  <c r="M103" i="4"/>
  <c r="M104" i="4"/>
  <c r="M99" i="3"/>
  <c r="M100" i="3"/>
  <c r="M105" i="4"/>
  <c r="M106" i="4"/>
  <c r="M101" i="3"/>
  <c r="M102" i="3"/>
  <c r="M107" i="4"/>
  <c r="M108" i="4"/>
  <c r="M103" i="3"/>
  <c r="M104" i="3"/>
  <c r="M109" i="4"/>
  <c r="M110" i="4"/>
  <c r="M105" i="3"/>
  <c r="M106" i="3"/>
  <c r="M111" i="4"/>
  <c r="M112" i="4"/>
  <c r="M107" i="3"/>
  <c r="M113" i="4"/>
  <c r="M108" i="3"/>
  <c r="M109" i="3"/>
  <c r="M114" i="4"/>
  <c r="M110" i="3"/>
  <c r="M115" i="4"/>
  <c r="M116" i="4"/>
  <c r="M111" i="3"/>
  <c r="M112" i="3"/>
  <c r="M117" i="4"/>
  <c r="M118" i="4"/>
  <c r="M113" i="3"/>
  <c r="M114" i="3"/>
  <c r="M119" i="4"/>
  <c r="M120" i="4"/>
  <c r="M115" i="3"/>
  <c r="M116" i="3"/>
  <c r="M121" i="4"/>
  <c r="M117" i="3"/>
  <c r="M118" i="3"/>
  <c r="M119" i="3"/>
  <c r="M120" i="3"/>
  <c r="M121" i="3"/>
  <c r="M122" i="3"/>
  <c r="M123" i="3"/>
</calcChain>
</file>

<file path=xl/sharedStrings.xml><?xml version="1.0" encoding="utf-8"?>
<sst xmlns="http://schemas.openxmlformats.org/spreadsheetml/2006/main" count="3230" uniqueCount="661">
  <si>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</si>
  <si>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</si>
  <si>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</si>
  <si>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</si>
  <si>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</si>
  <si>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</si>
  <si>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</si>
  <si>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</si>
  <si>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</si>
  <si>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</si>
  <si>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</si>
  <si>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</si>
  <si>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</si>
  <si>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</si>
  <si>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</si>
  <si>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</si>
  <si>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</si>
  <si>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</si>
  <si>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</si>
  <si>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</si>
  <si>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</si>
  <si>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</si>
  <si>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</si>
  <si>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</si>
  <si>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</si>
  <si>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</si>
  <si>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</si>
  <si>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</si>
  <si>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</si>
  <si>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</si>
  <si>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</si>
  <si>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</si>
  <si>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</si>
  <si>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</si>
  <si>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</si>
  <si>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</si>
  <si>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</si>
  <si>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</si>
  <si>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</si>
  <si>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</si>
  <si>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</si>
  <si>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</si>
  <si>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</si>
  <si>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</si>
  <si>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</si>
  <si>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</si>
  <si>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</si>
  <si>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</si>
  <si>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</si>
  <si>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</si>
  <si>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</si>
  <si>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</si>
  <si>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</si>
  <si>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</si>
  <si>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</si>
  <si>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</si>
  <si>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</si>
  <si>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</si>
  <si>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</si>
  <si>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</si>
  <si>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</si>
  <si>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</si>
  <si>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</si>
  <si>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</si>
  <si>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</si>
  <si>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</si>
  <si>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</si>
  <si>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</si>
  <si>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</si>
  <si>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</si>
  <si>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</si>
  <si>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</si>
  <si>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</si>
  <si>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</si>
  <si>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</si>
  <si>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</si>
  <si>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</si>
  <si>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</si>
  <si>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</si>
  <si>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</si>
  <si>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</si>
  <si>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</si>
  <si>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</si>
  <si>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</si>
  <si>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</si>
  <si>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</si>
  <si>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</si>
  <si>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</si>
  <si>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</si>
  <si>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</si>
  <si>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</si>
  <si>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</si>
  <si>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</si>
  <si>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</si>
  <si>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</si>
  <si>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</si>
  <si>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</si>
  <si>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</si>
  <si>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</si>
  <si>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</si>
  <si>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</si>
  <si>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</si>
  <si>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</si>
  <si>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</si>
  <si>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</si>
  <si>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</si>
  <si>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</si>
  <si>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</si>
  <si>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</si>
  <si>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</si>
  <si>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</si>
  <si>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</si>
  <si>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</si>
  <si>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</si>
  <si>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</si>
  <si>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</si>
  <si>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</si>
  <si>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</si>
  <si>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</si>
  <si>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</si>
  <si>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</si>
  <si>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</si>
  <si>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</si>
  <si>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</si>
  <si>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</si>
  <si>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</si>
  <si>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</si>
  <si>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</si>
  <si>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</si>
  <si>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</si>
  <si>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</si>
  <si>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</si>
  <si>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</si>
  <si>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</si>
  <si>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</si>
  <si>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</si>
  <si>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</si>
  <si>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</si>
  <si>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</si>
  <si>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</si>
  <si>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</si>
  <si>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</si>
  <si>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</si>
  <si>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</si>
  <si>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</si>
  <si>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</si>
  <si>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</si>
  <si>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</si>
  <si>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</si>
  <si>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</si>
  <si>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</si>
  <si>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</si>
  <si>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</si>
  <si>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</si>
  <si>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</si>
  <si>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</si>
  <si>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</si>
  <si>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</si>
  <si>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</si>
  <si>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</si>
  <si>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</si>
  <si>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</si>
  <si>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</si>
  <si>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</si>
  <si>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</si>
  <si>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</si>
  <si>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</si>
  <si>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</si>
  <si>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</si>
  <si>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Unagrande</t>
  </si>
  <si>
    <t>Pretto</t>
  </si>
  <si>
    <t>Зеленая Линия</t>
  </si>
  <si>
    <t>Бонджорно</t>
  </si>
  <si>
    <t>Aventino</t>
  </si>
  <si>
    <t>Metro Chef</t>
  </si>
  <si>
    <t>Эсперсон</t>
  </si>
  <si>
    <t>Ваш выбор</t>
  </si>
  <si>
    <t>Fine Life</t>
  </si>
  <si>
    <t>Orecchio Oro</t>
  </si>
  <si>
    <t>Каждый день</t>
  </si>
  <si>
    <t>Фермерская коллекция</t>
  </si>
  <si>
    <t>SPAR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</si>
  <si>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</si>
  <si>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</si>
  <si>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</si>
  <si>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</si>
  <si>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</si>
  <si>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</si>
  <si>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</si>
  <si>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</si>
  <si>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</si>
  <si>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</si>
  <si>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</si>
  <si>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</si>
  <si>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</si>
  <si>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</si>
  <si>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</si>
  <si>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</si>
  <si>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</si>
  <si>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</si>
  <si>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</si>
  <si>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</si>
  <si>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</si>
  <si>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</si>
  <si>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</si>
  <si>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</si>
  <si>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</si>
  <si>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</si>
  <si>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</si>
  <si>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</si>
  <si>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</si>
  <si>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</si>
  <si>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</si>
  <si>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т/ф</t>
  </si>
  <si>
    <t>Моцарелла для бутербродов "Aventino", 45%, 0,2 кг, т/ф</t>
  </si>
  <si>
    <t>Моцарелла "Unagrande", 45%, 1,2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</si>
  <si>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</si>
  <si>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</si>
  <si>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</si>
  <si>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</si>
  <si>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"Unagrande", 45%, 3 кг, пл/л</t>
  </si>
  <si>
    <t>Моцарелла "Unagrande", 45%, 0,12 кг, ф/п (кубики)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</si>
  <si>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</si>
  <si>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</si>
  <si>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</si>
  <si>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</si>
  <si>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</si>
  <si>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</si>
  <si>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</si>
  <si>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</si>
  <si>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</si>
  <si>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</si>
  <si>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</si>
  <si>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</si>
  <si>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</si>
  <si>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</si>
  <si>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</si>
  <si>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</si>
  <si>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</si>
  <si>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</si>
  <si>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</si>
  <si>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</si>
  <si>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</si>
  <si>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</si>
  <si>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</si>
  <si>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</si>
  <si>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</si>
  <si>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</si>
  <si>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</si>
  <si>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</si>
  <si>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</si>
  <si>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</si>
  <si>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</si>
  <si>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</si>
  <si>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</si>
  <si>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</si>
  <si>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</si>
  <si>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</si>
  <si>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</si>
  <si>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</si>
  <si>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</si>
  <si>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</si>
  <si>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</si>
  <si>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</si>
  <si>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</si>
  <si>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</si>
  <si>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</si>
  <si>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</si>
  <si>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</si>
  <si>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</si>
  <si>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</si>
  <si>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</si>
  <si>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</si>
  <si>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</si>
  <si>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</si>
  <si>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</si>
  <si>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</si>
  <si>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</si>
  <si>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"Красная птица", 75%, 0,2 кг, пл/с</t>
  </si>
  <si>
    <t>Кремчиз "Pretto", 70%,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</si>
  <si>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</si>
  <si>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</si>
  <si>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</si>
  <si>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</si>
  <si>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</si>
  <si>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</si>
  <si>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</si>
  <si>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</si>
  <si>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</si>
  <si>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</si>
  <si>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</si>
  <si>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</si>
  <si>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</si>
  <si>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</si>
  <si>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</si>
  <si>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</si>
  <si>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</si>
  <si>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</si>
  <si>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</si>
  <si>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</si>
  <si>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</si>
  <si>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</si>
  <si>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</si>
  <si>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</si>
  <si>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</si>
  <si>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</si>
  <si>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</si>
  <si>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</si>
  <si>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</si>
  <si>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</si>
  <si>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</si>
  <si>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</si>
  <si>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</si>
  <si>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</si>
  <si>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</si>
  <si>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</si>
  <si>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</si>
  <si>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</si>
  <si>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</si>
  <si>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</si>
  <si>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</si>
  <si>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</si>
  <si>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</si>
  <si>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</si>
  <si>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</si>
  <si>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</si>
  <si>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</si>
  <si>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</si>
  <si>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</si>
  <si>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</si>
  <si>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</si>
  <si>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</si>
  <si>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</si>
  <si>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</si>
  <si>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</si>
  <si>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</si>
  <si>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</si>
  <si>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</si>
  <si>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</si>
  <si>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</si>
  <si>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</si>
  <si>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Н0000094274</t>
  </si>
  <si>
    <t>Н0000090331</t>
  </si>
  <si>
    <t>Н0000094740</t>
  </si>
  <si>
    <t>Н0000098165</t>
  </si>
  <si>
    <t>Н0000098310</t>
  </si>
  <si>
    <t>Н0000098311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</si>
  <si>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</si>
  <si>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</si>
  <si>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</si>
  <si>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</si>
  <si>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</si>
  <si>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</si>
  <si>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</si>
  <si>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</si>
  <si>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</si>
  <si>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</si>
  <si>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</si>
  <si>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</si>
  <si>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</si>
  <si>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</si>
  <si>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</si>
  <si>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</si>
  <si>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</si>
  <si>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</si>
  <si>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</si>
  <si>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</si>
  <si>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</si>
  <si>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</si>
  <si>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</si>
  <si>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</si>
  <si>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</si>
  <si>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</si>
  <si>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</si>
  <si>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</si>
  <si>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</si>
  <si>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</si>
  <si>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</si>
  <si>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</si>
  <si>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</si>
  <si>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</si>
  <si>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</si>
  <si>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</si>
  <si>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</si>
  <si>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</si>
  <si>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Н0000098377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</si>
  <si>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</si>
  <si>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</si>
  <si>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</si>
  <si>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</si>
  <si>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</si>
  <si>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</si>
  <si>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</si>
  <si>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Н0000098196</t>
  </si>
  <si>
    <t>Н0000098197</t>
  </si>
  <si>
    <t>Н0000098198</t>
  </si>
  <si>
    <t>Н0000098398</t>
  </si>
  <si>
    <t>Н0000096632</t>
  </si>
  <si>
    <t>Н0000097946</t>
  </si>
  <si>
    <t>Н0000093541</t>
  </si>
  <si>
    <t>Н0000095395</t>
  </si>
  <si>
    <t>Н0000097944</t>
  </si>
  <si>
    <t>Н0000085591</t>
  </si>
  <si>
    <t>Н0000097368</t>
  </si>
  <si>
    <t>Н0000097945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</si>
  <si>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</si>
  <si>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</si>
  <si>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</si>
  <si>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</si>
  <si>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</si>
  <si>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</si>
  <si>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</si>
  <si>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</si>
  <si>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</si>
  <si>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</si>
  <si>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</si>
  <si>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</si>
  <si>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</si>
  <si>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</si>
  <si>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</si>
  <si>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</si>
  <si>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</si>
  <si>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</si>
  <si>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</si>
  <si>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</si>
  <si>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</si>
  <si>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</si>
  <si>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</si>
  <si>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</si>
  <si>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</si>
  <si>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</si>
  <si>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</si>
  <si>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</si>
  <si>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</si>
  <si>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</si>
  <si>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</si>
  <si>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</si>
  <si>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</si>
  <si>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</si>
  <si>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</si>
  <si>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</si>
  <si>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</si>
  <si>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</si>
  <si>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</si>
  <si>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</si>
  <si>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</si>
  <si>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04.09.21</t>
  </si>
  <si>
    <t>Сводная заявка на 05.09.21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</si>
  <si>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</si>
  <si>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</si>
  <si>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</si>
  <si>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</si>
  <si>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</si>
  <si>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</si>
  <si>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</si>
  <si>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</si>
  <si>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</si>
  <si>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</si>
  <si>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</si>
  <si>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</si>
  <si>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</si>
  <si>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</si>
  <si>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</si>
  <si>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</si>
  <si>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</si>
  <si>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</si>
  <si>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27 августа</t>
  </si>
  <si>
    <t>на 28 августа</t>
  </si>
  <si>
    <t>на 29 августа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</si>
  <si>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</si>
  <si>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</si>
  <si>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</si>
  <si>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</si>
  <si>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</si>
  <si>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</si>
  <si>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</si>
  <si>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</si>
  <si>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</si>
  <si>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</si>
  <si>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</si>
  <si>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</si>
  <si>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</si>
  <si>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</si>
  <si>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</si>
  <si>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</si>
  <si>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</si>
  <si>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</si>
  <si>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</si>
  <si>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</si>
  <si>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</si>
  <si>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</si>
  <si>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</si>
  <si>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</si>
  <si>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</si>
  <si>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</si>
  <si>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</si>
  <si>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</si>
  <si>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</si>
  <si>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</si>
  <si>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</si>
  <si>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</si>
  <si>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</si>
  <si>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</si>
  <si>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</si>
  <si>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</si>
  <si>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</si>
  <si>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</si>
  <si>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</si>
  <si>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</si>
  <si>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</si>
  <si>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</si>
  <si>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</si>
  <si>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</si>
  <si>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</si>
  <si>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</si>
  <si>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</si>
  <si>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Н0000095396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</si>
  <si>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</si>
  <si>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</si>
  <si>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</si>
  <si>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</si>
  <si>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</si>
  <si>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</si>
  <si>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</si>
  <si>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</si>
  <si>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</si>
  <si>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</si>
  <si>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</si>
  <si>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</si>
  <si>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</si>
  <si>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</si>
  <si>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</si>
  <si>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</si>
  <si>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</si>
  <si>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</si>
  <si>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</si>
  <si>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</si>
  <si>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</si>
  <si>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</si>
  <si>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</si>
  <si>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</si>
  <si>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</si>
  <si>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</si>
  <si>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</si>
  <si>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</si>
  <si>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</si>
  <si>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</si>
  <si>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</si>
  <si>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</si>
  <si>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</si>
  <si>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</si>
  <si>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</si>
  <si>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</si>
  <si>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</si>
  <si>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</si>
  <si>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</si>
  <si>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</si>
  <si>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</si>
  <si>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</si>
  <si>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</si>
  <si>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</si>
  <si>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</si>
  <si>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шары "Metro Chef", 45%, кг, в/у</t>
  </si>
  <si>
    <t>Рикотта "Metro Chef", 30%, 1 кг, п/в</t>
  </si>
  <si>
    <t>Рикотта "Pretto" (зернистая), 30%, кг, в/у (6 шт.)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</si>
  <si>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</si>
  <si>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</si>
  <si>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</si>
  <si>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</si>
  <si>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</si>
  <si>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</si>
  <si>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</si>
  <si>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</si>
  <si>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</si>
  <si>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</si>
  <si>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</si>
  <si>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</si>
  <si>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</si>
  <si>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</si>
  <si>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</si>
  <si>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</si>
  <si>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</si>
  <si>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</si>
  <si>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Н0000090760</t>
  </si>
  <si>
    <t>Н0000094162</t>
  </si>
  <si>
    <t>Н0000090512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</si>
  <si>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</si>
  <si>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</si>
  <si>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</si>
  <si>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</si>
  <si>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</si>
  <si>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</si>
  <si>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</si>
  <si>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Н0000089109</t>
  </si>
  <si>
    <t>Н0000089110</t>
  </si>
  <si>
    <t>Н0000092745</t>
  </si>
  <si>
    <t>Н0000090762</t>
  </si>
  <si>
    <t>Н0000086350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</si>
  <si>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</si>
  <si>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</si>
  <si>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</si>
  <si>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</si>
  <si>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</si>
  <si>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</si>
  <si>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</si>
  <si>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</si>
  <si>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Кремчиз № 1 "Ungrande", 70%, 0,18 кг, пл/с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</si>
  <si>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</si>
  <si>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</si>
  <si>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</si>
  <si>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</si>
  <si>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</si>
  <si>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</si>
  <si>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</si>
  <si>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</si>
  <si>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</si>
  <si>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</si>
  <si>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</si>
  <si>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</si>
  <si>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</si>
  <si>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</si>
  <si>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</si>
  <si>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</si>
  <si>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</si>
  <si>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</si>
  <si>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</si>
  <si>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</si>
  <si>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</si>
  <si>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</si>
  <si>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</si>
  <si>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</si>
  <si>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</si>
  <si>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</si>
  <si>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</si>
  <si>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</si>
  <si>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</si>
  <si>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</si>
  <si>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</si>
  <si>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</si>
  <si>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</si>
  <si>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</si>
  <si>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[7, 10]</t>
  </si>
  <si>
    <t>[8]</t>
  </si>
  <si>
    <t>30</t>
  </si>
  <si>
    <t>[9]</t>
  </si>
  <si>
    <t>[1, 2, 3, 4]</t>
  </si>
  <si>
    <t>[5]</t>
  </si>
  <si>
    <t>55</t>
  </si>
  <si>
    <t>[6]</t>
  </si>
  <si>
    <t>Номер группы варок</t>
  </si>
  <si>
    <t>Выход с одной варки, кг</t>
  </si>
  <si>
    <t>Процент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</si>
  <si>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</si>
  <si>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</si>
  <si>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</si>
  <si>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</si>
  <si>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</si>
  <si>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</si>
  <si>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</si>
  <si>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>Количество ванн</t>
  </si>
  <si>
    <t>Суммарно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</si>
</sst>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"/>
    <numFmt numFmtId="167" formatCode="&quot;TRUE&quot;;&quot;TRUE&quot;;&quot;FALSE&quot;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D8EEFF"/>
        <bgColor rgb="FFCCFFFF"/>
      </patternFill>
    </fill>
    <fill>
      <patternFill patternType="solid">
        <fgColor rgb="FFA3D5D2"/>
        <bgColor rgb="FFCBC0D9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FFFFFF"/>
        <bgColor rgb="FFD8EE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166" fontId="0" fillId="0" borderId="0" xfId="0" applyNumberForma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5" borderId="0" xfId="0" applyFont="1" applyFill="1"/>
    <xf numFmtId="0" fontId="6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166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3" fillId="6" borderId="0" xfId="0" applyFont="1" applyFill="1"/>
    <xf numFmtId="0" fontId="3" fillId="6" borderId="0" xfId="0" applyFont="1" applyFill="1" applyAlignment="1"/>
    <xf numFmtId="0" fontId="7" fillId="6" borderId="0" xfId="0" applyFont="1" applyFill="1" applyAlignment="1"/>
    <xf numFmtId="166" fontId="4" fillId="0" borderId="0" xfId="0" applyNumberFormat="1" applyFont="1" applyAlignment="1"/>
    <xf numFmtId="0" fontId="4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3" fillId="7" borderId="0" xfId="0" applyFont="1" applyFill="1"/>
    <xf numFmtId="0" fontId="3" fillId="7" borderId="0" xfId="0" applyFont="1" applyFill="1" applyAlignment="1"/>
    <xf numFmtId="0" fontId="7" fillId="7" borderId="0" xfId="0" applyFont="1" applyFill="1" applyAlignment="1"/>
    <xf numFmtId="0" fontId="3" fillId="5" borderId="0" xfId="0" applyFont="1" applyFill="1" applyAlignment="1"/>
    <xf numFmtId="0" fontId="7" fillId="5" borderId="0" xfId="0" applyFont="1" applyFill="1" applyAlignment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6" fontId="9" fillId="0" borderId="0" xfId="0" applyNumberFormat="1" applyFont="1" applyBorder="1" applyAlignment="1">
      <alignment horizontal="center" vertical="center" wrapText="1"/>
    </xf>
    <xf numFmtId="166" fontId="10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0EFD4"/>
      <rgbColor rgb="FFD8EE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A3D5D2"/>
      <rgbColor rgb="FFFF99CC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7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29" x14ac:dyDescent="0.2">
      <c r="A1" s="2" t="s">
        <v>0</v>
      </c>
      <c r="B1" s="3">
        <v>44441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</row>
    <row r="2" spans="1:129" x14ac:dyDescent="0.2">
      <c r="A2" s="2" t="s">
        <v>128</v>
      </c>
      <c r="B2" s="1" t="s">
        <v>129</v>
      </c>
      <c r="F2" s="1" t="s">
        <v>130</v>
      </c>
      <c r="G2" s="1" t="s">
        <v>131</v>
      </c>
      <c r="K2" s="1" t="s">
        <v>132</v>
      </c>
      <c r="O2" s="1" t="s">
        <v>133</v>
      </c>
      <c r="P2" s="1" t="s">
        <v>134</v>
      </c>
      <c r="T2" s="1" t="s">
        <v>135</v>
      </c>
      <c r="U2" s="1" t="s">
        <v>136</v>
      </c>
      <c r="V2" s="1" t="s">
        <v>137</v>
      </c>
      <c r="AM2" s="1" t="s">
        <v>138</v>
      </c>
      <c r="AO2" s="1" t="s">
        <v>139</v>
      </c>
      <c r="AQ2" s="1" t="s">
        <v>140</v>
      </c>
      <c r="BD2" s="1" t="s">
        <v>141</v>
      </c>
      <c r="BE2" s="1" t="s">
        <v>142</v>
      </c>
      <c r="BP2" s="1" t="s">
        <v>143</v>
      </c>
      <c r="CI2" s="1" t="s">
        <v>144</v>
      </c>
      <c r="CL2" s="1" t="s">
        <v>145</v>
      </c>
      <c r="CW2" s="1" t="s">
        <v>146</v>
      </c>
      <c r="CY2" s="1" t="s">
        <v>147</v>
      </c>
      <c r="DH2" s="1" t="s">
        <v>148</v>
      </c>
      <c r="DP2" s="1" t="s">
        <v>149</v>
      </c>
      <c r="DQ2" s="1" t="s">
        <v>150</v>
      </c>
      <c r="DV2" s="1" t="s">
        <v>151</v>
      </c>
      <c r="DW2" s="1" t="s">
        <v>128</v>
      </c>
    </row>
    <row r="3" spans="1:129" x14ac:dyDescent="0.2">
      <c r="A3" s="2" t="s">
        <v>152</v>
      </c>
      <c r="B3" s="1" t="s">
        <v>129</v>
      </c>
      <c r="C3" s="1" t="s">
        <v>129</v>
      </c>
      <c r="D3" s="1" t="s">
        <v>129</v>
      </c>
      <c r="E3" s="1" t="s">
        <v>129</v>
      </c>
      <c r="F3" s="1" t="s">
        <v>153</v>
      </c>
      <c r="G3" s="1" t="s">
        <v>154</v>
      </c>
      <c r="H3" s="1" t="s">
        <v>154</v>
      </c>
      <c r="I3" s="1" t="s">
        <v>155</v>
      </c>
      <c r="J3" s="1" t="s">
        <v>143</v>
      </c>
      <c r="K3" s="1" t="s">
        <v>156</v>
      </c>
      <c r="L3" s="1" t="s">
        <v>156</v>
      </c>
      <c r="M3" s="1" t="s">
        <v>156</v>
      </c>
      <c r="N3" s="1" t="s">
        <v>156</v>
      </c>
      <c r="O3" s="1" t="s">
        <v>156</v>
      </c>
      <c r="P3" s="1" t="s">
        <v>156</v>
      </c>
      <c r="Q3" s="1" t="s">
        <v>156</v>
      </c>
      <c r="R3" s="1" t="s">
        <v>156</v>
      </c>
      <c r="S3" s="1" t="s">
        <v>156</v>
      </c>
      <c r="T3" s="1" t="s">
        <v>156</v>
      </c>
      <c r="U3" s="1" t="s">
        <v>156</v>
      </c>
      <c r="V3" s="1" t="s">
        <v>157</v>
      </c>
      <c r="W3" s="1" t="s">
        <v>157</v>
      </c>
      <c r="X3" s="1" t="s">
        <v>157</v>
      </c>
      <c r="Y3" s="1" t="s">
        <v>157</v>
      </c>
      <c r="Z3" s="1" t="s">
        <v>157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158</v>
      </c>
      <c r="AN3" s="1" t="s">
        <v>158</v>
      </c>
      <c r="AO3" s="1" t="s">
        <v>139</v>
      </c>
      <c r="AP3" s="1" t="s">
        <v>139</v>
      </c>
      <c r="AQ3" s="1" t="s">
        <v>159</v>
      </c>
      <c r="AR3" s="1" t="s">
        <v>159</v>
      </c>
      <c r="AS3" s="1" t="s">
        <v>159</v>
      </c>
      <c r="AT3" s="1" t="s">
        <v>159</v>
      </c>
      <c r="AU3" s="1" t="s">
        <v>159</v>
      </c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159</v>
      </c>
      <c r="BA3" s="1" t="s">
        <v>159</v>
      </c>
      <c r="BB3" s="1" t="s">
        <v>159</v>
      </c>
      <c r="BC3" s="1" t="s">
        <v>159</v>
      </c>
      <c r="BD3" s="1" t="s">
        <v>141</v>
      </c>
      <c r="BE3" s="1" t="s">
        <v>160</v>
      </c>
      <c r="BF3" s="1" t="s">
        <v>160</v>
      </c>
      <c r="BG3" s="1" t="s">
        <v>160</v>
      </c>
      <c r="BH3" s="1" t="s">
        <v>160</v>
      </c>
      <c r="BI3" s="1" t="s">
        <v>160</v>
      </c>
      <c r="BJ3" s="1" t="s">
        <v>160</v>
      </c>
      <c r="BK3" s="1" t="s">
        <v>160</v>
      </c>
      <c r="BL3" s="1" t="s">
        <v>160</v>
      </c>
      <c r="BM3" s="1" t="s">
        <v>160</v>
      </c>
      <c r="BN3" s="1" t="s">
        <v>160</v>
      </c>
      <c r="BO3" s="1" t="s">
        <v>160</v>
      </c>
      <c r="BP3" s="1" t="s">
        <v>143</v>
      </c>
      <c r="BQ3" s="1" t="s">
        <v>143</v>
      </c>
      <c r="BR3" s="1" t="s">
        <v>143</v>
      </c>
      <c r="BS3" s="1" t="s">
        <v>143</v>
      </c>
      <c r="BT3" s="1" t="s">
        <v>143</v>
      </c>
      <c r="BU3" s="1" t="s">
        <v>143</v>
      </c>
      <c r="BV3" s="1" t="s">
        <v>143</v>
      </c>
      <c r="BW3" s="1" t="s">
        <v>143</v>
      </c>
      <c r="BX3" s="1" t="s">
        <v>143</v>
      </c>
      <c r="BY3" s="1" t="s">
        <v>143</v>
      </c>
      <c r="BZ3" s="1" t="s">
        <v>143</v>
      </c>
      <c r="CA3" s="1" t="s">
        <v>143</v>
      </c>
      <c r="CB3" s="1" t="s">
        <v>143</v>
      </c>
      <c r="CC3" s="1" t="s">
        <v>143</v>
      </c>
      <c r="CD3" s="1" t="s">
        <v>143</v>
      </c>
      <c r="CE3" s="1" t="s">
        <v>143</v>
      </c>
      <c r="CF3" s="1" t="s">
        <v>143</v>
      </c>
      <c r="CG3" s="1" t="s">
        <v>143</v>
      </c>
      <c r="CH3" s="1" t="s">
        <v>143</v>
      </c>
      <c r="CI3" s="1" t="s">
        <v>144</v>
      </c>
      <c r="CJ3" s="1" t="s">
        <v>144</v>
      </c>
      <c r="CK3" s="1" t="s">
        <v>144</v>
      </c>
      <c r="CL3" s="1" t="s">
        <v>161</v>
      </c>
      <c r="CM3" s="1" t="s">
        <v>161</v>
      </c>
      <c r="CN3" s="1" t="s">
        <v>161</v>
      </c>
      <c r="CO3" s="1" t="s">
        <v>161</v>
      </c>
      <c r="CP3" s="1" t="s">
        <v>161</v>
      </c>
      <c r="CQ3" s="1" t="s">
        <v>161</v>
      </c>
      <c r="CR3" s="1" t="s">
        <v>161</v>
      </c>
      <c r="CS3" s="1" t="s">
        <v>161</v>
      </c>
      <c r="CT3" s="1" t="s">
        <v>161</v>
      </c>
      <c r="CU3" s="1" t="s">
        <v>161</v>
      </c>
      <c r="CV3" s="1" t="s">
        <v>161</v>
      </c>
      <c r="CW3" s="1" t="s">
        <v>146</v>
      </c>
      <c r="CX3" s="1" t="s">
        <v>162</v>
      </c>
      <c r="CY3" s="1" t="s">
        <v>147</v>
      </c>
      <c r="CZ3" s="1" t="s">
        <v>147</v>
      </c>
      <c r="DA3" s="1" t="s">
        <v>147</v>
      </c>
      <c r="DB3" s="1" t="s">
        <v>147</v>
      </c>
      <c r="DC3" s="1" t="s">
        <v>147</v>
      </c>
      <c r="DD3" s="1" t="s">
        <v>147</v>
      </c>
      <c r="DE3" s="1" t="s">
        <v>147</v>
      </c>
      <c r="DF3" s="1" t="s">
        <v>147</v>
      </c>
      <c r="DG3" s="1" t="s">
        <v>147</v>
      </c>
      <c r="DH3" s="1" t="s">
        <v>148</v>
      </c>
      <c r="DI3" s="1" t="s">
        <v>148</v>
      </c>
      <c r="DJ3" s="1" t="s">
        <v>148</v>
      </c>
      <c r="DK3" s="1" t="s">
        <v>148</v>
      </c>
      <c r="DL3" s="1" t="s">
        <v>148</v>
      </c>
      <c r="DM3" s="1" t="s">
        <v>148</v>
      </c>
      <c r="DN3" s="1" t="s">
        <v>148</v>
      </c>
      <c r="DO3" s="1" t="s">
        <v>148</v>
      </c>
      <c r="DP3" s="1" t="s">
        <v>149</v>
      </c>
      <c r="DQ3" s="1" t="s">
        <v>150</v>
      </c>
      <c r="DW3" s="1" t="s">
        <v>152</v>
      </c>
    </row>
    <row r="4" spans="1:129" x14ac:dyDescent="0.2">
      <c r="A4" s="2" t="s">
        <v>163</v>
      </c>
      <c r="B4" s="1" t="s">
        <v>164</v>
      </c>
      <c r="C4" s="1" t="s">
        <v>165</v>
      </c>
      <c r="D4" s="1" t="s">
        <v>166</v>
      </c>
      <c r="E4" s="1" t="s">
        <v>167</v>
      </c>
      <c r="F4" s="1" t="s">
        <v>164</v>
      </c>
      <c r="G4" s="1" t="s">
        <v>164</v>
      </c>
      <c r="H4" s="1" t="s">
        <v>168</v>
      </c>
      <c r="I4" s="1" t="s">
        <v>169</v>
      </c>
      <c r="J4" s="1" t="s">
        <v>170</v>
      </c>
      <c r="K4" s="1" t="s">
        <v>164</v>
      </c>
      <c r="L4" s="1" t="s">
        <v>171</v>
      </c>
      <c r="M4" s="1" t="s">
        <v>165</v>
      </c>
      <c r="N4" s="1" t="s">
        <v>164</v>
      </c>
      <c r="O4" s="1" t="s">
        <v>164</v>
      </c>
      <c r="P4" s="1" t="s">
        <v>164</v>
      </c>
      <c r="Q4" s="1" t="s">
        <v>164</v>
      </c>
      <c r="R4" s="1" t="s">
        <v>167</v>
      </c>
      <c r="S4" s="1" t="s">
        <v>165</v>
      </c>
      <c r="T4" s="1" t="s">
        <v>164</v>
      </c>
      <c r="U4" s="1" t="s">
        <v>164</v>
      </c>
      <c r="V4" s="1" t="s">
        <v>169</v>
      </c>
      <c r="W4" s="1" t="s">
        <v>169</v>
      </c>
      <c r="X4" s="1" t="s">
        <v>172</v>
      </c>
      <c r="Y4" s="1" t="s">
        <v>165</v>
      </c>
      <c r="Z4" s="1" t="s">
        <v>167</v>
      </c>
      <c r="AA4" s="1" t="s">
        <v>167</v>
      </c>
      <c r="AB4" s="1" t="s">
        <v>169</v>
      </c>
      <c r="AC4" s="1" t="s">
        <v>169</v>
      </c>
      <c r="AD4" s="1" t="s">
        <v>170</v>
      </c>
      <c r="AE4" s="1" t="s">
        <v>173</v>
      </c>
      <c r="AF4" s="1" t="s">
        <v>169</v>
      </c>
      <c r="AG4" s="1" t="s">
        <v>174</v>
      </c>
      <c r="AH4" s="1" t="s">
        <v>174</v>
      </c>
      <c r="AI4" s="1" t="s">
        <v>170</v>
      </c>
      <c r="AJ4" s="1" t="s">
        <v>170</v>
      </c>
      <c r="AK4" s="1" t="s">
        <v>169</v>
      </c>
      <c r="AL4" s="1" t="s">
        <v>169</v>
      </c>
      <c r="AM4" s="1" t="s">
        <v>169</v>
      </c>
      <c r="AN4" s="1" t="s">
        <v>169</v>
      </c>
      <c r="AO4" s="1" t="s">
        <v>175</v>
      </c>
      <c r="AP4" s="1" t="s">
        <v>175</v>
      </c>
      <c r="AQ4" s="1" t="s">
        <v>169</v>
      </c>
      <c r="AR4" s="1" t="s">
        <v>169</v>
      </c>
      <c r="AS4" s="1" t="s">
        <v>170</v>
      </c>
      <c r="AT4" s="1" t="s">
        <v>170</v>
      </c>
      <c r="AU4" s="1" t="s">
        <v>176</v>
      </c>
      <c r="AV4" s="1" t="s">
        <v>167</v>
      </c>
      <c r="AW4" s="1" t="s">
        <v>177</v>
      </c>
      <c r="AX4" s="1" t="s">
        <v>173</v>
      </c>
      <c r="AY4" s="1" t="s">
        <v>178</v>
      </c>
      <c r="AZ4" s="1" t="s">
        <v>179</v>
      </c>
      <c r="BA4" s="1" t="s">
        <v>167</v>
      </c>
      <c r="BB4" s="1" t="s">
        <v>174</v>
      </c>
      <c r="BC4" s="1" t="s">
        <v>165</v>
      </c>
      <c r="BD4" s="1" t="s">
        <v>169</v>
      </c>
      <c r="BE4" s="1" t="s">
        <v>169</v>
      </c>
      <c r="BF4" s="1" t="s">
        <v>169</v>
      </c>
      <c r="BG4" s="1" t="s">
        <v>170</v>
      </c>
      <c r="BH4" s="1" t="s">
        <v>173</v>
      </c>
      <c r="BI4" s="1" t="s">
        <v>177</v>
      </c>
      <c r="BJ4" s="1" t="s">
        <v>179</v>
      </c>
      <c r="BK4" s="1" t="s">
        <v>174</v>
      </c>
      <c r="BL4" s="1" t="s">
        <v>167</v>
      </c>
      <c r="BM4" s="1" t="s">
        <v>178</v>
      </c>
      <c r="BN4" s="1" t="s">
        <v>176</v>
      </c>
      <c r="BO4" s="1" t="s">
        <v>167</v>
      </c>
      <c r="BP4" s="1" t="s">
        <v>169</v>
      </c>
      <c r="BQ4" s="1" t="s">
        <v>169</v>
      </c>
      <c r="BR4" s="1" t="s">
        <v>173</v>
      </c>
      <c r="BS4" s="1" t="s">
        <v>173</v>
      </c>
      <c r="BT4" s="1" t="s">
        <v>169</v>
      </c>
      <c r="BU4" s="1" t="s">
        <v>170</v>
      </c>
      <c r="BV4" s="1" t="s">
        <v>170</v>
      </c>
      <c r="BW4" s="1" t="s">
        <v>180</v>
      </c>
      <c r="BX4" s="1" t="s">
        <v>165</v>
      </c>
      <c r="BY4" s="1" t="s">
        <v>167</v>
      </c>
      <c r="BZ4" s="1" t="s">
        <v>167</v>
      </c>
      <c r="CA4" s="1" t="s">
        <v>167</v>
      </c>
      <c r="CB4" s="1" t="s">
        <v>181</v>
      </c>
      <c r="CC4" s="1" t="s">
        <v>172</v>
      </c>
      <c r="CD4" s="1" t="s">
        <v>172</v>
      </c>
      <c r="CE4" s="1" t="s">
        <v>172</v>
      </c>
      <c r="CF4" s="1" t="s">
        <v>172</v>
      </c>
      <c r="CG4" s="1" t="s">
        <v>174</v>
      </c>
      <c r="CH4" s="1" t="s">
        <v>172</v>
      </c>
      <c r="CI4" s="1" t="s">
        <v>169</v>
      </c>
      <c r="CJ4" s="1" t="s">
        <v>169</v>
      </c>
      <c r="CK4" s="1" t="s">
        <v>167</v>
      </c>
      <c r="CL4" s="1" t="s">
        <v>169</v>
      </c>
      <c r="CM4" s="1" t="s">
        <v>170</v>
      </c>
      <c r="CN4" s="1" t="s">
        <v>170</v>
      </c>
      <c r="CO4" s="1" t="s">
        <v>170</v>
      </c>
      <c r="CP4" s="1" t="s">
        <v>169</v>
      </c>
      <c r="CQ4" s="1" t="s">
        <v>167</v>
      </c>
      <c r="CR4" s="1" t="s">
        <v>170</v>
      </c>
      <c r="CS4" s="1" t="s">
        <v>165</v>
      </c>
      <c r="CT4" s="1" t="s">
        <v>180</v>
      </c>
      <c r="CU4" s="1" t="s">
        <v>169</v>
      </c>
      <c r="CV4" s="1" t="s">
        <v>169</v>
      </c>
      <c r="CW4" s="1" t="s">
        <v>170</v>
      </c>
      <c r="CX4" s="1" t="s">
        <v>169</v>
      </c>
      <c r="CY4" s="1" t="s">
        <v>182</v>
      </c>
      <c r="CZ4" s="1" t="s">
        <v>182</v>
      </c>
      <c r="DA4" s="1" t="s">
        <v>170</v>
      </c>
      <c r="DB4" s="1" t="s">
        <v>170</v>
      </c>
      <c r="DC4" s="1" t="s">
        <v>167</v>
      </c>
      <c r="DD4" s="1" t="s">
        <v>167</v>
      </c>
      <c r="DE4" s="1" t="s">
        <v>165</v>
      </c>
      <c r="DF4" s="1" t="s">
        <v>182</v>
      </c>
      <c r="DG4" s="1" t="s">
        <v>172</v>
      </c>
      <c r="DH4" s="1" t="s">
        <v>164</v>
      </c>
      <c r="DI4" s="1" t="s">
        <v>164</v>
      </c>
      <c r="DJ4" s="1" t="s">
        <v>169</v>
      </c>
      <c r="DK4" s="1" t="s">
        <v>169</v>
      </c>
      <c r="DL4" s="1" t="s">
        <v>169</v>
      </c>
      <c r="DM4" s="1" t="s">
        <v>169</v>
      </c>
      <c r="DN4" s="1" t="s">
        <v>183</v>
      </c>
      <c r="DO4" s="1" t="s">
        <v>183</v>
      </c>
      <c r="DW4" s="1" t="s">
        <v>163</v>
      </c>
    </row>
    <row r="5" spans="1:129" x14ac:dyDescent="0.2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149</v>
      </c>
      <c r="DQ5" s="1" t="s">
        <v>303</v>
      </c>
      <c r="DR5" s="1" t="s">
        <v>304</v>
      </c>
      <c r="DT5" s="1" t="s">
        <v>305</v>
      </c>
      <c r="DW5" s="1" t="s">
        <v>184</v>
      </c>
    </row>
    <row r="6" spans="1:129" x14ac:dyDescent="0.2">
      <c r="A6" s="2" t="s">
        <v>306</v>
      </c>
      <c r="B6" s="1" t="s">
        <v>307</v>
      </c>
      <c r="C6" s="1" t="s">
        <v>308</v>
      </c>
      <c r="D6" s="1" t="s">
        <v>309</v>
      </c>
      <c r="E6" s="1" t="s">
        <v>310</v>
      </c>
      <c r="F6" s="1" t="s">
        <v>311</v>
      </c>
      <c r="G6" s="1" t="s">
        <v>312</v>
      </c>
      <c r="H6" s="1" t="s">
        <v>313</v>
      </c>
      <c r="I6" s="1" t="s">
        <v>314</v>
      </c>
      <c r="J6" s="1" t="s">
        <v>315</v>
      </c>
      <c r="K6" s="1">
        <v>3503984</v>
      </c>
      <c r="L6" s="1" t="s">
        <v>316</v>
      </c>
      <c r="M6" s="1" t="s">
        <v>317</v>
      </c>
      <c r="N6" s="1" t="s">
        <v>318</v>
      </c>
      <c r="O6" s="1" t="s">
        <v>319</v>
      </c>
      <c r="P6" s="1" t="s">
        <v>320</v>
      </c>
      <c r="Q6" s="1" t="s">
        <v>321</v>
      </c>
      <c r="R6" s="1" t="s">
        <v>322</v>
      </c>
      <c r="S6" s="1" t="s">
        <v>323</v>
      </c>
      <c r="T6" s="1" t="s">
        <v>324</v>
      </c>
      <c r="U6" s="1" t="s">
        <v>325</v>
      </c>
      <c r="V6" s="1" t="s">
        <v>326</v>
      </c>
      <c r="W6" s="1" t="s">
        <v>327</v>
      </c>
      <c r="X6" s="1" t="s">
        <v>328</v>
      </c>
      <c r="Y6" s="1" t="s">
        <v>329</v>
      </c>
      <c r="Z6" s="1" t="s">
        <v>330</v>
      </c>
      <c r="AA6" s="1" t="s">
        <v>331</v>
      </c>
      <c r="AB6" s="1" t="s">
        <v>332</v>
      </c>
      <c r="AC6" s="1" t="s">
        <v>333</v>
      </c>
      <c r="AD6" s="1" t="s">
        <v>334</v>
      </c>
      <c r="AE6" s="1" t="s">
        <v>335</v>
      </c>
      <c r="AF6" s="1" t="s">
        <v>336</v>
      </c>
      <c r="AG6" s="1" t="s">
        <v>337</v>
      </c>
      <c r="AH6" s="1" t="s">
        <v>338</v>
      </c>
      <c r="AI6" s="1" t="s">
        <v>339</v>
      </c>
      <c r="AJ6" s="1" t="s">
        <v>340</v>
      </c>
      <c r="AK6" s="1" t="s">
        <v>341</v>
      </c>
      <c r="AL6" s="1" t="s">
        <v>342</v>
      </c>
      <c r="AM6" s="1" t="s">
        <v>343</v>
      </c>
      <c r="AN6" s="1" t="s">
        <v>344</v>
      </c>
      <c r="AO6" s="1" t="s">
        <v>345</v>
      </c>
      <c r="AP6" s="1" t="s">
        <v>346</v>
      </c>
      <c r="AQ6" s="1" t="s">
        <v>347</v>
      </c>
      <c r="AR6" s="1" t="s">
        <v>348</v>
      </c>
      <c r="AS6" s="1" t="s">
        <v>349</v>
      </c>
      <c r="AT6" s="1" t="s">
        <v>350</v>
      </c>
      <c r="AU6" s="1">
        <v>327193010</v>
      </c>
      <c r="AV6" s="1" t="s">
        <v>351</v>
      </c>
      <c r="AW6" s="1" t="s">
        <v>352</v>
      </c>
      <c r="AX6" s="1" t="s">
        <v>353</v>
      </c>
      <c r="AY6" s="1" t="s">
        <v>354</v>
      </c>
      <c r="AZ6" s="1" t="s">
        <v>355</v>
      </c>
      <c r="BA6" s="1" t="s">
        <v>356</v>
      </c>
      <c r="BB6" s="1" t="s">
        <v>357</v>
      </c>
      <c r="BC6" s="1" t="s">
        <v>358</v>
      </c>
      <c r="BD6" s="1" t="s">
        <v>359</v>
      </c>
      <c r="BE6" s="1" t="s">
        <v>360</v>
      </c>
      <c r="BF6" s="1" t="s">
        <v>361</v>
      </c>
      <c r="BG6" s="1" t="s">
        <v>362</v>
      </c>
      <c r="BH6" s="1" t="s">
        <v>363</v>
      </c>
      <c r="BI6" s="1" t="s">
        <v>364</v>
      </c>
      <c r="BJ6" s="1" t="s">
        <v>365</v>
      </c>
      <c r="BK6" s="1" t="s">
        <v>366</v>
      </c>
      <c r="BL6" s="1" t="s">
        <v>367</v>
      </c>
      <c r="BM6" s="1" t="s">
        <v>368</v>
      </c>
      <c r="BN6" s="1">
        <v>327192013</v>
      </c>
      <c r="BO6" s="1" t="s">
        <v>369</v>
      </c>
      <c r="BP6" s="1" t="s">
        <v>370</v>
      </c>
      <c r="BQ6" s="1" t="s">
        <v>371</v>
      </c>
      <c r="BR6" s="1" t="s">
        <v>372</v>
      </c>
      <c r="BS6" s="1" t="s">
        <v>373</v>
      </c>
      <c r="BT6" s="1" t="s">
        <v>374</v>
      </c>
      <c r="BU6" s="1" t="s">
        <v>375</v>
      </c>
      <c r="BV6" s="1" t="s">
        <v>376</v>
      </c>
      <c r="BW6" s="1" t="s">
        <v>377</v>
      </c>
      <c r="BX6" s="1" t="s">
        <v>378</v>
      </c>
      <c r="BY6" s="1" t="s">
        <v>379</v>
      </c>
      <c r="BZ6" s="1" t="s">
        <v>380</v>
      </c>
      <c r="CA6" s="1" t="s">
        <v>381</v>
      </c>
      <c r="CB6" s="1" t="s">
        <v>382</v>
      </c>
      <c r="CC6" s="1" t="s">
        <v>383</v>
      </c>
      <c r="CD6" s="1" t="s">
        <v>384</v>
      </c>
      <c r="CE6" s="1" t="s">
        <v>385</v>
      </c>
      <c r="CF6" s="1" t="s">
        <v>386</v>
      </c>
      <c r="CG6" s="1" t="s">
        <v>387</v>
      </c>
      <c r="CH6" s="1" t="s">
        <v>388</v>
      </c>
      <c r="CI6" s="1" t="s">
        <v>389</v>
      </c>
      <c r="CJ6" s="1" t="s">
        <v>390</v>
      </c>
      <c r="CK6" s="1" t="s">
        <v>391</v>
      </c>
      <c r="CL6" s="1" t="s">
        <v>392</v>
      </c>
      <c r="CM6" s="1" t="s">
        <v>393</v>
      </c>
      <c r="CN6" s="1" t="s">
        <v>394</v>
      </c>
      <c r="CO6" s="1" t="s">
        <v>395</v>
      </c>
      <c r="CP6" s="1" t="s">
        <v>396</v>
      </c>
      <c r="CQ6" s="1" t="s">
        <v>397</v>
      </c>
      <c r="CR6" s="1" t="s">
        <v>398</v>
      </c>
      <c r="CS6" s="1" t="s">
        <v>399</v>
      </c>
      <c r="CT6" s="1" t="s">
        <v>400</v>
      </c>
      <c r="CU6" s="1" t="s">
        <v>401</v>
      </c>
      <c r="CV6" s="1" t="s">
        <v>402</v>
      </c>
      <c r="CW6" s="1" t="s">
        <v>403</v>
      </c>
      <c r="CX6" s="1" t="s">
        <v>404</v>
      </c>
      <c r="CY6" s="1" t="s">
        <v>405</v>
      </c>
      <c r="CZ6" s="1" t="s">
        <v>396</v>
      </c>
      <c r="DA6" s="1" t="s">
        <v>406</v>
      </c>
      <c r="DB6" s="1" t="s">
        <v>407</v>
      </c>
      <c r="DC6" s="1" t="s">
        <v>408</v>
      </c>
      <c r="DD6" s="1" t="s">
        <v>409</v>
      </c>
      <c r="DE6" s="1" t="s">
        <v>410</v>
      </c>
      <c r="DF6" s="1" t="s">
        <v>411</v>
      </c>
      <c r="DG6" s="1" t="s">
        <v>412</v>
      </c>
      <c r="DH6" s="1" t="s">
        <v>413</v>
      </c>
      <c r="DI6" s="1" t="s">
        <v>414</v>
      </c>
      <c r="DJ6" s="1" t="s">
        <v>415</v>
      </c>
      <c r="DK6" s="1" t="s">
        <v>416</v>
      </c>
      <c r="DL6" s="1" t="s">
        <v>417</v>
      </c>
      <c r="DM6" s="1" t="s">
        <v>418</v>
      </c>
      <c r="DN6" s="1" t="s">
        <v>419</v>
      </c>
      <c r="DO6" s="1" t="s">
        <v>420</v>
      </c>
      <c r="DQ6" s="1" t="s">
        <v>421</v>
      </c>
      <c r="DR6" s="1" t="s">
        <v>422</v>
      </c>
      <c r="DT6" s="1" t="s">
        <v>423</v>
      </c>
      <c r="DW6" s="1" t="s">
        <v>306</v>
      </c>
    </row>
    <row r="7" spans="1:129" x14ac:dyDescent="0.2">
      <c r="A7" s="2" t="s">
        <v>424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2.96</v>
      </c>
      <c r="J7" s="1">
        <v>3</v>
      </c>
      <c r="K7" s="1">
        <v>2.2400000000000002</v>
      </c>
      <c r="L7" s="1">
        <v>2.4500000000000002</v>
      </c>
      <c r="M7" s="1">
        <v>2.39</v>
      </c>
      <c r="N7" s="1">
        <v>2.2400000000000002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9.6</v>
      </c>
      <c r="V7" s="1">
        <v>2.9</v>
      </c>
      <c r="W7" s="1">
        <v>1.2</v>
      </c>
      <c r="X7" s="1">
        <v>1.35</v>
      </c>
      <c r="Y7" s="1">
        <v>1.2</v>
      </c>
      <c r="Z7" s="1">
        <v>1.35</v>
      </c>
      <c r="AA7" s="1">
        <v>2.4500000000000002</v>
      </c>
      <c r="AB7" s="1">
        <v>2.2400000000000002</v>
      </c>
      <c r="AC7" s="1">
        <v>2.2400000000000002</v>
      </c>
      <c r="AD7" s="1">
        <v>9.6</v>
      </c>
      <c r="AE7" s="1">
        <v>2.02</v>
      </c>
      <c r="AF7" s="1">
        <v>9.6</v>
      </c>
      <c r="AG7" s="1">
        <v>2.4</v>
      </c>
      <c r="AH7" s="1">
        <v>9.8000000000000007</v>
      </c>
      <c r="AI7" s="1">
        <v>3.68</v>
      </c>
      <c r="AJ7" s="1">
        <v>1.8</v>
      </c>
      <c r="AK7" s="1">
        <v>6</v>
      </c>
      <c r="AL7" s="1">
        <v>1.35</v>
      </c>
      <c r="AM7" s="1">
        <v>2.08</v>
      </c>
      <c r="AN7" s="1">
        <v>1.72</v>
      </c>
      <c r="AO7" s="1">
        <v>7.38</v>
      </c>
      <c r="AP7" s="1">
        <v>7.58</v>
      </c>
      <c r="AQ7" s="1">
        <v>1</v>
      </c>
      <c r="AR7" s="1">
        <v>1</v>
      </c>
      <c r="AS7" s="1">
        <v>1</v>
      </c>
      <c r="AT7" s="1">
        <v>0.8</v>
      </c>
      <c r="AU7" s="1">
        <v>1.2</v>
      </c>
      <c r="AV7" s="1">
        <v>1.5</v>
      </c>
      <c r="AW7" s="1">
        <v>1.5</v>
      </c>
      <c r="AX7" s="1">
        <v>1.57</v>
      </c>
      <c r="AY7" s="1">
        <v>1.54</v>
      </c>
      <c r="AZ7" s="1">
        <v>1.2</v>
      </c>
      <c r="BA7" s="1">
        <v>1.93</v>
      </c>
      <c r="BB7" s="1">
        <v>2.85</v>
      </c>
      <c r="BC7" s="1">
        <v>1</v>
      </c>
      <c r="BD7" s="1">
        <v>1.6</v>
      </c>
      <c r="BE7" s="1">
        <v>1</v>
      </c>
      <c r="BF7" s="1">
        <v>1</v>
      </c>
      <c r="BG7" s="1">
        <v>0.8</v>
      </c>
      <c r="BH7" s="1">
        <v>1.57</v>
      </c>
      <c r="BI7" s="1">
        <v>1.5</v>
      </c>
      <c r="BJ7" s="1">
        <v>1.2</v>
      </c>
      <c r="BK7" s="1">
        <v>2.85</v>
      </c>
      <c r="BL7" s="1">
        <v>1.93</v>
      </c>
      <c r="BM7" s="1">
        <v>1.54</v>
      </c>
      <c r="BN7" s="1">
        <v>1.2</v>
      </c>
      <c r="BO7" s="1">
        <v>1.5</v>
      </c>
      <c r="BP7" s="1">
        <v>1.5</v>
      </c>
      <c r="BQ7" s="1">
        <v>3</v>
      </c>
      <c r="BR7" s="1">
        <v>1.42</v>
      </c>
      <c r="BS7" s="1">
        <v>1.42</v>
      </c>
      <c r="BT7" s="1">
        <v>1.8</v>
      </c>
      <c r="BU7" s="1">
        <v>3</v>
      </c>
      <c r="BV7" s="1">
        <v>1.2</v>
      </c>
      <c r="BW7" s="1">
        <v>1.2</v>
      </c>
      <c r="BX7" s="1">
        <v>1.08</v>
      </c>
      <c r="BY7" s="1">
        <v>1.5</v>
      </c>
      <c r="BZ7" s="1">
        <v>1.42</v>
      </c>
      <c r="CA7" s="1">
        <v>1.42</v>
      </c>
      <c r="CB7" s="1">
        <v>1.2</v>
      </c>
      <c r="CC7" s="1">
        <v>1.42</v>
      </c>
      <c r="CD7" s="1">
        <v>1.42</v>
      </c>
      <c r="CE7" s="1">
        <v>1.42</v>
      </c>
      <c r="CF7" s="1">
        <v>1.42</v>
      </c>
      <c r="CG7" s="1">
        <v>3.25</v>
      </c>
      <c r="CH7" s="1">
        <v>1.42</v>
      </c>
      <c r="CI7" s="1">
        <v>3</v>
      </c>
      <c r="CJ7" s="1">
        <v>1.81</v>
      </c>
      <c r="CK7" s="1">
        <v>1.72</v>
      </c>
      <c r="CL7" s="1">
        <v>3</v>
      </c>
      <c r="CM7" s="1">
        <v>1.26</v>
      </c>
      <c r="CN7" s="1">
        <v>1.26</v>
      </c>
      <c r="CO7" s="1">
        <v>1.26</v>
      </c>
      <c r="CP7" s="1">
        <v>1.26</v>
      </c>
      <c r="CQ7" s="1">
        <v>1.42</v>
      </c>
      <c r="CR7" s="1">
        <v>1.42</v>
      </c>
      <c r="CS7" s="1">
        <v>1.08</v>
      </c>
      <c r="CT7" s="1">
        <v>1.2</v>
      </c>
      <c r="CU7" s="1">
        <v>1.42</v>
      </c>
      <c r="CV7" s="1">
        <v>1.08</v>
      </c>
      <c r="CW7" s="1">
        <v>1.42</v>
      </c>
      <c r="CX7" s="1">
        <v>1.26</v>
      </c>
      <c r="CY7" s="1">
        <v>1.5</v>
      </c>
      <c r="CZ7" s="1">
        <v>1.5</v>
      </c>
      <c r="DA7" s="1">
        <v>1.5</v>
      </c>
      <c r="DB7" s="1">
        <v>3</v>
      </c>
      <c r="DC7" s="1">
        <v>1.5</v>
      </c>
      <c r="DD7" s="1">
        <v>1.42</v>
      </c>
      <c r="DE7" s="1">
        <v>1.5</v>
      </c>
      <c r="DF7" s="1">
        <v>3</v>
      </c>
      <c r="DG7" s="1">
        <v>1.42</v>
      </c>
      <c r="DH7" s="1">
        <v>3</v>
      </c>
      <c r="DI7" s="1">
        <v>6</v>
      </c>
      <c r="DJ7" s="1">
        <v>3</v>
      </c>
      <c r="DK7" s="1">
        <v>3</v>
      </c>
      <c r="DL7" s="1">
        <v>3</v>
      </c>
      <c r="DM7" s="1">
        <v>6</v>
      </c>
      <c r="DN7" s="1">
        <v>6</v>
      </c>
      <c r="DO7" s="1">
        <v>6</v>
      </c>
      <c r="DW7" s="1" t="s">
        <v>424</v>
      </c>
    </row>
    <row r="8" spans="1:129" x14ac:dyDescent="0.2">
      <c r="A8" s="2" t="s">
        <v>425</v>
      </c>
      <c r="B8" s="1" t="s">
        <v>426</v>
      </c>
      <c r="BV8" s="1" t="s">
        <v>427</v>
      </c>
      <c r="DR8" s="1" t="s">
        <v>428</v>
      </c>
      <c r="DS8" s="1" t="s">
        <v>429</v>
      </c>
      <c r="DT8" s="1" t="s">
        <v>428</v>
      </c>
      <c r="DU8" s="1" t="s">
        <v>429</v>
      </c>
      <c r="DW8" s="1" t="s">
        <v>425</v>
      </c>
    </row>
    <row r="9" spans="1:129" x14ac:dyDescent="0.2">
      <c r="A9" s="3">
        <v>44388</v>
      </c>
      <c r="B9" s="1" t="s">
        <v>427</v>
      </c>
      <c r="N9" s="1" t="s">
        <v>427</v>
      </c>
      <c r="O9" s="1" t="s">
        <v>427</v>
      </c>
      <c r="P9" s="1" t="s">
        <v>427</v>
      </c>
      <c r="V9" s="1" t="s">
        <v>427</v>
      </c>
      <c r="AD9" s="1" t="s">
        <v>427</v>
      </c>
      <c r="AE9" s="1" t="s">
        <v>427</v>
      </c>
      <c r="AF9" s="1" t="s">
        <v>427</v>
      </c>
      <c r="AH9" s="1" t="s">
        <v>427</v>
      </c>
      <c r="AJ9" s="1" t="s">
        <v>427</v>
      </c>
      <c r="AK9" s="1" t="s">
        <v>427</v>
      </c>
      <c r="AN9" s="1" t="s">
        <v>427</v>
      </c>
      <c r="AR9" s="1" t="s">
        <v>427</v>
      </c>
      <c r="AS9" s="1" t="s">
        <v>427</v>
      </c>
      <c r="AT9" s="1" t="s">
        <v>427</v>
      </c>
      <c r="AV9" s="1" t="s">
        <v>427</v>
      </c>
      <c r="AX9" s="1" t="s">
        <v>427</v>
      </c>
      <c r="BG9" s="1" t="s">
        <v>427</v>
      </c>
      <c r="BH9" s="1" t="s">
        <v>427</v>
      </c>
      <c r="BU9" s="1" t="s">
        <v>427</v>
      </c>
      <c r="BV9" s="1" t="s">
        <v>427</v>
      </c>
      <c r="DI9" s="1" t="s">
        <v>427</v>
      </c>
      <c r="DJ9" s="1" t="s">
        <v>427</v>
      </c>
      <c r="DV9" s="1">
        <v>0</v>
      </c>
      <c r="DW9" s="4">
        <v>44388</v>
      </c>
    </row>
    <row r="10" spans="1:129" x14ac:dyDescent="0.2">
      <c r="A10" s="3">
        <v>44389</v>
      </c>
      <c r="DV10" s="1">
        <v>0</v>
      </c>
      <c r="DW10" s="4">
        <v>44389</v>
      </c>
    </row>
    <row r="11" spans="1:129" x14ac:dyDescent="0.2">
      <c r="A11" s="3">
        <v>44390</v>
      </c>
      <c r="B11" s="1" t="s">
        <v>427</v>
      </c>
      <c r="C11" s="1" t="s">
        <v>427</v>
      </c>
      <c r="D11" s="1" t="s">
        <v>427</v>
      </c>
      <c r="E11" s="1" t="s">
        <v>427</v>
      </c>
      <c r="G11" s="1" t="s">
        <v>427</v>
      </c>
      <c r="L11" s="1" t="s">
        <v>427</v>
      </c>
      <c r="M11" s="1" t="s">
        <v>427</v>
      </c>
      <c r="N11" s="1" t="s">
        <v>427</v>
      </c>
      <c r="S11" s="1" t="s">
        <v>427</v>
      </c>
      <c r="T11" s="1" t="s">
        <v>427</v>
      </c>
      <c r="Y11" s="1" t="s">
        <v>427</v>
      </c>
      <c r="AA11" s="1" t="s">
        <v>427</v>
      </c>
      <c r="AB11" s="1" t="s">
        <v>427</v>
      </c>
      <c r="AC11" s="1" t="s">
        <v>427</v>
      </c>
      <c r="AD11" s="1" t="s">
        <v>427</v>
      </c>
      <c r="AE11" s="1" t="s">
        <v>427</v>
      </c>
      <c r="AG11" s="1" t="s">
        <v>427</v>
      </c>
      <c r="AK11" s="1" t="s">
        <v>427</v>
      </c>
      <c r="AN11" s="1" t="s">
        <v>427</v>
      </c>
      <c r="AQ11" s="1" t="s">
        <v>427</v>
      </c>
      <c r="AR11" s="1" t="s">
        <v>427</v>
      </c>
      <c r="AS11" s="1" t="s">
        <v>427</v>
      </c>
      <c r="AU11" s="1" t="s">
        <v>427</v>
      </c>
      <c r="AV11" s="1" t="s">
        <v>427</v>
      </c>
      <c r="AW11" s="1" t="s">
        <v>427</v>
      </c>
      <c r="AX11" s="1" t="s">
        <v>427</v>
      </c>
      <c r="AY11" s="1" t="s">
        <v>427</v>
      </c>
      <c r="AZ11" s="1" t="s">
        <v>427</v>
      </c>
      <c r="BA11" s="1" t="s">
        <v>427</v>
      </c>
      <c r="BC11" s="1" t="s">
        <v>427</v>
      </c>
      <c r="BD11" s="1" t="s">
        <v>427</v>
      </c>
      <c r="BE11" s="1" t="s">
        <v>427</v>
      </c>
      <c r="BF11" s="1" t="s">
        <v>427</v>
      </c>
      <c r="BG11" s="1" t="s">
        <v>427</v>
      </c>
      <c r="BH11" s="1" t="s">
        <v>427</v>
      </c>
      <c r="BI11" s="1" t="s">
        <v>427</v>
      </c>
      <c r="BJ11" s="1" t="s">
        <v>427</v>
      </c>
      <c r="BL11" s="1" t="s">
        <v>427</v>
      </c>
      <c r="BM11" s="1" t="s">
        <v>427</v>
      </c>
      <c r="BN11" s="1" t="s">
        <v>427</v>
      </c>
      <c r="BO11" s="1" t="s">
        <v>427</v>
      </c>
      <c r="BP11" s="1" t="s">
        <v>427</v>
      </c>
      <c r="BT11" s="1" t="s">
        <v>427</v>
      </c>
      <c r="BU11" s="1" t="s">
        <v>427</v>
      </c>
      <c r="BV11" s="1" t="s">
        <v>427</v>
      </c>
      <c r="BW11" s="1" t="s">
        <v>427</v>
      </c>
      <c r="BX11" s="1" t="s">
        <v>427</v>
      </c>
      <c r="CD11" s="1" t="s">
        <v>427</v>
      </c>
      <c r="CH11" s="1" t="s">
        <v>427</v>
      </c>
      <c r="CI11" s="1" t="s">
        <v>427</v>
      </c>
      <c r="CJ11" s="1" t="s">
        <v>427</v>
      </c>
      <c r="CK11" s="1" t="s">
        <v>427</v>
      </c>
      <c r="CL11" s="1" t="s">
        <v>427</v>
      </c>
      <c r="CM11" s="1" t="s">
        <v>427</v>
      </c>
      <c r="CN11" s="1" t="s">
        <v>427</v>
      </c>
      <c r="CR11" s="1" t="s">
        <v>427</v>
      </c>
      <c r="CS11" s="1" t="s">
        <v>427</v>
      </c>
      <c r="CV11" s="1" t="s">
        <v>427</v>
      </c>
      <c r="DB11" s="1" t="s">
        <v>427</v>
      </c>
      <c r="DE11" s="1" t="s">
        <v>427</v>
      </c>
      <c r="DF11" s="1" t="s">
        <v>427</v>
      </c>
      <c r="DI11" s="1" t="s">
        <v>427</v>
      </c>
      <c r="DO11" s="1" t="s">
        <v>427</v>
      </c>
      <c r="DV11" s="1">
        <v>0</v>
      </c>
      <c r="DW11" s="4">
        <v>44390</v>
      </c>
    </row>
    <row r="12" spans="1:129" x14ac:dyDescent="0.2">
      <c r="A12" s="3">
        <v>44391</v>
      </c>
      <c r="B12" s="1" t="s">
        <v>427</v>
      </c>
      <c r="D12" s="1" t="s">
        <v>427</v>
      </c>
      <c r="E12" s="1" t="s">
        <v>427</v>
      </c>
      <c r="F12" s="1" t="s">
        <v>427</v>
      </c>
      <c r="I12" s="1" t="s">
        <v>427</v>
      </c>
      <c r="J12" s="1" t="s">
        <v>427</v>
      </c>
      <c r="K12" s="1" t="s">
        <v>427</v>
      </c>
      <c r="N12" s="1" t="s">
        <v>427</v>
      </c>
      <c r="P12" s="1" t="s">
        <v>427</v>
      </c>
      <c r="R12" s="1" t="s">
        <v>427</v>
      </c>
      <c r="T12" s="1" t="s">
        <v>427</v>
      </c>
      <c r="V12" s="1" t="s">
        <v>427</v>
      </c>
      <c r="W12" s="1" t="s">
        <v>427</v>
      </c>
      <c r="X12" s="1" t="s">
        <v>427</v>
      </c>
      <c r="Y12" s="1" t="s">
        <v>427</v>
      </c>
      <c r="Z12" s="1" t="s">
        <v>427</v>
      </c>
      <c r="AA12" s="1" t="s">
        <v>427</v>
      </c>
      <c r="AD12" s="1" t="s">
        <v>427</v>
      </c>
      <c r="AE12" s="1" t="s">
        <v>427</v>
      </c>
      <c r="AF12" s="1" t="s">
        <v>427</v>
      </c>
      <c r="AJ12" s="1" t="s">
        <v>427</v>
      </c>
      <c r="AK12" s="1" t="s">
        <v>427</v>
      </c>
      <c r="AN12" s="1" t="s">
        <v>427</v>
      </c>
      <c r="AQ12" s="1" t="s">
        <v>427</v>
      </c>
      <c r="AR12" s="1" t="s">
        <v>427</v>
      </c>
      <c r="AT12" s="1" t="s">
        <v>427</v>
      </c>
      <c r="AU12" s="1" t="s">
        <v>427</v>
      </c>
      <c r="AV12" s="1" t="s">
        <v>427</v>
      </c>
      <c r="AW12" s="1" t="s">
        <v>427</v>
      </c>
      <c r="AX12" s="1" t="s">
        <v>427</v>
      </c>
      <c r="AY12" s="1" t="s">
        <v>427</v>
      </c>
      <c r="AZ12" s="1" t="s">
        <v>427</v>
      </c>
      <c r="BA12" s="1" t="s">
        <v>427</v>
      </c>
      <c r="BC12" s="1" t="s">
        <v>427</v>
      </c>
      <c r="BD12" s="1" t="s">
        <v>427</v>
      </c>
      <c r="BE12" s="1" t="s">
        <v>427</v>
      </c>
      <c r="BF12" s="1" t="s">
        <v>427</v>
      </c>
      <c r="BG12" s="1" t="s">
        <v>427</v>
      </c>
      <c r="BH12" s="1" t="s">
        <v>427</v>
      </c>
      <c r="BI12" s="1" t="s">
        <v>427</v>
      </c>
      <c r="BJ12" s="1" t="s">
        <v>427</v>
      </c>
      <c r="BL12" s="1" t="s">
        <v>427</v>
      </c>
      <c r="BM12" s="1" t="s">
        <v>427</v>
      </c>
      <c r="BN12" s="1" t="s">
        <v>427</v>
      </c>
      <c r="BO12" s="1" t="s">
        <v>427</v>
      </c>
      <c r="BP12" s="1" t="s">
        <v>427</v>
      </c>
      <c r="BR12" s="1" t="s">
        <v>427</v>
      </c>
      <c r="BT12" s="1" t="s">
        <v>427</v>
      </c>
      <c r="BU12" s="1" t="s">
        <v>427</v>
      </c>
      <c r="BV12" s="1" t="s">
        <v>427</v>
      </c>
      <c r="BY12" s="1" t="s">
        <v>427</v>
      </c>
      <c r="CA12" s="1" t="s">
        <v>427</v>
      </c>
      <c r="CC12" s="1" t="s">
        <v>427</v>
      </c>
      <c r="CD12" s="1" t="s">
        <v>427</v>
      </c>
      <c r="CF12" s="1" t="s">
        <v>427</v>
      </c>
      <c r="CH12" s="1" t="s">
        <v>427</v>
      </c>
      <c r="CO12" s="1" t="s">
        <v>427</v>
      </c>
      <c r="CR12" s="1" t="s">
        <v>427</v>
      </c>
      <c r="CS12" s="1" t="s">
        <v>427</v>
      </c>
      <c r="DA12" s="1" t="s">
        <v>427</v>
      </c>
      <c r="DG12" s="1" t="s">
        <v>427</v>
      </c>
      <c r="DL12" s="1" t="s">
        <v>427</v>
      </c>
      <c r="DN12" s="1" t="s">
        <v>427</v>
      </c>
      <c r="DV12" s="1">
        <v>0</v>
      </c>
      <c r="DW12" s="4">
        <v>44391</v>
      </c>
    </row>
    <row r="13" spans="1:129" x14ac:dyDescent="0.2">
      <c r="A13" s="3">
        <v>44392</v>
      </c>
      <c r="AK13" s="1" t="s">
        <v>427</v>
      </c>
      <c r="CW13" s="1" t="s">
        <v>427</v>
      </c>
      <c r="CX13" s="1" t="s">
        <v>427</v>
      </c>
      <c r="DV13" s="1">
        <v>0</v>
      </c>
      <c r="DW13" s="4">
        <v>44392</v>
      </c>
    </row>
    <row r="14" spans="1:129" x14ac:dyDescent="0.2">
      <c r="A14" s="3">
        <v>44393</v>
      </c>
      <c r="B14" s="1" t="s">
        <v>427</v>
      </c>
      <c r="C14" s="1" t="s">
        <v>427</v>
      </c>
      <c r="D14" s="1" t="s">
        <v>427</v>
      </c>
      <c r="E14" s="1" t="s">
        <v>427</v>
      </c>
      <c r="L14" s="1" t="s">
        <v>427</v>
      </c>
      <c r="M14" s="1" t="s">
        <v>427</v>
      </c>
      <c r="N14" s="1" t="s">
        <v>427</v>
      </c>
      <c r="O14" s="1" t="s">
        <v>427</v>
      </c>
      <c r="Q14" s="1" t="s">
        <v>427</v>
      </c>
      <c r="S14" s="1" t="s">
        <v>427</v>
      </c>
      <c r="V14" s="1" t="s">
        <v>427</v>
      </c>
      <c r="AD14" s="1" t="s">
        <v>427</v>
      </c>
      <c r="AE14" s="1" t="s">
        <v>427</v>
      </c>
      <c r="AH14" s="1" t="s">
        <v>427</v>
      </c>
      <c r="AI14" s="1" t="s">
        <v>427</v>
      </c>
      <c r="AJ14" s="1" t="s">
        <v>427</v>
      </c>
      <c r="AK14" s="1" t="s">
        <v>427</v>
      </c>
      <c r="AL14" s="1" t="s">
        <v>427</v>
      </c>
      <c r="AN14" s="1" t="s">
        <v>427</v>
      </c>
      <c r="AV14" s="1" t="s">
        <v>427</v>
      </c>
      <c r="AW14" s="1" t="s">
        <v>427</v>
      </c>
      <c r="BT14" s="1" t="s">
        <v>427</v>
      </c>
      <c r="BU14" s="1" t="s">
        <v>427</v>
      </c>
      <c r="BV14" s="1" t="s">
        <v>427</v>
      </c>
      <c r="BX14" s="1" t="s">
        <v>427</v>
      </c>
      <c r="BY14" s="1" t="s">
        <v>427</v>
      </c>
      <c r="BZ14" s="1" t="s">
        <v>427</v>
      </c>
      <c r="CC14" s="1" t="s">
        <v>427</v>
      </c>
      <c r="CD14" s="1" t="s">
        <v>427</v>
      </c>
      <c r="CH14" s="1" t="s">
        <v>427</v>
      </c>
      <c r="CL14" s="1" t="s">
        <v>427</v>
      </c>
      <c r="CQ14" s="1" t="s">
        <v>427</v>
      </c>
      <c r="CS14" s="1" t="s">
        <v>427</v>
      </c>
      <c r="CT14" s="1" t="s">
        <v>427</v>
      </c>
      <c r="CX14" s="1" t="s">
        <v>427</v>
      </c>
      <c r="CY14" s="1" t="s">
        <v>427</v>
      </c>
      <c r="DA14" s="1" t="s">
        <v>427</v>
      </c>
      <c r="DD14" s="1" t="s">
        <v>427</v>
      </c>
      <c r="DE14" s="1" t="s">
        <v>427</v>
      </c>
      <c r="DG14" s="1" t="s">
        <v>427</v>
      </c>
      <c r="DH14" s="1" t="s">
        <v>427</v>
      </c>
      <c r="DI14" s="1" t="s">
        <v>427</v>
      </c>
      <c r="DV14" s="1">
        <v>0</v>
      </c>
      <c r="DW14" s="4">
        <v>44393</v>
      </c>
    </row>
    <row r="15" spans="1:129" x14ac:dyDescent="0.2">
      <c r="A15" s="3">
        <v>44394</v>
      </c>
      <c r="F15" s="1" t="s">
        <v>427</v>
      </c>
      <c r="G15" s="1" t="s">
        <v>427</v>
      </c>
      <c r="I15" s="1" t="s">
        <v>427</v>
      </c>
      <c r="J15" s="1" t="s">
        <v>427</v>
      </c>
      <c r="N15" s="1" t="s">
        <v>427</v>
      </c>
      <c r="P15" s="1" t="s">
        <v>427</v>
      </c>
      <c r="R15" s="1" t="s">
        <v>427</v>
      </c>
      <c r="W15" s="1" t="s">
        <v>427</v>
      </c>
      <c r="X15" s="1" t="s">
        <v>427</v>
      </c>
      <c r="Y15" s="1" t="s">
        <v>427</v>
      </c>
      <c r="Z15" s="1" t="s">
        <v>427</v>
      </c>
      <c r="AB15" s="1" t="s">
        <v>427</v>
      </c>
      <c r="AC15" s="1" t="s">
        <v>427</v>
      </c>
      <c r="AQ15" s="1" t="s">
        <v>427</v>
      </c>
      <c r="AR15" s="1" t="s">
        <v>427</v>
      </c>
      <c r="AS15" s="1" t="s">
        <v>427</v>
      </c>
      <c r="AT15" s="1" t="s">
        <v>427</v>
      </c>
      <c r="AU15" s="1" t="s">
        <v>427</v>
      </c>
      <c r="AV15" s="1" t="s">
        <v>427</v>
      </c>
      <c r="AW15" s="1" t="s">
        <v>427</v>
      </c>
      <c r="AX15" s="1" t="s">
        <v>427</v>
      </c>
      <c r="AY15" s="1" t="s">
        <v>427</v>
      </c>
      <c r="AZ15" s="1" t="s">
        <v>427</v>
      </c>
      <c r="BA15" s="1" t="s">
        <v>427</v>
      </c>
      <c r="BC15" s="1" t="s">
        <v>427</v>
      </c>
      <c r="BD15" s="1" t="s">
        <v>427</v>
      </c>
      <c r="BE15" s="1" t="s">
        <v>427</v>
      </c>
      <c r="BF15" s="1" t="s">
        <v>427</v>
      </c>
      <c r="BG15" s="1" t="s">
        <v>427</v>
      </c>
      <c r="BI15" s="1" t="s">
        <v>427</v>
      </c>
      <c r="BJ15" s="1" t="s">
        <v>427</v>
      </c>
      <c r="BL15" s="1" t="s">
        <v>427</v>
      </c>
      <c r="BM15" s="1" t="s">
        <v>427</v>
      </c>
      <c r="BN15" s="1" t="s">
        <v>427</v>
      </c>
      <c r="BO15" s="1" t="s">
        <v>427</v>
      </c>
      <c r="BP15" s="1" t="s">
        <v>427</v>
      </c>
      <c r="BR15" s="1" t="s">
        <v>427</v>
      </c>
      <c r="BU15" s="1" t="s">
        <v>427</v>
      </c>
      <c r="BV15" s="1" t="s">
        <v>427</v>
      </c>
      <c r="CB15" s="1" t="s">
        <v>427</v>
      </c>
      <c r="CI15" s="1" t="s">
        <v>427</v>
      </c>
      <c r="CJ15" s="1" t="s">
        <v>427</v>
      </c>
      <c r="CM15" s="1" t="s">
        <v>427</v>
      </c>
      <c r="CN15" s="1" t="s">
        <v>427</v>
      </c>
      <c r="CO15" s="1" t="s">
        <v>427</v>
      </c>
      <c r="CV15" s="1" t="s">
        <v>427</v>
      </c>
      <c r="DB15" s="1" t="s">
        <v>427</v>
      </c>
      <c r="DD15" s="1" t="s">
        <v>427</v>
      </c>
      <c r="DE15" s="1" t="s">
        <v>427</v>
      </c>
      <c r="DG15" s="1" t="s">
        <v>427</v>
      </c>
      <c r="DV15" s="1">
        <v>0</v>
      </c>
      <c r="DW15" s="4">
        <v>44394</v>
      </c>
    </row>
    <row r="16" spans="1:129" x14ac:dyDescent="0.2">
      <c r="A16" s="3">
        <v>44395</v>
      </c>
      <c r="O16" s="1" t="s">
        <v>427</v>
      </c>
      <c r="T16" s="1" t="s">
        <v>427</v>
      </c>
      <c r="V16" s="1" t="s">
        <v>427</v>
      </c>
      <c r="AD16" s="1" t="s">
        <v>427</v>
      </c>
      <c r="AE16" s="1" t="s">
        <v>427</v>
      </c>
      <c r="AI16" s="1" t="s">
        <v>427</v>
      </c>
      <c r="AJ16" s="1" t="s">
        <v>427</v>
      </c>
      <c r="AK16" s="1" t="s">
        <v>427</v>
      </c>
      <c r="AN16" s="1" t="s">
        <v>427</v>
      </c>
      <c r="AQ16" s="1" t="s">
        <v>427</v>
      </c>
      <c r="AR16" s="1" t="s">
        <v>427</v>
      </c>
      <c r="AS16" s="1" t="s">
        <v>427</v>
      </c>
      <c r="AT16" s="1" t="s">
        <v>427</v>
      </c>
      <c r="AV16" s="1" t="s">
        <v>427</v>
      </c>
      <c r="AW16" s="1" t="s">
        <v>427</v>
      </c>
      <c r="AX16" s="1" t="s">
        <v>427</v>
      </c>
      <c r="AY16" s="1" t="s">
        <v>427</v>
      </c>
      <c r="BE16" s="1" t="s">
        <v>427</v>
      </c>
      <c r="BG16" s="1" t="s">
        <v>427</v>
      </c>
      <c r="BH16" s="1" t="s">
        <v>427</v>
      </c>
      <c r="BM16" s="1" t="s">
        <v>427</v>
      </c>
      <c r="BU16" s="1" t="s">
        <v>427</v>
      </c>
      <c r="CC16" s="1" t="s">
        <v>427</v>
      </c>
      <c r="CD16" s="1" t="s">
        <v>427</v>
      </c>
      <c r="DO16" s="1" t="s">
        <v>427</v>
      </c>
      <c r="DV16" s="1">
        <v>0</v>
      </c>
      <c r="DW16" s="4">
        <v>44395</v>
      </c>
    </row>
    <row r="17" spans="1:127" x14ac:dyDescent="0.2">
      <c r="A17" s="3">
        <v>44396</v>
      </c>
      <c r="BV17" s="1" t="s">
        <v>427</v>
      </c>
      <c r="CD17" s="1" t="s">
        <v>427</v>
      </c>
      <c r="CF17" s="1" t="s">
        <v>427</v>
      </c>
      <c r="CH17" s="1" t="s">
        <v>427</v>
      </c>
      <c r="DA17" s="1" t="s">
        <v>427</v>
      </c>
      <c r="DB17" s="1" t="s">
        <v>427</v>
      </c>
      <c r="DE17" s="1" t="s">
        <v>427</v>
      </c>
      <c r="DV17" s="1">
        <v>0</v>
      </c>
      <c r="DW17" s="4">
        <v>44396</v>
      </c>
    </row>
    <row r="18" spans="1:127" x14ac:dyDescent="0.2">
      <c r="A18" s="3">
        <v>44397</v>
      </c>
      <c r="B18" s="1" t="s">
        <v>427</v>
      </c>
      <c r="C18" s="1" t="s">
        <v>427</v>
      </c>
      <c r="D18" s="1" t="s">
        <v>427</v>
      </c>
      <c r="E18" s="1" t="s">
        <v>427</v>
      </c>
      <c r="F18" s="1" t="s">
        <v>427</v>
      </c>
      <c r="G18" s="1" t="s">
        <v>427</v>
      </c>
      <c r="L18" s="1" t="s">
        <v>427</v>
      </c>
      <c r="M18" s="1" t="s">
        <v>427</v>
      </c>
      <c r="N18" s="1" t="s">
        <v>427</v>
      </c>
      <c r="S18" s="1" t="s">
        <v>427</v>
      </c>
      <c r="T18" s="1" t="s">
        <v>427</v>
      </c>
      <c r="V18" s="1" t="s">
        <v>427</v>
      </c>
      <c r="Y18" s="1" t="s">
        <v>427</v>
      </c>
      <c r="AA18" s="1" t="s">
        <v>427</v>
      </c>
      <c r="AD18" s="1" t="s">
        <v>427</v>
      </c>
      <c r="AF18" s="1" t="s">
        <v>427</v>
      </c>
      <c r="AG18" s="1" t="s">
        <v>427</v>
      </c>
      <c r="AH18" s="1" t="s">
        <v>427</v>
      </c>
      <c r="AI18" s="1" t="s">
        <v>427</v>
      </c>
      <c r="AJ18" s="1" t="s">
        <v>427</v>
      </c>
      <c r="AK18" s="1" t="s">
        <v>427</v>
      </c>
      <c r="AM18" s="1" t="s">
        <v>427</v>
      </c>
      <c r="AN18" s="1" t="s">
        <v>427</v>
      </c>
      <c r="AQ18" s="1" t="s">
        <v>427</v>
      </c>
      <c r="AR18" s="1" t="s">
        <v>427</v>
      </c>
      <c r="AS18" s="1" t="s">
        <v>427</v>
      </c>
      <c r="AT18" s="1" t="s">
        <v>427</v>
      </c>
      <c r="AU18" s="1" t="s">
        <v>427</v>
      </c>
      <c r="AV18" s="1" t="s">
        <v>427</v>
      </c>
      <c r="AW18" s="1" t="s">
        <v>427</v>
      </c>
      <c r="AX18" s="1" t="s">
        <v>427</v>
      </c>
      <c r="AY18" s="1" t="s">
        <v>427</v>
      </c>
      <c r="AZ18" s="1" t="s">
        <v>427</v>
      </c>
      <c r="BA18" s="1" t="s">
        <v>427</v>
      </c>
      <c r="BC18" s="1" t="s">
        <v>427</v>
      </c>
      <c r="BD18" s="1" t="s">
        <v>427</v>
      </c>
      <c r="BE18" s="1" t="s">
        <v>427</v>
      </c>
      <c r="BF18" s="1" t="s">
        <v>427</v>
      </c>
      <c r="BG18" s="1" t="s">
        <v>427</v>
      </c>
      <c r="BH18" s="1" t="s">
        <v>427</v>
      </c>
      <c r="BI18" s="1" t="s">
        <v>427</v>
      </c>
      <c r="BJ18" s="1" t="s">
        <v>427</v>
      </c>
      <c r="BL18" s="1" t="s">
        <v>427</v>
      </c>
      <c r="BM18" s="1" t="s">
        <v>427</v>
      </c>
      <c r="BN18" s="1" t="s">
        <v>427</v>
      </c>
      <c r="BO18" s="1" t="s">
        <v>427</v>
      </c>
      <c r="BT18" s="1" t="s">
        <v>427</v>
      </c>
      <c r="BU18" s="1" t="s">
        <v>427</v>
      </c>
      <c r="BX18" s="1" t="s">
        <v>427</v>
      </c>
      <c r="BY18" s="1" t="s">
        <v>427</v>
      </c>
      <c r="CI18" s="1" t="s">
        <v>427</v>
      </c>
      <c r="CJ18" s="1" t="s">
        <v>427</v>
      </c>
      <c r="CK18" s="1" t="s">
        <v>427</v>
      </c>
      <c r="CL18" s="1" t="s">
        <v>427</v>
      </c>
      <c r="CO18" s="1" t="s">
        <v>427</v>
      </c>
      <c r="CS18" s="1" t="s">
        <v>427</v>
      </c>
      <c r="CW18" s="1" t="s">
        <v>427</v>
      </c>
      <c r="DH18" s="1" t="s">
        <v>427</v>
      </c>
      <c r="DI18" s="1" t="s">
        <v>427</v>
      </c>
      <c r="DV18" s="1">
        <v>0</v>
      </c>
      <c r="DW18" s="4">
        <v>44397</v>
      </c>
    </row>
    <row r="19" spans="1:127" x14ac:dyDescent="0.2">
      <c r="A19" s="3">
        <v>44398</v>
      </c>
      <c r="B19" s="1" t="s">
        <v>427</v>
      </c>
      <c r="D19" s="1" t="s">
        <v>427</v>
      </c>
      <c r="E19" s="1" t="s">
        <v>427</v>
      </c>
      <c r="F19" s="1" t="s">
        <v>427</v>
      </c>
      <c r="J19" s="1" t="s">
        <v>427</v>
      </c>
      <c r="K19" s="1" t="s">
        <v>427</v>
      </c>
      <c r="N19" s="1" t="s">
        <v>427</v>
      </c>
      <c r="P19" s="1" t="s">
        <v>427</v>
      </c>
      <c r="R19" s="1" t="s">
        <v>427</v>
      </c>
      <c r="V19" s="1" t="s">
        <v>427</v>
      </c>
      <c r="W19" s="1" t="s">
        <v>427</v>
      </c>
      <c r="AB19" s="1" t="s">
        <v>427</v>
      </c>
      <c r="AD19" s="1" t="s">
        <v>427</v>
      </c>
      <c r="AI19" s="1" t="s">
        <v>427</v>
      </c>
      <c r="AJ19" s="1" t="s">
        <v>427</v>
      </c>
      <c r="AK19" s="1" t="s">
        <v>427</v>
      </c>
      <c r="AN19" s="1" t="s">
        <v>427</v>
      </c>
      <c r="AQ19" s="1" t="s">
        <v>427</v>
      </c>
      <c r="AR19" s="1" t="s">
        <v>427</v>
      </c>
      <c r="AT19" s="1" t="s">
        <v>427</v>
      </c>
      <c r="AU19" s="1" t="s">
        <v>427</v>
      </c>
      <c r="AV19" s="1" t="s">
        <v>426</v>
      </c>
      <c r="AY19" s="1" t="s">
        <v>427</v>
      </c>
      <c r="AZ19" s="1" t="s">
        <v>427</v>
      </c>
      <c r="BA19" s="1" t="s">
        <v>427</v>
      </c>
      <c r="BD19" s="1" t="s">
        <v>427</v>
      </c>
      <c r="BF19" s="1" t="s">
        <v>427</v>
      </c>
      <c r="BH19" s="1" t="s">
        <v>427</v>
      </c>
      <c r="BI19" s="1" t="s">
        <v>427</v>
      </c>
      <c r="BJ19" s="1" t="s">
        <v>427</v>
      </c>
      <c r="BL19" s="1" t="s">
        <v>427</v>
      </c>
      <c r="BM19" s="1" t="s">
        <v>427</v>
      </c>
      <c r="BN19" s="1" t="s">
        <v>427</v>
      </c>
      <c r="BO19" s="1" t="s">
        <v>427</v>
      </c>
      <c r="BP19" s="1" t="s">
        <v>427</v>
      </c>
      <c r="BT19" s="1" t="s">
        <v>427</v>
      </c>
      <c r="BU19" s="1" t="s">
        <v>427</v>
      </c>
      <c r="CC19" s="1" t="s">
        <v>427</v>
      </c>
      <c r="CD19" s="1" t="s">
        <v>427</v>
      </c>
      <c r="DA19" s="1" t="s">
        <v>427</v>
      </c>
      <c r="DH19" s="1" t="s">
        <v>427</v>
      </c>
      <c r="DV19" s="1">
        <v>0</v>
      </c>
      <c r="DW19" s="4">
        <v>44398</v>
      </c>
    </row>
    <row r="20" spans="1:127" x14ac:dyDescent="0.2">
      <c r="A20" s="3">
        <v>44399</v>
      </c>
      <c r="DV20" s="1">
        <v>0</v>
      </c>
      <c r="DW20" s="4">
        <v>44399</v>
      </c>
    </row>
    <row r="21" spans="1:127" x14ac:dyDescent="0.2">
      <c r="A21" s="3">
        <v>44400</v>
      </c>
      <c r="C21" s="1" t="s">
        <v>427</v>
      </c>
      <c r="D21" s="1" t="s">
        <v>427</v>
      </c>
      <c r="E21" s="1" t="s">
        <v>427</v>
      </c>
      <c r="M21" s="1" t="s">
        <v>427</v>
      </c>
      <c r="S21" s="1" t="s">
        <v>427</v>
      </c>
      <c r="V21" s="1" t="s">
        <v>427</v>
      </c>
      <c r="AB21" s="1" t="s">
        <v>427</v>
      </c>
      <c r="AR21" s="1" t="s">
        <v>427</v>
      </c>
      <c r="AS21" s="1" t="s">
        <v>427</v>
      </c>
      <c r="AV21" s="1" t="s">
        <v>427</v>
      </c>
      <c r="AW21" s="1" t="s">
        <v>427</v>
      </c>
      <c r="BA21" s="1" t="s">
        <v>427</v>
      </c>
      <c r="BF21" s="1" t="s">
        <v>427</v>
      </c>
      <c r="BL21" s="1" t="s">
        <v>427</v>
      </c>
      <c r="BT21" s="1" t="s">
        <v>427</v>
      </c>
      <c r="BU21" s="1" t="s">
        <v>427</v>
      </c>
      <c r="BV21" s="1" t="s">
        <v>427</v>
      </c>
      <c r="BX21" s="1" t="s">
        <v>427</v>
      </c>
      <c r="BY21" s="1" t="s">
        <v>427</v>
      </c>
      <c r="BZ21" s="1" t="s">
        <v>427</v>
      </c>
      <c r="CC21" s="1" t="s">
        <v>427</v>
      </c>
      <c r="CD21" s="1" t="s">
        <v>427</v>
      </c>
      <c r="CF21" s="1" t="s">
        <v>427</v>
      </c>
      <c r="CH21" s="1" t="s">
        <v>427</v>
      </c>
      <c r="CI21" s="1" t="s">
        <v>427</v>
      </c>
      <c r="CK21" s="1" t="s">
        <v>427</v>
      </c>
      <c r="CL21" s="1" t="s">
        <v>427</v>
      </c>
      <c r="CQ21" s="1" t="s">
        <v>427</v>
      </c>
      <c r="CS21" s="1" t="s">
        <v>427</v>
      </c>
      <c r="CU21" s="1" t="s">
        <v>427</v>
      </c>
      <c r="DE21" s="1" t="s">
        <v>427</v>
      </c>
      <c r="DF21" s="1" t="s">
        <v>427</v>
      </c>
      <c r="DG21" s="1" t="s">
        <v>427</v>
      </c>
      <c r="DH21" s="1" t="s">
        <v>427</v>
      </c>
      <c r="DO21" s="1" t="s">
        <v>427</v>
      </c>
      <c r="DV21" s="1">
        <v>0</v>
      </c>
      <c r="DW21" s="4">
        <v>44400</v>
      </c>
    </row>
    <row r="22" spans="1:127" x14ac:dyDescent="0.2">
      <c r="A22" s="3">
        <v>44401</v>
      </c>
      <c r="B22" s="1" t="s">
        <v>427</v>
      </c>
      <c r="F22" s="1" t="s">
        <v>427</v>
      </c>
      <c r="G22" s="1" t="s">
        <v>427</v>
      </c>
      <c r="J22" s="1" t="s">
        <v>427</v>
      </c>
      <c r="L22" s="1" t="s">
        <v>427</v>
      </c>
      <c r="O22" s="1" t="s">
        <v>427</v>
      </c>
      <c r="P22" s="1" t="s">
        <v>427</v>
      </c>
      <c r="R22" s="1" t="s">
        <v>427</v>
      </c>
      <c r="W22" s="1" t="s">
        <v>427</v>
      </c>
      <c r="X22" s="1" t="s">
        <v>427</v>
      </c>
      <c r="Y22" s="1" t="s">
        <v>427</v>
      </c>
      <c r="AE22" s="1" t="s">
        <v>427</v>
      </c>
      <c r="AH22" s="1" t="s">
        <v>427</v>
      </c>
      <c r="AN22" s="1" t="s">
        <v>427</v>
      </c>
      <c r="AQ22" s="1" t="s">
        <v>427</v>
      </c>
      <c r="AT22" s="1" t="s">
        <v>427</v>
      </c>
      <c r="AU22" s="1" t="s">
        <v>427</v>
      </c>
      <c r="AX22" s="1" t="s">
        <v>427</v>
      </c>
      <c r="AY22" s="1" t="s">
        <v>427</v>
      </c>
      <c r="BA22" s="1" t="s">
        <v>427</v>
      </c>
      <c r="BC22" s="1" t="s">
        <v>427</v>
      </c>
      <c r="BD22" s="1" t="s">
        <v>427</v>
      </c>
      <c r="BI22" s="1" t="s">
        <v>427</v>
      </c>
      <c r="BJ22" s="1" t="s">
        <v>427</v>
      </c>
      <c r="BL22" s="1" t="s">
        <v>427</v>
      </c>
      <c r="BM22" s="1" t="s">
        <v>427</v>
      </c>
      <c r="BN22" s="1" t="s">
        <v>427</v>
      </c>
      <c r="BP22" s="1" t="s">
        <v>427</v>
      </c>
      <c r="BR22" s="1" t="s">
        <v>427</v>
      </c>
      <c r="BT22" s="1" t="s">
        <v>427</v>
      </c>
      <c r="BU22" s="1" t="s">
        <v>427</v>
      </c>
      <c r="BW22" s="1" t="s">
        <v>427</v>
      </c>
      <c r="CG22" s="1" t="s">
        <v>427</v>
      </c>
      <c r="CR22" s="1" t="s">
        <v>427</v>
      </c>
      <c r="DV22" s="1">
        <v>0</v>
      </c>
      <c r="DW22" s="4">
        <v>44401</v>
      </c>
    </row>
    <row r="23" spans="1:127" x14ac:dyDescent="0.2">
      <c r="A23" s="3">
        <v>44402</v>
      </c>
      <c r="N23" s="1" t="s">
        <v>427</v>
      </c>
      <c r="T23" s="1" t="s">
        <v>427</v>
      </c>
      <c r="V23" s="1" t="s">
        <v>427</v>
      </c>
      <c r="AD23" s="1" t="s">
        <v>427</v>
      </c>
      <c r="AI23" s="1" t="s">
        <v>427</v>
      </c>
      <c r="AJ23" s="1" t="s">
        <v>427</v>
      </c>
      <c r="AQ23" s="1" t="s">
        <v>427</v>
      </c>
      <c r="AR23" s="1" t="s">
        <v>427</v>
      </c>
      <c r="AS23" s="1" t="s">
        <v>427</v>
      </c>
      <c r="AT23" s="1" t="s">
        <v>427</v>
      </c>
      <c r="BE23" s="1" t="s">
        <v>427</v>
      </c>
      <c r="BG23" s="1" t="s">
        <v>427</v>
      </c>
      <c r="BH23" s="1" t="s">
        <v>427</v>
      </c>
      <c r="BU23" s="1" t="s">
        <v>427</v>
      </c>
      <c r="CB23" s="1" t="s">
        <v>427</v>
      </c>
      <c r="CE23" s="1" t="s">
        <v>427</v>
      </c>
      <c r="CY23" s="1" t="s">
        <v>427</v>
      </c>
      <c r="DA23" s="1" t="s">
        <v>427</v>
      </c>
      <c r="DB23" s="1" t="s">
        <v>427</v>
      </c>
      <c r="DF23" s="1" t="s">
        <v>427</v>
      </c>
      <c r="DV23" s="1">
        <v>0</v>
      </c>
      <c r="DW23" s="4">
        <v>44402</v>
      </c>
    </row>
    <row r="24" spans="1:127" x14ac:dyDescent="0.2">
      <c r="A24" s="3">
        <v>44403</v>
      </c>
      <c r="DI24" s="1" t="s">
        <v>427</v>
      </c>
      <c r="DV24" s="1">
        <v>0</v>
      </c>
      <c r="DW24" s="4">
        <v>44403</v>
      </c>
    </row>
    <row r="25" spans="1:127" x14ac:dyDescent="0.2">
      <c r="A25" s="3">
        <v>44404</v>
      </c>
      <c r="B25" s="1" t="s">
        <v>427</v>
      </c>
      <c r="C25" s="1" t="s">
        <v>427</v>
      </c>
      <c r="D25" s="1" t="s">
        <v>427</v>
      </c>
      <c r="E25" s="1" t="s">
        <v>427</v>
      </c>
      <c r="F25" s="1" t="s">
        <v>427</v>
      </c>
      <c r="G25" s="1" t="s">
        <v>427</v>
      </c>
      <c r="I25" s="1" t="s">
        <v>427</v>
      </c>
      <c r="M25" s="1" t="s">
        <v>427</v>
      </c>
      <c r="N25" s="1" t="s">
        <v>427</v>
      </c>
      <c r="R25" s="1" t="s">
        <v>427</v>
      </c>
      <c r="V25" s="1" t="s">
        <v>427</v>
      </c>
      <c r="X25" s="1" t="s">
        <v>427</v>
      </c>
      <c r="Z25" s="1" t="s">
        <v>427</v>
      </c>
      <c r="AA25" s="1" t="s">
        <v>427</v>
      </c>
      <c r="AB25" s="1" t="s">
        <v>427</v>
      </c>
      <c r="AC25" s="1" t="s">
        <v>427</v>
      </c>
      <c r="AD25" s="1" t="s">
        <v>427</v>
      </c>
      <c r="AG25" s="1" t="s">
        <v>427</v>
      </c>
      <c r="AH25" s="1" t="s">
        <v>427</v>
      </c>
      <c r="AI25" s="1" t="s">
        <v>427</v>
      </c>
      <c r="AK25" s="1" t="s">
        <v>427</v>
      </c>
      <c r="AM25" s="1" t="s">
        <v>427</v>
      </c>
      <c r="AN25" s="1" t="s">
        <v>427</v>
      </c>
      <c r="AQ25" s="1" t="s">
        <v>427</v>
      </c>
      <c r="AU25" s="1" t="s">
        <v>427</v>
      </c>
      <c r="AV25" s="1" t="s">
        <v>427</v>
      </c>
      <c r="AW25" s="1" t="s">
        <v>427</v>
      </c>
      <c r="AX25" s="1" t="s">
        <v>427</v>
      </c>
      <c r="AY25" s="1" t="s">
        <v>427</v>
      </c>
      <c r="AZ25" s="1" t="s">
        <v>427</v>
      </c>
      <c r="BA25" s="1" t="s">
        <v>427</v>
      </c>
      <c r="BC25" s="1" t="s">
        <v>427</v>
      </c>
      <c r="BD25" s="1" t="s">
        <v>427</v>
      </c>
      <c r="BE25" s="1" t="s">
        <v>427</v>
      </c>
      <c r="BG25" s="1" t="s">
        <v>427</v>
      </c>
      <c r="BH25" s="1" t="s">
        <v>427</v>
      </c>
      <c r="BI25" s="1" t="s">
        <v>427</v>
      </c>
      <c r="BJ25" s="1" t="s">
        <v>427</v>
      </c>
      <c r="BL25" s="1" t="s">
        <v>427</v>
      </c>
      <c r="BN25" s="1" t="s">
        <v>427</v>
      </c>
      <c r="BO25" s="1" t="s">
        <v>427</v>
      </c>
      <c r="BU25" s="1" t="s">
        <v>427</v>
      </c>
      <c r="BV25" s="1" t="s">
        <v>427</v>
      </c>
      <c r="BW25" s="1" t="s">
        <v>427</v>
      </c>
      <c r="BX25" s="1" t="s">
        <v>427</v>
      </c>
      <c r="BY25" s="1" t="s">
        <v>427</v>
      </c>
      <c r="CA25" s="1" t="s">
        <v>427</v>
      </c>
      <c r="CN25" s="1" t="s">
        <v>427</v>
      </c>
      <c r="CO25" s="1" t="s">
        <v>427</v>
      </c>
      <c r="CS25" s="1" t="s">
        <v>427</v>
      </c>
      <c r="CT25" s="1" t="s">
        <v>427</v>
      </c>
      <c r="DA25" s="1" t="s">
        <v>427</v>
      </c>
      <c r="DB25" s="1" t="s">
        <v>427</v>
      </c>
      <c r="DE25" s="1" t="s">
        <v>427</v>
      </c>
      <c r="DF25" s="1" t="s">
        <v>427</v>
      </c>
      <c r="DH25" s="1" t="s">
        <v>427</v>
      </c>
      <c r="DI25" s="1" t="s">
        <v>427</v>
      </c>
      <c r="DO25" s="1" t="s">
        <v>427</v>
      </c>
      <c r="DV25" s="1">
        <v>0</v>
      </c>
      <c r="DW25" s="4">
        <v>44404</v>
      </c>
    </row>
    <row r="26" spans="1:127" x14ac:dyDescent="0.2">
      <c r="A26" s="3">
        <v>44405</v>
      </c>
      <c r="D26" s="1" t="s">
        <v>427</v>
      </c>
      <c r="E26" s="1" t="s">
        <v>427</v>
      </c>
      <c r="J26" s="1" t="s">
        <v>427</v>
      </c>
      <c r="O26" s="1" t="s">
        <v>427</v>
      </c>
      <c r="AI26" s="1" t="s">
        <v>427</v>
      </c>
      <c r="AN26" s="1" t="s">
        <v>427</v>
      </c>
      <c r="AQ26" s="1" t="s">
        <v>427</v>
      </c>
      <c r="AU26" s="1" t="s">
        <v>427</v>
      </c>
      <c r="AX26" s="1" t="s">
        <v>427</v>
      </c>
      <c r="AZ26" s="1" t="s">
        <v>427</v>
      </c>
      <c r="BA26" s="1" t="s">
        <v>427</v>
      </c>
      <c r="BD26" s="1" t="s">
        <v>427</v>
      </c>
      <c r="BG26" s="1" t="s">
        <v>427</v>
      </c>
      <c r="BH26" s="1" t="s">
        <v>427</v>
      </c>
      <c r="BI26" s="1" t="s">
        <v>427</v>
      </c>
      <c r="BJ26" s="1" t="s">
        <v>427</v>
      </c>
      <c r="BL26" s="1" t="s">
        <v>427</v>
      </c>
      <c r="BM26" s="1" t="s">
        <v>427</v>
      </c>
      <c r="BN26" s="1" t="s">
        <v>427</v>
      </c>
      <c r="BO26" s="1" t="s">
        <v>427</v>
      </c>
      <c r="BP26" s="1" t="s">
        <v>427</v>
      </c>
      <c r="BU26" s="1" t="s">
        <v>427</v>
      </c>
      <c r="BV26" s="1" t="s">
        <v>427</v>
      </c>
      <c r="CD26" s="1" t="s">
        <v>427</v>
      </c>
      <c r="CK26" s="1" t="s">
        <v>427</v>
      </c>
      <c r="CU26" s="1" t="s">
        <v>427</v>
      </c>
      <c r="CW26" s="1" t="s">
        <v>427</v>
      </c>
      <c r="DD26" s="1" t="s">
        <v>427</v>
      </c>
      <c r="DG26" s="1" t="s">
        <v>427</v>
      </c>
      <c r="DV26" s="1">
        <v>0</v>
      </c>
      <c r="DW26" s="4">
        <v>44405</v>
      </c>
    </row>
    <row r="27" spans="1:127" x14ac:dyDescent="0.2">
      <c r="A27" s="3">
        <v>44406</v>
      </c>
      <c r="DV27" s="1">
        <v>0</v>
      </c>
      <c r="DW27" s="4">
        <v>44406</v>
      </c>
    </row>
    <row r="28" spans="1:127" x14ac:dyDescent="0.2">
      <c r="A28" s="3">
        <v>44407</v>
      </c>
      <c r="E28" s="1" t="s">
        <v>427</v>
      </c>
      <c r="F28" s="1" t="s">
        <v>427</v>
      </c>
      <c r="L28" s="1" t="s">
        <v>427</v>
      </c>
      <c r="M28" s="1" t="s">
        <v>427</v>
      </c>
      <c r="N28" s="1" t="s">
        <v>427</v>
      </c>
      <c r="O28" s="1" t="s">
        <v>427</v>
      </c>
      <c r="Q28" s="1" t="s">
        <v>427</v>
      </c>
      <c r="S28" s="1" t="s">
        <v>427</v>
      </c>
      <c r="T28" s="1" t="s">
        <v>427</v>
      </c>
      <c r="AA28" s="1" t="s">
        <v>427</v>
      </c>
      <c r="AD28" s="1" t="s">
        <v>427</v>
      </c>
      <c r="AF28" s="1" t="s">
        <v>427</v>
      </c>
      <c r="AH28" s="1" t="s">
        <v>427</v>
      </c>
      <c r="AJ28" s="1" t="s">
        <v>427</v>
      </c>
      <c r="AK28" s="1" t="s">
        <v>427</v>
      </c>
      <c r="AL28" s="1" t="s">
        <v>427</v>
      </c>
      <c r="BT28" s="1" t="s">
        <v>427</v>
      </c>
      <c r="BU28" s="1" t="s">
        <v>427</v>
      </c>
      <c r="BV28" s="1" t="s">
        <v>427</v>
      </c>
      <c r="BX28" s="1" t="s">
        <v>427</v>
      </c>
      <c r="BY28" s="1" t="s">
        <v>427</v>
      </c>
      <c r="CR28" s="1" t="s">
        <v>427</v>
      </c>
      <c r="CS28" s="1" t="s">
        <v>427</v>
      </c>
      <c r="CT28" s="1" t="s">
        <v>427</v>
      </c>
      <c r="CU28" s="1" t="s">
        <v>427</v>
      </c>
      <c r="CY28" s="1" t="s">
        <v>427</v>
      </c>
      <c r="DA28" s="1" t="s">
        <v>427</v>
      </c>
      <c r="DB28" s="1" t="s">
        <v>427</v>
      </c>
      <c r="DC28" s="1" t="s">
        <v>427</v>
      </c>
      <c r="DE28" s="1" t="s">
        <v>427</v>
      </c>
      <c r="DF28" s="1" t="s">
        <v>427</v>
      </c>
      <c r="DV28" s="1">
        <v>0</v>
      </c>
      <c r="DW28" s="4">
        <v>44407</v>
      </c>
    </row>
    <row r="29" spans="1:127" x14ac:dyDescent="0.2">
      <c r="A29" s="3">
        <v>44408</v>
      </c>
      <c r="B29" s="1" t="s">
        <v>427</v>
      </c>
      <c r="C29" s="1" t="s">
        <v>427</v>
      </c>
      <c r="D29" s="1" t="s">
        <v>427</v>
      </c>
      <c r="E29" s="1" t="s">
        <v>427</v>
      </c>
      <c r="F29" s="1" t="s">
        <v>427</v>
      </c>
      <c r="G29" s="1" t="s">
        <v>427</v>
      </c>
      <c r="H29" s="1" t="s">
        <v>427</v>
      </c>
      <c r="I29" s="1" t="s">
        <v>427</v>
      </c>
      <c r="J29" s="1" t="s">
        <v>427</v>
      </c>
      <c r="N29" s="1" t="s">
        <v>427</v>
      </c>
      <c r="R29" s="1" t="s">
        <v>427</v>
      </c>
      <c r="V29" s="1" t="s">
        <v>427</v>
      </c>
      <c r="W29" s="1" t="s">
        <v>427</v>
      </c>
      <c r="X29" s="1" t="s">
        <v>427</v>
      </c>
      <c r="Y29" s="1" t="s">
        <v>427</v>
      </c>
      <c r="AN29" s="1" t="s">
        <v>427</v>
      </c>
      <c r="AQ29" s="1" t="s">
        <v>427</v>
      </c>
      <c r="AR29" s="1" t="s">
        <v>427</v>
      </c>
      <c r="AS29" s="1" t="s">
        <v>427</v>
      </c>
      <c r="AT29" s="1" t="s">
        <v>427</v>
      </c>
      <c r="AU29" s="1" t="s">
        <v>427</v>
      </c>
      <c r="AV29" s="1" t="s">
        <v>427</v>
      </c>
      <c r="AW29" s="1" t="s">
        <v>427</v>
      </c>
      <c r="AY29" s="1" t="s">
        <v>427</v>
      </c>
      <c r="AZ29" s="1" t="s">
        <v>427</v>
      </c>
      <c r="BA29" s="1" t="s">
        <v>427</v>
      </c>
      <c r="BC29" s="1" t="s">
        <v>427</v>
      </c>
      <c r="BD29" s="1" t="s">
        <v>427</v>
      </c>
      <c r="BE29" s="1" t="s">
        <v>427</v>
      </c>
      <c r="BF29" s="1" t="s">
        <v>427</v>
      </c>
      <c r="BG29" s="1" t="s">
        <v>427</v>
      </c>
      <c r="BH29" s="1" t="s">
        <v>427</v>
      </c>
      <c r="BI29" s="1" t="s">
        <v>427</v>
      </c>
      <c r="BJ29" s="1" t="s">
        <v>427</v>
      </c>
      <c r="BL29" s="1" t="s">
        <v>427</v>
      </c>
      <c r="BM29" s="1" t="s">
        <v>427</v>
      </c>
      <c r="BN29" s="1" t="s">
        <v>427</v>
      </c>
      <c r="BO29" s="1" t="s">
        <v>427</v>
      </c>
      <c r="BU29" s="1" t="s">
        <v>427</v>
      </c>
      <c r="BZ29" s="1" t="s">
        <v>427</v>
      </c>
      <c r="CC29" s="1" t="s">
        <v>427</v>
      </c>
      <c r="CD29" s="1" t="s">
        <v>427</v>
      </c>
      <c r="CG29" s="1" t="s">
        <v>427</v>
      </c>
      <c r="CJ29" s="1" t="s">
        <v>427</v>
      </c>
      <c r="CK29" s="1" t="s">
        <v>427</v>
      </c>
      <c r="CY29" s="1" t="s">
        <v>427</v>
      </c>
      <c r="DA29" s="1" t="s">
        <v>427</v>
      </c>
      <c r="DB29" s="1" t="s">
        <v>427</v>
      </c>
      <c r="DC29" s="1" t="s">
        <v>427</v>
      </c>
      <c r="DV29" s="1">
        <v>0</v>
      </c>
      <c r="DW29" s="4">
        <v>44408</v>
      </c>
    </row>
    <row r="30" spans="1:127" x14ac:dyDescent="0.2">
      <c r="A30" s="3">
        <v>44409</v>
      </c>
      <c r="L30" s="1" t="s">
        <v>427</v>
      </c>
      <c r="N30" s="1" t="s">
        <v>427</v>
      </c>
      <c r="O30" s="1" t="s">
        <v>427</v>
      </c>
      <c r="V30" s="1" t="s">
        <v>427</v>
      </c>
      <c r="AD30" s="1" t="s">
        <v>427</v>
      </c>
      <c r="AE30" s="1" t="s">
        <v>427</v>
      </c>
      <c r="AF30" s="1" t="s">
        <v>427</v>
      </c>
      <c r="AH30" s="1" t="s">
        <v>427</v>
      </c>
      <c r="AJ30" s="1" t="s">
        <v>427</v>
      </c>
      <c r="AK30" s="1" t="s">
        <v>427</v>
      </c>
      <c r="AQ30" s="1" t="s">
        <v>427</v>
      </c>
      <c r="AR30" s="1" t="s">
        <v>427</v>
      </c>
      <c r="AS30" s="1" t="s">
        <v>427</v>
      </c>
      <c r="AT30" s="1" t="s">
        <v>427</v>
      </c>
      <c r="AX30" s="1" t="s">
        <v>427</v>
      </c>
      <c r="AY30" s="1" t="s">
        <v>427</v>
      </c>
      <c r="BE30" s="1" t="s">
        <v>427</v>
      </c>
      <c r="BG30" s="1" t="s">
        <v>427</v>
      </c>
      <c r="BI30" s="1" t="s">
        <v>427</v>
      </c>
      <c r="BU30" s="1" t="s">
        <v>427</v>
      </c>
      <c r="CR30" s="1" t="s">
        <v>427</v>
      </c>
      <c r="CW30" s="1" t="s">
        <v>427</v>
      </c>
      <c r="CX30" s="1" t="s">
        <v>427</v>
      </c>
      <c r="DB30" s="1" t="s">
        <v>427</v>
      </c>
      <c r="DH30" s="1" t="s">
        <v>427</v>
      </c>
      <c r="DM30" s="1" t="s">
        <v>427</v>
      </c>
      <c r="DV30" s="1">
        <v>0</v>
      </c>
      <c r="DW30" s="4">
        <v>44409</v>
      </c>
    </row>
    <row r="31" spans="1:127" x14ac:dyDescent="0.2">
      <c r="A31" s="3">
        <v>44410</v>
      </c>
      <c r="B31" s="1" t="s">
        <v>427</v>
      </c>
      <c r="F31" s="1" t="s">
        <v>427</v>
      </c>
      <c r="J31" s="1" t="s">
        <v>427</v>
      </c>
      <c r="CW31" s="1" t="s">
        <v>427</v>
      </c>
      <c r="DH31" s="1" t="s">
        <v>427</v>
      </c>
      <c r="DI31" s="1" t="s">
        <v>427</v>
      </c>
      <c r="DN31" s="1" t="s">
        <v>427</v>
      </c>
      <c r="DV31" s="1">
        <v>0</v>
      </c>
      <c r="DW31" s="4">
        <v>44410</v>
      </c>
    </row>
    <row r="32" spans="1:127" x14ac:dyDescent="0.2">
      <c r="A32" s="3">
        <v>44411</v>
      </c>
      <c r="C32" s="1" t="s">
        <v>427</v>
      </c>
      <c r="D32" s="1" t="s">
        <v>427</v>
      </c>
      <c r="E32" s="1" t="s">
        <v>427</v>
      </c>
      <c r="G32" s="1" t="s">
        <v>427</v>
      </c>
      <c r="H32" s="1" t="s">
        <v>427</v>
      </c>
      <c r="J32" s="1" t="s">
        <v>427</v>
      </c>
      <c r="K32" s="1" t="s">
        <v>427</v>
      </c>
      <c r="M32" s="1" t="s">
        <v>427</v>
      </c>
      <c r="N32" s="1" t="s">
        <v>427</v>
      </c>
      <c r="W32" s="1" t="s">
        <v>427</v>
      </c>
      <c r="Y32" s="1" t="s">
        <v>427</v>
      </c>
      <c r="Z32" s="1" t="s">
        <v>427</v>
      </c>
      <c r="AE32" s="1" t="s">
        <v>427</v>
      </c>
      <c r="AG32" s="1" t="s">
        <v>427</v>
      </c>
      <c r="AH32" s="1" t="s">
        <v>427</v>
      </c>
      <c r="AJ32" s="1" t="s">
        <v>427</v>
      </c>
      <c r="AK32" s="1" t="s">
        <v>427</v>
      </c>
      <c r="AN32" s="1" t="s">
        <v>427</v>
      </c>
      <c r="AQ32" s="1" t="s">
        <v>427</v>
      </c>
      <c r="AR32" s="1" t="s">
        <v>427</v>
      </c>
      <c r="AS32" s="1" t="s">
        <v>427</v>
      </c>
      <c r="AT32" s="1" t="s">
        <v>427</v>
      </c>
      <c r="AU32" s="1" t="s">
        <v>427</v>
      </c>
      <c r="AV32" s="1" t="s">
        <v>427</v>
      </c>
      <c r="AW32" s="1" t="s">
        <v>427</v>
      </c>
      <c r="AX32" s="1" t="s">
        <v>427</v>
      </c>
      <c r="AZ32" s="1" t="s">
        <v>427</v>
      </c>
      <c r="BA32" s="1" t="s">
        <v>427</v>
      </c>
      <c r="BC32" s="1" t="s">
        <v>427</v>
      </c>
      <c r="BD32" s="1" t="s">
        <v>427</v>
      </c>
      <c r="BE32" s="1" t="s">
        <v>427</v>
      </c>
      <c r="BF32" s="1" t="s">
        <v>427</v>
      </c>
      <c r="BG32" s="1" t="s">
        <v>427</v>
      </c>
      <c r="BH32" s="1" t="s">
        <v>427</v>
      </c>
      <c r="BI32" s="1" t="s">
        <v>427</v>
      </c>
      <c r="BJ32" s="1" t="s">
        <v>427</v>
      </c>
      <c r="BL32" s="1" t="s">
        <v>427</v>
      </c>
      <c r="BM32" s="1" t="s">
        <v>427</v>
      </c>
      <c r="BN32" s="1" t="s">
        <v>427</v>
      </c>
      <c r="BO32" s="1" t="s">
        <v>427</v>
      </c>
      <c r="BT32" s="1" t="s">
        <v>427</v>
      </c>
      <c r="BU32" s="1" t="s">
        <v>427</v>
      </c>
      <c r="BV32" s="1" t="s">
        <v>427</v>
      </c>
      <c r="BW32" s="1" t="s">
        <v>427</v>
      </c>
      <c r="BY32" s="1" t="s">
        <v>427</v>
      </c>
      <c r="CA32" s="1" t="s">
        <v>427</v>
      </c>
      <c r="CB32" s="1" t="s">
        <v>427</v>
      </c>
      <c r="CD32" s="1" t="s">
        <v>427</v>
      </c>
      <c r="CH32" s="1" t="s">
        <v>427</v>
      </c>
      <c r="CN32" s="1" t="s">
        <v>427</v>
      </c>
      <c r="CT32" s="1" t="s">
        <v>427</v>
      </c>
      <c r="CU32" s="1" t="s">
        <v>427</v>
      </c>
      <c r="CY32" s="1" t="s">
        <v>427</v>
      </c>
      <c r="DA32" s="1" t="s">
        <v>427</v>
      </c>
      <c r="DB32" s="1" t="s">
        <v>427</v>
      </c>
      <c r="DC32" s="1" t="s">
        <v>427</v>
      </c>
      <c r="DG32" s="1" t="s">
        <v>427</v>
      </c>
      <c r="DV32" s="1">
        <v>0</v>
      </c>
      <c r="DW32" s="4">
        <v>44411</v>
      </c>
    </row>
    <row r="33" spans="1:127" x14ac:dyDescent="0.2">
      <c r="A33" s="3">
        <v>44412</v>
      </c>
      <c r="F33" s="1" t="s">
        <v>427</v>
      </c>
      <c r="G33" s="1" t="s">
        <v>427</v>
      </c>
      <c r="T33" s="1" t="s">
        <v>427</v>
      </c>
      <c r="W33" s="1" t="s">
        <v>427</v>
      </c>
      <c r="X33" s="1" t="s">
        <v>427</v>
      </c>
      <c r="Z33" s="1" t="s">
        <v>427</v>
      </c>
      <c r="AB33" s="1" t="s">
        <v>427</v>
      </c>
      <c r="AC33" s="1" t="s">
        <v>427</v>
      </c>
      <c r="AJ33" s="1" t="s">
        <v>427</v>
      </c>
      <c r="AK33" s="1" t="s">
        <v>427</v>
      </c>
      <c r="AN33" s="1" t="s">
        <v>427</v>
      </c>
      <c r="AU33" s="1" t="s">
        <v>427</v>
      </c>
      <c r="AV33" s="1" t="s">
        <v>427</v>
      </c>
      <c r="AW33" s="1" t="s">
        <v>427</v>
      </c>
      <c r="AX33" s="1" t="s">
        <v>427</v>
      </c>
      <c r="AZ33" s="1" t="s">
        <v>427</v>
      </c>
      <c r="BA33" s="1" t="s">
        <v>427</v>
      </c>
      <c r="BH33" s="1" t="s">
        <v>427</v>
      </c>
      <c r="BI33" s="1" t="s">
        <v>427</v>
      </c>
      <c r="BJ33" s="1" t="s">
        <v>427</v>
      </c>
      <c r="BL33" s="1" t="s">
        <v>427</v>
      </c>
      <c r="BM33" s="1" t="s">
        <v>427</v>
      </c>
      <c r="BN33" s="1" t="s">
        <v>427</v>
      </c>
      <c r="BV33" s="1" t="s">
        <v>427</v>
      </c>
      <c r="CI33" s="1" t="s">
        <v>427</v>
      </c>
      <c r="CK33" s="1" t="s">
        <v>427</v>
      </c>
      <c r="CL33" s="1" t="s">
        <v>427</v>
      </c>
      <c r="CM33" s="1" t="s">
        <v>427</v>
      </c>
      <c r="CN33" s="1" t="s">
        <v>427</v>
      </c>
      <c r="CO33" s="1" t="s">
        <v>427</v>
      </c>
      <c r="CZ33" s="1" t="s">
        <v>427</v>
      </c>
      <c r="DA33" s="1" t="s">
        <v>427</v>
      </c>
      <c r="DC33" s="1" t="s">
        <v>427</v>
      </c>
      <c r="DM33" s="1" t="s">
        <v>427</v>
      </c>
      <c r="DO33" s="1" t="s">
        <v>427</v>
      </c>
      <c r="DV33" s="1">
        <v>0</v>
      </c>
      <c r="DW33" s="4">
        <v>44412</v>
      </c>
    </row>
    <row r="34" spans="1:127" x14ac:dyDescent="0.2">
      <c r="A34" s="3">
        <v>44413</v>
      </c>
      <c r="V34" s="1" t="s">
        <v>427</v>
      </c>
      <c r="DG34" s="1" t="s">
        <v>427</v>
      </c>
      <c r="DH34" s="1" t="s">
        <v>427</v>
      </c>
      <c r="DI34" s="1" t="s">
        <v>427</v>
      </c>
      <c r="DM34" s="1" t="s">
        <v>427</v>
      </c>
      <c r="DO34" s="1" t="s">
        <v>427</v>
      </c>
      <c r="DV34" s="1">
        <v>0</v>
      </c>
      <c r="DW34" s="4">
        <v>44413</v>
      </c>
    </row>
    <row r="35" spans="1:127" x14ac:dyDescent="0.2">
      <c r="A35" s="3">
        <v>44414</v>
      </c>
      <c r="B35" s="1" t="s">
        <v>427</v>
      </c>
      <c r="C35" s="1" t="s">
        <v>427</v>
      </c>
      <c r="D35" s="1" t="s">
        <v>427</v>
      </c>
      <c r="E35" s="1" t="s">
        <v>427</v>
      </c>
      <c r="J35" s="1" t="s">
        <v>427</v>
      </c>
      <c r="K35" s="1" t="s">
        <v>427</v>
      </c>
      <c r="L35" s="1" t="s">
        <v>427</v>
      </c>
      <c r="M35" s="1" t="s">
        <v>427</v>
      </c>
      <c r="N35" s="1" t="s">
        <v>427</v>
      </c>
      <c r="O35" s="1" t="s">
        <v>427</v>
      </c>
      <c r="P35" s="1" t="s">
        <v>427</v>
      </c>
      <c r="S35" s="1" t="s">
        <v>427</v>
      </c>
      <c r="V35" s="1" t="s">
        <v>427</v>
      </c>
      <c r="W35" s="1" t="s">
        <v>427</v>
      </c>
      <c r="Y35" s="1" t="s">
        <v>427</v>
      </c>
      <c r="AB35" s="1" t="s">
        <v>427</v>
      </c>
      <c r="AD35" s="1" t="s">
        <v>427</v>
      </c>
      <c r="AE35" s="1" t="s">
        <v>427</v>
      </c>
      <c r="AH35" s="1" t="s">
        <v>427</v>
      </c>
      <c r="AI35" s="1" t="s">
        <v>427</v>
      </c>
      <c r="AJ35" s="1" t="s">
        <v>427</v>
      </c>
      <c r="AK35" s="1" t="s">
        <v>427</v>
      </c>
      <c r="BP35" s="1" t="s">
        <v>427</v>
      </c>
      <c r="BQ35" s="1" t="s">
        <v>427</v>
      </c>
      <c r="BX35" s="1" t="s">
        <v>427</v>
      </c>
      <c r="CK35" s="1" t="s">
        <v>427</v>
      </c>
      <c r="CL35" s="1" t="s">
        <v>427</v>
      </c>
      <c r="CS35" s="1" t="s">
        <v>427</v>
      </c>
      <c r="CV35" s="1" t="s">
        <v>427</v>
      </c>
      <c r="CW35" s="1" t="s">
        <v>427</v>
      </c>
      <c r="CX35" s="1" t="s">
        <v>427</v>
      </c>
      <c r="CY35" s="1" t="s">
        <v>427</v>
      </c>
      <c r="DA35" s="1" t="s">
        <v>427</v>
      </c>
      <c r="DB35" s="1" t="s">
        <v>427</v>
      </c>
      <c r="DC35" s="1" t="s">
        <v>427</v>
      </c>
      <c r="DE35" s="1" t="s">
        <v>427</v>
      </c>
      <c r="DF35" s="1" t="s">
        <v>427</v>
      </c>
      <c r="DG35" s="1" t="s">
        <v>427</v>
      </c>
      <c r="DV35" s="1">
        <v>0</v>
      </c>
      <c r="DW35" s="4">
        <v>44414</v>
      </c>
    </row>
    <row r="36" spans="1:127" x14ac:dyDescent="0.2">
      <c r="A36" s="3">
        <v>44415</v>
      </c>
      <c r="N36" s="1" t="s">
        <v>427</v>
      </c>
      <c r="AJ36" s="1" t="s">
        <v>427</v>
      </c>
      <c r="AQ36" s="1" t="s">
        <v>427</v>
      </c>
      <c r="AR36" s="1" t="s">
        <v>427</v>
      </c>
      <c r="AT36" s="1" t="s">
        <v>427</v>
      </c>
      <c r="AU36" s="1" t="s">
        <v>427</v>
      </c>
      <c r="AV36" s="1" t="s">
        <v>427</v>
      </c>
      <c r="AW36" s="1" t="s">
        <v>427</v>
      </c>
      <c r="AX36" s="1" t="s">
        <v>427</v>
      </c>
      <c r="AY36" s="1" t="s">
        <v>427</v>
      </c>
      <c r="AZ36" s="1" t="s">
        <v>427</v>
      </c>
      <c r="BA36" s="1" t="s">
        <v>427</v>
      </c>
      <c r="BC36" s="1" t="s">
        <v>427</v>
      </c>
      <c r="BD36" s="1" t="s">
        <v>427</v>
      </c>
      <c r="BE36" s="1" t="s">
        <v>427</v>
      </c>
      <c r="BF36" s="1" t="s">
        <v>427</v>
      </c>
      <c r="BG36" s="1" t="s">
        <v>427</v>
      </c>
      <c r="BH36" s="1" t="s">
        <v>427</v>
      </c>
      <c r="BI36" s="1" t="s">
        <v>427</v>
      </c>
      <c r="BJ36" s="1" t="s">
        <v>427</v>
      </c>
      <c r="BL36" s="1" t="s">
        <v>427</v>
      </c>
      <c r="BM36" s="1" t="s">
        <v>427</v>
      </c>
      <c r="BN36" s="1" t="s">
        <v>427</v>
      </c>
      <c r="BO36" s="1" t="s">
        <v>427</v>
      </c>
      <c r="BP36" s="1" t="s">
        <v>427</v>
      </c>
      <c r="BR36" s="1" t="s">
        <v>427</v>
      </c>
      <c r="BU36" s="1" t="s">
        <v>427</v>
      </c>
      <c r="BV36" s="1" t="s">
        <v>427</v>
      </c>
      <c r="CB36" s="1" t="s">
        <v>427</v>
      </c>
      <c r="CC36" s="1" t="s">
        <v>427</v>
      </c>
      <c r="CI36" s="1" t="s">
        <v>427</v>
      </c>
      <c r="CJ36" s="1" t="s">
        <v>427</v>
      </c>
      <c r="CL36" s="1" t="s">
        <v>427</v>
      </c>
      <c r="CS36" s="1" t="s">
        <v>427</v>
      </c>
      <c r="DI36" s="1" t="s">
        <v>427</v>
      </c>
      <c r="DK36" s="1" t="s">
        <v>427</v>
      </c>
      <c r="DL36" s="1" t="s">
        <v>427</v>
      </c>
      <c r="DV36" s="1">
        <v>0</v>
      </c>
      <c r="DW36" s="4">
        <v>44415</v>
      </c>
    </row>
    <row r="37" spans="1:127" x14ac:dyDescent="0.2">
      <c r="A37" s="3">
        <v>44416</v>
      </c>
      <c r="I37" s="1" t="s">
        <v>427</v>
      </c>
      <c r="L37" s="1" t="s">
        <v>427</v>
      </c>
      <c r="N37" s="1" t="s">
        <v>427</v>
      </c>
      <c r="V37" s="1" t="s">
        <v>427</v>
      </c>
      <c r="W37" s="1" t="s">
        <v>427</v>
      </c>
      <c r="AE37" s="1" t="s">
        <v>427</v>
      </c>
      <c r="AH37" s="1" t="s">
        <v>427</v>
      </c>
      <c r="AI37" s="1" t="s">
        <v>427</v>
      </c>
      <c r="AJ37" s="1" t="s">
        <v>427</v>
      </c>
      <c r="AK37" s="1" t="s">
        <v>427</v>
      </c>
      <c r="AS37" s="1" t="s">
        <v>427</v>
      </c>
      <c r="AT37" s="1" t="s">
        <v>427</v>
      </c>
      <c r="AY37" s="1" t="s">
        <v>427</v>
      </c>
      <c r="BG37" s="1" t="s">
        <v>427</v>
      </c>
      <c r="BH37" s="1" t="s">
        <v>427</v>
      </c>
      <c r="BM37" s="1" t="s">
        <v>427</v>
      </c>
      <c r="BU37" s="1" t="s">
        <v>427</v>
      </c>
      <c r="CY37" s="1" t="s">
        <v>427</v>
      </c>
      <c r="DA37" s="1" t="s">
        <v>427</v>
      </c>
      <c r="DB37" s="1" t="s">
        <v>427</v>
      </c>
      <c r="DC37" s="1" t="s">
        <v>427</v>
      </c>
      <c r="DF37" s="1" t="s">
        <v>427</v>
      </c>
      <c r="DG37" s="1" t="s">
        <v>427</v>
      </c>
      <c r="DM37" s="1" t="s">
        <v>427</v>
      </c>
      <c r="DN37" s="1" t="s">
        <v>427</v>
      </c>
      <c r="DV37" s="1">
        <v>0</v>
      </c>
      <c r="DW37" s="4">
        <v>44416</v>
      </c>
    </row>
    <row r="38" spans="1:127" x14ac:dyDescent="0.2">
      <c r="A38" s="3">
        <v>44417</v>
      </c>
      <c r="CM38" s="1">
        <v>90.72</v>
      </c>
      <c r="CN38" s="1" t="s">
        <v>427</v>
      </c>
      <c r="CO38" s="1" t="s">
        <v>427</v>
      </c>
      <c r="DM38" s="1" t="s">
        <v>427</v>
      </c>
      <c r="DV38" s="1">
        <v>90.72</v>
      </c>
      <c r="DW38" s="4">
        <v>44417</v>
      </c>
    </row>
    <row r="39" spans="1:127" x14ac:dyDescent="0.2">
      <c r="A39" s="3">
        <v>44418</v>
      </c>
      <c r="C39" s="1" t="s">
        <v>427</v>
      </c>
      <c r="D39" s="1" t="s">
        <v>427</v>
      </c>
      <c r="H39" s="1" t="s">
        <v>427</v>
      </c>
      <c r="L39" s="1" t="s">
        <v>427</v>
      </c>
      <c r="N39" s="1" t="s">
        <v>427</v>
      </c>
      <c r="P39" s="1" t="s">
        <v>427</v>
      </c>
      <c r="S39" s="1" t="s">
        <v>427</v>
      </c>
      <c r="X39" s="1" t="s">
        <v>427</v>
      </c>
      <c r="Y39" s="1" t="s">
        <v>427</v>
      </c>
      <c r="AD39" s="1" t="s">
        <v>427</v>
      </c>
      <c r="AG39" s="1" t="s">
        <v>427</v>
      </c>
      <c r="AN39" s="1" t="s">
        <v>427</v>
      </c>
      <c r="AY39" s="1" t="s">
        <v>427</v>
      </c>
      <c r="BC39" s="1" t="s">
        <v>427</v>
      </c>
      <c r="BL39" s="1" t="s">
        <v>427</v>
      </c>
      <c r="BM39" s="1" t="s">
        <v>427</v>
      </c>
      <c r="BO39" s="1" t="s">
        <v>427</v>
      </c>
      <c r="BT39" s="1" t="s">
        <v>427</v>
      </c>
      <c r="BX39" s="1" t="s">
        <v>427</v>
      </c>
      <c r="CB39" s="1" t="s">
        <v>427</v>
      </c>
      <c r="CD39" s="1" t="s">
        <v>427</v>
      </c>
      <c r="CL39" s="1" t="s">
        <v>427</v>
      </c>
      <c r="CS39" s="1" t="s">
        <v>427</v>
      </c>
      <c r="CT39" s="1" t="s">
        <v>427</v>
      </c>
      <c r="DA39" s="1" t="s">
        <v>427</v>
      </c>
      <c r="DB39" s="1" t="s">
        <v>427</v>
      </c>
      <c r="DE39" s="1" t="s">
        <v>427</v>
      </c>
      <c r="DF39" s="1" t="s">
        <v>427</v>
      </c>
      <c r="DV39" s="1">
        <v>0</v>
      </c>
      <c r="DW39" s="4">
        <v>44418</v>
      </c>
    </row>
    <row r="40" spans="1:127" x14ac:dyDescent="0.2">
      <c r="A40" s="3">
        <v>44419</v>
      </c>
      <c r="B40" s="1" t="s">
        <v>427</v>
      </c>
      <c r="E40" s="1" t="s">
        <v>427</v>
      </c>
      <c r="F40" s="1" t="s">
        <v>427</v>
      </c>
      <c r="K40" s="1" t="s">
        <v>427</v>
      </c>
      <c r="V40" s="1" t="s">
        <v>427</v>
      </c>
      <c r="X40" s="1" t="s">
        <v>427</v>
      </c>
      <c r="AA40" s="1" t="s">
        <v>427</v>
      </c>
      <c r="AI40" s="1" t="s">
        <v>427</v>
      </c>
      <c r="AJ40" s="1" t="s">
        <v>427</v>
      </c>
      <c r="AK40" s="1" t="s">
        <v>427</v>
      </c>
      <c r="AQ40" s="1" t="s">
        <v>427</v>
      </c>
      <c r="AR40" s="1" t="s">
        <v>427</v>
      </c>
      <c r="AS40" s="1" t="s">
        <v>427</v>
      </c>
      <c r="AT40" s="1" t="s">
        <v>427</v>
      </c>
      <c r="AW40" s="1" t="s">
        <v>427</v>
      </c>
      <c r="AX40" s="1" t="s">
        <v>427</v>
      </c>
      <c r="AZ40" s="1" t="s">
        <v>427</v>
      </c>
      <c r="BD40" s="1" t="s">
        <v>427</v>
      </c>
      <c r="BE40" s="1" t="s">
        <v>427</v>
      </c>
      <c r="BF40" s="1" t="s">
        <v>427</v>
      </c>
      <c r="BG40" s="1" t="s">
        <v>427</v>
      </c>
      <c r="BH40" s="1" t="s">
        <v>427</v>
      </c>
      <c r="BJ40" s="1" t="s">
        <v>427</v>
      </c>
      <c r="BP40" s="1" t="s">
        <v>427</v>
      </c>
      <c r="BR40" s="1" t="s">
        <v>427</v>
      </c>
      <c r="CE40" s="1" t="s">
        <v>427</v>
      </c>
      <c r="CY40" s="1" t="s">
        <v>427</v>
      </c>
      <c r="DA40" s="1" t="s">
        <v>427</v>
      </c>
      <c r="DB40" s="1" t="s">
        <v>427</v>
      </c>
      <c r="DC40" s="1" t="s">
        <v>427</v>
      </c>
      <c r="DN40" s="1" t="s">
        <v>427</v>
      </c>
      <c r="DV40" s="1">
        <v>0</v>
      </c>
      <c r="DW40" s="4">
        <v>44419</v>
      </c>
    </row>
    <row r="41" spans="1:127" x14ac:dyDescent="0.2">
      <c r="A41" s="3">
        <v>44420</v>
      </c>
      <c r="DV41" s="1">
        <v>0</v>
      </c>
      <c r="DW41" s="4">
        <v>44420</v>
      </c>
    </row>
    <row r="42" spans="1:127" x14ac:dyDescent="0.2">
      <c r="A42" s="3">
        <v>44421</v>
      </c>
      <c r="B42" s="1" t="s">
        <v>427</v>
      </c>
      <c r="E42" s="1" t="s">
        <v>427</v>
      </c>
      <c r="G42" s="1" t="s">
        <v>427</v>
      </c>
      <c r="J42" s="1" t="s">
        <v>427</v>
      </c>
      <c r="M42" s="1" t="s">
        <v>427</v>
      </c>
      <c r="N42" s="1" t="s">
        <v>427</v>
      </c>
      <c r="S42" s="1" t="s">
        <v>427</v>
      </c>
      <c r="AC42" s="1" t="s">
        <v>427</v>
      </c>
      <c r="AI42" s="1" t="s">
        <v>427</v>
      </c>
      <c r="BQ42" s="1" t="s">
        <v>427</v>
      </c>
      <c r="BT42" s="1" t="s">
        <v>427</v>
      </c>
      <c r="BX42" s="1" t="s">
        <v>427</v>
      </c>
      <c r="BY42" s="1" t="s">
        <v>427</v>
      </c>
      <c r="CG42" s="1" t="s">
        <v>427</v>
      </c>
      <c r="CQ42" s="1" t="s">
        <v>427</v>
      </c>
      <c r="CR42" s="1" t="s">
        <v>427</v>
      </c>
      <c r="CW42" s="1" t="s">
        <v>427</v>
      </c>
      <c r="CX42" s="1" t="s">
        <v>427</v>
      </c>
      <c r="DD42" s="1" t="s">
        <v>427</v>
      </c>
      <c r="DE42" s="1" t="s">
        <v>427</v>
      </c>
      <c r="DV42" s="1">
        <v>0</v>
      </c>
      <c r="DW42" s="4">
        <v>44421</v>
      </c>
    </row>
    <row r="43" spans="1:127" x14ac:dyDescent="0.2">
      <c r="A43" s="3">
        <v>44422</v>
      </c>
      <c r="B43" s="1" t="s">
        <v>427</v>
      </c>
      <c r="E43" s="1" t="s">
        <v>427</v>
      </c>
      <c r="F43" s="1" t="s">
        <v>427</v>
      </c>
      <c r="R43" s="1" t="s">
        <v>427</v>
      </c>
      <c r="T43" s="1" t="s">
        <v>427</v>
      </c>
      <c r="W43" s="1" t="s">
        <v>427</v>
      </c>
      <c r="X43" s="1" t="s">
        <v>427</v>
      </c>
      <c r="Y43" s="1" t="s">
        <v>427</v>
      </c>
      <c r="AD43" s="1" t="s">
        <v>427</v>
      </c>
      <c r="AF43" s="1" t="s">
        <v>427</v>
      </c>
      <c r="AH43" s="1" t="s">
        <v>427</v>
      </c>
      <c r="AJ43" s="1" t="s">
        <v>427</v>
      </c>
      <c r="AR43" s="1" t="s">
        <v>427</v>
      </c>
      <c r="AS43" s="1" t="s">
        <v>427</v>
      </c>
      <c r="AU43" s="1" t="s">
        <v>427</v>
      </c>
      <c r="AV43" s="1" t="s">
        <v>427</v>
      </c>
      <c r="AY43" s="1" t="s">
        <v>427</v>
      </c>
      <c r="AZ43" s="1" t="s">
        <v>427</v>
      </c>
      <c r="BA43" s="1" t="s">
        <v>427</v>
      </c>
      <c r="BD43" s="1" t="s">
        <v>427</v>
      </c>
      <c r="BM43" s="1" t="s">
        <v>427</v>
      </c>
      <c r="BN43" s="1" t="s">
        <v>427</v>
      </c>
      <c r="BO43" s="1" t="s">
        <v>427</v>
      </c>
      <c r="BP43" s="1" t="s">
        <v>427</v>
      </c>
      <c r="CC43" s="1" t="s">
        <v>427</v>
      </c>
      <c r="CI43" s="1" t="s">
        <v>427</v>
      </c>
      <c r="CJ43" s="1" t="s">
        <v>427</v>
      </c>
      <c r="CK43" s="1" t="s">
        <v>427</v>
      </c>
      <c r="CL43" s="1" t="s">
        <v>427</v>
      </c>
      <c r="CS43" s="1" t="s">
        <v>427</v>
      </c>
      <c r="CU43" s="1" t="s">
        <v>427</v>
      </c>
      <c r="CV43" s="1" t="s">
        <v>427</v>
      </c>
      <c r="CW43" s="1" t="s">
        <v>427</v>
      </c>
      <c r="CX43" s="1" t="s">
        <v>427</v>
      </c>
      <c r="DA43" s="1" t="s">
        <v>427</v>
      </c>
      <c r="DB43" s="1" t="s">
        <v>427</v>
      </c>
      <c r="DF43" s="1" t="s">
        <v>427</v>
      </c>
      <c r="DK43" s="1" t="s">
        <v>427</v>
      </c>
      <c r="DV43" s="1">
        <v>0</v>
      </c>
      <c r="DW43" s="4">
        <v>44422</v>
      </c>
    </row>
    <row r="44" spans="1:127" x14ac:dyDescent="0.2">
      <c r="A44" s="3">
        <v>44423</v>
      </c>
      <c r="L44" s="1" t="s">
        <v>427</v>
      </c>
      <c r="AB44" s="1" t="s">
        <v>427</v>
      </c>
      <c r="AD44" s="1" t="s">
        <v>427</v>
      </c>
      <c r="AI44" s="1" t="s">
        <v>427</v>
      </c>
      <c r="AQ44" s="1" t="s">
        <v>427</v>
      </c>
      <c r="AS44" s="1" t="s">
        <v>427</v>
      </c>
      <c r="AT44" s="1" t="s">
        <v>427</v>
      </c>
      <c r="BD44" s="1" t="s">
        <v>427</v>
      </c>
      <c r="BE44" s="1" t="s">
        <v>427</v>
      </c>
      <c r="BG44" s="1" t="s">
        <v>427</v>
      </c>
      <c r="BH44" s="1" t="s">
        <v>427</v>
      </c>
      <c r="BM44" s="1" t="s">
        <v>426</v>
      </c>
      <c r="DA44" s="1" t="s">
        <v>427</v>
      </c>
      <c r="DB44" s="1" t="s">
        <v>427</v>
      </c>
      <c r="DE44" s="1" t="s">
        <v>427</v>
      </c>
      <c r="DH44" s="1" t="s">
        <v>427</v>
      </c>
      <c r="DI44" s="1" t="s">
        <v>427</v>
      </c>
      <c r="DJ44" s="1" t="s">
        <v>427</v>
      </c>
      <c r="DN44" s="1" t="s">
        <v>427</v>
      </c>
      <c r="DO44" s="1" t="s">
        <v>427</v>
      </c>
      <c r="DV44" s="1">
        <v>0</v>
      </c>
      <c r="DW44" s="4">
        <v>44423</v>
      </c>
    </row>
    <row r="45" spans="1:127" x14ac:dyDescent="0.2">
      <c r="A45" s="3">
        <v>44424</v>
      </c>
      <c r="DV45" s="1">
        <v>0</v>
      </c>
      <c r="DW45" s="4">
        <v>44424</v>
      </c>
    </row>
    <row r="46" spans="1:127" x14ac:dyDescent="0.2">
      <c r="A46" s="3">
        <v>44425</v>
      </c>
      <c r="C46" s="1" t="s">
        <v>427</v>
      </c>
      <c r="D46" s="1" t="s">
        <v>427</v>
      </c>
      <c r="L46" s="1" t="s">
        <v>427</v>
      </c>
      <c r="M46" s="1" t="s">
        <v>427</v>
      </c>
      <c r="N46" s="1" t="s">
        <v>427</v>
      </c>
      <c r="P46" s="1" t="s">
        <v>427</v>
      </c>
      <c r="S46" s="1" t="s">
        <v>427</v>
      </c>
      <c r="T46" s="1" t="s">
        <v>427</v>
      </c>
      <c r="U46" s="1" t="s">
        <v>427</v>
      </c>
      <c r="V46" s="1" t="s">
        <v>427</v>
      </c>
      <c r="X46" s="1" t="s">
        <v>427</v>
      </c>
      <c r="Y46" s="1" t="s">
        <v>427</v>
      </c>
      <c r="Z46" s="1" t="s">
        <v>427</v>
      </c>
      <c r="AA46" s="1" t="s">
        <v>427</v>
      </c>
      <c r="AG46" s="1" t="s">
        <v>427</v>
      </c>
      <c r="AH46" s="1" t="s">
        <v>427</v>
      </c>
      <c r="AM46" s="1" t="s">
        <v>427</v>
      </c>
      <c r="AQ46" s="1" t="s">
        <v>427</v>
      </c>
      <c r="AU46" s="1" t="s">
        <v>427</v>
      </c>
      <c r="AX46" s="1" t="s">
        <v>427</v>
      </c>
      <c r="BA46" s="1" t="s">
        <v>427</v>
      </c>
      <c r="BC46" s="1" t="s">
        <v>427</v>
      </c>
      <c r="BF46" s="1" t="s">
        <v>427</v>
      </c>
      <c r="BI46" s="1" t="s">
        <v>427</v>
      </c>
      <c r="BL46" s="1" t="s">
        <v>427</v>
      </c>
      <c r="BP46" s="1" t="s">
        <v>427</v>
      </c>
      <c r="BQ46" s="1" t="s">
        <v>427</v>
      </c>
      <c r="BX46" s="1" t="s">
        <v>427</v>
      </c>
      <c r="BY46" s="1" t="s">
        <v>427</v>
      </c>
      <c r="CA46" s="1" t="s">
        <v>427</v>
      </c>
      <c r="CD46" s="1" t="s">
        <v>427</v>
      </c>
      <c r="CF46" s="1">
        <v>144</v>
      </c>
      <c r="CG46" s="1" t="s">
        <v>427</v>
      </c>
      <c r="CH46" s="1" t="s">
        <v>427</v>
      </c>
      <c r="CI46" s="1" t="s">
        <v>427</v>
      </c>
      <c r="CK46" s="1" t="s">
        <v>427</v>
      </c>
      <c r="CL46" s="1" t="s">
        <v>427</v>
      </c>
      <c r="CP46" s="1">
        <v>8.9600000000000009</v>
      </c>
      <c r="CR46" s="1" t="s">
        <v>427</v>
      </c>
      <c r="DA46" s="1" t="s">
        <v>427</v>
      </c>
      <c r="DC46" s="1" t="s">
        <v>427</v>
      </c>
      <c r="DE46" s="1" t="s">
        <v>427</v>
      </c>
      <c r="DI46" s="1" t="s">
        <v>427</v>
      </c>
      <c r="DJ46" s="1">
        <v>39</v>
      </c>
      <c r="DO46" s="1" t="s">
        <v>427</v>
      </c>
      <c r="DV46" s="1">
        <v>191.96</v>
      </c>
      <c r="DW46" s="4">
        <v>44425</v>
      </c>
    </row>
    <row r="47" spans="1:127" x14ac:dyDescent="0.2">
      <c r="A47" s="3">
        <v>44426</v>
      </c>
      <c r="B47" s="1" t="s">
        <v>427</v>
      </c>
      <c r="E47" s="1" t="s">
        <v>427</v>
      </c>
      <c r="F47" s="1" t="s">
        <v>427</v>
      </c>
      <c r="G47" s="1" t="s">
        <v>427</v>
      </c>
      <c r="K47" s="1" t="s">
        <v>427</v>
      </c>
      <c r="N47" s="1" t="s">
        <v>427</v>
      </c>
      <c r="P47" s="1" t="s">
        <v>427</v>
      </c>
      <c r="R47" s="1" t="s">
        <v>427</v>
      </c>
      <c r="S47" s="1" t="s">
        <v>427</v>
      </c>
      <c r="V47" s="1" t="s">
        <v>427</v>
      </c>
      <c r="W47" s="1" t="s">
        <v>427</v>
      </c>
      <c r="AA47" s="1" t="s">
        <v>427</v>
      </c>
      <c r="AJ47" s="1" t="s">
        <v>427</v>
      </c>
      <c r="AK47" s="1" t="s">
        <v>427</v>
      </c>
      <c r="AM47" s="1" t="s">
        <v>427</v>
      </c>
      <c r="AN47" s="1" t="s">
        <v>427</v>
      </c>
      <c r="AR47" s="1" t="s">
        <v>427</v>
      </c>
      <c r="AT47" s="1" t="s">
        <v>427</v>
      </c>
      <c r="AU47" s="1" t="s">
        <v>427</v>
      </c>
      <c r="AW47" s="1" t="s">
        <v>427</v>
      </c>
      <c r="AX47" s="1" t="s">
        <v>427</v>
      </c>
      <c r="AY47" s="1" t="s">
        <v>427</v>
      </c>
      <c r="BA47" s="1" t="s">
        <v>427</v>
      </c>
      <c r="BC47" s="1" t="s">
        <v>427</v>
      </c>
      <c r="BD47" s="1" t="s">
        <v>427</v>
      </c>
      <c r="BE47" s="1" t="s">
        <v>427</v>
      </c>
      <c r="BF47" s="1" t="s">
        <v>427</v>
      </c>
      <c r="BG47" s="1" t="s">
        <v>427</v>
      </c>
      <c r="BH47" s="1" t="s">
        <v>427</v>
      </c>
      <c r="BM47" s="1" t="s">
        <v>427</v>
      </c>
      <c r="BN47" s="1" t="s">
        <v>427</v>
      </c>
      <c r="BR47" s="1" t="s">
        <v>427</v>
      </c>
      <c r="BV47" s="1" t="s">
        <v>427</v>
      </c>
      <c r="BW47" s="1" t="s">
        <v>427</v>
      </c>
      <c r="BY47" s="1" t="s">
        <v>427</v>
      </c>
      <c r="CG47" s="1" t="s">
        <v>427</v>
      </c>
      <c r="CL47" s="1" t="s">
        <v>427</v>
      </c>
      <c r="CS47" s="1" t="s">
        <v>427</v>
      </c>
      <c r="CY47" s="1" t="s">
        <v>427</v>
      </c>
      <c r="DA47" s="1" t="s">
        <v>427</v>
      </c>
      <c r="DB47" s="1" t="s">
        <v>427</v>
      </c>
      <c r="DC47" s="1" t="s">
        <v>427</v>
      </c>
      <c r="DM47" s="1">
        <v>60</v>
      </c>
      <c r="DN47" s="1" t="s">
        <v>427</v>
      </c>
      <c r="DO47" s="1" t="s">
        <v>427</v>
      </c>
      <c r="DV47" s="1">
        <v>60</v>
      </c>
      <c r="DW47" s="4">
        <v>44426</v>
      </c>
    </row>
    <row r="48" spans="1:127" x14ac:dyDescent="0.2">
      <c r="A48" s="3">
        <v>44427</v>
      </c>
      <c r="DI48" s="1" t="s">
        <v>427</v>
      </c>
      <c r="DK48" s="1" t="s">
        <v>427</v>
      </c>
      <c r="DV48" s="1">
        <v>0</v>
      </c>
      <c r="DW48" s="4">
        <v>44427</v>
      </c>
    </row>
    <row r="49" spans="1:127" x14ac:dyDescent="0.2">
      <c r="A49" s="3">
        <v>44428</v>
      </c>
      <c r="C49" s="1" t="s">
        <v>427</v>
      </c>
      <c r="D49" s="1" t="s">
        <v>427</v>
      </c>
      <c r="K49" s="1" t="s">
        <v>427</v>
      </c>
      <c r="L49" s="1" t="s">
        <v>427</v>
      </c>
      <c r="M49" s="1" t="s">
        <v>427</v>
      </c>
      <c r="Q49" s="1" t="s">
        <v>427</v>
      </c>
      <c r="T49" s="1" t="s">
        <v>427</v>
      </c>
      <c r="V49" s="1" t="s">
        <v>427</v>
      </c>
      <c r="AB49" s="1" t="s">
        <v>427</v>
      </c>
      <c r="AF49" s="1" t="s">
        <v>427</v>
      </c>
      <c r="AL49" s="1" t="s">
        <v>427</v>
      </c>
      <c r="BP49" s="1" t="s">
        <v>427</v>
      </c>
      <c r="BT49" s="1" t="s">
        <v>427</v>
      </c>
      <c r="BX49" s="1" t="s">
        <v>427</v>
      </c>
      <c r="BY49" s="1" t="s">
        <v>427</v>
      </c>
      <c r="CL49" s="1" t="s">
        <v>427</v>
      </c>
      <c r="CQ49" s="1" t="s">
        <v>427</v>
      </c>
      <c r="CT49" s="1" t="s">
        <v>427</v>
      </c>
      <c r="CU49" s="1" t="s">
        <v>427</v>
      </c>
      <c r="CV49" s="1" t="s">
        <v>427</v>
      </c>
      <c r="CW49" s="1" t="s">
        <v>427</v>
      </c>
      <c r="CX49" s="1" t="s">
        <v>427</v>
      </c>
      <c r="DE49" s="1" t="s">
        <v>427</v>
      </c>
      <c r="DN49" s="1" t="s">
        <v>427</v>
      </c>
      <c r="DO49" s="1" t="s">
        <v>427</v>
      </c>
      <c r="DV49" s="1">
        <v>0</v>
      </c>
      <c r="DW49" s="4">
        <v>44428</v>
      </c>
    </row>
    <row r="50" spans="1:127" x14ac:dyDescent="0.2">
      <c r="A50" s="3">
        <v>44429</v>
      </c>
      <c r="N50" s="1" t="s">
        <v>427</v>
      </c>
      <c r="O50" s="1" t="s">
        <v>427</v>
      </c>
      <c r="S50" s="1" t="s">
        <v>427</v>
      </c>
      <c r="X50" s="1" t="s">
        <v>427</v>
      </c>
      <c r="Y50" s="1" t="s">
        <v>427</v>
      </c>
      <c r="AC50" s="1" t="s">
        <v>427</v>
      </c>
      <c r="AD50" s="1" t="s">
        <v>427</v>
      </c>
      <c r="AE50" s="1" t="s">
        <v>427</v>
      </c>
      <c r="AH50" s="1" t="s">
        <v>427</v>
      </c>
      <c r="AJ50" s="1" t="s">
        <v>427</v>
      </c>
      <c r="AN50" s="1" t="s">
        <v>427</v>
      </c>
      <c r="AQ50" s="1" t="s">
        <v>427</v>
      </c>
      <c r="AR50" s="1" t="s">
        <v>427</v>
      </c>
      <c r="AS50" s="1" t="s">
        <v>427</v>
      </c>
      <c r="AU50" s="1" t="s">
        <v>427</v>
      </c>
      <c r="AV50" s="1" t="s">
        <v>427</v>
      </c>
      <c r="BC50" s="1" t="s">
        <v>427</v>
      </c>
      <c r="BD50" s="1" t="s">
        <v>427</v>
      </c>
      <c r="BE50" s="1" t="s">
        <v>427</v>
      </c>
      <c r="BF50" s="1" t="s">
        <v>427</v>
      </c>
      <c r="BH50" s="1" t="s">
        <v>427</v>
      </c>
      <c r="BJ50" s="1" t="s">
        <v>427</v>
      </c>
      <c r="BM50" s="1" t="s">
        <v>427</v>
      </c>
      <c r="BN50" s="1" t="s">
        <v>427</v>
      </c>
      <c r="BO50" s="1" t="s">
        <v>427</v>
      </c>
      <c r="BV50" s="1" t="s">
        <v>427</v>
      </c>
      <c r="CI50" s="1" t="s">
        <v>427</v>
      </c>
      <c r="CZ50" s="1">
        <v>28.5</v>
      </c>
      <c r="DA50" s="1" t="s">
        <v>427</v>
      </c>
      <c r="DB50" s="1" t="s">
        <v>427</v>
      </c>
      <c r="DD50" s="1" t="s">
        <v>427</v>
      </c>
      <c r="DF50" s="1" t="s">
        <v>427</v>
      </c>
      <c r="DG50" s="1" t="s">
        <v>427</v>
      </c>
      <c r="DH50" s="1" t="s">
        <v>427</v>
      </c>
      <c r="DK50" s="1">
        <v>66</v>
      </c>
      <c r="DM50" s="1">
        <v>60</v>
      </c>
      <c r="DO50" s="1" t="s">
        <v>427</v>
      </c>
      <c r="DV50" s="1">
        <v>154.5</v>
      </c>
      <c r="DW50" s="4">
        <v>44429</v>
      </c>
    </row>
    <row r="51" spans="1:127" x14ac:dyDescent="0.2">
      <c r="A51" s="3">
        <v>44430</v>
      </c>
      <c r="B51" s="1" t="s">
        <v>427</v>
      </c>
      <c r="F51" s="1" t="s">
        <v>427</v>
      </c>
      <c r="G51" s="1" t="s">
        <v>427</v>
      </c>
      <c r="I51" s="1" t="s">
        <v>427</v>
      </c>
      <c r="J51" s="1" t="s">
        <v>427</v>
      </c>
      <c r="N51" s="1" t="s">
        <v>427</v>
      </c>
      <c r="P51" s="1" t="s">
        <v>427</v>
      </c>
      <c r="V51" s="1" t="s">
        <v>427</v>
      </c>
      <c r="AC51" s="1" t="s">
        <v>427</v>
      </c>
      <c r="AJ51" s="1" t="s">
        <v>427</v>
      </c>
      <c r="AS51" s="1" t="s">
        <v>427</v>
      </c>
      <c r="AX51" s="1" t="s">
        <v>427</v>
      </c>
      <c r="BG51" s="1" t="s">
        <v>427</v>
      </c>
      <c r="BU51" s="1" t="s">
        <v>427</v>
      </c>
      <c r="BV51" s="1" t="s">
        <v>427</v>
      </c>
      <c r="CL51" s="1" t="s">
        <v>427</v>
      </c>
      <c r="CS51" s="1" t="s">
        <v>427</v>
      </c>
      <c r="CU51" s="1" t="s">
        <v>427</v>
      </c>
      <c r="DA51" s="1" t="s">
        <v>427</v>
      </c>
      <c r="DB51" s="1" t="s">
        <v>427</v>
      </c>
      <c r="DI51" s="1" t="s">
        <v>427</v>
      </c>
      <c r="DO51" s="1" t="s">
        <v>427</v>
      </c>
      <c r="DV51" s="1">
        <v>0</v>
      </c>
      <c r="DW51" s="4">
        <v>44430</v>
      </c>
    </row>
    <row r="52" spans="1:127" x14ac:dyDescent="0.2">
      <c r="A52" s="3">
        <v>44431</v>
      </c>
      <c r="BN52" s="1" t="s">
        <v>427</v>
      </c>
      <c r="DV52" s="1">
        <v>0</v>
      </c>
      <c r="DW52" s="4">
        <v>44431</v>
      </c>
    </row>
    <row r="53" spans="1:127" x14ac:dyDescent="0.2">
      <c r="A53" s="3">
        <v>44432</v>
      </c>
      <c r="B53" s="1" t="s">
        <v>427</v>
      </c>
      <c r="C53" s="1" t="s">
        <v>427</v>
      </c>
      <c r="D53" s="1" t="s">
        <v>427</v>
      </c>
      <c r="E53" s="1" t="s">
        <v>427</v>
      </c>
      <c r="K53" s="1" t="s">
        <v>427</v>
      </c>
      <c r="L53" s="1" t="s">
        <v>427</v>
      </c>
      <c r="M53" s="1" t="s">
        <v>427</v>
      </c>
      <c r="N53" s="1" t="s">
        <v>427</v>
      </c>
      <c r="P53" s="1" t="s">
        <v>427</v>
      </c>
      <c r="S53" s="1" t="s">
        <v>427</v>
      </c>
      <c r="T53" s="1" t="s">
        <v>427</v>
      </c>
      <c r="U53" s="1" t="s">
        <v>427</v>
      </c>
      <c r="W53" s="1" t="s">
        <v>427</v>
      </c>
      <c r="Y53" s="1" t="s">
        <v>427</v>
      </c>
      <c r="Z53" s="1" t="s">
        <v>427</v>
      </c>
      <c r="AA53" s="1" t="s">
        <v>427</v>
      </c>
      <c r="AD53" s="1" t="s">
        <v>427</v>
      </c>
      <c r="AG53" s="1" t="s">
        <v>427</v>
      </c>
      <c r="AH53" s="1" t="s">
        <v>427</v>
      </c>
      <c r="AI53" s="1" t="s">
        <v>427</v>
      </c>
      <c r="AJ53" s="1" t="s">
        <v>427</v>
      </c>
      <c r="AK53" s="1" t="s">
        <v>427</v>
      </c>
      <c r="AM53" s="1">
        <v>29.12</v>
      </c>
      <c r="AN53" s="1" t="s">
        <v>427</v>
      </c>
      <c r="AQ53" s="1" t="s">
        <v>427</v>
      </c>
      <c r="AR53" s="1" t="s">
        <v>427</v>
      </c>
      <c r="AS53" s="1" t="s">
        <v>427</v>
      </c>
      <c r="AT53" s="1" t="s">
        <v>427</v>
      </c>
      <c r="AU53" s="1" t="s">
        <v>427</v>
      </c>
      <c r="AV53" s="1" t="s">
        <v>427</v>
      </c>
      <c r="AX53" s="1" t="s">
        <v>427</v>
      </c>
      <c r="AY53" s="1" t="s">
        <v>427</v>
      </c>
      <c r="AZ53" s="1" t="s">
        <v>427</v>
      </c>
      <c r="BA53" s="1" t="s">
        <v>427</v>
      </c>
      <c r="BC53" s="1" t="s">
        <v>427</v>
      </c>
      <c r="BD53" s="1" t="s">
        <v>427</v>
      </c>
      <c r="BE53" s="1" t="s">
        <v>427</v>
      </c>
      <c r="BF53" s="1" t="s">
        <v>427</v>
      </c>
      <c r="BG53" s="1" t="s">
        <v>427</v>
      </c>
      <c r="BH53" s="1" t="s">
        <v>427</v>
      </c>
      <c r="BI53" s="1" t="s">
        <v>427</v>
      </c>
      <c r="BJ53" s="1" t="s">
        <v>427</v>
      </c>
      <c r="BL53" s="1" t="s">
        <v>427</v>
      </c>
      <c r="BM53" s="1" t="s">
        <v>427</v>
      </c>
      <c r="BN53" s="1" t="s">
        <v>427</v>
      </c>
      <c r="BO53" s="1" t="s">
        <v>427</v>
      </c>
      <c r="BP53" s="1" t="s">
        <v>427</v>
      </c>
      <c r="BQ53" s="1" t="s">
        <v>427</v>
      </c>
      <c r="BT53" s="1" t="s">
        <v>427</v>
      </c>
      <c r="BU53" s="1" t="s">
        <v>427</v>
      </c>
      <c r="BX53" s="1" t="s">
        <v>427</v>
      </c>
      <c r="BY53" s="1" t="s">
        <v>427</v>
      </c>
      <c r="BZ53" s="1">
        <v>13.2</v>
      </c>
      <c r="CA53" s="1" t="s">
        <v>427</v>
      </c>
      <c r="CC53" s="1" t="s">
        <v>427</v>
      </c>
      <c r="CH53" s="1">
        <v>1.2</v>
      </c>
      <c r="CI53" s="1" t="s">
        <v>427</v>
      </c>
      <c r="CJ53" s="1" t="s">
        <v>427</v>
      </c>
      <c r="CK53" s="1" t="s">
        <v>427</v>
      </c>
      <c r="CQ53" s="1" t="s">
        <v>427</v>
      </c>
      <c r="CR53" s="1" t="s">
        <v>427</v>
      </c>
      <c r="CS53" s="1" t="s">
        <v>427</v>
      </c>
      <c r="CT53" s="1" t="s">
        <v>427</v>
      </c>
      <c r="CW53" s="1" t="s">
        <v>427</v>
      </c>
      <c r="CX53" s="1">
        <v>7.84</v>
      </c>
      <c r="CY53" s="1" t="s">
        <v>427</v>
      </c>
      <c r="DA53" s="1" t="s">
        <v>427</v>
      </c>
      <c r="DB53" s="1" t="s">
        <v>427</v>
      </c>
      <c r="DC53" s="1" t="s">
        <v>427</v>
      </c>
      <c r="DE53" s="1" t="s">
        <v>427</v>
      </c>
      <c r="DL53" s="1">
        <v>321</v>
      </c>
      <c r="DV53" s="1">
        <v>372.36</v>
      </c>
      <c r="DW53" s="4">
        <v>44432</v>
      </c>
    </row>
    <row r="54" spans="1:127" x14ac:dyDescent="0.2">
      <c r="A54" s="3">
        <v>44433</v>
      </c>
      <c r="B54" s="1" t="s">
        <v>427</v>
      </c>
      <c r="D54" s="1" t="s">
        <v>427</v>
      </c>
      <c r="E54" s="1" t="s">
        <v>427</v>
      </c>
      <c r="F54" s="1" t="s">
        <v>427</v>
      </c>
      <c r="G54" s="1" t="s">
        <v>427</v>
      </c>
      <c r="H54" s="1" t="s">
        <v>427</v>
      </c>
      <c r="I54" s="1" t="s">
        <v>427</v>
      </c>
      <c r="J54" s="1" t="s">
        <v>427</v>
      </c>
      <c r="K54" s="1" t="s">
        <v>427</v>
      </c>
      <c r="N54" s="1" t="s">
        <v>427</v>
      </c>
      <c r="R54" s="1" t="s">
        <v>427</v>
      </c>
      <c r="X54" s="1" t="s">
        <v>427</v>
      </c>
      <c r="AE54" s="1" t="s">
        <v>427</v>
      </c>
      <c r="AI54" s="1" t="s">
        <v>427</v>
      </c>
      <c r="AJ54" s="1" t="s">
        <v>427</v>
      </c>
      <c r="AN54" s="1" t="s">
        <v>427</v>
      </c>
      <c r="AQ54" s="1" t="s">
        <v>427</v>
      </c>
      <c r="AR54" s="1" t="s">
        <v>427</v>
      </c>
      <c r="AS54" s="1" t="s">
        <v>427</v>
      </c>
      <c r="AT54" s="1" t="s">
        <v>427</v>
      </c>
      <c r="AU54" s="1" t="s">
        <v>427</v>
      </c>
      <c r="AV54" s="1" t="s">
        <v>427</v>
      </c>
      <c r="AY54" s="1" t="s">
        <v>427</v>
      </c>
      <c r="AZ54" s="1" t="s">
        <v>427</v>
      </c>
      <c r="BA54" s="1" t="s">
        <v>427</v>
      </c>
      <c r="BD54" s="1" t="s">
        <v>427</v>
      </c>
      <c r="BE54" s="1" t="s">
        <v>427</v>
      </c>
      <c r="BF54" s="1" t="s">
        <v>427</v>
      </c>
      <c r="BG54" s="1" t="s">
        <v>427</v>
      </c>
      <c r="BH54" s="1" t="s">
        <v>427</v>
      </c>
      <c r="BJ54" s="1" t="s">
        <v>427</v>
      </c>
      <c r="BL54" s="1" t="s">
        <v>427</v>
      </c>
      <c r="BM54" s="1" t="s">
        <v>427</v>
      </c>
      <c r="BN54" s="1" t="s">
        <v>427</v>
      </c>
      <c r="BO54" s="1" t="s">
        <v>427</v>
      </c>
      <c r="BP54" s="1" t="s">
        <v>427</v>
      </c>
      <c r="BU54" s="1" t="s">
        <v>427</v>
      </c>
      <c r="BV54" s="1" t="s">
        <v>427</v>
      </c>
      <c r="BW54" s="1">
        <v>13.2</v>
      </c>
      <c r="DA54" s="1" t="s">
        <v>427</v>
      </c>
      <c r="DB54" s="1" t="s">
        <v>427</v>
      </c>
      <c r="DD54" s="1">
        <v>6</v>
      </c>
      <c r="DG54" s="1" t="s">
        <v>427</v>
      </c>
      <c r="DI54" s="1" t="s">
        <v>427</v>
      </c>
      <c r="DN54" s="1">
        <v>204</v>
      </c>
      <c r="DV54" s="1">
        <v>223.2</v>
      </c>
      <c r="DW54" s="4">
        <v>44433</v>
      </c>
    </row>
    <row r="55" spans="1:127" x14ac:dyDescent="0.2">
      <c r="A55" s="3">
        <v>44434</v>
      </c>
      <c r="AY55" s="1" t="s">
        <v>427</v>
      </c>
      <c r="DV55" s="1">
        <v>0</v>
      </c>
      <c r="DW55" s="4">
        <v>44434</v>
      </c>
    </row>
    <row r="56" spans="1:127" x14ac:dyDescent="0.2">
      <c r="A56" s="3">
        <v>44435</v>
      </c>
      <c r="B56" s="1" t="s">
        <v>427</v>
      </c>
      <c r="C56" s="1" t="s">
        <v>427</v>
      </c>
      <c r="D56" s="1" t="s">
        <v>427</v>
      </c>
      <c r="E56" s="1" t="s">
        <v>427</v>
      </c>
      <c r="F56" s="1" t="s">
        <v>427</v>
      </c>
      <c r="K56" s="1" t="s">
        <v>427</v>
      </c>
      <c r="L56" s="1" t="s">
        <v>427</v>
      </c>
      <c r="M56" s="1" t="s">
        <v>427</v>
      </c>
      <c r="N56" s="1" t="s">
        <v>427</v>
      </c>
      <c r="P56" s="1" t="s">
        <v>427</v>
      </c>
      <c r="Q56" s="1" t="s">
        <v>427</v>
      </c>
      <c r="R56" s="1" t="s">
        <v>427</v>
      </c>
      <c r="S56" s="1" t="s">
        <v>427</v>
      </c>
      <c r="T56" s="1" t="s">
        <v>427</v>
      </c>
      <c r="U56" s="1" t="s">
        <v>427</v>
      </c>
      <c r="V56" s="1" t="s">
        <v>427</v>
      </c>
      <c r="W56" s="1" t="s">
        <v>427</v>
      </c>
      <c r="X56" s="1" t="s">
        <v>427</v>
      </c>
      <c r="Y56" s="1" t="s">
        <v>427</v>
      </c>
      <c r="AA56" s="1" t="s">
        <v>427</v>
      </c>
      <c r="AB56" s="1">
        <v>138.88</v>
      </c>
      <c r="AD56" s="1" t="s">
        <v>427</v>
      </c>
      <c r="AE56" s="1" t="s">
        <v>427</v>
      </c>
      <c r="AK56" s="1" t="s">
        <v>427</v>
      </c>
      <c r="AL56" s="1">
        <v>22.8</v>
      </c>
      <c r="AM56" s="1">
        <v>270.39999999999998</v>
      </c>
      <c r="AN56" s="1" t="s">
        <v>427</v>
      </c>
      <c r="BR56" s="1" t="s">
        <v>427</v>
      </c>
      <c r="BU56" s="1" t="s">
        <v>427</v>
      </c>
      <c r="BV56" s="1" t="s">
        <v>427</v>
      </c>
      <c r="BX56" s="1" t="s">
        <v>427</v>
      </c>
      <c r="BY56" s="1" t="s">
        <v>427</v>
      </c>
      <c r="CG56" s="1">
        <v>96</v>
      </c>
      <c r="CL56" s="1" t="s">
        <v>427</v>
      </c>
      <c r="CN56" s="1">
        <v>26.88</v>
      </c>
      <c r="CO56" s="1">
        <v>219.52</v>
      </c>
      <c r="CS56" s="1" t="s">
        <v>427</v>
      </c>
      <c r="CV56" s="1" t="s">
        <v>427</v>
      </c>
      <c r="DA56" s="1" t="s">
        <v>427</v>
      </c>
      <c r="DB56" s="1" t="s">
        <v>427</v>
      </c>
      <c r="DE56" s="1" t="s">
        <v>427</v>
      </c>
      <c r="DH56" s="1">
        <v>582</v>
      </c>
      <c r="DO56" s="1">
        <v>264</v>
      </c>
      <c r="DV56" s="1">
        <v>1620.48</v>
      </c>
      <c r="DW56" s="4">
        <v>44435</v>
      </c>
    </row>
    <row r="57" spans="1:127" x14ac:dyDescent="0.2">
      <c r="A57" s="3">
        <v>44436</v>
      </c>
      <c r="B57" s="1" t="s">
        <v>427</v>
      </c>
      <c r="E57" s="1" t="s">
        <v>427</v>
      </c>
      <c r="F57" s="1" t="s">
        <v>427</v>
      </c>
      <c r="G57" s="1" t="s">
        <v>427</v>
      </c>
      <c r="H57" s="1" t="s">
        <v>427</v>
      </c>
      <c r="J57" s="1" t="s">
        <v>427</v>
      </c>
      <c r="AM57" s="1" t="s">
        <v>427</v>
      </c>
      <c r="AN57" s="1" t="s">
        <v>427</v>
      </c>
      <c r="AO57" s="1" t="s">
        <v>427</v>
      </c>
      <c r="AP57" s="1" t="s">
        <v>427</v>
      </c>
      <c r="AQ57" s="1" t="s">
        <v>427</v>
      </c>
      <c r="AR57" s="1" t="s">
        <v>427</v>
      </c>
      <c r="AS57" s="1" t="s">
        <v>427</v>
      </c>
      <c r="AT57" s="1" t="s">
        <v>427</v>
      </c>
      <c r="AU57" s="1" t="s">
        <v>427</v>
      </c>
      <c r="AV57" s="1" t="s">
        <v>427</v>
      </c>
      <c r="AY57" s="1" t="s">
        <v>427</v>
      </c>
      <c r="AZ57" s="1" t="s">
        <v>427</v>
      </c>
      <c r="BA57" s="1" t="s">
        <v>427</v>
      </c>
      <c r="BC57" s="1" t="s">
        <v>427</v>
      </c>
      <c r="BE57" s="1" t="s">
        <v>427</v>
      </c>
      <c r="BF57" s="1" t="s">
        <v>427</v>
      </c>
      <c r="BG57" s="1" t="s">
        <v>427</v>
      </c>
      <c r="BH57" s="1" t="s">
        <v>427</v>
      </c>
      <c r="BI57" s="1" t="s">
        <v>427</v>
      </c>
      <c r="BJ57" s="1" t="s">
        <v>427</v>
      </c>
      <c r="BL57" s="1" t="s">
        <v>427</v>
      </c>
      <c r="BM57" s="1" t="s">
        <v>427</v>
      </c>
      <c r="BN57" s="1" t="s">
        <v>427</v>
      </c>
      <c r="BO57" s="1" t="s">
        <v>427</v>
      </c>
      <c r="BP57" s="1" t="s">
        <v>427</v>
      </c>
      <c r="BQ57" s="1">
        <v>27</v>
      </c>
      <c r="BR57" s="1" t="s">
        <v>427</v>
      </c>
      <c r="BU57" s="1">
        <v>510</v>
      </c>
      <c r="CC57" s="1">
        <v>74.400000000000006</v>
      </c>
      <c r="CD57" s="1">
        <v>24</v>
      </c>
      <c r="CI57" s="1" t="s">
        <v>427</v>
      </c>
      <c r="CJ57" s="1">
        <v>69</v>
      </c>
      <c r="CK57" s="1">
        <v>15</v>
      </c>
      <c r="CL57" s="1">
        <v>225</v>
      </c>
      <c r="CU57" s="1" t="s">
        <v>427</v>
      </c>
      <c r="CV57" s="1">
        <v>127.44</v>
      </c>
      <c r="CW57" s="1" t="s">
        <v>427</v>
      </c>
      <c r="CX57" s="1">
        <v>151.19999999999999</v>
      </c>
      <c r="DA57" s="1" t="s">
        <v>427</v>
      </c>
      <c r="DB57" s="1" t="s">
        <v>427</v>
      </c>
      <c r="DI57" s="1">
        <v>366</v>
      </c>
      <c r="DN57" s="1">
        <v>408</v>
      </c>
      <c r="DV57" s="1">
        <v>1997.04</v>
      </c>
      <c r="DW57" s="4">
        <v>44436</v>
      </c>
    </row>
    <row r="58" spans="1:127" x14ac:dyDescent="0.2">
      <c r="A58" s="3">
        <v>44437</v>
      </c>
      <c r="B58" s="1" t="s">
        <v>427</v>
      </c>
      <c r="F58" s="1" t="s">
        <v>427</v>
      </c>
      <c r="N58" s="1" t="s">
        <v>427</v>
      </c>
      <c r="O58" s="1" t="s">
        <v>427</v>
      </c>
      <c r="P58" s="1" t="s">
        <v>427</v>
      </c>
      <c r="R58" s="1" t="s">
        <v>427</v>
      </c>
      <c r="W58" s="1" t="s">
        <v>427</v>
      </c>
      <c r="AB58" s="1">
        <v>407.68</v>
      </c>
      <c r="AC58" s="1">
        <v>212.8</v>
      </c>
      <c r="AD58" s="1" t="s">
        <v>427</v>
      </c>
      <c r="AE58" s="1" t="s">
        <v>427</v>
      </c>
      <c r="AF58" s="1" t="s">
        <v>427</v>
      </c>
      <c r="AG58" s="1">
        <v>108.78</v>
      </c>
      <c r="AH58" s="1" t="s">
        <v>427</v>
      </c>
      <c r="AJ58" s="1" t="s">
        <v>427</v>
      </c>
      <c r="AK58" s="1" t="s">
        <v>427</v>
      </c>
      <c r="AQ58" s="1" t="s">
        <v>427</v>
      </c>
      <c r="AS58" s="1" t="s">
        <v>427</v>
      </c>
      <c r="AT58" s="1" t="s">
        <v>427</v>
      </c>
      <c r="BE58" s="1" t="s">
        <v>427</v>
      </c>
      <c r="BG58" s="1" t="s">
        <v>427</v>
      </c>
      <c r="BH58" s="1" t="s">
        <v>427</v>
      </c>
      <c r="BP58" s="1" t="s">
        <v>427</v>
      </c>
      <c r="BU58" s="1">
        <v>2160</v>
      </c>
      <c r="BV58" s="1" t="s">
        <v>427</v>
      </c>
      <c r="CE58" s="1">
        <v>196.8</v>
      </c>
      <c r="CY58" s="1">
        <v>70.5</v>
      </c>
      <c r="DA58" s="1" t="s">
        <v>427</v>
      </c>
      <c r="DB58" s="1" t="s">
        <v>427</v>
      </c>
      <c r="DC58" s="1">
        <v>301.5</v>
      </c>
      <c r="DE58" s="1">
        <v>94.5</v>
      </c>
      <c r="DF58" s="1">
        <v>150</v>
      </c>
      <c r="DI58" s="1">
        <v>498</v>
      </c>
      <c r="DO58" s="1">
        <v>420</v>
      </c>
      <c r="DV58" s="1">
        <v>4620.5600000000004</v>
      </c>
      <c r="DW58" s="4">
        <v>44437</v>
      </c>
    </row>
    <row r="59" spans="1:127" x14ac:dyDescent="0.2">
      <c r="A59" s="3">
        <v>44438</v>
      </c>
      <c r="N59" s="1" t="s">
        <v>427</v>
      </c>
      <c r="AI59" s="1" t="s">
        <v>427</v>
      </c>
      <c r="AK59" s="1" t="s">
        <v>427</v>
      </c>
      <c r="BU59" s="1" t="s">
        <v>427</v>
      </c>
      <c r="BY59" s="1" t="s">
        <v>427</v>
      </c>
      <c r="DV59" s="1">
        <v>0</v>
      </c>
      <c r="DW59" s="4">
        <v>44438</v>
      </c>
    </row>
    <row r="60" spans="1:127" x14ac:dyDescent="0.2">
      <c r="A60" s="3">
        <v>44439</v>
      </c>
      <c r="B60" s="1" t="s">
        <v>427</v>
      </c>
      <c r="C60" s="1" t="s">
        <v>427</v>
      </c>
      <c r="D60" s="1">
        <v>2.96</v>
      </c>
      <c r="E60" s="1">
        <v>2.96</v>
      </c>
      <c r="F60" s="1">
        <v>483.84</v>
      </c>
      <c r="G60" s="1">
        <v>219.04</v>
      </c>
      <c r="I60" s="1">
        <v>44.4</v>
      </c>
      <c r="K60" s="1">
        <v>221.76</v>
      </c>
      <c r="L60" s="1">
        <v>67.2</v>
      </c>
      <c r="M60" s="1">
        <v>4.4800000000000004</v>
      </c>
      <c r="N60" s="1" t="s">
        <v>427</v>
      </c>
      <c r="P60" s="1">
        <v>18</v>
      </c>
      <c r="R60" s="1" t="s">
        <v>427</v>
      </c>
      <c r="S60" s="1">
        <v>1.2</v>
      </c>
      <c r="U60" s="1">
        <v>96</v>
      </c>
      <c r="V60" s="1" t="s">
        <v>427</v>
      </c>
      <c r="W60" s="1" t="s">
        <v>427</v>
      </c>
      <c r="X60" s="1" t="s">
        <v>427</v>
      </c>
      <c r="Y60" s="1">
        <v>1.2</v>
      </c>
      <c r="Z60" s="1" t="s">
        <v>427</v>
      </c>
      <c r="AA60" s="1">
        <v>114.24</v>
      </c>
      <c r="AD60" s="1" t="s">
        <v>427</v>
      </c>
      <c r="AE60" s="1" t="s">
        <v>427</v>
      </c>
      <c r="AH60" s="1">
        <v>28.8</v>
      </c>
      <c r="AI60" s="1">
        <v>176.64</v>
      </c>
      <c r="AJ60" s="1" t="s">
        <v>427</v>
      </c>
      <c r="AK60" s="1" t="s">
        <v>427</v>
      </c>
      <c r="AN60" s="1" t="s">
        <v>427</v>
      </c>
      <c r="AQ60" s="1" t="s">
        <v>427</v>
      </c>
      <c r="AR60" s="1" t="s">
        <v>427</v>
      </c>
      <c r="AS60" s="1" t="s">
        <v>427</v>
      </c>
      <c r="AT60" s="1">
        <v>61.6</v>
      </c>
      <c r="AU60" s="1" t="s">
        <v>427</v>
      </c>
      <c r="AV60" s="1" t="s">
        <v>427</v>
      </c>
      <c r="AY60" s="1" t="s">
        <v>427</v>
      </c>
      <c r="AZ60" s="1" t="s">
        <v>427</v>
      </c>
      <c r="BA60" s="1" t="s">
        <v>427</v>
      </c>
      <c r="BC60" s="1" t="s">
        <v>427</v>
      </c>
      <c r="BD60" s="1" t="s">
        <v>427</v>
      </c>
      <c r="BE60" s="1" t="s">
        <v>427</v>
      </c>
      <c r="BF60" s="1" t="s">
        <v>427</v>
      </c>
      <c r="BG60" s="1" t="s">
        <v>427</v>
      </c>
      <c r="BH60" s="1" t="s">
        <v>427</v>
      </c>
      <c r="BI60" s="1" t="s">
        <v>427</v>
      </c>
      <c r="BJ60" s="1" t="s">
        <v>427</v>
      </c>
      <c r="BL60" s="1" t="s">
        <v>427</v>
      </c>
      <c r="BM60" s="1" t="s">
        <v>427</v>
      </c>
      <c r="BN60" s="1" t="s">
        <v>427</v>
      </c>
      <c r="BO60" s="1" t="s">
        <v>427</v>
      </c>
      <c r="BU60" s="1">
        <v>5541</v>
      </c>
      <c r="BV60" s="1" t="s">
        <v>427</v>
      </c>
      <c r="BX60" s="1">
        <v>232.2</v>
      </c>
      <c r="BY60" s="1">
        <v>154.5</v>
      </c>
      <c r="CB60" s="1">
        <v>46.8</v>
      </c>
      <c r="CL60" s="1">
        <v>204</v>
      </c>
      <c r="CQ60" s="1">
        <v>67.2</v>
      </c>
      <c r="CS60" s="1">
        <v>441.72</v>
      </c>
      <c r="CT60" s="1">
        <v>20.399999999999999</v>
      </c>
      <c r="CU60" s="1">
        <v>240</v>
      </c>
      <c r="DA60" s="1" t="s">
        <v>427</v>
      </c>
      <c r="DB60" s="1" t="s">
        <v>427</v>
      </c>
      <c r="DD60" s="1">
        <v>100.8</v>
      </c>
      <c r="DG60" s="1">
        <v>85.2</v>
      </c>
      <c r="DH60" s="1">
        <v>411</v>
      </c>
      <c r="DO60" s="1">
        <v>408</v>
      </c>
      <c r="DV60" s="1">
        <v>9497.14</v>
      </c>
      <c r="DW60" s="4">
        <v>44439</v>
      </c>
    </row>
    <row r="61" spans="1:127" x14ac:dyDescent="0.2">
      <c r="A61" s="3">
        <v>44440</v>
      </c>
      <c r="B61" s="1">
        <v>698.56</v>
      </c>
      <c r="C61" s="1" t="s">
        <v>427</v>
      </c>
      <c r="G61" s="1">
        <v>222</v>
      </c>
      <c r="H61" s="1" t="s">
        <v>427</v>
      </c>
      <c r="J61" s="1">
        <v>32.56</v>
      </c>
      <c r="N61" s="1">
        <v>1621.76</v>
      </c>
      <c r="O61" s="1">
        <v>131.4</v>
      </c>
      <c r="R61" s="1">
        <v>1.2</v>
      </c>
      <c r="T61" s="1">
        <v>293.04000000000002</v>
      </c>
      <c r="V61" s="1">
        <v>695.52</v>
      </c>
      <c r="W61" s="1">
        <v>9.6</v>
      </c>
      <c r="X61" s="1">
        <v>1.2</v>
      </c>
      <c r="Z61" s="1">
        <v>2.4</v>
      </c>
      <c r="AD61" s="1">
        <v>268.8</v>
      </c>
      <c r="AE61" s="1">
        <v>1.8</v>
      </c>
      <c r="AF61" s="1">
        <v>211.2</v>
      </c>
      <c r="AJ61" s="1">
        <v>39.6</v>
      </c>
      <c r="AK61" s="1" t="s">
        <v>427</v>
      </c>
      <c r="AN61" s="1" t="s">
        <v>427</v>
      </c>
      <c r="AQ61" s="1">
        <v>87</v>
      </c>
      <c r="AR61" s="1">
        <v>3</v>
      </c>
      <c r="AS61" s="1">
        <v>15</v>
      </c>
      <c r="AU61" s="1" t="s">
        <v>427</v>
      </c>
      <c r="AV61" s="1" t="s">
        <v>427</v>
      </c>
      <c r="AY61" s="1">
        <v>0.8</v>
      </c>
      <c r="AZ61" s="1">
        <v>37.200000000000003</v>
      </c>
      <c r="BA61" s="1">
        <v>1</v>
      </c>
      <c r="BD61" s="1">
        <v>11.2</v>
      </c>
      <c r="BE61" s="1">
        <v>3</v>
      </c>
      <c r="BF61" s="1">
        <v>25</v>
      </c>
      <c r="BG61" s="1">
        <v>34.4</v>
      </c>
      <c r="BH61" s="1">
        <v>4.8</v>
      </c>
      <c r="BI61" s="1">
        <v>3</v>
      </c>
      <c r="BJ61" s="1">
        <v>2.4</v>
      </c>
      <c r="BL61" s="1" t="s">
        <v>427</v>
      </c>
      <c r="BM61" s="1">
        <v>0.8</v>
      </c>
      <c r="BN61" s="1">
        <v>6</v>
      </c>
      <c r="BO61" s="1" t="s">
        <v>427</v>
      </c>
      <c r="BP61" s="1">
        <v>88.5</v>
      </c>
      <c r="BQ61" s="1">
        <v>303</v>
      </c>
      <c r="BR61" s="1">
        <v>145.19999999999999</v>
      </c>
      <c r="BU61" s="1">
        <v>1179</v>
      </c>
      <c r="BV61" s="1">
        <v>3015.6</v>
      </c>
      <c r="BZ61" s="1">
        <v>100.8</v>
      </c>
      <c r="CA61" s="1">
        <v>90</v>
      </c>
      <c r="CC61" s="1">
        <v>460.8</v>
      </c>
      <c r="CD61" s="1">
        <v>286.8</v>
      </c>
      <c r="CH61" s="1">
        <v>261.60000000000002</v>
      </c>
      <c r="CI61" s="1">
        <v>87</v>
      </c>
      <c r="CR61" s="1">
        <v>465.6</v>
      </c>
      <c r="CS61" s="1">
        <v>558.36</v>
      </c>
      <c r="CW61" s="1">
        <v>601.20000000000005</v>
      </c>
      <c r="DA61" s="1">
        <v>567</v>
      </c>
      <c r="DB61" s="1">
        <v>633</v>
      </c>
      <c r="DH61" s="1">
        <v>204</v>
      </c>
      <c r="DJ61" s="1">
        <v>495</v>
      </c>
      <c r="DK61" s="1">
        <v>201</v>
      </c>
      <c r="DV61" s="1">
        <v>14208.7</v>
      </c>
      <c r="DW61" s="4">
        <v>44440</v>
      </c>
    </row>
    <row r="62" spans="1:127" x14ac:dyDescent="0.2">
      <c r="A62" s="3">
        <v>44441</v>
      </c>
      <c r="V62" s="1" t="s">
        <v>427</v>
      </c>
      <c r="DV62" s="1">
        <v>0</v>
      </c>
      <c r="DW62" s="4">
        <v>44441</v>
      </c>
    </row>
    <row r="63" spans="1:127" x14ac:dyDescent="0.2">
      <c r="A63" s="3">
        <v>44442</v>
      </c>
      <c r="DV63" s="1">
        <v>0</v>
      </c>
      <c r="DW63" s="4">
        <v>44442</v>
      </c>
    </row>
    <row r="64" spans="1:127" x14ac:dyDescent="0.2">
      <c r="A64" s="3">
        <v>44443</v>
      </c>
      <c r="DV64" s="1">
        <v>0</v>
      </c>
      <c r="DW64" s="4">
        <v>44443</v>
      </c>
    </row>
    <row r="65" spans="1:127" x14ac:dyDescent="0.2">
      <c r="A65" s="3">
        <v>44444</v>
      </c>
      <c r="DV65" s="1">
        <v>0</v>
      </c>
      <c r="DW65" s="4">
        <v>44444</v>
      </c>
    </row>
    <row r="66" spans="1:127" x14ac:dyDescent="0.2">
      <c r="A66" s="3">
        <v>44445</v>
      </c>
      <c r="DV66" s="1">
        <v>0</v>
      </c>
      <c r="DW66" s="4">
        <v>44445</v>
      </c>
    </row>
    <row r="67" spans="1:127" x14ac:dyDescent="0.2">
      <c r="A67" s="3">
        <v>44446</v>
      </c>
      <c r="DV67" s="1">
        <v>0</v>
      </c>
      <c r="DW67" s="4">
        <v>44446</v>
      </c>
    </row>
    <row r="68" spans="1:127" x14ac:dyDescent="0.2">
      <c r="A68" s="3">
        <v>44447</v>
      </c>
      <c r="DV68" s="1">
        <v>0</v>
      </c>
      <c r="DW68" s="4">
        <v>44447</v>
      </c>
    </row>
    <row r="69" spans="1:127" x14ac:dyDescent="0.2">
      <c r="A69" s="3">
        <v>44448</v>
      </c>
      <c r="DV69" s="1">
        <v>0</v>
      </c>
      <c r="DW69" s="4">
        <v>44448</v>
      </c>
    </row>
    <row r="70" spans="1:127" x14ac:dyDescent="0.2">
      <c r="A70" s="3">
        <v>44449</v>
      </c>
      <c r="DV70" s="1">
        <v>0</v>
      </c>
      <c r="DW70" s="4">
        <v>44449</v>
      </c>
    </row>
    <row r="71" spans="1:127" x14ac:dyDescent="0.2">
      <c r="A71" s="3">
        <v>44450</v>
      </c>
      <c r="DV71" s="1">
        <v>0</v>
      </c>
      <c r="DW71" s="4">
        <v>44450</v>
      </c>
    </row>
    <row r="72" spans="1:127" x14ac:dyDescent="0.2">
      <c r="A72" s="3">
        <v>44451</v>
      </c>
      <c r="DV72" s="1">
        <v>0</v>
      </c>
      <c r="DW72" s="4">
        <v>44451</v>
      </c>
    </row>
    <row r="73" spans="1:127" x14ac:dyDescent="0.2">
      <c r="A73" s="3">
        <v>44452</v>
      </c>
      <c r="DV73" s="1">
        <v>0</v>
      </c>
      <c r="DW73" s="4">
        <v>44452</v>
      </c>
    </row>
    <row r="74" spans="1:127" x14ac:dyDescent="0.2">
      <c r="A74" s="2"/>
    </row>
    <row r="75" spans="1:127" x14ac:dyDescent="0.2">
      <c r="A75" s="2" t="s">
        <v>430</v>
      </c>
      <c r="B75" s="1">
        <v>698.56</v>
      </c>
      <c r="C75" s="1">
        <v>0</v>
      </c>
      <c r="D75" s="1">
        <v>2.96</v>
      </c>
      <c r="E75" s="1">
        <v>2.96</v>
      </c>
      <c r="F75" s="1">
        <v>483.84</v>
      </c>
      <c r="G75" s="1">
        <v>441.04</v>
      </c>
      <c r="H75" s="1">
        <v>0</v>
      </c>
      <c r="I75" s="1">
        <v>44.4</v>
      </c>
      <c r="J75" s="1">
        <v>32.56</v>
      </c>
      <c r="K75" s="1">
        <v>221.76</v>
      </c>
      <c r="L75" s="1">
        <v>67.2</v>
      </c>
      <c r="M75" s="1">
        <v>4.4800000000000004</v>
      </c>
      <c r="N75" s="1">
        <v>1621.76</v>
      </c>
      <c r="O75" s="1">
        <v>131.4</v>
      </c>
      <c r="P75" s="1">
        <v>18</v>
      </c>
      <c r="Q75" s="1">
        <v>0</v>
      </c>
      <c r="R75" s="1">
        <v>1.2</v>
      </c>
      <c r="S75" s="1">
        <v>1.2</v>
      </c>
      <c r="T75" s="1">
        <v>293.04000000000002</v>
      </c>
      <c r="U75" s="1">
        <v>96</v>
      </c>
      <c r="V75" s="1">
        <v>695.52</v>
      </c>
      <c r="W75" s="1">
        <v>9.6</v>
      </c>
      <c r="X75" s="1">
        <v>1.2</v>
      </c>
      <c r="Y75" s="1">
        <v>1.2</v>
      </c>
      <c r="Z75" s="1">
        <v>2.4</v>
      </c>
      <c r="AA75" s="1">
        <v>114.24</v>
      </c>
      <c r="AB75" s="1">
        <v>546.55999999999995</v>
      </c>
      <c r="AC75" s="1">
        <v>212.8</v>
      </c>
      <c r="AD75" s="1">
        <v>268.8</v>
      </c>
      <c r="AE75" s="1">
        <v>1.8</v>
      </c>
      <c r="AF75" s="1">
        <v>211.2</v>
      </c>
      <c r="AG75" s="1">
        <v>108.78</v>
      </c>
      <c r="AH75" s="1">
        <v>28.8</v>
      </c>
      <c r="AI75" s="1">
        <v>176.64</v>
      </c>
      <c r="AJ75" s="1">
        <v>39.6</v>
      </c>
      <c r="AK75" s="1">
        <v>0</v>
      </c>
      <c r="AL75" s="1">
        <v>22.8</v>
      </c>
      <c r="AM75" s="1">
        <v>299.52</v>
      </c>
      <c r="AN75" s="1">
        <v>0</v>
      </c>
      <c r="AO75" s="1">
        <v>0</v>
      </c>
      <c r="AP75" s="1">
        <v>0</v>
      </c>
      <c r="AQ75" s="1">
        <v>87</v>
      </c>
      <c r="AR75" s="1">
        <v>3</v>
      </c>
      <c r="AS75" s="1">
        <v>15</v>
      </c>
      <c r="AT75" s="1">
        <v>61.6</v>
      </c>
      <c r="AU75" s="1">
        <v>0</v>
      </c>
      <c r="AV75" s="1">
        <v>0</v>
      </c>
      <c r="AW75" s="1">
        <v>0</v>
      </c>
      <c r="AX75" s="1">
        <v>0</v>
      </c>
      <c r="AY75" s="1">
        <v>0.8</v>
      </c>
      <c r="AZ75" s="1">
        <v>37.200000000000003</v>
      </c>
      <c r="BA75" s="1">
        <v>1</v>
      </c>
      <c r="BB75" s="1">
        <v>0</v>
      </c>
      <c r="BC75" s="1">
        <v>0</v>
      </c>
      <c r="BD75" s="1">
        <v>11.2</v>
      </c>
      <c r="BE75" s="1">
        <v>3</v>
      </c>
      <c r="BF75" s="1">
        <v>25</v>
      </c>
      <c r="BG75" s="1">
        <v>34.4</v>
      </c>
      <c r="BH75" s="1">
        <v>4.8</v>
      </c>
      <c r="BI75" s="1">
        <v>3</v>
      </c>
      <c r="BJ75" s="1">
        <v>2.4</v>
      </c>
      <c r="BK75" s="1">
        <v>0</v>
      </c>
      <c r="BL75" s="1">
        <v>0</v>
      </c>
      <c r="BM75" s="1">
        <v>0.8</v>
      </c>
      <c r="BN75" s="1">
        <v>6</v>
      </c>
      <c r="BO75" s="1">
        <v>0</v>
      </c>
      <c r="BP75" s="1">
        <v>88.5</v>
      </c>
      <c r="BQ75" s="1">
        <v>330</v>
      </c>
      <c r="BR75" s="1">
        <v>145.19999999999999</v>
      </c>
      <c r="BS75" s="1">
        <v>0</v>
      </c>
      <c r="BT75" s="1">
        <v>0</v>
      </c>
      <c r="BU75" s="1">
        <v>9390</v>
      </c>
      <c r="BV75" s="1">
        <v>3015.6</v>
      </c>
      <c r="BW75" s="1">
        <v>13.2</v>
      </c>
      <c r="BX75" s="1">
        <v>232.2</v>
      </c>
      <c r="BY75" s="1">
        <v>154.5</v>
      </c>
      <c r="BZ75" s="1">
        <v>114</v>
      </c>
      <c r="CA75" s="1">
        <v>90</v>
      </c>
      <c r="CB75" s="1">
        <v>46.8</v>
      </c>
      <c r="CC75" s="1">
        <v>535.20000000000005</v>
      </c>
      <c r="CD75" s="1">
        <v>310.8</v>
      </c>
      <c r="CE75" s="1">
        <v>196.8</v>
      </c>
      <c r="CF75" s="1">
        <v>144</v>
      </c>
      <c r="CG75" s="1">
        <v>96</v>
      </c>
      <c r="CH75" s="1">
        <v>262.8</v>
      </c>
      <c r="CI75" s="1">
        <v>87</v>
      </c>
      <c r="CJ75" s="1">
        <v>69</v>
      </c>
      <c r="CK75" s="1">
        <v>15</v>
      </c>
      <c r="CL75" s="1">
        <v>429</v>
      </c>
      <c r="CM75" s="1">
        <v>90.72</v>
      </c>
      <c r="CN75" s="1">
        <v>26.88</v>
      </c>
      <c r="CO75" s="1">
        <v>219.52</v>
      </c>
      <c r="CP75" s="1">
        <v>8.9600000000000009</v>
      </c>
      <c r="CQ75" s="1">
        <v>67.2</v>
      </c>
      <c r="CR75" s="1">
        <v>465.6</v>
      </c>
      <c r="CS75" s="1">
        <v>1000.08</v>
      </c>
      <c r="CT75" s="1">
        <v>20.399999999999999</v>
      </c>
      <c r="CU75" s="1">
        <v>240</v>
      </c>
      <c r="CV75" s="1">
        <v>127.44</v>
      </c>
      <c r="CW75" s="1">
        <v>601.20000000000005</v>
      </c>
      <c r="CX75" s="1">
        <v>159.04</v>
      </c>
      <c r="CY75" s="1">
        <v>70.5</v>
      </c>
      <c r="CZ75" s="1">
        <v>28.5</v>
      </c>
      <c r="DA75" s="1">
        <v>567</v>
      </c>
      <c r="DB75" s="1">
        <v>633</v>
      </c>
      <c r="DC75" s="1">
        <v>301.5</v>
      </c>
      <c r="DD75" s="1">
        <v>106.8</v>
      </c>
      <c r="DE75" s="1">
        <v>94.5</v>
      </c>
      <c r="DF75" s="1">
        <v>150</v>
      </c>
      <c r="DG75" s="1">
        <v>85.2</v>
      </c>
      <c r="DH75" s="1">
        <v>1197</v>
      </c>
      <c r="DI75" s="1">
        <v>864</v>
      </c>
      <c r="DJ75" s="1">
        <v>534</v>
      </c>
      <c r="DK75" s="1">
        <v>267</v>
      </c>
      <c r="DL75" s="1">
        <v>321</v>
      </c>
      <c r="DM75" s="1">
        <v>120</v>
      </c>
      <c r="DN75" s="1">
        <v>612</v>
      </c>
      <c r="DO75" s="1">
        <v>1092</v>
      </c>
      <c r="DP75" s="1">
        <v>0</v>
      </c>
      <c r="DV75" s="1">
        <v>33036.660000000003</v>
      </c>
      <c r="DW75" s="1" t="s">
        <v>430</v>
      </c>
    </row>
    <row r="76" spans="1:127" x14ac:dyDescent="0.2">
      <c r="A76" s="2" t="s">
        <v>431</v>
      </c>
      <c r="B76" s="1">
        <v>698.56</v>
      </c>
      <c r="C76" s="1">
        <v>0</v>
      </c>
      <c r="D76" s="1">
        <v>2.96</v>
      </c>
      <c r="E76" s="1">
        <v>2.96</v>
      </c>
      <c r="F76" s="1">
        <v>483.84</v>
      </c>
      <c r="G76" s="1">
        <v>441.04</v>
      </c>
      <c r="H76" s="1">
        <v>0</v>
      </c>
      <c r="I76" s="1">
        <v>44.4</v>
      </c>
      <c r="J76" s="1">
        <v>32.56</v>
      </c>
      <c r="K76" s="1">
        <v>221.76</v>
      </c>
      <c r="L76" s="1">
        <v>67.2</v>
      </c>
      <c r="M76" s="1">
        <v>4.4800000000000004</v>
      </c>
      <c r="N76" s="1">
        <v>1621.76</v>
      </c>
      <c r="O76" s="1">
        <v>131.4</v>
      </c>
      <c r="P76" s="1">
        <v>18</v>
      </c>
      <c r="Q76" s="1">
        <v>0</v>
      </c>
      <c r="R76" s="1">
        <v>1.2</v>
      </c>
      <c r="S76" s="1">
        <v>1.2</v>
      </c>
      <c r="T76" s="1">
        <v>293.04000000000002</v>
      </c>
      <c r="U76" s="1">
        <v>96</v>
      </c>
      <c r="V76" s="1">
        <v>695.52</v>
      </c>
      <c r="W76" s="1">
        <v>9.6</v>
      </c>
      <c r="X76" s="1">
        <v>1.2</v>
      </c>
      <c r="Y76" s="1">
        <v>1.2</v>
      </c>
      <c r="Z76" s="1">
        <v>2.4</v>
      </c>
      <c r="AA76" s="1">
        <v>114.24</v>
      </c>
      <c r="AB76" s="1">
        <v>546.55999999999995</v>
      </c>
      <c r="AC76" s="1">
        <v>212.8</v>
      </c>
      <c r="AD76" s="1">
        <v>268.8</v>
      </c>
      <c r="AE76" s="1">
        <v>1.8</v>
      </c>
      <c r="AF76" s="1">
        <v>211.2</v>
      </c>
      <c r="AG76" s="1">
        <v>108.78</v>
      </c>
      <c r="AH76" s="1">
        <v>28.8</v>
      </c>
      <c r="AI76" s="1">
        <v>176.64</v>
      </c>
      <c r="AJ76" s="1">
        <v>39.6</v>
      </c>
      <c r="AK76" s="1">
        <v>0</v>
      </c>
      <c r="AL76" s="1">
        <v>22.8</v>
      </c>
      <c r="AM76" s="1">
        <v>299.52</v>
      </c>
      <c r="AN76" s="1">
        <v>0</v>
      </c>
      <c r="AO76" s="1">
        <v>0</v>
      </c>
      <c r="AP76" s="1">
        <v>0</v>
      </c>
      <c r="AQ76" s="1">
        <v>87</v>
      </c>
      <c r="AR76" s="1">
        <v>3</v>
      </c>
      <c r="AS76" s="1">
        <v>15</v>
      </c>
      <c r="AT76" s="1">
        <v>61.6</v>
      </c>
      <c r="AU76" s="1">
        <v>0</v>
      </c>
      <c r="AV76" s="1">
        <v>0</v>
      </c>
      <c r="AW76" s="1">
        <v>0</v>
      </c>
      <c r="AX76" s="1">
        <v>0</v>
      </c>
      <c r="AY76" s="1">
        <v>0.8</v>
      </c>
      <c r="AZ76" s="1">
        <v>37.200000000000003</v>
      </c>
      <c r="BA76" s="1">
        <v>1</v>
      </c>
      <c r="BB76" s="1">
        <v>0</v>
      </c>
      <c r="BC76" s="1">
        <v>0</v>
      </c>
      <c r="BD76" s="1">
        <v>11.2</v>
      </c>
      <c r="BE76" s="1">
        <v>3</v>
      </c>
      <c r="BF76" s="1">
        <v>25</v>
      </c>
      <c r="BG76" s="1">
        <v>34.4</v>
      </c>
      <c r="BH76" s="1">
        <v>4.8</v>
      </c>
      <c r="BI76" s="1">
        <v>3</v>
      </c>
      <c r="BJ76" s="1">
        <v>2.4</v>
      </c>
      <c r="BK76" s="1">
        <v>0</v>
      </c>
      <c r="BL76" s="1">
        <v>0</v>
      </c>
      <c r="BM76" s="1">
        <v>0.8</v>
      </c>
      <c r="BN76" s="1">
        <v>6</v>
      </c>
      <c r="BO76" s="1">
        <v>0</v>
      </c>
      <c r="BP76" s="1">
        <v>88.5</v>
      </c>
      <c r="BQ76" s="1">
        <v>330</v>
      </c>
      <c r="BR76" s="1">
        <v>145.19999999999999</v>
      </c>
      <c r="BS76" s="1">
        <v>0</v>
      </c>
      <c r="BT76" s="1">
        <v>0</v>
      </c>
      <c r="BU76" s="1">
        <v>9390</v>
      </c>
      <c r="BV76" s="1">
        <v>3015.6</v>
      </c>
      <c r="BW76" s="1">
        <v>13.2</v>
      </c>
      <c r="BX76" s="1">
        <v>232.2</v>
      </c>
      <c r="BY76" s="1">
        <v>154.5</v>
      </c>
      <c r="BZ76" s="1">
        <v>114</v>
      </c>
      <c r="CA76" s="1">
        <v>90</v>
      </c>
      <c r="CB76" s="1">
        <v>46.8</v>
      </c>
      <c r="CC76" s="1">
        <v>535.20000000000005</v>
      </c>
      <c r="CD76" s="1">
        <v>310.8</v>
      </c>
      <c r="CE76" s="1">
        <v>196.8</v>
      </c>
      <c r="CF76" s="1">
        <v>144</v>
      </c>
      <c r="CG76" s="1">
        <v>96</v>
      </c>
      <c r="CH76" s="1">
        <v>262.8</v>
      </c>
      <c r="CI76" s="1">
        <v>87</v>
      </c>
      <c r="CJ76" s="1">
        <v>69</v>
      </c>
      <c r="CK76" s="1">
        <v>15</v>
      </c>
      <c r="CL76" s="1">
        <v>429</v>
      </c>
      <c r="CM76" s="1">
        <v>90.72</v>
      </c>
      <c r="CN76" s="1">
        <v>26.88</v>
      </c>
      <c r="CO76" s="1">
        <v>219.52</v>
      </c>
      <c r="CP76" s="1">
        <v>8.9600000000000009</v>
      </c>
      <c r="CQ76" s="1">
        <v>67.2</v>
      </c>
      <c r="CR76" s="1">
        <v>465.6</v>
      </c>
      <c r="CS76" s="1">
        <v>1000.08</v>
      </c>
      <c r="CT76" s="1">
        <v>20.399999999999999</v>
      </c>
      <c r="CU76" s="1">
        <v>240</v>
      </c>
      <c r="CV76" s="1">
        <v>127.44</v>
      </c>
      <c r="CW76" s="1">
        <v>601.20000000000005</v>
      </c>
      <c r="CX76" s="1">
        <v>159.04</v>
      </c>
      <c r="CY76" s="1">
        <v>70.5</v>
      </c>
      <c r="CZ76" s="1">
        <v>28.5</v>
      </c>
      <c r="DA76" s="1">
        <v>567</v>
      </c>
      <c r="DB76" s="1">
        <v>633</v>
      </c>
      <c r="DC76" s="1">
        <v>301.5</v>
      </c>
      <c r="DD76" s="1">
        <v>106.8</v>
      </c>
      <c r="DE76" s="1">
        <v>94.5</v>
      </c>
      <c r="DF76" s="1">
        <v>150</v>
      </c>
      <c r="DG76" s="1">
        <v>85.2</v>
      </c>
      <c r="DH76" s="1">
        <v>1197</v>
      </c>
      <c r="DI76" s="1">
        <v>864</v>
      </c>
      <c r="DJ76" s="1">
        <v>534</v>
      </c>
      <c r="DK76" s="1">
        <v>267</v>
      </c>
      <c r="DL76" s="1">
        <v>321</v>
      </c>
      <c r="DM76" s="1">
        <v>120</v>
      </c>
      <c r="DN76" s="1">
        <v>612</v>
      </c>
      <c r="DO76" s="1">
        <v>1092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33036.660000000003</v>
      </c>
      <c r="DW76" s="1" t="s">
        <v>431</v>
      </c>
    </row>
    <row r="77" spans="1:127" x14ac:dyDescent="0.2">
      <c r="A77" s="2" t="s">
        <v>432</v>
      </c>
      <c r="DV77" s="1">
        <v>0</v>
      </c>
      <c r="DW77" s="1" t="s">
        <v>432</v>
      </c>
    </row>
    <row r="78" spans="1:127" x14ac:dyDescent="0.2">
      <c r="A78" s="2"/>
      <c r="DV78" s="1">
        <v>0</v>
      </c>
    </row>
    <row r="79" spans="1:127" x14ac:dyDescent="0.2">
      <c r="A79" s="2"/>
      <c r="DV79" s="1">
        <v>0</v>
      </c>
    </row>
    <row r="80" spans="1:127" x14ac:dyDescent="0.2">
      <c r="A80" s="2" t="s">
        <v>433</v>
      </c>
      <c r="DV80" s="1">
        <v>0</v>
      </c>
      <c r="DW80" s="1" t="s">
        <v>433</v>
      </c>
    </row>
    <row r="81" spans="1:127" x14ac:dyDescent="0.2">
      <c r="A81" s="2" t="s">
        <v>434</v>
      </c>
      <c r="DQ81" s="1">
        <v>0</v>
      </c>
      <c r="DR81" s="1">
        <v>0</v>
      </c>
      <c r="DT81" s="1">
        <v>0</v>
      </c>
      <c r="DV81" s="1">
        <v>0</v>
      </c>
      <c r="DW81" s="1" t="s">
        <v>434</v>
      </c>
    </row>
    <row r="82" spans="1:127" x14ac:dyDescent="0.2">
      <c r="A82" s="2"/>
    </row>
    <row r="83" spans="1:127" x14ac:dyDescent="0.2">
      <c r="A83" s="2" t="s">
        <v>435</v>
      </c>
      <c r="B83" s="1">
        <v>0</v>
      </c>
      <c r="C83" s="1">
        <v>0</v>
      </c>
      <c r="E83" s="1">
        <v>0</v>
      </c>
      <c r="F83" s="1">
        <v>0</v>
      </c>
      <c r="G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N83" s="1">
        <v>0</v>
      </c>
      <c r="DO83" s="1">
        <v>0</v>
      </c>
      <c r="DP83" s="1">
        <v>0</v>
      </c>
      <c r="DQ83" s="1">
        <v>0</v>
      </c>
      <c r="DU83" s="1">
        <v>0</v>
      </c>
      <c r="DV83" s="1">
        <v>0</v>
      </c>
      <c r="DW83" s="1" t="s">
        <v>435</v>
      </c>
    </row>
    <row r="84" spans="1:127" x14ac:dyDescent="0.2">
      <c r="A84" s="2" t="s">
        <v>431</v>
      </c>
      <c r="DV84" s="1">
        <v>0</v>
      </c>
      <c r="DW84" s="1" t="s">
        <v>436</v>
      </c>
    </row>
    <row r="85" spans="1:127" x14ac:dyDescent="0.2">
      <c r="A85" s="2" t="s">
        <v>432</v>
      </c>
      <c r="DV85" s="1">
        <v>0</v>
      </c>
      <c r="DW85" s="1" t="s">
        <v>437</v>
      </c>
    </row>
    <row r="86" spans="1:127" x14ac:dyDescent="0.2">
      <c r="A86" s="2"/>
      <c r="DV86" s="1">
        <v>0</v>
      </c>
    </row>
    <row r="87" spans="1:127" x14ac:dyDescent="0.2">
      <c r="A87" s="2"/>
      <c r="DV87" s="1">
        <v>0</v>
      </c>
    </row>
    <row r="88" spans="1:127" x14ac:dyDescent="0.2">
      <c r="A88" s="2" t="s">
        <v>433</v>
      </c>
      <c r="DV88" s="1">
        <v>0</v>
      </c>
      <c r="DW88" s="1" t="s">
        <v>438</v>
      </c>
    </row>
    <row r="89" spans="1:127" x14ac:dyDescent="0.2">
      <c r="A89" s="2" t="s">
        <v>434</v>
      </c>
      <c r="DV89" s="1">
        <v>0</v>
      </c>
      <c r="DW89" s="1" t="s">
        <v>439</v>
      </c>
    </row>
    <row r="90" spans="1:127" x14ac:dyDescent="0.2">
      <c r="A90" s="2"/>
    </row>
    <row r="91" spans="1:127" x14ac:dyDescent="0.2">
      <c r="A91" s="2" t="s">
        <v>440</v>
      </c>
      <c r="B91" s="1">
        <v>0</v>
      </c>
      <c r="C91" s="1">
        <v>0</v>
      </c>
      <c r="E91" s="1">
        <v>0</v>
      </c>
      <c r="F91" s="1">
        <v>0</v>
      </c>
      <c r="G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N91" s="1">
        <v>0</v>
      </c>
      <c r="DO91" s="1">
        <v>0</v>
      </c>
      <c r="DP91" s="1">
        <v>0</v>
      </c>
      <c r="DQ91" s="1">
        <v>0</v>
      </c>
      <c r="DU91" s="1">
        <v>0</v>
      </c>
      <c r="DV91" s="1">
        <v>0</v>
      </c>
      <c r="DW91" s="1" t="s">
        <v>440</v>
      </c>
    </row>
    <row r="92" spans="1:127" x14ac:dyDescent="0.2">
      <c r="A92" s="2" t="s">
        <v>431</v>
      </c>
      <c r="DV92" s="1">
        <v>0</v>
      </c>
      <c r="DW92" s="1" t="s">
        <v>436</v>
      </c>
    </row>
    <row r="93" spans="1:127" x14ac:dyDescent="0.2">
      <c r="A93" s="2" t="s">
        <v>432</v>
      </c>
      <c r="DV93" s="1">
        <v>0</v>
      </c>
      <c r="DW93" s="1" t="s">
        <v>437</v>
      </c>
    </row>
    <row r="94" spans="1:127" x14ac:dyDescent="0.2">
      <c r="A94" s="2">
        <v>0</v>
      </c>
      <c r="DV94" s="1">
        <v>0</v>
      </c>
      <c r="DW94" s="1">
        <v>0</v>
      </c>
    </row>
    <row r="95" spans="1:127" x14ac:dyDescent="0.2">
      <c r="A95" s="2">
        <v>0</v>
      </c>
      <c r="DV95" s="1">
        <v>0</v>
      </c>
      <c r="DW95" s="1">
        <v>0</v>
      </c>
    </row>
    <row r="96" spans="1:127" x14ac:dyDescent="0.2">
      <c r="A96" s="2" t="s">
        <v>433</v>
      </c>
      <c r="DW96" s="1" t="s">
        <v>438</v>
      </c>
    </row>
    <row r="97" spans="1:127" x14ac:dyDescent="0.2">
      <c r="A97" s="2" t="s">
        <v>434</v>
      </c>
      <c r="DV97" s="1">
        <v>0</v>
      </c>
      <c r="DW97" s="1" t="s">
        <v>439</v>
      </c>
    </row>
    <row r="98" spans="1:127" x14ac:dyDescent="0.2">
      <c r="A98" s="2"/>
    </row>
    <row r="99" spans="1:127" x14ac:dyDescent="0.2">
      <c r="A99" s="2" t="s">
        <v>441</v>
      </c>
      <c r="B99" s="1">
        <v>698.56</v>
      </c>
      <c r="C99" s="1">
        <v>0</v>
      </c>
      <c r="E99" s="1">
        <v>2.96</v>
      </c>
      <c r="F99" s="1">
        <v>483.84</v>
      </c>
      <c r="G99" s="1">
        <v>441.04</v>
      </c>
      <c r="I99" s="1">
        <v>44.4</v>
      </c>
      <c r="J99" s="1">
        <v>32.56</v>
      </c>
      <c r="K99" s="1">
        <v>221.76</v>
      </c>
      <c r="L99" s="1">
        <v>67.2</v>
      </c>
      <c r="M99" s="1">
        <v>4.4800000000000004</v>
      </c>
      <c r="N99" s="1">
        <v>1621.76</v>
      </c>
      <c r="O99" s="1">
        <v>131.4</v>
      </c>
      <c r="P99" s="1">
        <v>18</v>
      </c>
      <c r="Q99" s="1">
        <v>0</v>
      </c>
      <c r="R99" s="1">
        <v>1.2</v>
      </c>
      <c r="S99" s="1">
        <v>1.2</v>
      </c>
      <c r="T99" s="1">
        <v>293.04000000000002</v>
      </c>
      <c r="V99" s="1">
        <v>695.52</v>
      </c>
      <c r="W99" s="1">
        <v>9.6</v>
      </c>
      <c r="X99" s="1">
        <v>1.2</v>
      </c>
      <c r="Y99" s="1">
        <v>1.2</v>
      </c>
      <c r="Z99" s="1">
        <v>2.4</v>
      </c>
      <c r="AA99" s="1">
        <v>114.24</v>
      </c>
      <c r="AB99" s="1">
        <v>546.55999999999995</v>
      </c>
      <c r="AC99" s="1">
        <v>212.8</v>
      </c>
      <c r="AD99" s="1">
        <v>268.8</v>
      </c>
      <c r="AE99" s="1">
        <v>1.8</v>
      </c>
      <c r="AF99" s="1">
        <v>211.2</v>
      </c>
      <c r="AG99" s="1">
        <v>108.78</v>
      </c>
      <c r="AH99" s="1">
        <v>28.8</v>
      </c>
      <c r="AI99" s="1">
        <v>176.64</v>
      </c>
      <c r="AJ99" s="1">
        <v>39.6</v>
      </c>
      <c r="AK99" s="1">
        <v>0</v>
      </c>
      <c r="AL99" s="1">
        <v>22.8</v>
      </c>
      <c r="AM99" s="1">
        <v>299.52</v>
      </c>
      <c r="AN99" s="1">
        <v>0</v>
      </c>
      <c r="AQ99" s="1">
        <v>87</v>
      </c>
      <c r="AR99" s="1">
        <v>3</v>
      </c>
      <c r="AS99" s="1">
        <v>15</v>
      </c>
      <c r="AT99" s="1">
        <v>61.6</v>
      </c>
      <c r="AU99" s="1">
        <v>0</v>
      </c>
      <c r="AV99" s="1">
        <v>0</v>
      </c>
      <c r="AW99" s="1">
        <v>0</v>
      </c>
      <c r="AX99" s="1">
        <v>0</v>
      </c>
      <c r="AY99" s="1">
        <v>0.8</v>
      </c>
      <c r="AZ99" s="1">
        <v>37.200000000000003</v>
      </c>
      <c r="BA99" s="1">
        <v>1</v>
      </c>
      <c r="BB99" s="1">
        <v>0</v>
      </c>
      <c r="BC99" s="1">
        <v>0</v>
      </c>
      <c r="BD99" s="1">
        <v>11.2</v>
      </c>
      <c r="BE99" s="1">
        <v>3</v>
      </c>
      <c r="BF99" s="1">
        <v>25</v>
      </c>
      <c r="BG99" s="1">
        <v>34.4</v>
      </c>
      <c r="BH99" s="1">
        <v>4.8</v>
      </c>
      <c r="BI99" s="1">
        <v>3</v>
      </c>
      <c r="BJ99" s="1">
        <v>2.4</v>
      </c>
      <c r="BK99" s="1">
        <v>0</v>
      </c>
      <c r="BL99" s="1">
        <v>0</v>
      </c>
      <c r="BM99" s="1">
        <v>0.8</v>
      </c>
      <c r="BN99" s="1">
        <v>6</v>
      </c>
      <c r="BO99" s="1">
        <v>0</v>
      </c>
      <c r="BP99" s="1">
        <v>88.5</v>
      </c>
      <c r="BQ99" s="1">
        <v>330</v>
      </c>
      <c r="BR99" s="1">
        <v>145.19999999999999</v>
      </c>
      <c r="BS99" s="1">
        <v>0</v>
      </c>
      <c r="BT99" s="1">
        <v>0</v>
      </c>
      <c r="BU99" s="1">
        <v>9390</v>
      </c>
      <c r="BV99" s="1">
        <v>3015.6</v>
      </c>
      <c r="BW99" s="1">
        <v>13.2</v>
      </c>
      <c r="BX99" s="1">
        <v>232.2</v>
      </c>
      <c r="BY99" s="1">
        <v>154.5</v>
      </c>
      <c r="BZ99" s="1">
        <v>114</v>
      </c>
      <c r="CA99" s="1">
        <v>90</v>
      </c>
      <c r="CB99" s="1">
        <v>46.8</v>
      </c>
      <c r="CC99" s="1">
        <v>535.20000000000005</v>
      </c>
      <c r="CD99" s="1">
        <v>310.8</v>
      </c>
      <c r="CF99" s="1">
        <v>144</v>
      </c>
      <c r="CG99" s="1">
        <v>96</v>
      </c>
      <c r="CH99" s="1">
        <v>262.8</v>
      </c>
      <c r="CI99" s="1">
        <v>87</v>
      </c>
      <c r="CJ99" s="1">
        <v>69</v>
      </c>
      <c r="CK99" s="1">
        <v>15</v>
      </c>
      <c r="CL99" s="1">
        <v>429</v>
      </c>
      <c r="CM99" s="1">
        <v>90.72</v>
      </c>
      <c r="CN99" s="1">
        <v>26.88</v>
      </c>
      <c r="CO99" s="1">
        <v>219.52</v>
      </c>
      <c r="CQ99" s="1">
        <v>67.2</v>
      </c>
      <c r="CR99" s="1">
        <v>465.6</v>
      </c>
      <c r="CS99" s="1">
        <v>1000.08</v>
      </c>
      <c r="CT99" s="1">
        <v>20.399999999999999</v>
      </c>
      <c r="CU99" s="1">
        <v>240</v>
      </c>
      <c r="CV99" s="1">
        <v>127.44</v>
      </c>
      <c r="CW99" s="1">
        <v>601.20000000000005</v>
      </c>
      <c r="CX99" s="1">
        <v>159.04</v>
      </c>
      <c r="CY99" s="1">
        <v>70.5</v>
      </c>
      <c r="DA99" s="1">
        <v>567</v>
      </c>
      <c r="DB99" s="1">
        <v>633</v>
      </c>
      <c r="DC99" s="1">
        <v>301.5</v>
      </c>
      <c r="DD99" s="1">
        <v>106.8</v>
      </c>
      <c r="DE99" s="1">
        <v>94.5</v>
      </c>
      <c r="DF99" s="1">
        <v>150</v>
      </c>
      <c r="DG99" s="1">
        <v>85.2</v>
      </c>
      <c r="DH99" s="1">
        <v>1197</v>
      </c>
      <c r="DI99" s="1">
        <v>864</v>
      </c>
      <c r="DJ99" s="1">
        <v>534</v>
      </c>
      <c r="DK99" s="1">
        <v>267</v>
      </c>
      <c r="DL99" s="1">
        <v>321</v>
      </c>
      <c r="DN99" s="1">
        <v>612</v>
      </c>
      <c r="DO99" s="1">
        <v>1092</v>
      </c>
      <c r="DP99" s="1">
        <v>0</v>
      </c>
      <c r="DQ99" s="1">
        <v>0</v>
      </c>
      <c r="DU99" s="1">
        <v>0</v>
      </c>
      <c r="DV99" s="1">
        <v>32583.439999999999</v>
      </c>
      <c r="DW99" s="1" t="s">
        <v>441</v>
      </c>
    </row>
    <row r="100" spans="1:127" x14ac:dyDescent="0.2">
      <c r="A100" s="2" t="s">
        <v>431</v>
      </c>
      <c r="B100" s="1">
        <v>698.56</v>
      </c>
      <c r="C100" s="1">
        <v>0</v>
      </c>
      <c r="E100" s="1">
        <v>2.96</v>
      </c>
      <c r="F100" s="1">
        <v>483.84</v>
      </c>
      <c r="G100" s="1">
        <v>441.04</v>
      </c>
      <c r="I100" s="1">
        <v>44.4</v>
      </c>
      <c r="J100" s="1">
        <v>32.56</v>
      </c>
      <c r="K100" s="1">
        <v>221.76</v>
      </c>
      <c r="L100" s="1">
        <v>67.2</v>
      </c>
      <c r="M100" s="1">
        <v>4.4800000000000004</v>
      </c>
      <c r="N100" s="1">
        <v>1621.76</v>
      </c>
      <c r="O100" s="1">
        <v>131.4</v>
      </c>
      <c r="P100" s="1">
        <v>18</v>
      </c>
      <c r="Q100" s="1">
        <v>0</v>
      </c>
      <c r="R100" s="1">
        <v>1.2</v>
      </c>
      <c r="S100" s="1">
        <v>1.2</v>
      </c>
      <c r="T100" s="1">
        <v>293.04000000000002</v>
      </c>
      <c r="V100" s="1">
        <v>695.52</v>
      </c>
      <c r="W100" s="1">
        <v>9.6</v>
      </c>
      <c r="X100" s="1">
        <v>1.2</v>
      </c>
      <c r="Y100" s="1">
        <v>1.2</v>
      </c>
      <c r="Z100" s="1">
        <v>2.4</v>
      </c>
      <c r="AA100" s="1">
        <v>114.24</v>
      </c>
      <c r="AB100" s="1">
        <v>546.55999999999995</v>
      </c>
      <c r="AC100" s="1">
        <v>212.8</v>
      </c>
      <c r="AD100" s="1">
        <v>268.8</v>
      </c>
      <c r="AE100" s="1">
        <v>1.8</v>
      </c>
      <c r="AF100" s="1">
        <v>211.2</v>
      </c>
      <c r="AG100" s="1">
        <v>108.78</v>
      </c>
      <c r="AH100" s="1">
        <v>28.8</v>
      </c>
      <c r="AI100" s="1">
        <v>176.64</v>
      </c>
      <c r="AJ100" s="1">
        <v>39.6</v>
      </c>
      <c r="AK100" s="1">
        <v>0</v>
      </c>
      <c r="AL100" s="1">
        <v>22.8</v>
      </c>
      <c r="AM100" s="1">
        <v>299.52</v>
      </c>
      <c r="AN100" s="1">
        <v>0</v>
      </c>
      <c r="AQ100" s="1">
        <v>87</v>
      </c>
      <c r="AR100" s="1">
        <v>3</v>
      </c>
      <c r="AS100" s="1">
        <v>15</v>
      </c>
      <c r="AT100" s="1">
        <v>61.6</v>
      </c>
      <c r="AU100" s="1">
        <v>0</v>
      </c>
      <c r="AV100" s="1">
        <v>0</v>
      </c>
      <c r="AW100" s="1">
        <v>0</v>
      </c>
      <c r="AX100" s="1">
        <v>0</v>
      </c>
      <c r="AY100" s="1">
        <v>0.8</v>
      </c>
      <c r="AZ100" s="1">
        <v>37.200000000000003</v>
      </c>
      <c r="BA100" s="1">
        <v>1</v>
      </c>
      <c r="BB100" s="1">
        <v>0</v>
      </c>
      <c r="BC100" s="1">
        <v>0</v>
      </c>
      <c r="BD100" s="1">
        <v>11.2</v>
      </c>
      <c r="BE100" s="1">
        <v>3</v>
      </c>
      <c r="BF100" s="1">
        <v>25</v>
      </c>
      <c r="BG100" s="1">
        <v>34.4</v>
      </c>
      <c r="BH100" s="1">
        <v>4.8</v>
      </c>
      <c r="BI100" s="1">
        <v>3</v>
      </c>
      <c r="BJ100" s="1">
        <v>2.4</v>
      </c>
      <c r="BK100" s="1">
        <v>0</v>
      </c>
      <c r="BL100" s="1">
        <v>0</v>
      </c>
      <c r="BM100" s="1">
        <v>0.8</v>
      </c>
      <c r="BN100" s="1">
        <v>6</v>
      </c>
      <c r="BO100" s="1">
        <v>0</v>
      </c>
      <c r="BP100" s="1">
        <v>88.5</v>
      </c>
      <c r="BQ100" s="1">
        <v>330</v>
      </c>
      <c r="BR100" s="1">
        <v>145.19999999999999</v>
      </c>
      <c r="BS100" s="1">
        <v>0</v>
      </c>
      <c r="BT100" s="1">
        <v>0</v>
      </c>
      <c r="BU100" s="1">
        <v>9390</v>
      </c>
      <c r="BV100" s="1">
        <v>3015.6</v>
      </c>
      <c r="BW100" s="1">
        <v>13.2</v>
      </c>
      <c r="BX100" s="1">
        <v>232.2</v>
      </c>
      <c r="BY100" s="1">
        <v>154.5</v>
      </c>
      <c r="BZ100" s="1">
        <v>114</v>
      </c>
      <c r="CA100" s="1">
        <v>90</v>
      </c>
      <c r="CB100" s="1">
        <v>46.8</v>
      </c>
      <c r="CC100" s="1">
        <v>535.20000000000005</v>
      </c>
      <c r="CD100" s="1">
        <v>310.8</v>
      </c>
      <c r="CF100" s="1">
        <v>144</v>
      </c>
      <c r="CG100" s="1">
        <v>96</v>
      </c>
      <c r="CH100" s="1">
        <v>262.8</v>
      </c>
      <c r="CI100" s="1">
        <v>87</v>
      </c>
      <c r="CJ100" s="1">
        <v>69</v>
      </c>
      <c r="CK100" s="1">
        <v>15</v>
      </c>
      <c r="CL100" s="1">
        <v>429</v>
      </c>
      <c r="CM100" s="1">
        <v>90.72</v>
      </c>
      <c r="CN100" s="1">
        <v>26.88</v>
      </c>
      <c r="CO100" s="1">
        <v>219.52</v>
      </c>
      <c r="CQ100" s="1">
        <v>67.2</v>
      </c>
      <c r="CR100" s="1">
        <v>465.6</v>
      </c>
      <c r="CS100" s="1">
        <v>1000.08</v>
      </c>
      <c r="CT100" s="1">
        <v>20.399999999999999</v>
      </c>
      <c r="CU100" s="1">
        <v>240</v>
      </c>
      <c r="CV100" s="1">
        <v>127.44</v>
      </c>
      <c r="CW100" s="1">
        <v>601.20000000000005</v>
      </c>
      <c r="CX100" s="1">
        <v>159.04</v>
      </c>
      <c r="CY100" s="1">
        <v>70.5</v>
      </c>
      <c r="DA100" s="1">
        <v>567</v>
      </c>
      <c r="DB100" s="1">
        <v>633</v>
      </c>
      <c r="DC100" s="1">
        <v>301.5</v>
      </c>
      <c r="DD100" s="1">
        <v>106.8</v>
      </c>
      <c r="DE100" s="1">
        <v>94.5</v>
      </c>
      <c r="DF100" s="1">
        <v>150</v>
      </c>
      <c r="DG100" s="1">
        <v>85.2</v>
      </c>
      <c r="DH100" s="1">
        <v>1197</v>
      </c>
      <c r="DI100" s="1">
        <v>864</v>
      </c>
      <c r="DJ100" s="1">
        <v>534</v>
      </c>
      <c r="DK100" s="1">
        <v>267</v>
      </c>
      <c r="DL100" s="1">
        <v>321</v>
      </c>
      <c r="DN100" s="1">
        <v>612</v>
      </c>
      <c r="DO100" s="1">
        <v>1092</v>
      </c>
      <c r="DP100" s="1">
        <v>0</v>
      </c>
      <c r="DQ100" s="1">
        <v>0</v>
      </c>
      <c r="DU100" s="1">
        <v>0</v>
      </c>
      <c r="DV100" s="1">
        <v>32583.439999999999</v>
      </c>
      <c r="DW100" s="1" t="s">
        <v>436</v>
      </c>
    </row>
    <row r="101" spans="1:127" x14ac:dyDescent="0.2">
      <c r="A101" s="2" t="s">
        <v>432</v>
      </c>
      <c r="B101" s="1">
        <v>0</v>
      </c>
      <c r="C101" s="1">
        <v>0</v>
      </c>
      <c r="E101" s="1">
        <v>0</v>
      </c>
      <c r="F101" s="1">
        <v>0</v>
      </c>
      <c r="G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N101" s="1">
        <v>0</v>
      </c>
      <c r="DO101" s="1">
        <v>0</v>
      </c>
      <c r="DP101" s="1">
        <v>0</v>
      </c>
      <c r="DQ101" s="1">
        <v>0</v>
      </c>
      <c r="DU101" s="1">
        <v>0</v>
      </c>
      <c r="DV101" s="1">
        <v>0</v>
      </c>
      <c r="DW101" s="1" t="s">
        <v>437</v>
      </c>
    </row>
    <row r="102" spans="1:127" x14ac:dyDescent="0.2">
      <c r="A102" s="2">
        <v>0</v>
      </c>
      <c r="B102" s="1">
        <v>0</v>
      </c>
      <c r="C102" s="1">
        <v>0</v>
      </c>
      <c r="E102" s="1">
        <v>0</v>
      </c>
      <c r="F102" s="1">
        <v>0</v>
      </c>
      <c r="G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N102" s="1">
        <v>0</v>
      </c>
      <c r="DO102" s="1">
        <v>0</v>
      </c>
      <c r="DP102" s="1">
        <v>0</v>
      </c>
      <c r="DQ102" s="1">
        <v>0</v>
      </c>
      <c r="DU102" s="1">
        <v>0</v>
      </c>
      <c r="DV102" s="1">
        <v>0</v>
      </c>
      <c r="DW102" s="1">
        <v>0</v>
      </c>
    </row>
    <row r="103" spans="1:127" x14ac:dyDescent="0.2">
      <c r="A103" s="2">
        <v>0</v>
      </c>
      <c r="B103" s="1">
        <v>0</v>
      </c>
      <c r="C103" s="1">
        <v>0</v>
      </c>
      <c r="E103" s="1">
        <v>0</v>
      </c>
      <c r="F103" s="1">
        <v>0</v>
      </c>
      <c r="G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N103" s="1">
        <v>0</v>
      </c>
      <c r="DO103" s="1">
        <v>0</v>
      </c>
      <c r="DP103" s="1">
        <v>0</v>
      </c>
      <c r="DQ103" s="1">
        <v>0</v>
      </c>
      <c r="DU103" s="1">
        <v>0</v>
      </c>
      <c r="DV103" s="1">
        <v>0</v>
      </c>
      <c r="DW103" s="1">
        <v>0</v>
      </c>
    </row>
    <row r="104" spans="1:127" x14ac:dyDescent="0.2">
      <c r="A104" s="2" t="s">
        <v>433</v>
      </c>
      <c r="B104" s="1">
        <v>0</v>
      </c>
      <c r="C104" s="1">
        <v>0</v>
      </c>
      <c r="E104" s="1">
        <v>0</v>
      </c>
      <c r="F104" s="1">
        <v>0</v>
      </c>
      <c r="G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N104" s="1">
        <v>0</v>
      </c>
      <c r="DO104" s="1">
        <v>0</v>
      </c>
      <c r="DP104" s="1">
        <v>0</v>
      </c>
      <c r="DQ104" s="1">
        <v>0</v>
      </c>
      <c r="DU104" s="1">
        <v>0</v>
      </c>
      <c r="DV104" s="1">
        <v>0</v>
      </c>
      <c r="DW104" s="1" t="s">
        <v>438</v>
      </c>
    </row>
    <row r="105" spans="1:127" x14ac:dyDescent="0.2">
      <c r="A105" s="2" t="s">
        <v>434</v>
      </c>
      <c r="B105" s="1">
        <v>0</v>
      </c>
      <c r="C105" s="1">
        <v>0</v>
      </c>
      <c r="E105" s="1">
        <v>0</v>
      </c>
      <c r="F105" s="1">
        <v>0</v>
      </c>
      <c r="G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N105" s="1">
        <v>0</v>
      </c>
      <c r="DO105" s="1">
        <v>0</v>
      </c>
      <c r="DP105" s="1">
        <v>0</v>
      </c>
      <c r="DQ105" s="1">
        <v>0</v>
      </c>
      <c r="DU105" s="1">
        <v>0</v>
      </c>
      <c r="DV105" s="1">
        <v>0</v>
      </c>
      <c r="DW105" s="1" t="s">
        <v>439</v>
      </c>
    </row>
    <row r="106" spans="1:127" x14ac:dyDescent="0.2">
      <c r="A106" s="2"/>
    </row>
    <row r="107" spans="1:127" x14ac:dyDescent="0.2">
      <c r="A107" s="2" t="s">
        <v>442</v>
      </c>
      <c r="B107" s="1">
        <v>236</v>
      </c>
      <c r="C107" s="1">
        <v>0</v>
      </c>
      <c r="D107" s="1">
        <v>0</v>
      </c>
      <c r="E107" s="1">
        <v>0.95792880258899704</v>
      </c>
      <c r="F107" s="1">
        <v>216</v>
      </c>
      <c r="G107" s="1">
        <v>147.01333333333301</v>
      </c>
      <c r="H107" s="1">
        <v>0</v>
      </c>
      <c r="I107" s="1">
        <v>15</v>
      </c>
      <c r="J107" s="1">
        <v>10.8533333333333</v>
      </c>
      <c r="K107" s="1">
        <v>99</v>
      </c>
      <c r="L107" s="1">
        <v>27.428571428571399</v>
      </c>
      <c r="M107" s="1">
        <v>1.8744769874477001</v>
      </c>
      <c r="N107" s="1">
        <v>724</v>
      </c>
      <c r="O107" s="1">
        <v>73</v>
      </c>
      <c r="P107" s="1">
        <v>15</v>
      </c>
      <c r="Q107" s="1">
        <v>0</v>
      </c>
      <c r="R107" s="1">
        <v>0.88888888888888895</v>
      </c>
      <c r="S107" s="1">
        <v>0.86956521739130399</v>
      </c>
      <c r="T107" s="1">
        <v>132</v>
      </c>
      <c r="U107" s="1">
        <v>0</v>
      </c>
      <c r="V107" s="1">
        <v>239.83448275862099</v>
      </c>
      <c r="W107" s="1">
        <v>8</v>
      </c>
      <c r="X107" s="1">
        <v>0.88888888888888895</v>
      </c>
      <c r="Y107" s="1">
        <v>1</v>
      </c>
      <c r="Z107" s="1">
        <v>1.7777777777777799</v>
      </c>
      <c r="AA107" s="1">
        <v>46.628571428571398</v>
      </c>
      <c r="AB107" s="1">
        <v>244</v>
      </c>
      <c r="AC107" s="1">
        <v>95</v>
      </c>
      <c r="AD107" s="1">
        <v>28</v>
      </c>
      <c r="AE107" s="1">
        <v>0.89108910891089099</v>
      </c>
      <c r="AF107" s="1">
        <v>22</v>
      </c>
      <c r="AG107" s="1">
        <v>45.325000000000003</v>
      </c>
      <c r="AH107" s="1">
        <v>2.93877551020408</v>
      </c>
      <c r="AI107" s="1">
        <v>48</v>
      </c>
      <c r="AJ107" s="1">
        <v>22</v>
      </c>
      <c r="AK107" s="1">
        <v>0</v>
      </c>
      <c r="AL107" s="1">
        <v>16.8888888888889</v>
      </c>
      <c r="AM107" s="1">
        <v>144</v>
      </c>
      <c r="AN107" s="1">
        <v>0</v>
      </c>
      <c r="AO107" s="1">
        <v>0</v>
      </c>
      <c r="AP107" s="1">
        <v>0</v>
      </c>
      <c r="AQ107" s="1">
        <v>87</v>
      </c>
      <c r="AR107" s="1">
        <v>3</v>
      </c>
      <c r="AS107" s="1">
        <v>15</v>
      </c>
      <c r="AT107" s="1">
        <v>77</v>
      </c>
      <c r="AU107" s="1">
        <v>0</v>
      </c>
      <c r="AV107" s="1">
        <v>0</v>
      </c>
      <c r="AW107" s="1">
        <v>0</v>
      </c>
      <c r="AX107" s="1">
        <v>0</v>
      </c>
      <c r="AY107" s="1">
        <v>0.51948051948051999</v>
      </c>
      <c r="AZ107" s="1">
        <v>31</v>
      </c>
      <c r="BA107" s="1">
        <v>0.51813471502590702</v>
      </c>
      <c r="BB107" s="1">
        <v>0</v>
      </c>
      <c r="BC107" s="1">
        <v>0</v>
      </c>
      <c r="BD107" s="1">
        <v>7</v>
      </c>
      <c r="BE107" s="1">
        <v>3</v>
      </c>
      <c r="BF107" s="1">
        <v>25</v>
      </c>
      <c r="BG107" s="1">
        <v>43</v>
      </c>
      <c r="BH107" s="1">
        <v>3.0573248407643301</v>
      </c>
      <c r="BI107" s="1">
        <v>2</v>
      </c>
      <c r="BJ107" s="1">
        <v>2</v>
      </c>
      <c r="BK107" s="1">
        <v>0</v>
      </c>
      <c r="BL107" s="1">
        <v>0</v>
      </c>
      <c r="BM107" s="1">
        <v>0.51948051948051999</v>
      </c>
      <c r="BN107" s="1">
        <v>5</v>
      </c>
      <c r="BO107" s="1">
        <v>0</v>
      </c>
      <c r="BP107" s="1">
        <v>59</v>
      </c>
      <c r="BQ107" s="1">
        <v>110</v>
      </c>
      <c r="BR107" s="1">
        <v>102.253521126761</v>
      </c>
      <c r="BS107" s="1">
        <v>0</v>
      </c>
      <c r="BT107" s="1">
        <v>0</v>
      </c>
      <c r="BU107" s="1">
        <v>3130</v>
      </c>
      <c r="BV107" s="1">
        <v>2513</v>
      </c>
      <c r="BW107" s="1">
        <v>11</v>
      </c>
      <c r="BX107" s="1">
        <v>215</v>
      </c>
      <c r="BY107" s="1">
        <v>103</v>
      </c>
      <c r="BZ107" s="1">
        <v>80.2816901408451</v>
      </c>
      <c r="CA107" s="1">
        <v>63.380281690140897</v>
      </c>
      <c r="CB107" s="1">
        <v>39</v>
      </c>
      <c r="CC107" s="1">
        <v>376.90140845070403</v>
      </c>
      <c r="CD107" s="1">
        <v>218.87323943662</v>
      </c>
      <c r="CE107" s="1">
        <v>0</v>
      </c>
      <c r="CF107" s="1">
        <v>101.408450704225</v>
      </c>
      <c r="CG107" s="1">
        <v>29.538461538461501</v>
      </c>
      <c r="CH107" s="1">
        <v>185.07042253521101</v>
      </c>
      <c r="CI107" s="1">
        <v>29</v>
      </c>
      <c r="CJ107" s="1">
        <v>38.121546961325997</v>
      </c>
      <c r="CK107" s="1">
        <v>8.7209302325581408</v>
      </c>
      <c r="CL107" s="1">
        <v>143</v>
      </c>
      <c r="CM107" s="1">
        <v>72</v>
      </c>
      <c r="CN107" s="1">
        <v>21.3333333333333</v>
      </c>
      <c r="CO107" s="1">
        <v>174.222222222222</v>
      </c>
      <c r="CP107" s="1">
        <v>0</v>
      </c>
      <c r="CQ107" s="1">
        <v>47.323943661971803</v>
      </c>
      <c r="CR107" s="1">
        <v>327.88732394366201</v>
      </c>
      <c r="CS107" s="1">
        <v>926</v>
      </c>
      <c r="CT107" s="1">
        <v>17</v>
      </c>
      <c r="CU107" s="1">
        <v>169.01408450704201</v>
      </c>
      <c r="CV107" s="1">
        <v>118</v>
      </c>
      <c r="CW107" s="1">
        <v>423.38028169014098</v>
      </c>
      <c r="CX107" s="1">
        <v>126.222222222222</v>
      </c>
      <c r="CY107" s="1">
        <v>47</v>
      </c>
      <c r="CZ107" s="1">
        <v>0</v>
      </c>
      <c r="DA107" s="1">
        <v>378</v>
      </c>
      <c r="DB107" s="1">
        <v>211</v>
      </c>
      <c r="DC107" s="1">
        <v>201</v>
      </c>
      <c r="DD107" s="1">
        <v>75.211267605633793</v>
      </c>
      <c r="DE107" s="1">
        <v>63</v>
      </c>
      <c r="DF107" s="1">
        <v>50</v>
      </c>
      <c r="DG107" s="1">
        <v>60</v>
      </c>
      <c r="DH107" s="1">
        <v>399</v>
      </c>
      <c r="DI107" s="1">
        <v>144</v>
      </c>
      <c r="DJ107" s="1">
        <v>178</v>
      </c>
      <c r="DK107" s="1">
        <v>89</v>
      </c>
      <c r="DL107" s="1">
        <v>107</v>
      </c>
      <c r="DM107" s="1">
        <v>0</v>
      </c>
      <c r="DN107" s="1">
        <v>102</v>
      </c>
      <c r="DO107" s="1">
        <v>182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15236.8186249513</v>
      </c>
      <c r="DW107" s="1" t="s">
        <v>442</v>
      </c>
    </row>
    <row r="108" spans="1:127" x14ac:dyDescent="0.2">
      <c r="A108" s="2"/>
    </row>
    <row r="109" spans="1:127" x14ac:dyDescent="0.2">
      <c r="A109" s="2" t="s">
        <v>443</v>
      </c>
      <c r="B109" s="1">
        <v>746.32180952380997</v>
      </c>
      <c r="C109" s="1">
        <v>0</v>
      </c>
      <c r="D109" s="1">
        <v>0</v>
      </c>
      <c r="E109" s="1">
        <v>107.54666666666699</v>
      </c>
      <c r="F109" s="1">
        <v>434.2</v>
      </c>
      <c r="G109" s="1">
        <v>273.412380952381</v>
      </c>
      <c r="H109" s="1">
        <v>0</v>
      </c>
      <c r="I109" s="1">
        <v>83.443809523809506</v>
      </c>
      <c r="J109" s="1">
        <v>151.69999999999999</v>
      </c>
      <c r="K109" s="1">
        <v>965.97333333333302</v>
      </c>
      <c r="L109" s="1">
        <v>0</v>
      </c>
      <c r="M109" s="1">
        <v>97.135238095238094</v>
      </c>
      <c r="N109" s="1">
        <v>6283.9333333333298</v>
      </c>
      <c r="O109" s="1">
        <v>106.84761904761901</v>
      </c>
      <c r="P109" s="1">
        <v>528.37142857142896</v>
      </c>
      <c r="Q109" s="1">
        <v>285.32</v>
      </c>
      <c r="R109" s="1">
        <v>23.8857142857143</v>
      </c>
      <c r="S109" s="1">
        <v>0</v>
      </c>
      <c r="T109" s="1">
        <v>780.012857142857</v>
      </c>
      <c r="U109" s="1">
        <v>0</v>
      </c>
      <c r="V109" s="1">
        <v>0</v>
      </c>
      <c r="W109" s="1">
        <v>467.34857142857101</v>
      </c>
      <c r="X109" s="1">
        <v>113.325714285714</v>
      </c>
      <c r="Y109" s="1">
        <v>403.82857142857102</v>
      </c>
      <c r="Z109" s="1">
        <v>63.657142857142901</v>
      </c>
      <c r="AA109" s="1">
        <v>214.4</v>
      </c>
      <c r="AB109" s="1">
        <v>996.506666666667</v>
      </c>
      <c r="AC109" s="1">
        <v>113.17333333333301</v>
      </c>
      <c r="AD109" s="1">
        <v>2261.4857142857099</v>
      </c>
      <c r="AE109" s="1">
        <v>166.457142857143</v>
      </c>
      <c r="AF109" s="1">
        <v>618.05714285714305</v>
      </c>
      <c r="AG109" s="1">
        <v>0</v>
      </c>
      <c r="AH109" s="1">
        <v>0</v>
      </c>
      <c r="AI109" s="1">
        <v>318.01333333333298</v>
      </c>
      <c r="AJ109" s="1">
        <v>4743.8285714285703</v>
      </c>
      <c r="AK109" s="1">
        <v>723.28571428571399</v>
      </c>
      <c r="AL109" s="1">
        <v>13.0285714285714</v>
      </c>
      <c r="AM109" s="1">
        <v>284.03142857142899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1839.57142857143</v>
      </c>
      <c r="BQ109" s="1">
        <v>325.71428571428601</v>
      </c>
      <c r="BR109" s="1">
        <v>638.57142857142901</v>
      </c>
      <c r="BS109" s="1">
        <v>0</v>
      </c>
      <c r="BT109" s="1">
        <v>0</v>
      </c>
      <c r="BU109" s="1">
        <v>7586.5714285714303</v>
      </c>
      <c r="BV109" s="1">
        <v>8830.4571428571398</v>
      </c>
      <c r="BW109" s="1">
        <v>200.914285714286</v>
      </c>
      <c r="BX109" s="1">
        <v>2217.70285714286</v>
      </c>
      <c r="BY109" s="1">
        <v>641.78571428571399</v>
      </c>
      <c r="BZ109" s="1">
        <v>116.228571428571</v>
      </c>
      <c r="CA109" s="1">
        <v>107.314285714286</v>
      </c>
      <c r="CB109" s="1">
        <v>401.142857142857</v>
      </c>
      <c r="CC109" s="1">
        <v>7287.7714285714301</v>
      </c>
      <c r="CD109" s="1">
        <v>424.857142857143</v>
      </c>
      <c r="CE109" s="1">
        <v>0</v>
      </c>
      <c r="CF109" s="1">
        <v>0</v>
      </c>
      <c r="CG109" s="1">
        <v>0</v>
      </c>
      <c r="CH109" s="1">
        <v>263.42857142857099</v>
      </c>
      <c r="CI109" s="1">
        <v>111.738095238095</v>
      </c>
      <c r="CJ109" s="1">
        <v>0</v>
      </c>
      <c r="CK109" s="1">
        <v>35.857142857142797</v>
      </c>
      <c r="CL109" s="1">
        <v>2134.7857142857101</v>
      </c>
      <c r="CM109" s="1">
        <v>0</v>
      </c>
      <c r="CN109" s="1">
        <v>0</v>
      </c>
      <c r="CO109" s="1">
        <v>0</v>
      </c>
      <c r="CP109" s="1">
        <v>0</v>
      </c>
      <c r="CQ109" s="1">
        <v>126.857142857143</v>
      </c>
      <c r="CR109" s="1">
        <v>0</v>
      </c>
      <c r="CS109" s="1">
        <v>1159.7142857142901</v>
      </c>
      <c r="CT109" s="1">
        <v>68.571428571428598</v>
      </c>
      <c r="CU109" s="1">
        <v>0</v>
      </c>
      <c r="CV109" s="1">
        <v>1221.01714285714</v>
      </c>
      <c r="CW109" s="1">
        <v>0</v>
      </c>
      <c r="CX109" s="1">
        <v>0</v>
      </c>
      <c r="CY109" s="1">
        <v>1797.1071428571399</v>
      </c>
      <c r="CZ109" s="1">
        <v>0</v>
      </c>
      <c r="DA109" s="1">
        <v>5162</v>
      </c>
      <c r="DB109" s="1">
        <v>3528.4285714285702</v>
      </c>
      <c r="DC109" s="1">
        <v>990.42857142857201</v>
      </c>
      <c r="DD109" s="1">
        <v>136.28571428571399</v>
      </c>
      <c r="DE109" s="1">
        <v>1405.92857142857</v>
      </c>
      <c r="DF109" s="1">
        <v>2397.7142857142799</v>
      </c>
      <c r="DG109" s="1">
        <v>713.05714285714305</v>
      </c>
      <c r="DH109" s="1">
        <v>562.38095238095195</v>
      </c>
      <c r="DI109" s="1">
        <v>577.52380952380997</v>
      </c>
      <c r="DJ109" s="1">
        <v>129.23809523809501</v>
      </c>
      <c r="DK109" s="1">
        <v>84.238095238095198</v>
      </c>
      <c r="DL109" s="1">
        <v>59.428571428571402</v>
      </c>
      <c r="DM109" s="1">
        <v>0</v>
      </c>
      <c r="DN109" s="1">
        <v>144.38095238095201</v>
      </c>
      <c r="DO109" s="1">
        <v>355.42857142857099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76152.673238095202</v>
      </c>
      <c r="DW109" s="1" t="s">
        <v>443</v>
      </c>
    </row>
    <row r="110" spans="1:127" x14ac:dyDescent="0.2">
      <c r="A110" s="2"/>
    </row>
    <row r="111" spans="1:127" x14ac:dyDescent="0.2">
      <c r="A111" s="2" t="s">
        <v>444</v>
      </c>
      <c r="B111" s="1">
        <v>497.54787301587299</v>
      </c>
      <c r="C111" s="1">
        <v>0</v>
      </c>
      <c r="D111" s="1">
        <v>0</v>
      </c>
      <c r="E111" s="1">
        <v>71.697777777777802</v>
      </c>
      <c r="F111" s="1">
        <v>289.46666666666698</v>
      </c>
      <c r="G111" s="1">
        <v>182.27492063492099</v>
      </c>
      <c r="H111" s="1">
        <v>0</v>
      </c>
      <c r="I111" s="1">
        <v>55.629206349206399</v>
      </c>
      <c r="J111" s="1">
        <v>101.133333333333</v>
      </c>
      <c r="K111" s="1">
        <v>643.98222222222205</v>
      </c>
      <c r="L111" s="1">
        <v>0</v>
      </c>
      <c r="M111" s="1">
        <v>64.756825396825406</v>
      </c>
      <c r="N111" s="1">
        <v>4189.2888888888901</v>
      </c>
      <c r="O111" s="1">
        <v>71.231746031745999</v>
      </c>
      <c r="P111" s="1">
        <v>352.24761904761903</v>
      </c>
      <c r="Q111" s="1">
        <v>190.213333333333</v>
      </c>
      <c r="R111" s="1">
        <v>15.923809523809499</v>
      </c>
      <c r="S111" s="1">
        <v>0</v>
      </c>
      <c r="T111" s="1">
        <v>520.00857142857103</v>
      </c>
      <c r="U111" s="1">
        <v>0</v>
      </c>
      <c r="V111" s="1">
        <v>0</v>
      </c>
      <c r="W111" s="1">
        <v>311.56571428571402</v>
      </c>
      <c r="X111" s="1">
        <v>75.550476190476203</v>
      </c>
      <c r="Y111" s="1">
        <v>269.21904761904801</v>
      </c>
      <c r="Z111" s="1">
        <v>42.438095238095201</v>
      </c>
      <c r="AA111" s="1">
        <v>142.933333333333</v>
      </c>
      <c r="AB111" s="1">
        <v>664.337777777778</v>
      </c>
      <c r="AC111" s="1">
        <v>75.448888888888902</v>
      </c>
      <c r="AD111" s="1">
        <v>1507.6571428571399</v>
      </c>
      <c r="AE111" s="1">
        <v>110.971428571429</v>
      </c>
      <c r="AF111" s="1">
        <v>412.03809523809502</v>
      </c>
      <c r="AG111" s="1">
        <v>0</v>
      </c>
      <c r="AH111" s="1">
        <v>0</v>
      </c>
      <c r="AI111" s="1">
        <v>212.008888888889</v>
      </c>
      <c r="AJ111" s="1">
        <v>3162.5523809523802</v>
      </c>
      <c r="AK111" s="1">
        <v>482.19047619047598</v>
      </c>
      <c r="AL111" s="1">
        <v>8.6857142857142904</v>
      </c>
      <c r="AM111" s="1">
        <v>189.35428571428599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1226.38095238095</v>
      </c>
      <c r="BQ111" s="1">
        <v>217.142857142857</v>
      </c>
      <c r="BR111" s="1">
        <v>425.71428571428601</v>
      </c>
      <c r="BS111" s="1">
        <v>0</v>
      </c>
      <c r="BT111" s="1">
        <v>0</v>
      </c>
      <c r="BU111" s="1">
        <v>5057.7142857142899</v>
      </c>
      <c r="BV111" s="1">
        <v>5886.9714285714299</v>
      </c>
      <c r="BW111" s="1">
        <v>133.94285714285701</v>
      </c>
      <c r="BX111" s="1">
        <v>1478.4685714285699</v>
      </c>
      <c r="BY111" s="1">
        <v>427.857142857143</v>
      </c>
      <c r="BZ111" s="1">
        <v>77.485714285714295</v>
      </c>
      <c r="CA111" s="1">
        <v>71.542857142857201</v>
      </c>
      <c r="CB111" s="1">
        <v>267.42857142857099</v>
      </c>
      <c r="CC111" s="1">
        <v>4858.5142857142901</v>
      </c>
      <c r="CD111" s="1">
        <v>283.23809523809501</v>
      </c>
      <c r="CE111" s="1">
        <v>0</v>
      </c>
      <c r="CF111" s="1">
        <v>0</v>
      </c>
      <c r="CG111" s="1">
        <v>0</v>
      </c>
      <c r="CH111" s="1">
        <v>175.61904761904799</v>
      </c>
      <c r="CI111" s="1">
        <v>74.492063492063494</v>
      </c>
      <c r="CJ111" s="1">
        <v>0</v>
      </c>
      <c r="CK111" s="1">
        <v>23.904761904761902</v>
      </c>
      <c r="CL111" s="1">
        <v>1423.19047619048</v>
      </c>
      <c r="CM111" s="1">
        <v>0</v>
      </c>
      <c r="CN111" s="1">
        <v>0</v>
      </c>
      <c r="CO111" s="1">
        <v>0</v>
      </c>
      <c r="CP111" s="1">
        <v>0</v>
      </c>
      <c r="CQ111" s="1">
        <v>84.571428571428598</v>
      </c>
      <c r="CR111" s="1">
        <v>0</v>
      </c>
      <c r="CS111" s="1">
        <v>773.142857142857</v>
      </c>
      <c r="CT111" s="1">
        <v>45.714285714285701</v>
      </c>
      <c r="CU111" s="1">
        <v>0</v>
      </c>
      <c r="CV111" s="1">
        <v>814.01142857142895</v>
      </c>
      <c r="CW111" s="1">
        <v>0</v>
      </c>
      <c r="CX111" s="1">
        <v>0</v>
      </c>
      <c r="CY111" s="1">
        <v>1198.07142857143</v>
      </c>
      <c r="CZ111" s="1">
        <v>0</v>
      </c>
      <c r="DA111" s="1">
        <v>3441.3333333333298</v>
      </c>
      <c r="DB111" s="1">
        <v>2352.2857142857101</v>
      </c>
      <c r="DC111" s="1">
        <v>660.28571428571399</v>
      </c>
      <c r="DD111" s="1">
        <v>90.857142857142904</v>
      </c>
      <c r="DE111" s="1">
        <v>937.28571428571399</v>
      </c>
      <c r="DF111" s="1">
        <v>1598.4761904761899</v>
      </c>
      <c r="DG111" s="1">
        <v>475.371428571428</v>
      </c>
      <c r="DH111" s="1">
        <v>374.920634920635</v>
      </c>
      <c r="DI111" s="1">
        <v>385.01587301587301</v>
      </c>
      <c r="DJ111" s="1">
        <v>86.158730158730194</v>
      </c>
      <c r="DK111" s="1">
        <v>56.158730158730201</v>
      </c>
      <c r="DL111" s="1">
        <v>39.619047619047599</v>
      </c>
      <c r="DM111" s="1">
        <v>0</v>
      </c>
      <c r="DN111" s="1">
        <v>96.253968253968296</v>
      </c>
      <c r="DO111" s="1">
        <v>236.95238095238099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50768.448825396801</v>
      </c>
      <c r="DW111" s="1" t="s">
        <v>444</v>
      </c>
    </row>
    <row r="112" spans="1:127" x14ac:dyDescent="0.2">
      <c r="A112" s="2"/>
    </row>
    <row r="113" spans="1:127" x14ac:dyDescent="0.2">
      <c r="A113" s="2" t="s">
        <v>445</v>
      </c>
      <c r="O113" s="1" t="s">
        <v>427</v>
      </c>
      <c r="DW113" s="1" t="s">
        <v>445</v>
      </c>
    </row>
    <row r="114" spans="1:127" x14ac:dyDescent="0.2">
      <c r="A114" s="2" t="s">
        <v>446</v>
      </c>
      <c r="B114" s="1">
        <v>876.9</v>
      </c>
      <c r="C114" s="1">
        <v>44.4</v>
      </c>
      <c r="D114" s="1">
        <v>0</v>
      </c>
      <c r="E114" s="1">
        <v>150.96</v>
      </c>
      <c r="F114" s="1">
        <v>235.2</v>
      </c>
      <c r="G114" s="1">
        <v>68.08</v>
      </c>
      <c r="H114" s="1">
        <v>0</v>
      </c>
      <c r="I114" s="1">
        <v>0</v>
      </c>
      <c r="J114" s="1">
        <v>68.08</v>
      </c>
      <c r="K114" s="1">
        <v>145.6</v>
      </c>
      <c r="L114" s="1">
        <v>0</v>
      </c>
      <c r="M114" s="1">
        <v>0</v>
      </c>
      <c r="N114" s="1">
        <v>1834.56</v>
      </c>
      <c r="O114" s="1">
        <v>104.4</v>
      </c>
      <c r="P114" s="1">
        <v>216.12</v>
      </c>
      <c r="Q114" s="1">
        <v>1434</v>
      </c>
      <c r="R114" s="1">
        <v>56.4</v>
      </c>
      <c r="S114" s="1">
        <v>66</v>
      </c>
      <c r="T114" s="1">
        <v>429.2</v>
      </c>
      <c r="U114" s="1">
        <v>28.8</v>
      </c>
      <c r="V114" s="1">
        <v>361.56</v>
      </c>
      <c r="W114" s="1">
        <v>82.8</v>
      </c>
      <c r="X114" s="1">
        <v>11.16</v>
      </c>
      <c r="Y114" s="1">
        <v>108</v>
      </c>
      <c r="Z114" s="1">
        <v>38.4</v>
      </c>
      <c r="AA114" s="1">
        <v>123.2</v>
      </c>
      <c r="AB114" s="1">
        <v>141.4</v>
      </c>
      <c r="AC114" s="1">
        <v>33.6</v>
      </c>
      <c r="AD114" s="1">
        <v>1449.6</v>
      </c>
      <c r="AE114" s="1">
        <v>252</v>
      </c>
      <c r="AF114" s="1">
        <v>404.4</v>
      </c>
      <c r="AG114" s="1">
        <v>31.08</v>
      </c>
      <c r="AH114" s="1">
        <v>67.2</v>
      </c>
      <c r="AI114" s="1">
        <v>66.239999999999995</v>
      </c>
      <c r="AJ114" s="1">
        <v>439.6</v>
      </c>
      <c r="AK114" s="1">
        <v>1008</v>
      </c>
      <c r="AL114" s="1">
        <v>3.72</v>
      </c>
      <c r="AM114" s="1">
        <v>40.04</v>
      </c>
      <c r="AN114" s="1">
        <v>12</v>
      </c>
      <c r="AO114" s="1">
        <v>0</v>
      </c>
      <c r="AP114" s="1">
        <v>0</v>
      </c>
      <c r="AQ114" s="1">
        <v>478.125</v>
      </c>
      <c r="AR114" s="1">
        <v>163</v>
      </c>
      <c r="AS114" s="1">
        <v>319</v>
      </c>
      <c r="AT114" s="1">
        <v>580</v>
      </c>
      <c r="AU114" s="1">
        <v>0</v>
      </c>
      <c r="AV114" s="1">
        <v>144</v>
      </c>
      <c r="AW114" s="1">
        <v>0</v>
      </c>
      <c r="AX114" s="1">
        <v>75.2</v>
      </c>
      <c r="AY114" s="1">
        <v>40</v>
      </c>
      <c r="AZ114" s="1">
        <v>106.8</v>
      </c>
      <c r="BA114" s="1">
        <v>40</v>
      </c>
      <c r="BB114" s="1">
        <v>0</v>
      </c>
      <c r="BC114" s="1">
        <v>65</v>
      </c>
      <c r="BD114" s="1">
        <v>26</v>
      </c>
      <c r="BE114" s="1">
        <v>153.75</v>
      </c>
      <c r="BF114" s="1">
        <v>133</v>
      </c>
      <c r="BG114" s="1">
        <v>696.9</v>
      </c>
      <c r="BH114" s="1">
        <v>184</v>
      </c>
      <c r="BI114" s="1">
        <v>16.5</v>
      </c>
      <c r="BJ114" s="1">
        <v>208.8</v>
      </c>
      <c r="BK114" s="1">
        <v>0</v>
      </c>
      <c r="BL114" s="1">
        <v>37</v>
      </c>
      <c r="BM114" s="1">
        <v>28</v>
      </c>
      <c r="BN114" s="1">
        <v>0</v>
      </c>
      <c r="BO114" s="1">
        <v>154.5</v>
      </c>
      <c r="BP114" s="1">
        <v>190.25</v>
      </c>
      <c r="BQ114" s="1">
        <v>99</v>
      </c>
      <c r="BR114" s="1">
        <v>260.39999999999998</v>
      </c>
      <c r="BS114" s="1">
        <v>0</v>
      </c>
      <c r="BT114" s="1">
        <v>16.2</v>
      </c>
      <c r="BU114" s="1">
        <v>154.5</v>
      </c>
      <c r="BV114" s="1">
        <v>1370.6</v>
      </c>
      <c r="BW114" s="1">
        <v>0</v>
      </c>
      <c r="BX114" s="1">
        <v>108</v>
      </c>
      <c r="BY114" s="1">
        <v>160.5</v>
      </c>
      <c r="BZ114" s="1">
        <v>18</v>
      </c>
      <c r="CA114" s="1">
        <v>33.6</v>
      </c>
      <c r="CB114" s="1">
        <v>0</v>
      </c>
      <c r="CC114" s="1">
        <v>50</v>
      </c>
      <c r="CD114" s="1">
        <v>63</v>
      </c>
      <c r="CE114" s="1">
        <v>6.8</v>
      </c>
      <c r="CF114" s="1">
        <v>3.2</v>
      </c>
      <c r="CG114" s="1">
        <v>9</v>
      </c>
      <c r="CH114" s="1">
        <v>40.6</v>
      </c>
      <c r="CI114" s="1">
        <v>195</v>
      </c>
      <c r="CJ114" s="1">
        <v>49.25</v>
      </c>
      <c r="CK114" s="1">
        <v>15</v>
      </c>
      <c r="CL114" s="1">
        <v>184.5</v>
      </c>
      <c r="CM114" s="1">
        <v>1.68</v>
      </c>
      <c r="CN114" s="1">
        <v>2.8</v>
      </c>
      <c r="CO114" s="1">
        <v>1.68</v>
      </c>
      <c r="CP114" s="1">
        <v>2.66</v>
      </c>
      <c r="CQ114" s="1">
        <v>28.8</v>
      </c>
      <c r="CR114" s="1">
        <v>26.4</v>
      </c>
      <c r="CS114" s="1">
        <v>108</v>
      </c>
      <c r="CT114" s="1">
        <v>0</v>
      </c>
      <c r="CU114" s="1">
        <v>27.6</v>
      </c>
      <c r="CV114" s="1">
        <v>44.28</v>
      </c>
      <c r="CW114" s="1">
        <v>88</v>
      </c>
      <c r="CX114" s="1">
        <v>30.38</v>
      </c>
      <c r="CY114" s="1">
        <v>116.25</v>
      </c>
      <c r="CZ114" s="1">
        <v>2.25</v>
      </c>
      <c r="DA114" s="1">
        <v>196.5</v>
      </c>
      <c r="DB114" s="1">
        <v>1230.5</v>
      </c>
      <c r="DC114" s="1">
        <v>136.5</v>
      </c>
      <c r="DD114" s="1">
        <v>38.4</v>
      </c>
      <c r="DE114" s="1">
        <v>52.5</v>
      </c>
      <c r="DF114" s="1">
        <v>108.5</v>
      </c>
      <c r="DG114" s="1">
        <v>64.2</v>
      </c>
      <c r="DH114" s="1">
        <v>69</v>
      </c>
      <c r="DI114" s="1">
        <v>108</v>
      </c>
      <c r="DJ114" s="1">
        <v>22</v>
      </c>
      <c r="DK114" s="1">
        <v>0</v>
      </c>
      <c r="DL114" s="1">
        <v>6</v>
      </c>
      <c r="DM114" s="1">
        <v>0</v>
      </c>
      <c r="DN114" s="1">
        <v>0</v>
      </c>
      <c r="DO114" s="1">
        <v>336</v>
      </c>
      <c r="DP114" s="1" t="s">
        <v>427</v>
      </c>
      <c r="DU114" s="1" t="s">
        <v>427</v>
      </c>
      <c r="DV114" s="1">
        <v>19958.555</v>
      </c>
    </row>
    <row r="115" spans="1:127" x14ac:dyDescent="0.2">
      <c r="A115" s="2" t="s">
        <v>447</v>
      </c>
      <c r="B115" s="1">
        <v>387.76</v>
      </c>
      <c r="C115" s="1">
        <v>310.8</v>
      </c>
      <c r="D115" s="1">
        <v>11.84</v>
      </c>
      <c r="E115" s="1">
        <v>103.6</v>
      </c>
      <c r="F115" s="1">
        <v>268.8</v>
      </c>
      <c r="G115" s="1">
        <v>94.72</v>
      </c>
      <c r="H115" s="1">
        <v>0</v>
      </c>
      <c r="I115" s="1">
        <v>5.92</v>
      </c>
      <c r="J115" s="1">
        <v>68.08</v>
      </c>
      <c r="K115" s="1">
        <v>277.76</v>
      </c>
      <c r="L115" s="1">
        <v>199.36</v>
      </c>
      <c r="M115" s="1">
        <v>204</v>
      </c>
      <c r="N115" s="1">
        <v>3519.04</v>
      </c>
      <c r="O115" s="1">
        <v>3.6</v>
      </c>
      <c r="P115" s="1">
        <v>150</v>
      </c>
      <c r="Q115" s="1">
        <v>43.2</v>
      </c>
      <c r="R115" s="1">
        <v>33.6</v>
      </c>
      <c r="S115" s="1">
        <v>612</v>
      </c>
      <c r="T115" s="1">
        <v>170.94</v>
      </c>
      <c r="U115" s="1">
        <v>19.2</v>
      </c>
      <c r="V115" s="1">
        <v>529.91999999999996</v>
      </c>
      <c r="W115" s="1">
        <v>42</v>
      </c>
      <c r="X115" s="1">
        <v>20.399999999999999</v>
      </c>
      <c r="Y115" s="1">
        <v>936</v>
      </c>
      <c r="Z115" s="1">
        <v>22.8</v>
      </c>
      <c r="AA115" s="1">
        <v>69.44</v>
      </c>
      <c r="AB115" s="1">
        <v>189</v>
      </c>
      <c r="AC115" s="1">
        <v>62.16</v>
      </c>
      <c r="AD115" s="1">
        <v>124.8</v>
      </c>
      <c r="AE115" s="1">
        <v>0</v>
      </c>
      <c r="AF115" s="1">
        <v>0</v>
      </c>
      <c r="AG115" s="1">
        <v>15.54</v>
      </c>
      <c r="AH115" s="1">
        <v>86.4</v>
      </c>
      <c r="AI115" s="1">
        <v>36.799999999999997</v>
      </c>
      <c r="AJ115" s="1">
        <v>1323</v>
      </c>
      <c r="AK115" s="1">
        <v>6</v>
      </c>
      <c r="AL115" s="1">
        <v>1.2</v>
      </c>
      <c r="AM115" s="1">
        <v>27.04</v>
      </c>
      <c r="AN115" s="1">
        <v>3.2</v>
      </c>
      <c r="AO115" s="1">
        <v>0</v>
      </c>
      <c r="AP115" s="1">
        <v>0</v>
      </c>
      <c r="AQ115" s="1">
        <v>858.875</v>
      </c>
      <c r="AR115" s="1">
        <v>68</v>
      </c>
      <c r="AS115" s="1">
        <v>205</v>
      </c>
      <c r="AT115" s="1">
        <v>183.2</v>
      </c>
      <c r="AU115" s="1">
        <v>37.200000000000003</v>
      </c>
      <c r="AV115" s="1">
        <v>118.5</v>
      </c>
      <c r="AW115" s="1">
        <v>0</v>
      </c>
      <c r="AX115" s="1">
        <v>0</v>
      </c>
      <c r="AY115" s="1">
        <v>248</v>
      </c>
      <c r="AZ115" s="1">
        <v>80.400000000000006</v>
      </c>
      <c r="BA115" s="1">
        <v>30</v>
      </c>
      <c r="BB115" s="1">
        <v>0</v>
      </c>
      <c r="BC115" s="1">
        <v>410</v>
      </c>
      <c r="BD115" s="1">
        <v>70</v>
      </c>
      <c r="BE115" s="1">
        <v>790</v>
      </c>
      <c r="BF115" s="1">
        <v>35</v>
      </c>
      <c r="BG115" s="1">
        <v>535.20000000000005</v>
      </c>
      <c r="BH115" s="1">
        <v>0</v>
      </c>
      <c r="BI115" s="1">
        <v>0</v>
      </c>
      <c r="BJ115" s="1">
        <v>117.6</v>
      </c>
      <c r="BK115" s="1">
        <v>0</v>
      </c>
      <c r="BL115" s="1">
        <v>24</v>
      </c>
      <c r="BM115" s="1">
        <v>276</v>
      </c>
      <c r="BN115" s="1">
        <v>283.2</v>
      </c>
      <c r="BO115" s="1">
        <v>112.5</v>
      </c>
      <c r="BP115" s="1">
        <v>372</v>
      </c>
      <c r="BQ115" s="1">
        <v>105</v>
      </c>
      <c r="BR115" s="1">
        <v>0</v>
      </c>
      <c r="BS115" s="1">
        <v>0</v>
      </c>
      <c r="BT115" s="1">
        <v>0</v>
      </c>
      <c r="BU115" s="1">
        <v>60</v>
      </c>
      <c r="BV115" s="1">
        <v>1329.6</v>
      </c>
      <c r="BW115" s="1">
        <v>96</v>
      </c>
      <c r="BX115" s="1">
        <v>648</v>
      </c>
      <c r="BY115" s="1">
        <v>91.5</v>
      </c>
      <c r="BZ115" s="1">
        <v>14.4</v>
      </c>
      <c r="CA115" s="1">
        <v>15.6</v>
      </c>
      <c r="CB115" s="1">
        <v>0</v>
      </c>
      <c r="CC115" s="1">
        <v>51</v>
      </c>
      <c r="CD115" s="1">
        <v>194.4</v>
      </c>
      <c r="CE115" s="1">
        <v>6.6</v>
      </c>
      <c r="CF115" s="1">
        <v>2.4</v>
      </c>
      <c r="CG115" s="1">
        <v>9</v>
      </c>
      <c r="CH115" s="1">
        <v>834</v>
      </c>
      <c r="CI115" s="1">
        <v>5</v>
      </c>
      <c r="CJ115" s="1">
        <v>20.25</v>
      </c>
      <c r="CK115" s="1">
        <v>34.5</v>
      </c>
      <c r="CL115" s="1">
        <v>120</v>
      </c>
      <c r="CM115" s="1">
        <v>1.54</v>
      </c>
      <c r="CN115" s="1">
        <v>0.42</v>
      </c>
      <c r="CO115" s="1">
        <v>0.84</v>
      </c>
      <c r="CP115" s="1">
        <v>0.84</v>
      </c>
      <c r="CQ115" s="1">
        <v>26.4</v>
      </c>
      <c r="CR115" s="1">
        <v>26.4</v>
      </c>
      <c r="CS115" s="1">
        <v>712.8</v>
      </c>
      <c r="CT115" s="1">
        <v>24</v>
      </c>
      <c r="CU115" s="1">
        <v>20.399999999999999</v>
      </c>
      <c r="CV115" s="1">
        <v>59.4</v>
      </c>
      <c r="CW115" s="1">
        <v>36</v>
      </c>
      <c r="CX115" s="1">
        <v>10.92</v>
      </c>
      <c r="CY115" s="1">
        <v>210</v>
      </c>
      <c r="CZ115" s="1">
        <v>1.5</v>
      </c>
      <c r="DA115" s="1">
        <v>129</v>
      </c>
      <c r="DB115" s="1">
        <v>150</v>
      </c>
      <c r="DC115" s="1">
        <v>112.5</v>
      </c>
      <c r="DD115" s="1">
        <v>24</v>
      </c>
      <c r="DE115" s="1">
        <v>435</v>
      </c>
      <c r="DF115" s="1">
        <v>18</v>
      </c>
      <c r="DG115" s="1">
        <v>64.2</v>
      </c>
      <c r="DH115" s="1">
        <v>90</v>
      </c>
      <c r="DI115" s="1">
        <v>36</v>
      </c>
      <c r="DJ115" s="1">
        <v>3</v>
      </c>
      <c r="DK115" s="1">
        <v>3</v>
      </c>
      <c r="DL115" s="1">
        <v>0</v>
      </c>
      <c r="DM115" s="1">
        <v>6</v>
      </c>
      <c r="DN115" s="1">
        <v>0</v>
      </c>
      <c r="DO115" s="1">
        <v>6</v>
      </c>
      <c r="DR115" s="1" t="s">
        <v>427</v>
      </c>
      <c r="DU115" s="1" t="s">
        <v>427</v>
      </c>
      <c r="DV115" s="1">
        <v>20680.005000000001</v>
      </c>
    </row>
    <row r="116" spans="1:127" x14ac:dyDescent="0.2">
      <c r="A116" s="2" t="s">
        <v>427</v>
      </c>
      <c r="B116" s="1" t="s">
        <v>427</v>
      </c>
      <c r="C116" s="1" t="s">
        <v>427</v>
      </c>
      <c r="D116" s="1" t="s">
        <v>427</v>
      </c>
      <c r="E116" s="1" t="s">
        <v>427</v>
      </c>
      <c r="F116" s="1" t="s">
        <v>427</v>
      </c>
      <c r="G116" s="1" t="s">
        <v>427</v>
      </c>
      <c r="H116" s="1" t="s">
        <v>427</v>
      </c>
      <c r="I116" s="1" t="s">
        <v>427</v>
      </c>
      <c r="J116" s="1" t="s">
        <v>427</v>
      </c>
      <c r="K116" s="1" t="s">
        <v>427</v>
      </c>
      <c r="L116" s="1" t="s">
        <v>427</v>
      </c>
      <c r="M116" s="1" t="s">
        <v>427</v>
      </c>
      <c r="N116" s="1" t="s">
        <v>427</v>
      </c>
      <c r="O116" s="1" t="s">
        <v>427</v>
      </c>
      <c r="P116" s="1" t="s">
        <v>427</v>
      </c>
      <c r="Q116" s="1" t="s">
        <v>427</v>
      </c>
      <c r="R116" s="1" t="s">
        <v>427</v>
      </c>
      <c r="S116" s="1" t="s">
        <v>427</v>
      </c>
      <c r="T116" s="1" t="s">
        <v>427</v>
      </c>
      <c r="U116" s="1" t="s">
        <v>427</v>
      </c>
      <c r="V116" s="1" t="s">
        <v>427</v>
      </c>
      <c r="W116" s="1" t="s">
        <v>427</v>
      </c>
      <c r="X116" s="1" t="s">
        <v>427</v>
      </c>
      <c r="Y116" s="1" t="s">
        <v>427</v>
      </c>
      <c r="Z116" s="1" t="s">
        <v>427</v>
      </c>
      <c r="AA116" s="1" t="s">
        <v>427</v>
      </c>
      <c r="AB116" s="1" t="s">
        <v>427</v>
      </c>
      <c r="AC116" s="1" t="s">
        <v>427</v>
      </c>
      <c r="AD116" s="1" t="s">
        <v>427</v>
      </c>
      <c r="AE116" s="1" t="s">
        <v>427</v>
      </c>
      <c r="AF116" s="1" t="s">
        <v>427</v>
      </c>
      <c r="AG116" s="1" t="s">
        <v>427</v>
      </c>
      <c r="AH116" s="1" t="s">
        <v>427</v>
      </c>
      <c r="AI116" s="1" t="s">
        <v>427</v>
      </c>
      <c r="AJ116" s="1" t="s">
        <v>427</v>
      </c>
      <c r="AK116" s="1" t="s">
        <v>427</v>
      </c>
      <c r="AL116" s="1" t="s">
        <v>427</v>
      </c>
      <c r="AM116" s="1" t="s">
        <v>427</v>
      </c>
      <c r="AN116" s="1" t="s">
        <v>427</v>
      </c>
      <c r="AO116" s="1" t="s">
        <v>427</v>
      </c>
      <c r="AP116" s="1" t="s">
        <v>427</v>
      </c>
      <c r="AQ116" s="1" t="s">
        <v>427</v>
      </c>
      <c r="AR116" s="1" t="s">
        <v>427</v>
      </c>
      <c r="AS116" s="1" t="s">
        <v>427</v>
      </c>
      <c r="AT116" s="1" t="s">
        <v>427</v>
      </c>
      <c r="AU116" s="1" t="s">
        <v>427</v>
      </c>
      <c r="AV116" s="1" t="s">
        <v>427</v>
      </c>
      <c r="AW116" s="1" t="s">
        <v>427</v>
      </c>
      <c r="AX116" s="1" t="s">
        <v>427</v>
      </c>
      <c r="AY116" s="1" t="s">
        <v>427</v>
      </c>
      <c r="AZ116" s="1" t="s">
        <v>427</v>
      </c>
      <c r="BA116" s="1" t="s">
        <v>427</v>
      </c>
      <c r="BB116" s="1" t="s">
        <v>427</v>
      </c>
      <c r="BC116" s="1" t="s">
        <v>427</v>
      </c>
      <c r="BD116" s="1" t="s">
        <v>427</v>
      </c>
      <c r="BE116" s="1" t="s">
        <v>427</v>
      </c>
      <c r="BF116" s="1" t="s">
        <v>427</v>
      </c>
      <c r="BG116" s="1" t="s">
        <v>427</v>
      </c>
      <c r="BH116" s="1" t="s">
        <v>427</v>
      </c>
      <c r="BI116" s="1" t="s">
        <v>427</v>
      </c>
      <c r="BJ116" s="1" t="s">
        <v>427</v>
      </c>
      <c r="BK116" s="1" t="s">
        <v>427</v>
      </c>
      <c r="BL116" s="1" t="s">
        <v>427</v>
      </c>
      <c r="BM116" s="1" t="s">
        <v>427</v>
      </c>
      <c r="BN116" s="1" t="s">
        <v>427</v>
      </c>
      <c r="BO116" s="1" t="s">
        <v>427</v>
      </c>
      <c r="BP116" s="1" t="s">
        <v>427</v>
      </c>
      <c r="BQ116" s="1" t="s">
        <v>427</v>
      </c>
      <c r="BR116" s="1" t="s">
        <v>427</v>
      </c>
      <c r="BS116" s="1" t="s">
        <v>427</v>
      </c>
      <c r="BT116" s="1" t="s">
        <v>427</v>
      </c>
      <c r="BU116" s="1" t="s">
        <v>427</v>
      </c>
      <c r="BV116" s="1" t="s">
        <v>427</v>
      </c>
      <c r="BW116" s="1" t="s">
        <v>427</v>
      </c>
      <c r="BX116" s="1" t="s">
        <v>427</v>
      </c>
      <c r="BY116" s="1" t="s">
        <v>427</v>
      </c>
      <c r="BZ116" s="1" t="s">
        <v>427</v>
      </c>
      <c r="CA116" s="1" t="s">
        <v>427</v>
      </c>
      <c r="CB116" s="1" t="s">
        <v>427</v>
      </c>
      <c r="CC116" s="1" t="s">
        <v>427</v>
      </c>
      <c r="CD116" s="1" t="s">
        <v>427</v>
      </c>
      <c r="CE116" s="1" t="s">
        <v>427</v>
      </c>
      <c r="CF116" s="1" t="s">
        <v>427</v>
      </c>
      <c r="CG116" s="1" t="s">
        <v>427</v>
      </c>
      <c r="CH116" s="1" t="s">
        <v>427</v>
      </c>
      <c r="CI116" s="1" t="s">
        <v>427</v>
      </c>
      <c r="CJ116" s="1" t="s">
        <v>427</v>
      </c>
      <c r="CK116" s="1" t="s">
        <v>427</v>
      </c>
      <c r="CL116" s="1" t="s">
        <v>427</v>
      </c>
      <c r="CM116" s="1" t="s">
        <v>427</v>
      </c>
      <c r="CN116" s="1" t="s">
        <v>427</v>
      </c>
      <c r="CO116" s="1" t="s">
        <v>427</v>
      </c>
      <c r="CP116" s="1" t="s">
        <v>427</v>
      </c>
      <c r="CQ116" s="1" t="s">
        <v>427</v>
      </c>
      <c r="CR116" s="1" t="s">
        <v>427</v>
      </c>
      <c r="CS116" s="1" t="s">
        <v>427</v>
      </c>
      <c r="CT116" s="1" t="s">
        <v>427</v>
      </c>
      <c r="CU116" s="1" t="s">
        <v>427</v>
      </c>
      <c r="CV116" s="1" t="s">
        <v>427</v>
      </c>
      <c r="CW116" s="1" t="s">
        <v>427</v>
      </c>
      <c r="CX116" s="1" t="s">
        <v>427</v>
      </c>
      <c r="CY116" s="1" t="s">
        <v>427</v>
      </c>
      <c r="CZ116" s="1" t="s">
        <v>427</v>
      </c>
      <c r="DA116" s="1" t="s">
        <v>427</v>
      </c>
      <c r="DB116" s="1" t="s">
        <v>427</v>
      </c>
      <c r="DC116" s="1" t="s">
        <v>427</v>
      </c>
      <c r="DD116" s="1" t="s">
        <v>427</v>
      </c>
      <c r="DE116" s="1" t="s">
        <v>427</v>
      </c>
      <c r="DF116" s="1" t="s">
        <v>427</v>
      </c>
      <c r="DG116" s="1" t="s">
        <v>427</v>
      </c>
      <c r="DH116" s="1" t="s">
        <v>427</v>
      </c>
      <c r="DI116" s="1" t="s">
        <v>427</v>
      </c>
      <c r="DJ116" s="1" t="s">
        <v>427</v>
      </c>
      <c r="DK116" s="1" t="s">
        <v>427</v>
      </c>
      <c r="DL116" s="1" t="s">
        <v>427</v>
      </c>
      <c r="DM116" s="1" t="s">
        <v>427</v>
      </c>
      <c r="DN116" s="1" t="s">
        <v>427</v>
      </c>
      <c r="DO116" s="1" t="s">
        <v>427</v>
      </c>
      <c r="DQ116" s="1" t="s">
        <v>427</v>
      </c>
      <c r="DV116" s="1">
        <v>0</v>
      </c>
    </row>
    <row r="117" spans="1:127" x14ac:dyDescent="0.2">
      <c r="A117" s="2"/>
      <c r="BF117" s="1" t="s">
        <v>427</v>
      </c>
      <c r="DP117" s="1" t="s">
        <v>427</v>
      </c>
      <c r="DV117" s="1">
        <v>0</v>
      </c>
      <c r="DW117" s="1" t="s">
        <v>427</v>
      </c>
    </row>
    <row r="118" spans="1:127" x14ac:dyDescent="0.2">
      <c r="A118" s="2" t="s">
        <v>427</v>
      </c>
      <c r="B118" s="1" t="s">
        <v>427</v>
      </c>
      <c r="C118" s="1" t="s">
        <v>427</v>
      </c>
      <c r="D118" s="1" t="s">
        <v>427</v>
      </c>
      <c r="E118" s="1" t="s">
        <v>427</v>
      </c>
      <c r="F118" s="1" t="s">
        <v>427</v>
      </c>
      <c r="G118" s="1" t="s">
        <v>427</v>
      </c>
      <c r="H118" s="1" t="s">
        <v>427</v>
      </c>
      <c r="I118" s="1" t="s">
        <v>427</v>
      </c>
      <c r="J118" s="1" t="s">
        <v>427</v>
      </c>
      <c r="K118" s="1" t="s">
        <v>427</v>
      </c>
      <c r="L118" s="1" t="s">
        <v>427</v>
      </c>
      <c r="M118" s="1" t="s">
        <v>427</v>
      </c>
      <c r="N118" s="1" t="s">
        <v>427</v>
      </c>
      <c r="O118" s="1" t="s">
        <v>427</v>
      </c>
      <c r="P118" s="1" t="s">
        <v>427</v>
      </c>
      <c r="Q118" s="1" t="s">
        <v>427</v>
      </c>
      <c r="R118" s="1" t="s">
        <v>427</v>
      </c>
      <c r="S118" s="1" t="s">
        <v>427</v>
      </c>
      <c r="T118" s="1" t="s">
        <v>427</v>
      </c>
      <c r="V118" s="1" t="s">
        <v>427</v>
      </c>
      <c r="W118" s="1" t="s">
        <v>427</v>
      </c>
      <c r="X118" s="1" t="s">
        <v>427</v>
      </c>
      <c r="Y118" s="1" t="s">
        <v>427</v>
      </c>
      <c r="Z118" s="1" t="s">
        <v>427</v>
      </c>
      <c r="AA118" s="1" t="s">
        <v>427</v>
      </c>
      <c r="AB118" s="1" t="s">
        <v>427</v>
      </c>
      <c r="AC118" s="1" t="s">
        <v>427</v>
      </c>
      <c r="AD118" s="1" t="s">
        <v>427</v>
      </c>
      <c r="AE118" s="1" t="s">
        <v>427</v>
      </c>
      <c r="AF118" s="1" t="s">
        <v>427</v>
      </c>
      <c r="AG118" s="1" t="s">
        <v>427</v>
      </c>
      <c r="AH118" s="1" t="s">
        <v>427</v>
      </c>
      <c r="AI118" s="1" t="s">
        <v>427</v>
      </c>
      <c r="AJ118" s="1" t="s">
        <v>427</v>
      </c>
      <c r="AK118" s="1" t="s">
        <v>427</v>
      </c>
      <c r="AL118" s="1" t="s">
        <v>427</v>
      </c>
      <c r="AM118" s="1" t="s">
        <v>427</v>
      </c>
      <c r="AN118" s="1" t="s">
        <v>427</v>
      </c>
      <c r="AO118" s="1" t="s">
        <v>427</v>
      </c>
      <c r="AP118" s="1" t="s">
        <v>427</v>
      </c>
      <c r="AQ118" s="1" t="s">
        <v>427</v>
      </c>
      <c r="AR118" s="1" t="s">
        <v>427</v>
      </c>
      <c r="AS118" s="1" t="s">
        <v>427</v>
      </c>
      <c r="AT118" s="1" t="s">
        <v>427</v>
      </c>
      <c r="AU118" s="1" t="s">
        <v>427</v>
      </c>
      <c r="AV118" s="1" t="s">
        <v>427</v>
      </c>
      <c r="AW118" s="1" t="s">
        <v>427</v>
      </c>
      <c r="AX118" s="1" t="s">
        <v>427</v>
      </c>
      <c r="AY118" s="1" t="s">
        <v>427</v>
      </c>
      <c r="AZ118" s="1" t="s">
        <v>427</v>
      </c>
      <c r="BA118" s="1" t="s">
        <v>427</v>
      </c>
      <c r="BB118" s="1" t="s">
        <v>427</v>
      </c>
      <c r="BC118" s="1" t="s">
        <v>427</v>
      </c>
      <c r="BD118" s="1" t="s">
        <v>427</v>
      </c>
      <c r="BE118" s="1" t="s">
        <v>427</v>
      </c>
      <c r="BF118" s="1" t="s">
        <v>427</v>
      </c>
      <c r="BG118" s="1" t="s">
        <v>427</v>
      </c>
      <c r="BH118" s="1" t="s">
        <v>427</v>
      </c>
      <c r="BI118" s="1" t="s">
        <v>427</v>
      </c>
      <c r="BJ118" s="1" t="s">
        <v>427</v>
      </c>
      <c r="BK118" s="1" t="s">
        <v>427</v>
      </c>
      <c r="BL118" s="1" t="s">
        <v>427</v>
      </c>
      <c r="BM118" s="1" t="s">
        <v>427</v>
      </c>
      <c r="BN118" s="1" t="s">
        <v>427</v>
      </c>
      <c r="BO118" s="1" t="s">
        <v>427</v>
      </c>
      <c r="BP118" s="1" t="s">
        <v>427</v>
      </c>
      <c r="BQ118" s="1" t="s">
        <v>427</v>
      </c>
      <c r="BR118" s="1" t="s">
        <v>427</v>
      </c>
      <c r="BS118" s="1" t="s">
        <v>427</v>
      </c>
      <c r="BT118" s="1" t="s">
        <v>427</v>
      </c>
      <c r="BU118" s="1" t="s">
        <v>427</v>
      </c>
      <c r="BV118" s="1" t="s">
        <v>427</v>
      </c>
      <c r="BW118" s="1" t="s">
        <v>427</v>
      </c>
      <c r="BX118" s="1" t="s">
        <v>427</v>
      </c>
      <c r="BY118" s="1" t="s">
        <v>427</v>
      </c>
      <c r="BZ118" s="1" t="s">
        <v>427</v>
      </c>
      <c r="CA118" s="1" t="s">
        <v>427</v>
      </c>
      <c r="CB118" s="1" t="s">
        <v>427</v>
      </c>
      <c r="CC118" s="1" t="s">
        <v>427</v>
      </c>
      <c r="CD118" s="1" t="s">
        <v>427</v>
      </c>
      <c r="CE118" s="1" t="s">
        <v>427</v>
      </c>
      <c r="CF118" s="1" t="s">
        <v>427</v>
      </c>
      <c r="CG118" s="1" t="s">
        <v>427</v>
      </c>
      <c r="CH118" s="1" t="s">
        <v>427</v>
      </c>
      <c r="CI118" s="1" t="s">
        <v>427</v>
      </c>
      <c r="CJ118" s="1" t="s">
        <v>427</v>
      </c>
      <c r="CK118" s="1" t="s">
        <v>427</v>
      </c>
      <c r="CL118" s="1" t="s">
        <v>427</v>
      </c>
      <c r="CM118" s="1" t="s">
        <v>427</v>
      </c>
      <c r="CN118" s="1" t="s">
        <v>427</v>
      </c>
      <c r="CO118" s="1" t="s">
        <v>427</v>
      </c>
      <c r="CQ118" s="1" t="s">
        <v>427</v>
      </c>
      <c r="CR118" s="1" t="s">
        <v>427</v>
      </c>
      <c r="CS118" s="1" t="s">
        <v>427</v>
      </c>
      <c r="CT118" s="1" t="s">
        <v>427</v>
      </c>
      <c r="CU118" s="1" t="s">
        <v>427</v>
      </c>
      <c r="CV118" s="1" t="s">
        <v>427</v>
      </c>
      <c r="CW118" s="1" t="s">
        <v>427</v>
      </c>
      <c r="CX118" s="1" t="s">
        <v>427</v>
      </c>
      <c r="CY118" s="1" t="s">
        <v>427</v>
      </c>
      <c r="DA118" s="1" t="s">
        <v>427</v>
      </c>
      <c r="DB118" s="1" t="s">
        <v>427</v>
      </c>
      <c r="DC118" s="1" t="s">
        <v>427</v>
      </c>
      <c r="DD118" s="1" t="s">
        <v>427</v>
      </c>
      <c r="DE118" s="1" t="s">
        <v>427</v>
      </c>
      <c r="DF118" s="1" t="s">
        <v>427</v>
      </c>
      <c r="DG118" s="1" t="s">
        <v>427</v>
      </c>
      <c r="DH118" s="1" t="s">
        <v>427</v>
      </c>
      <c r="DI118" s="1" t="s">
        <v>427</v>
      </c>
      <c r="DJ118" s="1" t="s">
        <v>427</v>
      </c>
      <c r="DK118" s="1" t="s">
        <v>427</v>
      </c>
      <c r="DL118" s="1" t="s">
        <v>427</v>
      </c>
      <c r="DN118" s="1" t="s">
        <v>427</v>
      </c>
      <c r="DO118" s="1" t="s">
        <v>427</v>
      </c>
      <c r="DV118" s="1">
        <v>0</v>
      </c>
      <c r="DW118" s="1" t="s">
        <v>427</v>
      </c>
    </row>
    <row r="119" spans="1:127" x14ac:dyDescent="0.2">
      <c r="A119" s="2" t="s">
        <v>427</v>
      </c>
      <c r="B119" s="1" t="s">
        <v>427</v>
      </c>
      <c r="C119" s="1" t="s">
        <v>427</v>
      </c>
      <c r="D119" s="1" t="s">
        <v>427</v>
      </c>
      <c r="E119" s="1" t="s">
        <v>427</v>
      </c>
      <c r="F119" s="1" t="s">
        <v>427</v>
      </c>
      <c r="G119" s="1" t="s">
        <v>427</v>
      </c>
      <c r="H119" s="1" t="s">
        <v>427</v>
      </c>
      <c r="I119" s="1" t="s">
        <v>427</v>
      </c>
      <c r="J119" s="1" t="s">
        <v>427</v>
      </c>
      <c r="K119" s="1" t="s">
        <v>427</v>
      </c>
      <c r="L119" s="1" t="s">
        <v>427</v>
      </c>
      <c r="M119" s="1" t="s">
        <v>427</v>
      </c>
      <c r="N119" s="1" t="s">
        <v>427</v>
      </c>
      <c r="O119" s="1" t="s">
        <v>427</v>
      </c>
      <c r="P119" s="1" t="s">
        <v>427</v>
      </c>
      <c r="Q119" s="1" t="s">
        <v>427</v>
      </c>
      <c r="R119" s="1" t="s">
        <v>427</v>
      </c>
      <c r="S119" s="1" t="s">
        <v>427</v>
      </c>
      <c r="T119" s="1" t="s">
        <v>427</v>
      </c>
      <c r="V119" s="1" t="s">
        <v>427</v>
      </c>
      <c r="W119" s="1" t="s">
        <v>427</v>
      </c>
      <c r="X119" s="1" t="s">
        <v>427</v>
      </c>
      <c r="Y119" s="1" t="s">
        <v>427</v>
      </c>
      <c r="Z119" s="1" t="s">
        <v>427</v>
      </c>
      <c r="AA119" s="1" t="s">
        <v>427</v>
      </c>
      <c r="AB119" s="1" t="s">
        <v>427</v>
      </c>
      <c r="AC119" s="1" t="s">
        <v>427</v>
      </c>
      <c r="AD119" s="1" t="s">
        <v>427</v>
      </c>
      <c r="AE119" s="1" t="s">
        <v>427</v>
      </c>
      <c r="AF119" s="1" t="s">
        <v>427</v>
      </c>
      <c r="AG119" s="1" t="s">
        <v>427</v>
      </c>
      <c r="AH119" s="1" t="s">
        <v>427</v>
      </c>
      <c r="AI119" s="1" t="s">
        <v>427</v>
      </c>
      <c r="AJ119" s="1" t="s">
        <v>427</v>
      </c>
      <c r="AK119" s="1" t="s">
        <v>427</v>
      </c>
      <c r="AL119" s="1" t="s">
        <v>427</v>
      </c>
      <c r="AM119" s="1" t="s">
        <v>427</v>
      </c>
      <c r="AN119" s="1" t="s">
        <v>427</v>
      </c>
      <c r="AO119" s="1" t="s">
        <v>427</v>
      </c>
      <c r="AP119" s="1" t="s">
        <v>427</v>
      </c>
      <c r="AQ119" s="1" t="s">
        <v>427</v>
      </c>
      <c r="AR119" s="1" t="s">
        <v>427</v>
      </c>
      <c r="AS119" s="1" t="s">
        <v>427</v>
      </c>
      <c r="AT119" s="1" t="s">
        <v>427</v>
      </c>
      <c r="AU119" s="1" t="s">
        <v>427</v>
      </c>
      <c r="AV119" s="1" t="s">
        <v>427</v>
      </c>
      <c r="AW119" s="1" t="s">
        <v>427</v>
      </c>
      <c r="AX119" s="1" t="s">
        <v>427</v>
      </c>
      <c r="AY119" s="1" t="s">
        <v>427</v>
      </c>
      <c r="AZ119" s="1" t="s">
        <v>427</v>
      </c>
      <c r="BA119" s="1" t="s">
        <v>427</v>
      </c>
      <c r="BB119" s="1" t="s">
        <v>427</v>
      </c>
      <c r="BC119" s="1" t="s">
        <v>427</v>
      </c>
      <c r="BD119" s="1" t="s">
        <v>427</v>
      </c>
      <c r="BE119" s="1" t="s">
        <v>427</v>
      </c>
      <c r="BF119" s="1" t="s">
        <v>427</v>
      </c>
      <c r="BG119" s="1" t="s">
        <v>427</v>
      </c>
      <c r="BH119" s="1" t="s">
        <v>427</v>
      </c>
      <c r="BI119" s="1" t="s">
        <v>427</v>
      </c>
      <c r="BJ119" s="1" t="s">
        <v>427</v>
      </c>
      <c r="BK119" s="1" t="s">
        <v>427</v>
      </c>
      <c r="BL119" s="1" t="s">
        <v>427</v>
      </c>
      <c r="BM119" s="1" t="s">
        <v>427</v>
      </c>
      <c r="BN119" s="1" t="s">
        <v>427</v>
      </c>
      <c r="BO119" s="1" t="s">
        <v>427</v>
      </c>
      <c r="BP119" s="1" t="s">
        <v>427</v>
      </c>
      <c r="BQ119" s="1" t="s">
        <v>427</v>
      </c>
      <c r="BR119" s="1" t="s">
        <v>427</v>
      </c>
      <c r="BS119" s="1" t="s">
        <v>427</v>
      </c>
      <c r="BT119" s="1" t="s">
        <v>427</v>
      </c>
      <c r="BU119" s="1" t="s">
        <v>427</v>
      </c>
      <c r="BV119" s="1" t="s">
        <v>427</v>
      </c>
      <c r="BW119" s="1" t="s">
        <v>427</v>
      </c>
      <c r="BX119" s="1" t="s">
        <v>427</v>
      </c>
      <c r="BY119" s="1" t="s">
        <v>427</v>
      </c>
      <c r="BZ119" s="1" t="s">
        <v>427</v>
      </c>
      <c r="CA119" s="1" t="s">
        <v>427</v>
      </c>
      <c r="CB119" s="1" t="s">
        <v>427</v>
      </c>
      <c r="CC119" s="1" t="s">
        <v>427</v>
      </c>
      <c r="CD119" s="1" t="s">
        <v>427</v>
      </c>
      <c r="CE119" s="1" t="s">
        <v>427</v>
      </c>
      <c r="CF119" s="1" t="s">
        <v>427</v>
      </c>
      <c r="CG119" s="1" t="s">
        <v>427</v>
      </c>
      <c r="CH119" s="1" t="s">
        <v>427</v>
      </c>
      <c r="CI119" s="1" t="s">
        <v>427</v>
      </c>
      <c r="CJ119" s="1" t="s">
        <v>427</v>
      </c>
      <c r="CK119" s="1" t="s">
        <v>427</v>
      </c>
      <c r="CL119" s="1" t="s">
        <v>427</v>
      </c>
      <c r="CM119" s="1" t="s">
        <v>427</v>
      </c>
      <c r="CN119" s="1" t="s">
        <v>427</v>
      </c>
      <c r="CO119" s="1" t="s">
        <v>427</v>
      </c>
      <c r="CP119" s="1" t="s">
        <v>427</v>
      </c>
      <c r="CQ119" s="1" t="s">
        <v>427</v>
      </c>
      <c r="CR119" s="1" t="s">
        <v>427</v>
      </c>
      <c r="CS119" s="1" t="s">
        <v>427</v>
      </c>
      <c r="CT119" s="1" t="s">
        <v>427</v>
      </c>
      <c r="CU119" s="1" t="s">
        <v>427</v>
      </c>
      <c r="CV119" s="1" t="s">
        <v>427</v>
      </c>
      <c r="CW119" s="1" t="s">
        <v>427</v>
      </c>
      <c r="CX119" s="1" t="s">
        <v>427</v>
      </c>
      <c r="CY119" s="1" t="s">
        <v>427</v>
      </c>
      <c r="CZ119" s="1" t="s">
        <v>448</v>
      </c>
      <c r="DA119" s="1" t="s">
        <v>427</v>
      </c>
      <c r="DB119" s="1" t="s">
        <v>427</v>
      </c>
      <c r="DC119" s="1" t="s">
        <v>427</v>
      </c>
      <c r="DD119" s="1" t="s">
        <v>427</v>
      </c>
      <c r="DE119" s="1" t="s">
        <v>427</v>
      </c>
      <c r="DF119" s="1" t="s">
        <v>427</v>
      </c>
      <c r="DG119" s="1" t="s">
        <v>427</v>
      </c>
      <c r="DH119" s="1" t="s">
        <v>427</v>
      </c>
      <c r="DI119" s="1" t="s">
        <v>427</v>
      </c>
      <c r="DJ119" s="1" t="s">
        <v>427</v>
      </c>
      <c r="DK119" s="1" t="s">
        <v>427</v>
      </c>
      <c r="DL119" s="1" t="s">
        <v>427</v>
      </c>
      <c r="DM119" s="1" t="s">
        <v>427</v>
      </c>
      <c r="DN119" s="1" t="s">
        <v>427</v>
      </c>
      <c r="DO119" s="1" t="s">
        <v>427</v>
      </c>
      <c r="DP119" s="1" t="s">
        <v>426</v>
      </c>
      <c r="DQ119" s="1" t="s">
        <v>427</v>
      </c>
      <c r="DV119" s="1">
        <v>0</v>
      </c>
      <c r="DW119" s="1" t="s">
        <v>427</v>
      </c>
    </row>
    <row r="120" spans="1:127" x14ac:dyDescent="0.2">
      <c r="A120" s="2" t="s">
        <v>427</v>
      </c>
      <c r="B120" s="1" t="s">
        <v>427</v>
      </c>
      <c r="E120" s="1" t="s">
        <v>427</v>
      </c>
      <c r="F120" s="1" t="s">
        <v>427</v>
      </c>
      <c r="G120" s="1" t="s">
        <v>427</v>
      </c>
      <c r="I120" s="1" t="s">
        <v>427</v>
      </c>
      <c r="J120" s="1" t="s">
        <v>427</v>
      </c>
      <c r="K120" s="1" t="s">
        <v>427</v>
      </c>
      <c r="L120" s="1" t="s">
        <v>427</v>
      </c>
      <c r="M120" s="1" t="s">
        <v>427</v>
      </c>
      <c r="N120" s="1" t="s">
        <v>427</v>
      </c>
      <c r="O120" s="1" t="s">
        <v>427</v>
      </c>
      <c r="P120" s="1" t="s">
        <v>427</v>
      </c>
      <c r="Q120" s="1" t="s">
        <v>427</v>
      </c>
      <c r="R120" s="1" t="s">
        <v>427</v>
      </c>
      <c r="S120" s="1" t="s">
        <v>427</v>
      </c>
      <c r="T120" s="1" t="s">
        <v>427</v>
      </c>
      <c r="W120" s="1" t="s">
        <v>427</v>
      </c>
      <c r="X120" s="1" t="s">
        <v>427</v>
      </c>
      <c r="Y120" s="1" t="s">
        <v>427</v>
      </c>
      <c r="Z120" s="1" t="s">
        <v>427</v>
      </c>
      <c r="AA120" s="1" t="s">
        <v>427</v>
      </c>
      <c r="AB120" s="1" t="s">
        <v>427</v>
      </c>
      <c r="AC120" s="1" t="s">
        <v>427</v>
      </c>
      <c r="AD120" s="1" t="s">
        <v>427</v>
      </c>
      <c r="AE120" s="1" t="s">
        <v>427</v>
      </c>
      <c r="AF120" s="1" t="s">
        <v>427</v>
      </c>
      <c r="AG120" s="1" t="s">
        <v>427</v>
      </c>
      <c r="AH120" s="1" t="s">
        <v>427</v>
      </c>
      <c r="AI120" s="1" t="s">
        <v>427</v>
      </c>
      <c r="AJ120" s="1" t="s">
        <v>427</v>
      </c>
      <c r="AK120" s="1" t="s">
        <v>427</v>
      </c>
      <c r="AL120" s="1" t="s">
        <v>427</v>
      </c>
      <c r="AM120" s="1" t="s">
        <v>427</v>
      </c>
      <c r="AQ120" s="1" t="s">
        <v>427</v>
      </c>
      <c r="AR120" s="1" t="s">
        <v>427</v>
      </c>
      <c r="AS120" s="1" t="s">
        <v>427</v>
      </c>
      <c r="AT120" s="1" t="s">
        <v>427</v>
      </c>
      <c r="AU120" s="1" t="s">
        <v>427</v>
      </c>
      <c r="AV120" s="1" t="s">
        <v>427</v>
      </c>
      <c r="AW120" s="1" t="s">
        <v>427</v>
      </c>
      <c r="AX120" s="1" t="s">
        <v>427</v>
      </c>
      <c r="AY120" s="1" t="s">
        <v>427</v>
      </c>
      <c r="AZ120" s="1" t="s">
        <v>427</v>
      </c>
      <c r="BA120" s="1" t="s">
        <v>427</v>
      </c>
      <c r="BB120" s="1" t="s">
        <v>427</v>
      </c>
      <c r="BC120" s="1" t="s">
        <v>427</v>
      </c>
      <c r="BD120" s="1" t="s">
        <v>427</v>
      </c>
      <c r="BE120" s="1" t="s">
        <v>427</v>
      </c>
      <c r="BF120" s="1" t="s">
        <v>427</v>
      </c>
      <c r="BG120" s="1" t="s">
        <v>427</v>
      </c>
      <c r="BH120" s="1" t="s">
        <v>427</v>
      </c>
      <c r="BI120" s="1" t="s">
        <v>427</v>
      </c>
      <c r="BJ120" s="1" t="s">
        <v>427</v>
      </c>
      <c r="BK120" s="1" t="s">
        <v>427</v>
      </c>
      <c r="BL120" s="1" t="s">
        <v>427</v>
      </c>
      <c r="BM120" s="1" t="s">
        <v>427</v>
      </c>
      <c r="BN120" s="1" t="s">
        <v>427</v>
      </c>
      <c r="BO120" s="1" t="s">
        <v>427</v>
      </c>
      <c r="BP120" s="1" t="s">
        <v>427</v>
      </c>
      <c r="BQ120" s="1" t="s">
        <v>427</v>
      </c>
      <c r="BR120" s="1" t="s">
        <v>427</v>
      </c>
      <c r="BS120" s="1" t="s">
        <v>427</v>
      </c>
      <c r="BT120" s="1" t="s">
        <v>427</v>
      </c>
      <c r="BU120" s="1" t="s">
        <v>427</v>
      </c>
      <c r="BV120" s="1" t="s">
        <v>427</v>
      </c>
      <c r="BW120" s="1" t="s">
        <v>427</v>
      </c>
      <c r="BX120" s="1" t="s">
        <v>427</v>
      </c>
      <c r="BY120" s="1" t="s">
        <v>427</v>
      </c>
      <c r="BZ120" s="1" t="s">
        <v>427</v>
      </c>
      <c r="CA120" s="1" t="s">
        <v>427</v>
      </c>
      <c r="CB120" s="1" t="s">
        <v>427</v>
      </c>
      <c r="CC120" s="1" t="s">
        <v>427</v>
      </c>
      <c r="CD120" s="1" t="s">
        <v>427</v>
      </c>
      <c r="CF120" s="1" t="s">
        <v>427</v>
      </c>
      <c r="CG120" s="1" t="s">
        <v>427</v>
      </c>
      <c r="CH120" s="1" t="s">
        <v>427</v>
      </c>
      <c r="CI120" s="1" t="s">
        <v>427</v>
      </c>
      <c r="CJ120" s="1" t="s">
        <v>427</v>
      </c>
      <c r="CK120" s="1" t="s">
        <v>427</v>
      </c>
      <c r="CL120" s="1" t="s">
        <v>427</v>
      </c>
      <c r="CQ120" s="1" t="s">
        <v>427</v>
      </c>
      <c r="CS120" s="1" t="s">
        <v>427</v>
      </c>
      <c r="CT120" s="1" t="s">
        <v>427</v>
      </c>
      <c r="CV120" s="1" t="s">
        <v>427</v>
      </c>
      <c r="CW120" s="1" t="s">
        <v>427</v>
      </c>
      <c r="CY120" s="1" t="s">
        <v>427</v>
      </c>
      <c r="DA120" s="1" t="s">
        <v>427</v>
      </c>
      <c r="DB120" s="1" t="s">
        <v>427</v>
      </c>
      <c r="DC120" s="1" t="s">
        <v>427</v>
      </c>
      <c r="DD120" s="1" t="s">
        <v>427</v>
      </c>
      <c r="DE120" s="1" t="s">
        <v>427</v>
      </c>
      <c r="DF120" s="1" t="s">
        <v>427</v>
      </c>
      <c r="DG120" s="1" t="s">
        <v>427</v>
      </c>
      <c r="DH120" s="1" t="s">
        <v>427</v>
      </c>
      <c r="DI120" s="1" t="s">
        <v>427</v>
      </c>
      <c r="DJ120" s="1" t="s">
        <v>427</v>
      </c>
      <c r="DK120" s="1" t="s">
        <v>427</v>
      </c>
      <c r="DL120" s="1" t="s">
        <v>427</v>
      </c>
      <c r="DN120" s="1" t="s">
        <v>427</v>
      </c>
      <c r="DO120" s="1" t="s">
        <v>427</v>
      </c>
      <c r="DV120" s="1">
        <v>0</v>
      </c>
      <c r="DW120" s="1" t="s">
        <v>427</v>
      </c>
    </row>
    <row r="121" spans="1:127" x14ac:dyDescent="0.2">
      <c r="A121" s="2" t="s">
        <v>449</v>
      </c>
      <c r="B121" s="1">
        <v>1264.6600000000001</v>
      </c>
      <c r="C121" s="1">
        <v>355.2</v>
      </c>
      <c r="D121" s="1">
        <v>11.84</v>
      </c>
      <c r="E121" s="1">
        <v>254.56</v>
      </c>
      <c r="F121" s="1">
        <v>504</v>
      </c>
      <c r="G121" s="1">
        <v>162.80000000000001</v>
      </c>
      <c r="H121" s="1">
        <v>0</v>
      </c>
      <c r="I121" s="1">
        <v>5.92</v>
      </c>
      <c r="J121" s="1">
        <v>136.16</v>
      </c>
      <c r="K121" s="1">
        <v>423.36</v>
      </c>
      <c r="L121" s="1">
        <v>199.36</v>
      </c>
      <c r="M121" s="1">
        <v>204</v>
      </c>
      <c r="N121" s="1">
        <v>5353.6</v>
      </c>
      <c r="O121" s="1">
        <v>108</v>
      </c>
      <c r="P121" s="1">
        <v>366.12</v>
      </c>
      <c r="Q121" s="1">
        <v>1477.2</v>
      </c>
      <c r="R121" s="1">
        <v>90</v>
      </c>
      <c r="S121" s="1">
        <v>678</v>
      </c>
      <c r="T121" s="1">
        <v>600.14</v>
      </c>
      <c r="U121" s="1">
        <v>48</v>
      </c>
      <c r="V121" s="1">
        <v>891.48</v>
      </c>
      <c r="W121" s="1">
        <v>124.8</v>
      </c>
      <c r="X121" s="1">
        <v>31.56</v>
      </c>
      <c r="Y121" s="1">
        <v>1044</v>
      </c>
      <c r="Z121" s="1">
        <v>61.2</v>
      </c>
      <c r="AA121" s="1">
        <v>192.64</v>
      </c>
      <c r="AB121" s="1">
        <v>330.4</v>
      </c>
      <c r="AC121" s="1">
        <v>95.76</v>
      </c>
      <c r="AD121" s="1">
        <v>1574.4</v>
      </c>
      <c r="AE121" s="1">
        <v>252</v>
      </c>
      <c r="AF121" s="1">
        <v>404.4</v>
      </c>
      <c r="AG121" s="1">
        <v>46.62</v>
      </c>
      <c r="AH121" s="1">
        <v>153.6</v>
      </c>
      <c r="AI121" s="1">
        <v>103.04</v>
      </c>
      <c r="AJ121" s="1">
        <v>1762.6</v>
      </c>
      <c r="AK121" s="1">
        <v>1014</v>
      </c>
      <c r="AL121" s="1">
        <v>4.92</v>
      </c>
      <c r="AM121" s="1">
        <v>67.08</v>
      </c>
      <c r="AN121" s="1">
        <v>15.2</v>
      </c>
      <c r="AO121" s="1">
        <v>0</v>
      </c>
      <c r="AP121" s="1">
        <v>0</v>
      </c>
      <c r="AQ121" s="1">
        <v>1337</v>
      </c>
      <c r="AR121" s="1">
        <v>231</v>
      </c>
      <c r="AS121" s="1">
        <v>524</v>
      </c>
      <c r="AT121" s="1">
        <v>763.2</v>
      </c>
      <c r="AU121" s="1">
        <v>37.200000000000003</v>
      </c>
      <c r="AV121" s="1">
        <v>262.5</v>
      </c>
      <c r="AW121" s="1">
        <v>0</v>
      </c>
      <c r="AX121" s="1">
        <v>75.2</v>
      </c>
      <c r="AY121" s="1">
        <v>288</v>
      </c>
      <c r="AZ121" s="1">
        <v>187.2</v>
      </c>
      <c r="BA121" s="1">
        <v>70</v>
      </c>
      <c r="BB121" s="1">
        <v>0</v>
      </c>
      <c r="BC121" s="1">
        <v>475</v>
      </c>
      <c r="BD121" s="1">
        <v>96</v>
      </c>
      <c r="BE121" s="1">
        <v>943.75</v>
      </c>
      <c r="BF121" s="1">
        <v>168</v>
      </c>
      <c r="BG121" s="1">
        <v>1232.0999999999999</v>
      </c>
      <c r="BH121" s="1">
        <v>184</v>
      </c>
      <c r="BI121" s="1">
        <v>16.5</v>
      </c>
      <c r="BJ121" s="1">
        <v>326.39999999999998</v>
      </c>
      <c r="BK121" s="1">
        <v>0</v>
      </c>
      <c r="BL121" s="1">
        <v>61</v>
      </c>
      <c r="BM121" s="1">
        <v>304</v>
      </c>
      <c r="BN121" s="1">
        <v>283.2</v>
      </c>
      <c r="BO121" s="1">
        <v>267</v>
      </c>
      <c r="BP121" s="1">
        <v>562.25</v>
      </c>
      <c r="BQ121" s="1">
        <v>204</v>
      </c>
      <c r="BR121" s="1">
        <v>260.39999999999998</v>
      </c>
      <c r="BS121" s="1">
        <v>0</v>
      </c>
      <c r="BT121" s="1">
        <v>16.2</v>
      </c>
      <c r="BU121" s="1">
        <v>214.5</v>
      </c>
      <c r="BV121" s="1">
        <v>2700.2</v>
      </c>
      <c r="BW121" s="1">
        <v>96</v>
      </c>
      <c r="BX121" s="1">
        <v>756</v>
      </c>
      <c r="BY121" s="1">
        <v>252</v>
      </c>
      <c r="BZ121" s="1">
        <v>32.4</v>
      </c>
      <c r="CA121" s="1">
        <v>49.2</v>
      </c>
      <c r="CB121" s="1">
        <v>0</v>
      </c>
      <c r="CC121" s="1">
        <v>101</v>
      </c>
      <c r="CD121" s="1">
        <v>257.39999999999998</v>
      </c>
      <c r="CE121" s="1">
        <v>13.4</v>
      </c>
      <c r="CF121" s="1">
        <v>5.6</v>
      </c>
      <c r="CG121" s="1">
        <v>18</v>
      </c>
      <c r="CH121" s="1">
        <v>874.6</v>
      </c>
      <c r="CI121" s="1">
        <v>200</v>
      </c>
      <c r="CJ121" s="1">
        <v>69.5</v>
      </c>
      <c r="CK121" s="1">
        <v>49.5</v>
      </c>
      <c r="CL121" s="1">
        <v>304.5</v>
      </c>
      <c r="CM121" s="1">
        <v>3.22</v>
      </c>
      <c r="CN121" s="1">
        <v>3.22</v>
      </c>
      <c r="CO121" s="1">
        <v>2.52</v>
      </c>
      <c r="CP121" s="1">
        <v>3.5</v>
      </c>
      <c r="CQ121" s="1">
        <v>55.2</v>
      </c>
      <c r="CR121" s="1">
        <v>52.8</v>
      </c>
      <c r="CS121" s="1">
        <v>820.8</v>
      </c>
      <c r="CT121" s="1">
        <v>24</v>
      </c>
      <c r="CU121" s="1">
        <v>48</v>
      </c>
      <c r="CV121" s="1">
        <v>103.68</v>
      </c>
      <c r="CW121" s="1">
        <v>124</v>
      </c>
      <c r="CX121" s="1">
        <v>41.3</v>
      </c>
      <c r="CY121" s="1">
        <v>326.25</v>
      </c>
      <c r="CZ121" s="1">
        <v>3.75</v>
      </c>
      <c r="DA121" s="1">
        <v>325.5</v>
      </c>
      <c r="DB121" s="1">
        <v>1380.5</v>
      </c>
      <c r="DC121" s="1">
        <v>249</v>
      </c>
      <c r="DD121" s="1">
        <v>62.4</v>
      </c>
      <c r="DE121" s="1">
        <v>487.5</v>
      </c>
      <c r="DF121" s="1">
        <v>126.5</v>
      </c>
      <c r="DG121" s="1">
        <v>128.4</v>
      </c>
      <c r="DH121" s="1">
        <v>159</v>
      </c>
      <c r="DI121" s="1">
        <v>144</v>
      </c>
      <c r="DJ121" s="1">
        <v>25</v>
      </c>
      <c r="DK121" s="1">
        <v>3</v>
      </c>
      <c r="DL121" s="1">
        <v>6</v>
      </c>
      <c r="DM121" s="1">
        <v>6</v>
      </c>
      <c r="DN121" s="1">
        <v>0</v>
      </c>
      <c r="DO121" s="1">
        <v>342</v>
      </c>
      <c r="DP121" s="1">
        <v>0</v>
      </c>
      <c r="DQ121" s="1">
        <v>0</v>
      </c>
      <c r="DU121" s="1">
        <v>0</v>
      </c>
      <c r="DV121" s="1">
        <v>40638.559999999998</v>
      </c>
      <c r="DW121" s="1" t="s">
        <v>449</v>
      </c>
    </row>
    <row r="122" spans="1:127" x14ac:dyDescent="0.2">
      <c r="A122" s="2" t="s">
        <v>450</v>
      </c>
      <c r="B122" s="1">
        <v>427.25</v>
      </c>
      <c r="C122" s="1">
        <v>114.95145631068</v>
      </c>
      <c r="D122" s="1">
        <v>3.8317152103559899</v>
      </c>
      <c r="E122" s="1">
        <v>82.381877022653697</v>
      </c>
      <c r="F122" s="1">
        <v>225</v>
      </c>
      <c r="G122" s="1">
        <v>54.266666666666701</v>
      </c>
      <c r="H122" s="1">
        <v>0</v>
      </c>
      <c r="I122" s="1">
        <v>2</v>
      </c>
      <c r="J122" s="1">
        <v>45.386666666666699</v>
      </c>
      <c r="K122" s="1">
        <v>189</v>
      </c>
      <c r="L122" s="1">
        <v>81.371428571428595</v>
      </c>
      <c r="M122" s="1">
        <v>85.355648535564896</v>
      </c>
      <c r="N122" s="1">
        <v>2390</v>
      </c>
      <c r="O122" s="1">
        <v>60</v>
      </c>
      <c r="P122" s="1">
        <v>305.10000000000002</v>
      </c>
      <c r="Q122" s="1">
        <v>1094.2222222222199</v>
      </c>
      <c r="R122" s="1">
        <v>66.6666666666667</v>
      </c>
      <c r="S122" s="1">
        <v>491.304347826087</v>
      </c>
      <c r="T122" s="1">
        <v>270.33333333333297</v>
      </c>
      <c r="U122" s="1">
        <v>5</v>
      </c>
      <c r="V122" s="1">
        <v>307.406896551724</v>
      </c>
      <c r="W122" s="1">
        <v>104</v>
      </c>
      <c r="X122" s="1">
        <v>23.377777777777801</v>
      </c>
      <c r="Y122" s="1">
        <v>870</v>
      </c>
      <c r="Z122" s="1">
        <v>45.3333333333333</v>
      </c>
      <c r="AA122" s="1">
        <v>78.628571428571405</v>
      </c>
      <c r="AB122" s="1">
        <v>147.5</v>
      </c>
      <c r="AC122" s="1">
        <v>42.75</v>
      </c>
      <c r="AD122" s="1">
        <v>164</v>
      </c>
      <c r="AE122" s="1">
        <v>124.752475247525</v>
      </c>
      <c r="AF122" s="1">
        <v>42.125</v>
      </c>
      <c r="AG122" s="1">
        <v>19.425000000000001</v>
      </c>
      <c r="AH122" s="1">
        <v>15.6734693877551</v>
      </c>
      <c r="AI122" s="1">
        <v>28</v>
      </c>
      <c r="AJ122" s="1">
        <v>979.22222222222194</v>
      </c>
      <c r="AK122" s="1">
        <v>169</v>
      </c>
      <c r="AL122" s="1">
        <v>3.6444444444444399</v>
      </c>
      <c r="AM122" s="1">
        <v>32.25</v>
      </c>
      <c r="AN122" s="1">
        <v>8.8372093023255793</v>
      </c>
      <c r="AO122" s="1">
        <v>0</v>
      </c>
      <c r="AP122" s="1">
        <v>0</v>
      </c>
      <c r="AQ122" s="1">
        <v>1337</v>
      </c>
      <c r="AR122" s="1">
        <v>231</v>
      </c>
      <c r="AS122" s="1">
        <v>524</v>
      </c>
      <c r="AT122" s="1">
        <v>954</v>
      </c>
      <c r="AU122" s="1">
        <v>31</v>
      </c>
      <c r="AV122" s="1">
        <v>175</v>
      </c>
      <c r="AW122" s="1">
        <v>0</v>
      </c>
      <c r="AX122" s="1">
        <v>47.898089171974497</v>
      </c>
      <c r="AY122" s="1">
        <v>187.012987012987</v>
      </c>
      <c r="AZ122" s="1">
        <v>156</v>
      </c>
      <c r="BA122" s="1">
        <v>36.269430051813501</v>
      </c>
      <c r="BB122" s="1">
        <v>0</v>
      </c>
      <c r="BC122" s="1">
        <v>475</v>
      </c>
      <c r="BD122" s="1">
        <v>60</v>
      </c>
      <c r="BE122" s="1">
        <v>943.75</v>
      </c>
      <c r="BF122" s="1">
        <v>168</v>
      </c>
      <c r="BG122" s="1">
        <v>1540.125</v>
      </c>
      <c r="BH122" s="1">
        <v>117.197452229299</v>
      </c>
      <c r="BI122" s="1">
        <v>11</v>
      </c>
      <c r="BJ122" s="1">
        <v>272</v>
      </c>
      <c r="BK122" s="1">
        <v>0</v>
      </c>
      <c r="BL122" s="1">
        <v>31.606217616580299</v>
      </c>
      <c r="BM122" s="1">
        <v>197.402597402597</v>
      </c>
      <c r="BN122" s="1">
        <v>236</v>
      </c>
      <c r="BO122" s="1">
        <v>178</v>
      </c>
      <c r="BP122" s="1">
        <v>374.83333333333297</v>
      </c>
      <c r="BQ122" s="1">
        <v>68</v>
      </c>
      <c r="BR122" s="1">
        <v>183.380281690141</v>
      </c>
      <c r="BS122" s="1">
        <v>0</v>
      </c>
      <c r="BT122" s="1">
        <v>9</v>
      </c>
      <c r="BU122" s="1">
        <v>71.5</v>
      </c>
      <c r="BV122" s="1">
        <v>2250.1666666666702</v>
      </c>
      <c r="BW122" s="1">
        <v>80</v>
      </c>
      <c r="BX122" s="1">
        <v>700</v>
      </c>
      <c r="BY122" s="1">
        <v>168</v>
      </c>
      <c r="BZ122" s="1">
        <v>22.8169014084507</v>
      </c>
      <c r="CA122" s="1">
        <v>34.647887323943699</v>
      </c>
      <c r="CB122" s="1">
        <v>0</v>
      </c>
      <c r="CC122" s="1">
        <v>71.126760563380302</v>
      </c>
      <c r="CD122" s="1">
        <v>181.26760563380299</v>
      </c>
      <c r="CE122" s="1">
        <v>9.4366197183098599</v>
      </c>
      <c r="CF122" s="1">
        <v>3.94366197183099</v>
      </c>
      <c r="CG122" s="1">
        <v>5.5384615384615401</v>
      </c>
      <c r="CH122" s="1">
        <v>615.91549295774701</v>
      </c>
      <c r="CI122" s="1">
        <v>66.6666666666667</v>
      </c>
      <c r="CJ122" s="1">
        <v>38.397790055248599</v>
      </c>
      <c r="CK122" s="1">
        <v>28.7790697674419</v>
      </c>
      <c r="CL122" s="1">
        <v>101.5</v>
      </c>
      <c r="CM122" s="1">
        <v>2.55555555555555</v>
      </c>
      <c r="CN122" s="1">
        <v>2.55555555555555</v>
      </c>
      <c r="CO122" s="1">
        <v>2</v>
      </c>
      <c r="CP122" s="1">
        <v>2.7777777777777799</v>
      </c>
      <c r="CQ122" s="1">
        <v>38.873239436619698</v>
      </c>
      <c r="CR122" s="1">
        <v>37.183098591549303</v>
      </c>
      <c r="CS122" s="1">
        <v>760</v>
      </c>
      <c r="CT122" s="1">
        <v>20</v>
      </c>
      <c r="CU122" s="1">
        <v>33.802816901408498</v>
      </c>
      <c r="CV122" s="1">
        <v>96</v>
      </c>
      <c r="CW122" s="1">
        <v>87.323943661971796</v>
      </c>
      <c r="CX122" s="1">
        <v>32.7777777777778</v>
      </c>
      <c r="CY122" s="1">
        <v>217.5</v>
      </c>
      <c r="CZ122" s="1">
        <v>2.5</v>
      </c>
      <c r="DA122" s="1">
        <v>217</v>
      </c>
      <c r="DB122" s="1">
        <v>460.16666666666703</v>
      </c>
      <c r="DC122" s="1">
        <v>166</v>
      </c>
      <c r="DD122" s="1">
        <v>43.943661971830998</v>
      </c>
      <c r="DE122" s="1">
        <v>325</v>
      </c>
      <c r="DF122" s="1">
        <v>42.1666666666667</v>
      </c>
      <c r="DG122" s="1">
        <v>90.422535211267601</v>
      </c>
      <c r="DH122" s="1">
        <v>53</v>
      </c>
      <c r="DI122" s="1">
        <v>24</v>
      </c>
      <c r="DJ122" s="1">
        <v>8.3333333333333304</v>
      </c>
      <c r="DK122" s="1">
        <v>1</v>
      </c>
      <c r="DL122" s="1">
        <v>2</v>
      </c>
      <c r="DM122" s="1">
        <v>1</v>
      </c>
      <c r="DN122" s="1">
        <v>0</v>
      </c>
      <c r="DO122" s="1">
        <v>57</v>
      </c>
      <c r="DP122" s="1">
        <v>0</v>
      </c>
      <c r="DQ122" s="1">
        <v>0</v>
      </c>
      <c r="DU122" s="1">
        <v>0</v>
      </c>
      <c r="DV122" s="1">
        <v>25020.410030616698</v>
      </c>
      <c r="DW122" s="1" t="s">
        <v>450</v>
      </c>
    </row>
    <row r="123" spans="1:127" x14ac:dyDescent="0.2">
      <c r="A123" s="2"/>
      <c r="DV123" s="1">
        <v>0</v>
      </c>
    </row>
    <row r="124" spans="1:127" x14ac:dyDescent="0.2">
      <c r="A124" s="2" t="s">
        <v>451</v>
      </c>
      <c r="B124" s="1">
        <v>-566.1</v>
      </c>
      <c r="C124" s="1">
        <v>-355.2</v>
      </c>
      <c r="D124" s="1">
        <v>-8.8800000000000008</v>
      </c>
      <c r="E124" s="1">
        <v>-251.6</v>
      </c>
      <c r="F124" s="1">
        <v>-20.16</v>
      </c>
      <c r="G124" s="1">
        <v>278.24</v>
      </c>
      <c r="H124" s="1">
        <v>0</v>
      </c>
      <c r="I124" s="1">
        <v>38.479999999999997</v>
      </c>
      <c r="J124" s="1">
        <v>-103.6</v>
      </c>
      <c r="K124" s="1">
        <v>-201.6</v>
      </c>
      <c r="L124" s="1">
        <v>-132.16</v>
      </c>
      <c r="M124" s="1">
        <v>-199.52</v>
      </c>
      <c r="N124" s="1">
        <v>-3731.84</v>
      </c>
      <c r="O124" s="1">
        <v>23.4</v>
      </c>
      <c r="P124" s="1">
        <v>-348.12</v>
      </c>
      <c r="Q124" s="1">
        <v>-1477.2</v>
      </c>
      <c r="R124" s="1">
        <v>-88.8</v>
      </c>
      <c r="S124" s="1">
        <v>-676.8</v>
      </c>
      <c r="T124" s="1">
        <v>-307.10000000000002</v>
      </c>
      <c r="U124" s="1">
        <v>48</v>
      </c>
      <c r="V124" s="1">
        <v>-195.96</v>
      </c>
      <c r="W124" s="1">
        <v>-115.2</v>
      </c>
      <c r="X124" s="1">
        <v>-30.36</v>
      </c>
      <c r="Y124" s="1">
        <v>-1042.8</v>
      </c>
      <c r="Z124" s="1">
        <v>-58.8</v>
      </c>
      <c r="AA124" s="1">
        <v>-78.400000000000006</v>
      </c>
      <c r="AB124" s="1">
        <v>216.16</v>
      </c>
      <c r="AC124" s="1">
        <v>117.04</v>
      </c>
      <c r="AD124" s="1">
        <v>-1305.5999999999999</v>
      </c>
      <c r="AE124" s="1">
        <v>-250.2</v>
      </c>
      <c r="AF124" s="1">
        <v>-193.2</v>
      </c>
      <c r="AG124" s="1">
        <v>62.16</v>
      </c>
      <c r="AH124" s="1">
        <v>-124.8</v>
      </c>
      <c r="AI124" s="1">
        <v>73.599999999999994</v>
      </c>
      <c r="AJ124" s="1">
        <v>-1723</v>
      </c>
      <c r="AK124" s="1">
        <v>-1014</v>
      </c>
      <c r="AL124" s="1">
        <v>17.88</v>
      </c>
      <c r="AM124" s="1">
        <v>232.44</v>
      </c>
      <c r="AN124" s="1">
        <v>-15.2</v>
      </c>
      <c r="AO124" s="1">
        <v>0</v>
      </c>
      <c r="AP124" s="1">
        <v>0</v>
      </c>
      <c r="AQ124" s="1">
        <v>-1250</v>
      </c>
      <c r="AR124" s="1">
        <v>-228</v>
      </c>
      <c r="AS124" s="1">
        <v>-509</v>
      </c>
      <c r="AT124" s="1">
        <v>-701.6</v>
      </c>
      <c r="AU124" s="1">
        <v>-37.200000000000003</v>
      </c>
      <c r="AV124" s="1">
        <v>-262.5</v>
      </c>
      <c r="AW124" s="1">
        <v>0</v>
      </c>
      <c r="AX124" s="1">
        <v>-75.2</v>
      </c>
      <c r="AY124" s="1">
        <v>-287.2</v>
      </c>
      <c r="AZ124" s="1">
        <v>-150</v>
      </c>
      <c r="BA124" s="1">
        <v>-69</v>
      </c>
      <c r="BB124" s="1">
        <v>0</v>
      </c>
      <c r="BC124" s="1">
        <v>-475</v>
      </c>
      <c r="BD124" s="1">
        <v>-84.8</v>
      </c>
      <c r="BE124" s="1">
        <v>-940.75</v>
      </c>
      <c r="BF124" s="1">
        <v>-143</v>
      </c>
      <c r="BG124" s="1">
        <v>-1197.7</v>
      </c>
      <c r="BH124" s="1">
        <v>-179.2</v>
      </c>
      <c r="BI124" s="1">
        <v>-13.5</v>
      </c>
      <c r="BJ124" s="1">
        <v>-324</v>
      </c>
      <c r="BK124" s="1">
        <v>0</v>
      </c>
      <c r="BL124" s="1">
        <v>-61</v>
      </c>
      <c r="BM124" s="1">
        <v>-303.2</v>
      </c>
      <c r="BN124" s="1">
        <v>-277.2</v>
      </c>
      <c r="BO124" s="1">
        <v>-267</v>
      </c>
      <c r="BP124" s="1">
        <v>-473.75</v>
      </c>
      <c r="BQ124" s="1">
        <v>126</v>
      </c>
      <c r="BR124" s="1">
        <v>-115.2</v>
      </c>
      <c r="BS124" s="1">
        <v>0</v>
      </c>
      <c r="BT124" s="1">
        <v>-16.2</v>
      </c>
      <c r="BU124" s="1">
        <v>9175.5</v>
      </c>
      <c r="BV124" s="1">
        <v>315.39999999999998</v>
      </c>
      <c r="BW124" s="1">
        <v>-82.8</v>
      </c>
      <c r="BX124" s="1">
        <v>-523.79999999999995</v>
      </c>
      <c r="BY124" s="1">
        <v>-97.5</v>
      </c>
      <c r="BZ124" s="1">
        <v>81.599999999999994</v>
      </c>
      <c r="CA124" s="1">
        <v>40.799999999999997</v>
      </c>
      <c r="CB124" s="1">
        <v>46.8</v>
      </c>
      <c r="CC124" s="1">
        <v>434.2</v>
      </c>
      <c r="CD124" s="1">
        <v>53.4</v>
      </c>
      <c r="CE124" s="1">
        <v>183.4</v>
      </c>
      <c r="CF124" s="1">
        <v>138.4</v>
      </c>
      <c r="CG124" s="1">
        <v>78</v>
      </c>
      <c r="CH124" s="1">
        <v>-611.79999999999995</v>
      </c>
      <c r="CI124" s="1">
        <v>-113</v>
      </c>
      <c r="CJ124" s="1">
        <v>-0.5</v>
      </c>
      <c r="CK124" s="1">
        <v>-34.5</v>
      </c>
      <c r="CL124" s="1">
        <v>124.5</v>
      </c>
      <c r="CM124" s="1">
        <v>87.5</v>
      </c>
      <c r="CN124" s="1">
        <v>23.66</v>
      </c>
      <c r="CO124" s="1">
        <v>217</v>
      </c>
      <c r="CP124" s="1">
        <v>5.46</v>
      </c>
      <c r="CQ124" s="1">
        <v>12</v>
      </c>
      <c r="CR124" s="1">
        <v>412.8</v>
      </c>
      <c r="CS124" s="1">
        <v>179.28</v>
      </c>
      <c r="CT124" s="1">
        <v>-3.6</v>
      </c>
      <c r="CU124" s="1">
        <v>192</v>
      </c>
      <c r="CV124" s="1">
        <v>23.76</v>
      </c>
      <c r="CW124" s="1">
        <v>477.2</v>
      </c>
      <c r="CX124" s="1">
        <v>117.74</v>
      </c>
      <c r="CY124" s="1">
        <v>-255.75</v>
      </c>
      <c r="CZ124" s="1">
        <v>24.75</v>
      </c>
      <c r="DA124" s="1">
        <v>241.5</v>
      </c>
      <c r="DB124" s="1">
        <v>-747.5</v>
      </c>
      <c r="DC124" s="1">
        <v>52.5</v>
      </c>
      <c r="DD124" s="1">
        <v>44.4</v>
      </c>
      <c r="DE124" s="1">
        <v>-393</v>
      </c>
      <c r="DF124" s="1">
        <v>23.5</v>
      </c>
      <c r="DG124" s="1">
        <v>-43.2</v>
      </c>
      <c r="DH124" s="1">
        <v>1038</v>
      </c>
      <c r="DI124" s="1">
        <v>720</v>
      </c>
      <c r="DJ124" s="1">
        <v>509</v>
      </c>
      <c r="DK124" s="1">
        <v>264</v>
      </c>
      <c r="DL124" s="1">
        <v>315</v>
      </c>
      <c r="DM124" s="1">
        <v>114</v>
      </c>
      <c r="DN124" s="1">
        <v>612</v>
      </c>
      <c r="DO124" s="1">
        <v>750</v>
      </c>
      <c r="DP124" s="1">
        <v>0</v>
      </c>
      <c r="DQ124" s="1">
        <v>0</v>
      </c>
      <c r="DR124" s="1">
        <v>0</v>
      </c>
      <c r="DT124" s="1">
        <v>0</v>
      </c>
      <c r="DU124" s="1">
        <v>0</v>
      </c>
      <c r="DV124" s="1">
        <v>-7601.9000000000096</v>
      </c>
      <c r="DW124" s="1" t="s">
        <v>451</v>
      </c>
    </row>
    <row r="125" spans="1:127" x14ac:dyDescent="0.2">
      <c r="A125" s="2"/>
    </row>
    <row r="126" spans="1:127" x14ac:dyDescent="0.2">
      <c r="A126" s="2" t="s">
        <v>452</v>
      </c>
      <c r="B126" s="1" t="s">
        <v>453</v>
      </c>
      <c r="G126" s="1" t="s">
        <v>454</v>
      </c>
      <c r="K126" s="1" t="s">
        <v>455</v>
      </c>
      <c r="AQ126" s="1" t="s">
        <v>456</v>
      </c>
      <c r="BP126" s="1" t="s">
        <v>457</v>
      </c>
      <c r="CI126" s="1" t="s">
        <v>144</v>
      </c>
      <c r="CL126" s="1" t="s">
        <v>458</v>
      </c>
      <c r="CY126" s="1" t="s">
        <v>147</v>
      </c>
      <c r="DH126" s="1" t="s">
        <v>459</v>
      </c>
      <c r="DW126" s="1" t="s">
        <v>452</v>
      </c>
    </row>
    <row r="127" spans="1:127" x14ac:dyDescent="0.2">
      <c r="A127" s="2" t="s">
        <v>460</v>
      </c>
      <c r="B127" s="1">
        <v>1188.32</v>
      </c>
      <c r="G127" s="1">
        <v>518</v>
      </c>
      <c r="K127" s="1">
        <v>5197.5</v>
      </c>
      <c r="AQ127" s="1">
        <v>296.2</v>
      </c>
      <c r="BP127" s="1">
        <v>15165.6</v>
      </c>
      <c r="CI127" s="1">
        <v>171</v>
      </c>
      <c r="CL127" s="1">
        <v>3456.04</v>
      </c>
      <c r="CY127" s="1">
        <v>2037</v>
      </c>
      <c r="DH127" s="1">
        <v>5007</v>
      </c>
      <c r="DV127" s="1">
        <v>33036.660000000003</v>
      </c>
      <c r="DW127" s="1" t="s">
        <v>460</v>
      </c>
    </row>
    <row r="128" spans="1:127" x14ac:dyDescent="0.2">
      <c r="A128" s="2" t="s">
        <v>461</v>
      </c>
      <c r="B128" s="1">
        <v>2390.2600000000002</v>
      </c>
      <c r="G128" s="1">
        <v>304.88</v>
      </c>
      <c r="K128" s="1">
        <v>17717.48</v>
      </c>
      <c r="AQ128" s="1">
        <v>8132.25</v>
      </c>
      <c r="BP128" s="1">
        <v>6413.15</v>
      </c>
      <c r="CI128" s="1">
        <v>319</v>
      </c>
      <c r="CL128" s="1">
        <v>1586.74</v>
      </c>
      <c r="CY128" s="1">
        <v>3089.8</v>
      </c>
      <c r="DH128" s="1">
        <v>685</v>
      </c>
      <c r="DV128" s="1">
        <v>40638.559999999998</v>
      </c>
      <c r="DW128" s="1" t="s">
        <v>461</v>
      </c>
    </row>
    <row r="129" spans="1:127" x14ac:dyDescent="0.2">
      <c r="A129" s="2" t="s">
        <v>427</v>
      </c>
      <c r="DW129" s="1" t="s">
        <v>427</v>
      </c>
    </row>
    <row r="130" spans="1:127" x14ac:dyDescent="0.2">
      <c r="A130" s="2" t="s">
        <v>462</v>
      </c>
      <c r="Q130" s="1">
        <v>0</v>
      </c>
      <c r="AM130" s="1">
        <v>299.52</v>
      </c>
      <c r="CY130" s="1">
        <v>1951.8</v>
      </c>
      <c r="DH130" s="1">
        <v>2061</v>
      </c>
      <c r="DP130" s="1">
        <v>0</v>
      </c>
      <c r="DV130" s="1">
        <v>4312.32</v>
      </c>
      <c r="DW130" s="1" t="s">
        <v>462</v>
      </c>
    </row>
    <row r="131" spans="1:127" x14ac:dyDescent="0.2">
      <c r="A131" s="2"/>
    </row>
    <row r="132" spans="1:127" x14ac:dyDescent="0.2">
      <c r="A132" s="2" t="s">
        <v>463</v>
      </c>
      <c r="Q132" s="1">
        <v>285.32</v>
      </c>
      <c r="AM132" s="1">
        <v>284.03142857142899</v>
      </c>
      <c r="CY132" s="1">
        <v>15417.892857142901</v>
      </c>
      <c r="DH132" s="1">
        <v>1139.9047619047601</v>
      </c>
      <c r="DP132" s="1">
        <v>0</v>
      </c>
      <c r="DV132" s="1">
        <v>17127.149047619001</v>
      </c>
      <c r="DW132" s="1" t="s">
        <v>463</v>
      </c>
    </row>
    <row r="133" spans="1:127" x14ac:dyDescent="0.2">
      <c r="A133" s="2"/>
    </row>
    <row r="134" spans="1:127" x14ac:dyDescent="0.2">
      <c r="A134" s="2" t="s">
        <v>464</v>
      </c>
      <c r="Q134" s="1">
        <v>-285.32</v>
      </c>
      <c r="AM134" s="1">
        <v>15.488571428571399</v>
      </c>
      <c r="CY134" s="1">
        <v>-13466.092857142899</v>
      </c>
      <c r="DH134" s="1">
        <v>921.09523809523796</v>
      </c>
      <c r="DP134" s="1">
        <v>0</v>
      </c>
      <c r="DW134" s="1" t="s">
        <v>464</v>
      </c>
    </row>
    <row r="135" spans="1:127" x14ac:dyDescent="0.2">
      <c r="A135" s="2"/>
    </row>
    <row r="136" spans="1:127" x14ac:dyDescent="0.2">
      <c r="A136" s="2"/>
      <c r="T136" s="1">
        <v>1200.28</v>
      </c>
      <c r="AI136" s="1">
        <v>206.08</v>
      </c>
      <c r="AM136" s="1">
        <v>134.16</v>
      </c>
      <c r="AQ136" s="1">
        <v>2674</v>
      </c>
      <c r="AS136" s="1">
        <v>1048</v>
      </c>
      <c r="AT136" s="1">
        <v>1526.4</v>
      </c>
      <c r="BD136" s="1">
        <v>192</v>
      </c>
      <c r="BE136" s="1">
        <v>1887.5</v>
      </c>
      <c r="BG136" s="1">
        <v>2464.1999999999998</v>
      </c>
      <c r="CY136" s="1">
        <v>652.5</v>
      </c>
      <c r="DH136" s="1">
        <v>318</v>
      </c>
      <c r="DP136" s="1">
        <v>0</v>
      </c>
      <c r="DV136" s="1">
        <v>12303.12</v>
      </c>
    </row>
    <row r="137" spans="1:127" x14ac:dyDescent="0.2">
      <c r="A137" s="2" t="s">
        <v>465</v>
      </c>
      <c r="B137" s="1">
        <v>4941.2369591573997</v>
      </c>
      <c r="C137" s="1">
        <v>972.73</v>
      </c>
      <c r="D137" s="1">
        <v>600</v>
      </c>
      <c r="E137" s="1">
        <v>297.11</v>
      </c>
      <c r="F137" s="1">
        <v>2416.6877964426899</v>
      </c>
      <c r="G137" s="1">
        <v>900.33586363636402</v>
      </c>
      <c r="H137" s="1">
        <v>177.6</v>
      </c>
      <c r="I137" s="1">
        <v>37</v>
      </c>
      <c r="J137" s="1">
        <v>514.15688194444397</v>
      </c>
      <c r="K137" s="1">
        <v>743.91470588235302</v>
      </c>
      <c r="L137" s="1">
        <v>405.37538461538497</v>
      </c>
      <c r="M137" s="1">
        <v>407.68</v>
      </c>
      <c r="N137" s="1">
        <v>14875.6734780388</v>
      </c>
      <c r="O137" s="1">
        <v>615.30227272727302</v>
      </c>
      <c r="P137" s="1">
        <v>953.74723877644396</v>
      </c>
      <c r="Q137" s="1">
        <v>1246.0666349206299</v>
      </c>
      <c r="R137" s="1">
        <v>129.15</v>
      </c>
      <c r="S137" s="1">
        <v>1409.85</v>
      </c>
      <c r="T137" s="1">
        <v>1529.5297423029599</v>
      </c>
      <c r="U137" s="1">
        <v>0</v>
      </c>
      <c r="V137" s="1">
        <v>2900.1767944819799</v>
      </c>
      <c r="W137" s="1">
        <v>856.03997180451097</v>
      </c>
      <c r="X137" s="1">
        <v>473.31562500000001</v>
      </c>
      <c r="Y137" s="1">
        <v>1618.05</v>
      </c>
      <c r="Z137" s="1">
        <v>86.25</v>
      </c>
      <c r="AA137" s="1">
        <v>250.88</v>
      </c>
      <c r="AB137" s="1">
        <v>958.20610256410305</v>
      </c>
      <c r="AC137" s="1">
        <v>362.92086220697502</v>
      </c>
      <c r="AD137" s="1">
        <v>4150.0772727272697</v>
      </c>
      <c r="AE137" s="1">
        <v>681.56826923076903</v>
      </c>
      <c r="AF137" s="1">
        <v>988.10769230769199</v>
      </c>
      <c r="AG137" s="1">
        <v>122.932500000001</v>
      </c>
      <c r="AH137" s="1">
        <v>513.53106617646904</v>
      </c>
      <c r="AI137" s="1">
        <v>368.560356058092</v>
      </c>
      <c r="AJ137" s="1">
        <v>4583.7942702578302</v>
      </c>
      <c r="AK137" s="1">
        <v>3222.703125</v>
      </c>
      <c r="AL137" s="1">
        <v>25.8</v>
      </c>
      <c r="AM137" s="1">
        <v>401.74365476190502</v>
      </c>
      <c r="AN137" s="1">
        <v>69.887878787878805</v>
      </c>
      <c r="AO137" s="1">
        <v>0</v>
      </c>
      <c r="AP137" s="1">
        <v>0</v>
      </c>
      <c r="AQ137" s="1">
        <v>3913.5553880603202</v>
      </c>
      <c r="AR137" s="1">
        <v>1016.36347222222</v>
      </c>
      <c r="AS137" s="1">
        <v>4127.4012896825398</v>
      </c>
      <c r="AT137" s="1">
        <v>2838.83777178325</v>
      </c>
      <c r="AU137" s="1">
        <v>332.7</v>
      </c>
      <c r="AV137" s="1">
        <v>728.625</v>
      </c>
      <c r="AW137" s="1">
        <v>174.453125</v>
      </c>
      <c r="AX137" s="1">
        <v>529.47</v>
      </c>
      <c r="AY137" s="1">
        <v>573.46875</v>
      </c>
      <c r="AZ137" s="1">
        <v>309.89999999999998</v>
      </c>
      <c r="BA137" s="1">
        <v>118.082142857143</v>
      </c>
      <c r="BB137" s="1">
        <v>0</v>
      </c>
      <c r="BC137" s="1">
        <v>990.5</v>
      </c>
      <c r="BD137" s="1">
        <v>728.93791793313096</v>
      </c>
      <c r="BE137" s="1">
        <v>6436.7872364468503</v>
      </c>
      <c r="BF137" s="1">
        <v>1317.5155161448099</v>
      </c>
      <c r="BG137" s="1">
        <v>6480.6158348619301</v>
      </c>
      <c r="BH137" s="1">
        <v>735.5</v>
      </c>
      <c r="BI137" s="1">
        <v>149.845794392523</v>
      </c>
      <c r="BJ137" s="1">
        <v>546.6</v>
      </c>
      <c r="BK137" s="1">
        <v>0</v>
      </c>
      <c r="BL137" s="1">
        <v>118.75</v>
      </c>
      <c r="BM137" s="1">
        <v>599.1</v>
      </c>
      <c r="BN137" s="1">
        <v>599.25</v>
      </c>
      <c r="BO137" s="1">
        <v>501</v>
      </c>
      <c r="BP137" s="1">
        <v>2069.2600607938498</v>
      </c>
      <c r="BQ137" s="1">
        <v>365.49</v>
      </c>
      <c r="BR137" s="1">
        <v>555.45000000000005</v>
      </c>
      <c r="BS137" s="1">
        <v>0</v>
      </c>
      <c r="BT137" s="1">
        <v>57.5</v>
      </c>
      <c r="BU137" s="1">
        <v>17909.834946589301</v>
      </c>
      <c r="BV137" s="1">
        <v>10855.958503665301</v>
      </c>
      <c r="BW137" s="1">
        <v>221.14615384615399</v>
      </c>
      <c r="BX137" s="1">
        <v>2106.6750000000002</v>
      </c>
      <c r="BY137" s="1">
        <v>450.5625</v>
      </c>
      <c r="BZ137" s="1">
        <v>62.1</v>
      </c>
      <c r="CA137" s="1">
        <v>72.599999999999994</v>
      </c>
      <c r="CB137" s="1">
        <v>290.7</v>
      </c>
      <c r="CC137" s="1">
        <v>688.55644209956699</v>
      </c>
      <c r="CD137" s="1">
        <v>820.25504594571601</v>
      </c>
      <c r="CE137" s="1">
        <v>0</v>
      </c>
      <c r="CF137" s="1">
        <v>155.67500000000001</v>
      </c>
      <c r="CG137" s="1">
        <v>88.5</v>
      </c>
      <c r="CH137" s="1">
        <v>1484.2801623376599</v>
      </c>
      <c r="CI137" s="1">
        <v>366.32954545454498</v>
      </c>
      <c r="CJ137" s="1">
        <v>153.35110294117601</v>
      </c>
      <c r="CK137" s="1">
        <v>99.1875</v>
      </c>
      <c r="CL137" s="1">
        <v>971.1953125</v>
      </c>
      <c r="CM137" s="1">
        <v>83.427166666666693</v>
      </c>
      <c r="CN137" s="1">
        <v>82.319543478260897</v>
      </c>
      <c r="CO137" s="1">
        <v>80.952210144927605</v>
      </c>
      <c r="CP137" s="1">
        <v>50</v>
      </c>
      <c r="CQ137" s="1">
        <v>81.900000000000006</v>
      </c>
      <c r="CR137" s="1">
        <v>380</v>
      </c>
      <c r="CS137" s="1">
        <v>1441.8</v>
      </c>
      <c r="CT137" s="1">
        <v>100.5</v>
      </c>
      <c r="CU137" s="1">
        <v>853.02138259875801</v>
      </c>
      <c r="CV137" s="1">
        <v>0</v>
      </c>
      <c r="CW137" s="1">
        <v>1412.33985997268</v>
      </c>
      <c r="CX137" s="1">
        <v>412.912918067227</v>
      </c>
      <c r="CY137" s="1">
        <v>2019.60074438429</v>
      </c>
      <c r="CZ137" s="1">
        <v>50</v>
      </c>
      <c r="DA137" s="1">
        <v>13138.0244365828</v>
      </c>
      <c r="DB137" s="1">
        <v>4126.3326473247298</v>
      </c>
      <c r="DC137" s="1">
        <v>656.4375</v>
      </c>
      <c r="DD137" s="1">
        <v>78.599999999999994</v>
      </c>
      <c r="DE137" s="1">
        <v>1075.3125</v>
      </c>
      <c r="DF137" s="1">
        <v>381.308333333333</v>
      </c>
      <c r="DG137" s="1">
        <v>811.73754272043698</v>
      </c>
      <c r="DH137" s="1">
        <v>659.60207675136201</v>
      </c>
      <c r="DI137" s="1">
        <v>988.125</v>
      </c>
      <c r="DJ137" s="1">
        <v>167.3125</v>
      </c>
      <c r="DK137" s="1">
        <v>137.1875</v>
      </c>
      <c r="DL137" s="1">
        <v>172.421875</v>
      </c>
      <c r="DM137" s="1">
        <v>50</v>
      </c>
      <c r="DN137" s="1">
        <v>578.96590909090901</v>
      </c>
      <c r="DO137" s="1">
        <v>839.0625</v>
      </c>
      <c r="DP137" s="1">
        <v>0</v>
      </c>
      <c r="DQ137" s="1">
        <v>0</v>
      </c>
      <c r="DR137" s="1">
        <v>0</v>
      </c>
      <c r="DT137" s="1">
        <v>0</v>
      </c>
      <c r="DU137" s="1">
        <v>0</v>
      </c>
      <c r="DV137" s="1">
        <v>160428.76306148499</v>
      </c>
      <c r="DW137" s="1" t="s">
        <v>465</v>
      </c>
    </row>
    <row r="138" spans="1:127" x14ac:dyDescent="0.2">
      <c r="A138" s="2" t="s">
        <v>466</v>
      </c>
      <c r="DV138" s="1">
        <v>0</v>
      </c>
      <c r="DW138" s="1" t="s">
        <v>466</v>
      </c>
    </row>
    <row r="139" spans="1:127" x14ac:dyDescent="0.2">
      <c r="A139" s="2" t="s">
        <v>467</v>
      </c>
      <c r="DV139" s="1">
        <v>0</v>
      </c>
      <c r="DW139" s="1" t="s">
        <v>467</v>
      </c>
    </row>
    <row r="140" spans="1:127" x14ac:dyDescent="0.2">
      <c r="A140" s="2" t="s">
        <v>468</v>
      </c>
      <c r="DV140" s="1">
        <v>0</v>
      </c>
      <c r="DW140" s="1" t="s">
        <v>468</v>
      </c>
    </row>
    <row r="141" spans="1:127" x14ac:dyDescent="0.2">
      <c r="A141" s="2" t="s">
        <v>469</v>
      </c>
      <c r="DV141" s="1">
        <v>0</v>
      </c>
    </row>
    <row r="142" spans="1:127" x14ac:dyDescent="0.2">
      <c r="A142" s="2" t="s">
        <v>469</v>
      </c>
      <c r="DV142" s="1">
        <v>0</v>
      </c>
    </row>
    <row r="143" spans="1:127" x14ac:dyDescent="0.2">
      <c r="A143" s="2" t="s">
        <v>470</v>
      </c>
      <c r="B143" s="1">
        <v>4941.2369591573997</v>
      </c>
      <c r="C143" s="1">
        <v>972.73</v>
      </c>
      <c r="D143" s="1">
        <v>600</v>
      </c>
      <c r="E143" s="1">
        <v>297.11</v>
      </c>
      <c r="F143" s="1">
        <v>2416.6877964426899</v>
      </c>
      <c r="G143" s="1">
        <v>900.33586363636402</v>
      </c>
      <c r="H143" s="1">
        <v>177.6</v>
      </c>
      <c r="I143" s="1">
        <v>37</v>
      </c>
      <c r="J143" s="1">
        <v>514.15688194444397</v>
      </c>
      <c r="K143" s="1">
        <v>743.91470588235302</v>
      </c>
      <c r="L143" s="1">
        <v>405.37538461538497</v>
      </c>
      <c r="M143" s="1">
        <v>407.68</v>
      </c>
      <c r="N143" s="1">
        <v>14875.6734780388</v>
      </c>
      <c r="O143" s="1">
        <v>615.30227272727302</v>
      </c>
      <c r="P143" s="1">
        <v>953.74723877644396</v>
      </c>
      <c r="Q143" s="1">
        <v>1246.0666349206299</v>
      </c>
      <c r="R143" s="1">
        <v>129.15</v>
      </c>
      <c r="S143" s="1">
        <v>1409.85</v>
      </c>
      <c r="T143" s="1">
        <v>1529.5297423029599</v>
      </c>
      <c r="U143" s="1">
        <v>0</v>
      </c>
      <c r="V143" s="1">
        <v>2900.1767944819799</v>
      </c>
      <c r="W143" s="1">
        <v>856.03997180451097</v>
      </c>
      <c r="X143" s="1">
        <v>473.31562500000001</v>
      </c>
      <c r="Y143" s="1">
        <v>1618.05</v>
      </c>
      <c r="Z143" s="1">
        <v>86.25</v>
      </c>
      <c r="AA143" s="1">
        <v>250.88</v>
      </c>
      <c r="AB143" s="1">
        <v>958.20610256410305</v>
      </c>
      <c r="AC143" s="1">
        <v>362.92086220697502</v>
      </c>
      <c r="AD143" s="1">
        <v>4150.0772727272697</v>
      </c>
      <c r="AE143" s="1">
        <v>681.56826923076903</v>
      </c>
      <c r="AF143" s="1">
        <v>988.10769230769199</v>
      </c>
      <c r="AG143" s="1">
        <v>122.932500000001</v>
      </c>
      <c r="AH143" s="1">
        <v>513.53106617646904</v>
      </c>
      <c r="AI143" s="1">
        <v>368.560356058092</v>
      </c>
      <c r="AJ143" s="1">
        <v>4583.7942702578302</v>
      </c>
      <c r="AK143" s="1">
        <v>3222.703125</v>
      </c>
      <c r="AL143" s="1">
        <v>25.8</v>
      </c>
      <c r="AM143" s="1">
        <v>401.74365476190502</v>
      </c>
      <c r="AN143" s="1">
        <v>69.887878787878805</v>
      </c>
      <c r="AO143" s="1">
        <v>0</v>
      </c>
      <c r="AP143" s="1">
        <v>0</v>
      </c>
      <c r="AQ143" s="1">
        <v>3913.5553880603202</v>
      </c>
      <c r="AR143" s="1">
        <v>1016.36347222222</v>
      </c>
      <c r="AS143" s="1">
        <v>4127.4012896825398</v>
      </c>
      <c r="AT143" s="1">
        <v>2838.83777178325</v>
      </c>
      <c r="AU143" s="1">
        <v>332.7</v>
      </c>
      <c r="AV143" s="1">
        <v>728.625</v>
      </c>
      <c r="AW143" s="1">
        <v>174.453125</v>
      </c>
      <c r="AX143" s="1">
        <v>529.47</v>
      </c>
      <c r="AY143" s="1">
        <v>573.46875</v>
      </c>
      <c r="AZ143" s="1">
        <v>309.89999999999998</v>
      </c>
      <c r="BA143" s="1">
        <v>118.082142857143</v>
      </c>
      <c r="BB143" s="1">
        <v>0</v>
      </c>
      <c r="BC143" s="1">
        <v>990.5</v>
      </c>
      <c r="BD143" s="1">
        <v>728.93791793313096</v>
      </c>
      <c r="BE143" s="1">
        <v>6436.7872364468503</v>
      </c>
      <c r="BF143" s="1">
        <v>1317.5155161448099</v>
      </c>
      <c r="BG143" s="1">
        <v>6480.6158348619301</v>
      </c>
      <c r="BH143" s="1">
        <v>735.5</v>
      </c>
      <c r="BI143" s="1">
        <v>149.845794392523</v>
      </c>
      <c r="BJ143" s="1">
        <v>546.6</v>
      </c>
      <c r="BK143" s="1">
        <v>0</v>
      </c>
      <c r="BL143" s="1">
        <v>118.75</v>
      </c>
      <c r="BM143" s="1">
        <v>599.1</v>
      </c>
      <c r="BN143" s="1">
        <v>599.25</v>
      </c>
      <c r="BO143" s="1">
        <v>501</v>
      </c>
      <c r="BP143" s="1">
        <v>2069.2600607938498</v>
      </c>
      <c r="BQ143" s="1">
        <v>365.49</v>
      </c>
      <c r="BR143" s="1">
        <v>555.45000000000005</v>
      </c>
      <c r="BS143" s="1">
        <v>0</v>
      </c>
      <c r="BT143" s="1">
        <v>57.5</v>
      </c>
      <c r="BU143" s="1">
        <v>17909.834946589301</v>
      </c>
      <c r="BV143" s="1">
        <v>10855.958503665301</v>
      </c>
      <c r="BW143" s="1">
        <v>221.14615384615399</v>
      </c>
      <c r="BX143" s="1">
        <v>2106.6750000000002</v>
      </c>
      <c r="BY143" s="1">
        <v>450.5625</v>
      </c>
      <c r="BZ143" s="1">
        <v>62.1</v>
      </c>
      <c r="CA143" s="1">
        <v>72.599999999999994</v>
      </c>
      <c r="CB143" s="1">
        <v>290.7</v>
      </c>
      <c r="CC143" s="1">
        <v>688.55644209956699</v>
      </c>
      <c r="CD143" s="1">
        <v>820.25504594571601</v>
      </c>
      <c r="CE143" s="1">
        <v>0</v>
      </c>
      <c r="CF143" s="1">
        <v>155.67500000000001</v>
      </c>
      <c r="CG143" s="1">
        <v>88.5</v>
      </c>
      <c r="CH143" s="1">
        <v>1484.2801623376599</v>
      </c>
      <c r="CI143" s="1">
        <v>366.32954545454498</v>
      </c>
      <c r="CJ143" s="1">
        <v>153.35110294117601</v>
      </c>
      <c r="CK143" s="1">
        <v>99.1875</v>
      </c>
      <c r="CL143" s="1">
        <v>971.1953125</v>
      </c>
      <c r="CM143" s="1">
        <v>83.427166666666693</v>
      </c>
      <c r="CN143" s="1">
        <v>82.319543478260897</v>
      </c>
      <c r="CO143" s="1">
        <v>80.952210144927605</v>
      </c>
      <c r="CP143" s="1">
        <v>50</v>
      </c>
      <c r="CQ143" s="1">
        <v>81.900000000000006</v>
      </c>
      <c r="CR143" s="1">
        <v>380</v>
      </c>
      <c r="CS143" s="1">
        <v>1441.8</v>
      </c>
      <c r="CT143" s="1">
        <v>100.5</v>
      </c>
      <c r="CU143" s="1">
        <v>853.02138259875801</v>
      </c>
      <c r="CV143" s="1">
        <v>0</v>
      </c>
      <c r="CW143" s="1">
        <v>1412.33985997268</v>
      </c>
      <c r="CX143" s="1">
        <v>412.912918067227</v>
      </c>
      <c r="CY143" s="1">
        <v>2019.60074438429</v>
      </c>
      <c r="CZ143" s="1">
        <v>50</v>
      </c>
      <c r="DA143" s="1">
        <v>13138.0244365828</v>
      </c>
      <c r="DB143" s="1">
        <v>4126.3326473247298</v>
      </c>
      <c r="DC143" s="1">
        <v>656.4375</v>
      </c>
      <c r="DD143" s="1">
        <v>78.599999999999994</v>
      </c>
      <c r="DE143" s="1">
        <v>1075.3125</v>
      </c>
      <c r="DF143" s="1">
        <v>381.308333333333</v>
      </c>
      <c r="DG143" s="1">
        <v>811.73754272043698</v>
      </c>
      <c r="DH143" s="1">
        <v>659.60207675136201</v>
      </c>
      <c r="DI143" s="1">
        <v>988.125</v>
      </c>
      <c r="DJ143" s="1">
        <v>167.3125</v>
      </c>
      <c r="DK143" s="1">
        <v>137.1875</v>
      </c>
      <c r="DL143" s="1">
        <v>172.421875</v>
      </c>
      <c r="DM143" s="1">
        <v>50</v>
      </c>
      <c r="DN143" s="1">
        <v>578.96590909090901</v>
      </c>
      <c r="DO143" s="1">
        <v>839.0625</v>
      </c>
      <c r="DV143" s="1">
        <v>160428.76306148499</v>
      </c>
      <c r="DW143" s="1" t="s">
        <v>470</v>
      </c>
    </row>
    <row r="144" spans="1:127" x14ac:dyDescent="0.2">
      <c r="A144" s="2" t="s">
        <v>471</v>
      </c>
      <c r="B144" s="1">
        <v>4141.2369591573997</v>
      </c>
      <c r="C144" s="1">
        <v>972.73</v>
      </c>
      <c r="D144" s="1">
        <v>100</v>
      </c>
      <c r="E144" s="1">
        <v>297.11</v>
      </c>
      <c r="F144" s="1">
        <v>2405.8843181818202</v>
      </c>
      <c r="G144" s="1">
        <v>671.37586363636399</v>
      </c>
      <c r="H144" s="1">
        <v>177.6</v>
      </c>
      <c r="I144" s="1">
        <v>37</v>
      </c>
      <c r="J144" s="1">
        <v>493.245944444445</v>
      </c>
      <c r="K144" s="1">
        <v>743.91470588235302</v>
      </c>
      <c r="L144" s="1">
        <v>405.37538461538497</v>
      </c>
      <c r="M144" s="1">
        <v>407.68</v>
      </c>
      <c r="N144" s="1">
        <v>12117.055392744</v>
      </c>
      <c r="O144" s="1">
        <v>615.30227272727302</v>
      </c>
      <c r="P144" s="1">
        <v>985.01091224583195</v>
      </c>
      <c r="Q144" s="1">
        <v>1246.0666349206299</v>
      </c>
      <c r="R144" s="1">
        <v>129.15</v>
      </c>
      <c r="S144" s="1">
        <v>1409.85</v>
      </c>
      <c r="T144" s="1">
        <v>1529.5297423029599</v>
      </c>
      <c r="U144" s="1">
        <v>0</v>
      </c>
      <c r="V144" s="1">
        <v>3817.6717944819802</v>
      </c>
      <c r="W144" s="1">
        <v>868.08880901381394</v>
      </c>
      <c r="X144" s="1">
        <v>258.847977941176</v>
      </c>
      <c r="Y144" s="1">
        <v>1618.05</v>
      </c>
      <c r="Z144" s="1">
        <v>86.25</v>
      </c>
      <c r="AA144" s="1">
        <v>250.88</v>
      </c>
      <c r="AB144" s="1">
        <v>958.20610256410305</v>
      </c>
      <c r="AC144" s="1">
        <v>362.92086220697502</v>
      </c>
      <c r="AD144" s="1">
        <v>4150.0772727272697</v>
      </c>
      <c r="AE144" s="1">
        <v>681.56826923076903</v>
      </c>
      <c r="AF144" s="1">
        <v>988.10769230769199</v>
      </c>
      <c r="AG144" s="1">
        <v>122.932500000001</v>
      </c>
      <c r="AH144" s="1">
        <v>513.53106617646904</v>
      </c>
      <c r="AI144" s="1">
        <v>368.560356058092</v>
      </c>
      <c r="AJ144" s="1">
        <v>3989.6879166666699</v>
      </c>
      <c r="AK144" s="1">
        <v>3222.703125</v>
      </c>
      <c r="AL144" s="1">
        <v>25.8</v>
      </c>
      <c r="AM144" s="1">
        <v>380.684988095238</v>
      </c>
      <c r="AN144" s="1">
        <v>69.887878787878805</v>
      </c>
      <c r="AO144" s="1">
        <v>0</v>
      </c>
      <c r="AP144" s="1">
        <v>0</v>
      </c>
      <c r="AQ144" s="1">
        <v>3098.8678880603202</v>
      </c>
      <c r="AR144" s="1">
        <v>958.34263888888904</v>
      </c>
      <c r="AS144" s="1">
        <v>1136.0499383311901</v>
      </c>
      <c r="AT144" s="1">
        <v>2281.3555495610199</v>
      </c>
      <c r="AU144" s="1">
        <v>332.7</v>
      </c>
      <c r="AV144" s="1">
        <v>728.625</v>
      </c>
      <c r="AW144" s="1">
        <v>174.453125</v>
      </c>
      <c r="AX144" s="1">
        <v>529.47</v>
      </c>
      <c r="AY144" s="1">
        <v>573.46875</v>
      </c>
      <c r="AZ144" s="1">
        <v>309.89999999999998</v>
      </c>
      <c r="BA144" s="1">
        <v>118.082142857143</v>
      </c>
      <c r="BB144" s="1">
        <v>0</v>
      </c>
      <c r="BC144" s="1">
        <v>990.5</v>
      </c>
      <c r="BD144" s="1">
        <v>428.93791793313102</v>
      </c>
      <c r="BE144" s="1">
        <v>2183.29183203508</v>
      </c>
      <c r="BF144" s="1">
        <v>917.515516144814</v>
      </c>
      <c r="BG144" s="1">
        <v>6022.3297501806601</v>
      </c>
      <c r="BH144" s="1">
        <v>735.5</v>
      </c>
      <c r="BI144" s="1">
        <v>149.845794392523</v>
      </c>
      <c r="BJ144" s="1">
        <v>546.6</v>
      </c>
      <c r="BK144" s="1">
        <v>0</v>
      </c>
      <c r="BL144" s="1">
        <v>118.75</v>
      </c>
      <c r="BM144" s="1">
        <v>599.1</v>
      </c>
      <c r="BN144" s="1">
        <v>599.25</v>
      </c>
      <c r="BO144" s="1">
        <v>501</v>
      </c>
      <c r="BP144" s="1">
        <v>2774.8541562519899</v>
      </c>
      <c r="BQ144" s="1">
        <v>315.49</v>
      </c>
      <c r="BR144" s="1">
        <v>555.45000000000005</v>
      </c>
      <c r="BS144" s="1">
        <v>0</v>
      </c>
      <c r="BT144" s="1">
        <v>57.5</v>
      </c>
      <c r="BU144" s="1">
        <v>16465.551700709999</v>
      </c>
      <c r="BV144" s="1">
        <v>4765.7085036652597</v>
      </c>
      <c r="BW144" s="1">
        <v>221.14615384615399</v>
      </c>
      <c r="BX144" s="1">
        <v>2106.6750000000002</v>
      </c>
      <c r="BY144" s="1">
        <v>450.5625</v>
      </c>
      <c r="BZ144" s="1">
        <v>62.1</v>
      </c>
      <c r="CA144" s="1">
        <v>72.599999999999994</v>
      </c>
      <c r="CB144" s="1">
        <v>290.7</v>
      </c>
      <c r="CC144" s="1">
        <v>969.90644209956702</v>
      </c>
      <c r="CD144" s="1">
        <v>1164.58655279503</v>
      </c>
      <c r="CE144" s="1">
        <v>0</v>
      </c>
      <c r="CF144" s="1">
        <v>535.97500000000002</v>
      </c>
      <c r="CG144" s="1">
        <v>88.5</v>
      </c>
      <c r="CH144" s="1">
        <v>1859.0710714285699</v>
      </c>
      <c r="CI144" s="1">
        <v>366.32954545454498</v>
      </c>
      <c r="CJ144" s="1">
        <v>153.35110294117601</v>
      </c>
      <c r="CK144" s="1">
        <v>99.1875</v>
      </c>
      <c r="CL144" s="1">
        <v>771.1953125</v>
      </c>
      <c r="CM144" s="1">
        <v>83.427166666666693</v>
      </c>
      <c r="CN144" s="1">
        <v>82.319543478260897</v>
      </c>
      <c r="CO144" s="1">
        <v>80.952210144927605</v>
      </c>
      <c r="CP144" s="1">
        <v>50</v>
      </c>
      <c r="CQ144" s="1">
        <v>81.900000000000006</v>
      </c>
      <c r="CR144" s="1">
        <v>2180</v>
      </c>
      <c r="CS144" s="1">
        <v>1441.8</v>
      </c>
      <c r="CT144" s="1">
        <v>100.5</v>
      </c>
      <c r="CU144" s="1">
        <v>843.12138259875803</v>
      </c>
      <c r="CV144" s="1">
        <v>0</v>
      </c>
      <c r="CW144" s="1">
        <v>1581.60652663934</v>
      </c>
      <c r="CX144" s="1">
        <v>281.80625140055997</v>
      </c>
      <c r="CY144" s="1">
        <v>1769.60074438429</v>
      </c>
      <c r="CZ144" s="1">
        <v>50</v>
      </c>
      <c r="DA144" s="1">
        <v>10788.0244365828</v>
      </c>
      <c r="DB144" s="1">
        <v>4126.3326473247298</v>
      </c>
      <c r="DC144" s="1">
        <v>656.4375</v>
      </c>
      <c r="DD144" s="1">
        <v>78.599999999999994</v>
      </c>
      <c r="DE144" s="1">
        <v>1075.3125</v>
      </c>
      <c r="DF144" s="1">
        <v>381.308333333333</v>
      </c>
      <c r="DG144" s="1">
        <v>914.98448149594799</v>
      </c>
      <c r="DH144" s="1">
        <v>659.60207675136201</v>
      </c>
      <c r="DI144" s="1">
        <v>988.125</v>
      </c>
      <c r="DJ144" s="1">
        <v>167.3125</v>
      </c>
      <c r="DK144" s="1">
        <v>137.1875</v>
      </c>
      <c r="DL144" s="1">
        <v>172.421875</v>
      </c>
      <c r="DM144" s="1">
        <v>50</v>
      </c>
      <c r="DN144" s="1">
        <v>578.96590909090901</v>
      </c>
      <c r="DO144" s="1">
        <v>839.0625</v>
      </c>
      <c r="DV144" s="1">
        <v>140040.662212086</v>
      </c>
      <c r="DW144" s="1" t="s">
        <v>471</v>
      </c>
    </row>
    <row r="145" spans="1:127" x14ac:dyDescent="0.2">
      <c r="A145" s="2" t="s">
        <v>472</v>
      </c>
      <c r="B145" s="1">
        <v>3254.1609591574002</v>
      </c>
      <c r="C145" s="1">
        <v>972.73</v>
      </c>
      <c r="D145" s="1">
        <v>100</v>
      </c>
      <c r="E145" s="1">
        <v>297.11</v>
      </c>
      <c r="F145" s="1">
        <v>2655.8843181818202</v>
      </c>
      <c r="G145" s="1">
        <v>671.37586363636399</v>
      </c>
      <c r="H145" s="1">
        <v>177.6</v>
      </c>
      <c r="I145" s="1">
        <v>37</v>
      </c>
      <c r="J145" s="1">
        <v>493.245944444445</v>
      </c>
      <c r="K145" s="1">
        <v>743.91470588235302</v>
      </c>
      <c r="L145" s="1">
        <v>405.37538461538497</v>
      </c>
      <c r="M145" s="1">
        <v>407.68</v>
      </c>
      <c r="N145" s="1">
        <v>27398.335392744</v>
      </c>
      <c r="O145" s="1">
        <v>615.30227272727302</v>
      </c>
      <c r="P145" s="1">
        <v>985.01091224583195</v>
      </c>
      <c r="Q145" s="1">
        <v>1246.0666349206299</v>
      </c>
      <c r="R145" s="1">
        <v>129.15</v>
      </c>
      <c r="S145" s="1">
        <v>1409.85</v>
      </c>
      <c r="T145" s="1">
        <v>1591.7962509236499</v>
      </c>
      <c r="U145" s="1">
        <v>0</v>
      </c>
      <c r="V145" s="1">
        <v>3691.7031458333299</v>
      </c>
      <c r="W145" s="1">
        <v>1558.8743447280999</v>
      </c>
      <c r="X145" s="1">
        <v>208.847977941176</v>
      </c>
      <c r="Y145" s="1">
        <v>1618.05</v>
      </c>
      <c r="Z145" s="1">
        <v>86.25</v>
      </c>
      <c r="AA145" s="1">
        <v>250.88</v>
      </c>
      <c r="AB145" s="1">
        <v>941.08610256410202</v>
      </c>
      <c r="AC145" s="1">
        <v>362.92086220697502</v>
      </c>
      <c r="AD145" s="1">
        <v>4150.0772727272697</v>
      </c>
      <c r="AE145" s="1">
        <v>681.56826923076903</v>
      </c>
      <c r="AF145" s="1">
        <v>988.10769230769199</v>
      </c>
      <c r="AG145" s="1">
        <v>122.932500000001</v>
      </c>
      <c r="AH145" s="1">
        <v>513.53106617646904</v>
      </c>
      <c r="AI145" s="1">
        <v>368.560356058092</v>
      </c>
      <c r="AJ145" s="1">
        <v>12401.1879166667</v>
      </c>
      <c r="AK145" s="1">
        <v>3222.703125</v>
      </c>
      <c r="AL145" s="1">
        <v>25.8</v>
      </c>
      <c r="AM145" s="1">
        <v>380.684988095238</v>
      </c>
      <c r="AN145" s="1">
        <v>69.887878787878805</v>
      </c>
      <c r="AO145" s="1">
        <v>0</v>
      </c>
      <c r="AP145" s="1">
        <v>0</v>
      </c>
      <c r="AQ145" s="1">
        <v>8652.7074632872991</v>
      </c>
      <c r="AR145" s="1">
        <v>559.74263888888902</v>
      </c>
      <c r="AS145" s="1">
        <v>1136.0499383311901</v>
      </c>
      <c r="AT145" s="1">
        <v>2781.3555495610199</v>
      </c>
      <c r="AU145" s="1">
        <v>332.7</v>
      </c>
      <c r="AV145" s="1">
        <v>1175.875</v>
      </c>
      <c r="AW145" s="1">
        <v>174.453125</v>
      </c>
      <c r="AX145" s="1">
        <v>529.47</v>
      </c>
      <c r="AY145" s="1">
        <v>573.46875</v>
      </c>
      <c r="AZ145" s="1">
        <v>309.89999999999998</v>
      </c>
      <c r="BA145" s="1">
        <v>118.082142857143</v>
      </c>
      <c r="BB145" s="1">
        <v>0</v>
      </c>
      <c r="BC145" s="1">
        <v>990.5</v>
      </c>
      <c r="BD145" s="1">
        <v>528.93791793313096</v>
      </c>
      <c r="BE145" s="1">
        <v>2186.41683203508</v>
      </c>
      <c r="BF145" s="1">
        <v>419.71551614481399</v>
      </c>
      <c r="BG145" s="1">
        <v>7268.1964168473296</v>
      </c>
      <c r="BH145" s="1">
        <v>735.5</v>
      </c>
      <c r="BI145" s="1">
        <v>149.845794392523</v>
      </c>
      <c r="BJ145" s="1">
        <v>546.6</v>
      </c>
      <c r="BK145" s="1">
        <v>0</v>
      </c>
      <c r="BL145" s="1">
        <v>118.75</v>
      </c>
      <c r="BM145" s="1">
        <v>599.1</v>
      </c>
      <c r="BN145" s="1">
        <v>599.25</v>
      </c>
      <c r="BO145" s="1">
        <v>501</v>
      </c>
      <c r="BP145" s="1">
        <v>2774.8541562519899</v>
      </c>
      <c r="BQ145" s="1">
        <v>287.21831632653101</v>
      </c>
      <c r="BR145" s="1">
        <v>555.45000000000005</v>
      </c>
      <c r="BS145" s="1">
        <v>0</v>
      </c>
      <c r="BT145" s="1">
        <v>57.5</v>
      </c>
      <c r="BU145" s="1">
        <v>17018.2632399141</v>
      </c>
      <c r="BV145" s="1">
        <v>20965.7314628489</v>
      </c>
      <c r="BW145" s="1">
        <v>221.14615384615399</v>
      </c>
      <c r="BX145" s="1">
        <v>2106.6750000000002</v>
      </c>
      <c r="BY145" s="1">
        <v>450.5625</v>
      </c>
      <c r="BZ145" s="1">
        <v>62.1</v>
      </c>
      <c r="CA145" s="1">
        <v>72.599999999999994</v>
      </c>
      <c r="CB145" s="1">
        <v>290.7</v>
      </c>
      <c r="CC145" s="1">
        <v>881.86449579084206</v>
      </c>
      <c r="CD145" s="1">
        <v>1264.58655279503</v>
      </c>
      <c r="CE145" s="1">
        <v>0</v>
      </c>
      <c r="CF145" s="1">
        <v>535.97500000000002</v>
      </c>
      <c r="CG145" s="1">
        <v>88.5</v>
      </c>
      <c r="CH145" s="1">
        <v>715.33016233766205</v>
      </c>
      <c r="CI145" s="1">
        <v>366.32954545454498</v>
      </c>
      <c r="CJ145" s="1">
        <v>153.35110294117601</v>
      </c>
      <c r="CK145" s="1">
        <v>99.1875</v>
      </c>
      <c r="CL145" s="1">
        <v>716.6953125</v>
      </c>
      <c r="CM145" s="1">
        <v>83.427166666666693</v>
      </c>
      <c r="CN145" s="1">
        <v>82.319543478260897</v>
      </c>
      <c r="CO145" s="1">
        <v>80.952210144927605</v>
      </c>
      <c r="CP145" s="1">
        <v>50</v>
      </c>
      <c r="CQ145" s="1">
        <v>81.900000000000006</v>
      </c>
      <c r="CR145" s="1">
        <v>980</v>
      </c>
      <c r="CS145" s="1">
        <v>1441.8</v>
      </c>
      <c r="CT145" s="1">
        <v>100.5</v>
      </c>
      <c r="CU145" s="1">
        <v>818.12138259875803</v>
      </c>
      <c r="CV145" s="1">
        <v>0</v>
      </c>
      <c r="CW145" s="1">
        <v>1631.60652663934</v>
      </c>
      <c r="CX145" s="1">
        <v>281.80625140055997</v>
      </c>
      <c r="CY145" s="1">
        <v>1009.89647314877</v>
      </c>
      <c r="CZ145" s="1">
        <v>50</v>
      </c>
      <c r="DA145" s="1">
        <v>5888.0244365828003</v>
      </c>
      <c r="DB145" s="1">
        <v>3292.84780627293</v>
      </c>
      <c r="DC145" s="1">
        <v>656.4375</v>
      </c>
      <c r="DD145" s="1">
        <v>78.599999999999994</v>
      </c>
      <c r="DE145" s="1">
        <v>1075.3125</v>
      </c>
      <c r="DF145" s="1">
        <v>381.308333333333</v>
      </c>
      <c r="DG145" s="1">
        <v>1014.98448149595</v>
      </c>
      <c r="DH145" s="1">
        <v>659.60207675136201</v>
      </c>
      <c r="DI145" s="1">
        <v>988.125</v>
      </c>
      <c r="DJ145" s="1">
        <v>167.3125</v>
      </c>
      <c r="DK145" s="1">
        <v>137.1875</v>
      </c>
      <c r="DL145" s="1">
        <v>172.421875</v>
      </c>
      <c r="DM145" s="1">
        <v>50</v>
      </c>
      <c r="DN145" s="1">
        <v>578.96590909090901</v>
      </c>
      <c r="DO145" s="1">
        <v>839.0625</v>
      </c>
      <c r="DV145" s="1">
        <v>178580.00169669301</v>
      </c>
      <c r="DW145" s="1" t="s">
        <v>472</v>
      </c>
    </row>
    <row r="146" spans="1:127" x14ac:dyDescent="0.2">
      <c r="A146" s="2" t="s">
        <v>473</v>
      </c>
      <c r="B146" s="1">
        <v>3154.1609591574002</v>
      </c>
      <c r="C146" s="1">
        <v>972.73</v>
      </c>
      <c r="D146" s="1">
        <v>100</v>
      </c>
      <c r="E146" s="1">
        <v>297.11</v>
      </c>
      <c r="F146" s="1">
        <v>2255.8843181818202</v>
      </c>
      <c r="G146" s="1">
        <v>671.37586363636399</v>
      </c>
      <c r="H146" s="1">
        <v>177.6</v>
      </c>
      <c r="I146" s="1">
        <v>37</v>
      </c>
      <c r="J146" s="1">
        <v>514.15688194444397</v>
      </c>
      <c r="K146" s="1">
        <v>743.91470588235302</v>
      </c>
      <c r="L146" s="1">
        <v>405.37538461538497</v>
      </c>
      <c r="M146" s="1">
        <v>407.68</v>
      </c>
      <c r="N146" s="1">
        <v>14885.5403314871</v>
      </c>
      <c r="O146" s="1">
        <v>615.30227272727302</v>
      </c>
      <c r="P146" s="1">
        <v>2098.6180551029802</v>
      </c>
      <c r="Q146" s="1">
        <v>1246.0666349206299</v>
      </c>
      <c r="R146" s="1">
        <v>129.15</v>
      </c>
      <c r="S146" s="1">
        <v>1409.85</v>
      </c>
      <c r="T146" s="1">
        <v>1591.7962509236499</v>
      </c>
      <c r="U146" s="1">
        <v>0</v>
      </c>
      <c r="V146" s="1">
        <v>1758.3581458333299</v>
      </c>
      <c r="W146" s="1">
        <v>1586.51738044239</v>
      </c>
      <c r="X146" s="1">
        <v>208.847977941176</v>
      </c>
      <c r="Y146" s="1">
        <v>1618.05</v>
      </c>
      <c r="Z146" s="1">
        <v>86.25</v>
      </c>
      <c r="AA146" s="1">
        <v>250.88</v>
      </c>
      <c r="AB146" s="1">
        <v>941.08610256410202</v>
      </c>
      <c r="AC146" s="1">
        <v>324.880862206975</v>
      </c>
      <c r="AD146" s="1">
        <v>4150.0772727272697</v>
      </c>
      <c r="AE146" s="1">
        <v>681.56826923076903</v>
      </c>
      <c r="AF146" s="1">
        <v>988.10769230769199</v>
      </c>
      <c r="AG146" s="1">
        <v>122.932500000001</v>
      </c>
      <c r="AH146" s="1">
        <v>513.53106617646904</v>
      </c>
      <c r="AI146" s="1">
        <v>368.560356058092</v>
      </c>
      <c r="AJ146" s="1">
        <v>8315.8942702578297</v>
      </c>
      <c r="AK146" s="1">
        <v>3222.703125</v>
      </c>
      <c r="AL146" s="1">
        <v>25.8</v>
      </c>
      <c r="AM146" s="1">
        <v>338.049109307359</v>
      </c>
      <c r="AN146" s="1">
        <v>69.887878787878805</v>
      </c>
      <c r="AO146" s="1">
        <v>0</v>
      </c>
      <c r="AP146" s="1">
        <v>0</v>
      </c>
      <c r="AQ146" s="1">
        <v>2791.0635238933601</v>
      </c>
      <c r="AR146" s="1">
        <v>461.99263888888902</v>
      </c>
      <c r="AS146" s="1">
        <v>1136.0499383311901</v>
      </c>
      <c r="AT146" s="1">
        <v>1894.4055495610201</v>
      </c>
      <c r="AU146" s="1">
        <v>332.7</v>
      </c>
      <c r="AV146" s="1">
        <v>675.875</v>
      </c>
      <c r="AW146" s="1">
        <v>174.453125</v>
      </c>
      <c r="AX146" s="1">
        <v>529.47</v>
      </c>
      <c r="AY146" s="1">
        <v>573.46875</v>
      </c>
      <c r="AZ146" s="1">
        <v>309.89999999999998</v>
      </c>
      <c r="BA146" s="1">
        <v>118.082142857143</v>
      </c>
      <c r="BB146" s="1">
        <v>0</v>
      </c>
      <c r="BC146" s="1">
        <v>990.5</v>
      </c>
      <c r="BD146" s="1">
        <v>416.641214636428</v>
      </c>
      <c r="BE146" s="1">
        <v>4975.45683203508</v>
      </c>
      <c r="BF146" s="1">
        <v>369.71551614481399</v>
      </c>
      <c r="BG146" s="1">
        <v>5291.6825015286004</v>
      </c>
      <c r="BH146" s="1">
        <v>735.5</v>
      </c>
      <c r="BI146" s="1">
        <v>149.845794392523</v>
      </c>
      <c r="BJ146" s="1">
        <v>546.6</v>
      </c>
      <c r="BK146" s="1">
        <v>0</v>
      </c>
      <c r="BL146" s="1">
        <v>118.75</v>
      </c>
      <c r="BM146" s="1">
        <v>599.1</v>
      </c>
      <c r="BN146" s="1">
        <v>1000</v>
      </c>
      <c r="BO146" s="1">
        <v>501</v>
      </c>
      <c r="BP146" s="1">
        <v>2084.9235223323099</v>
      </c>
      <c r="BQ146" s="1">
        <v>287.21831632653101</v>
      </c>
      <c r="BR146" s="1">
        <v>555.45000000000005</v>
      </c>
      <c r="BS146" s="1">
        <v>0</v>
      </c>
      <c r="BT146" s="1">
        <v>57.5</v>
      </c>
      <c r="BU146" s="1">
        <v>11892.2914135061</v>
      </c>
      <c r="BV146" s="1">
        <v>14965.7314628489</v>
      </c>
      <c r="BW146" s="1">
        <v>221.14615384615399</v>
      </c>
      <c r="BX146" s="1">
        <v>2106.6750000000002</v>
      </c>
      <c r="BY146" s="1">
        <v>450.5625</v>
      </c>
      <c r="BZ146" s="1">
        <v>62.1</v>
      </c>
      <c r="CA146" s="1">
        <v>72.599999999999994</v>
      </c>
      <c r="CB146" s="1">
        <v>290.7</v>
      </c>
      <c r="CC146" s="1">
        <v>975.73116245750896</v>
      </c>
      <c r="CD146" s="1">
        <v>1101.45504594572</v>
      </c>
      <c r="CE146" s="1">
        <v>0</v>
      </c>
      <c r="CF146" s="1">
        <v>535.97500000000002</v>
      </c>
      <c r="CG146" s="1">
        <v>88.5</v>
      </c>
      <c r="CH146" s="1">
        <v>715.33016233766205</v>
      </c>
      <c r="CI146" s="1">
        <v>366.32954545454498</v>
      </c>
      <c r="CJ146" s="1">
        <v>153.35110294117601</v>
      </c>
      <c r="CK146" s="1">
        <v>99.1875</v>
      </c>
      <c r="CL146" s="1">
        <v>716.6953125</v>
      </c>
      <c r="CM146" s="1">
        <v>83.427166666666693</v>
      </c>
      <c r="CN146" s="1">
        <v>82.319543478260897</v>
      </c>
      <c r="CO146" s="1">
        <v>80.952210144927605</v>
      </c>
      <c r="CP146" s="1">
        <v>50</v>
      </c>
      <c r="CQ146" s="1">
        <v>81.900000000000006</v>
      </c>
      <c r="CR146" s="1">
        <v>380</v>
      </c>
      <c r="CS146" s="1">
        <v>1441.8</v>
      </c>
      <c r="CT146" s="1">
        <v>100.5</v>
      </c>
      <c r="CU146" s="1">
        <v>828.02138259875801</v>
      </c>
      <c r="CV146" s="1">
        <v>0</v>
      </c>
      <c r="CW146" s="1">
        <v>1052.10652663934</v>
      </c>
      <c r="CX146" s="1">
        <v>243.20625140056001</v>
      </c>
      <c r="CY146" s="1">
        <v>959.49580350591395</v>
      </c>
      <c r="CZ146" s="1">
        <v>50</v>
      </c>
      <c r="DA146" s="1">
        <v>3188.0244365827998</v>
      </c>
      <c r="DB146" s="1">
        <v>3292.84780627293</v>
      </c>
      <c r="DC146" s="1">
        <v>656.4375</v>
      </c>
      <c r="DD146" s="1">
        <v>78.599999999999994</v>
      </c>
      <c r="DE146" s="1">
        <v>1075.3125</v>
      </c>
      <c r="DF146" s="1">
        <v>381.308333333333</v>
      </c>
      <c r="DG146" s="1">
        <v>914.98448149594799</v>
      </c>
      <c r="DH146" s="1">
        <v>659.60207675136201</v>
      </c>
      <c r="DI146" s="1">
        <v>988.125</v>
      </c>
      <c r="DJ146" s="1">
        <v>167.3125</v>
      </c>
      <c r="DK146" s="1">
        <v>137.1875</v>
      </c>
      <c r="DL146" s="1">
        <v>137.296875</v>
      </c>
      <c r="DM146" s="1">
        <v>50</v>
      </c>
      <c r="DN146" s="1">
        <v>578.96590909090901</v>
      </c>
      <c r="DO146" s="1">
        <v>839.0625</v>
      </c>
      <c r="DV146" s="1">
        <v>138355.79569814799</v>
      </c>
      <c r="DW146" s="1" t="s">
        <v>473</v>
      </c>
    </row>
    <row r="147" spans="1:127" x14ac:dyDescent="0.2">
      <c r="A147" s="2" t="s">
        <v>474</v>
      </c>
      <c r="B147" s="1">
        <v>3925.4076258240698</v>
      </c>
      <c r="C147" s="1">
        <v>972.73</v>
      </c>
      <c r="D147" s="1">
        <v>100</v>
      </c>
      <c r="E147" s="1">
        <v>297.11</v>
      </c>
      <c r="F147" s="1">
        <v>2165.6843181818199</v>
      </c>
      <c r="G147" s="1">
        <v>627.44174598930499</v>
      </c>
      <c r="H147" s="1">
        <v>177.6</v>
      </c>
      <c r="I147" s="1">
        <v>37</v>
      </c>
      <c r="J147" s="1">
        <v>514.15688194444397</v>
      </c>
      <c r="K147" s="1">
        <v>743.91470588235302</v>
      </c>
      <c r="L147" s="1">
        <v>405.37538461538497</v>
      </c>
      <c r="M147" s="1">
        <v>407.68</v>
      </c>
      <c r="N147" s="1">
        <v>12790.0166724833</v>
      </c>
      <c r="O147" s="1">
        <v>615.30227272727302</v>
      </c>
      <c r="P147" s="1">
        <v>2067.35438163359</v>
      </c>
      <c r="Q147" s="1">
        <v>1246.0666349206299</v>
      </c>
      <c r="R147" s="1">
        <v>129.15</v>
      </c>
      <c r="S147" s="1">
        <v>1409.85</v>
      </c>
      <c r="T147" s="1">
        <v>1512.8597423029601</v>
      </c>
      <c r="U147" s="1">
        <v>0</v>
      </c>
      <c r="V147" s="1">
        <v>1803.00020250588</v>
      </c>
      <c r="W147" s="1">
        <v>1373.74238044239</v>
      </c>
      <c r="X147" s="1">
        <v>208.847977941176</v>
      </c>
      <c r="Y147" s="1">
        <v>1618.05</v>
      </c>
      <c r="Z147" s="1">
        <v>86.25</v>
      </c>
      <c r="AA147" s="1">
        <v>250.88</v>
      </c>
      <c r="AB147" s="1">
        <v>941.08610256410202</v>
      </c>
      <c r="AC147" s="1">
        <v>324.880862206975</v>
      </c>
      <c r="AD147" s="1">
        <v>4150.0772727272697</v>
      </c>
      <c r="AE147" s="1">
        <v>681.56826923076903</v>
      </c>
      <c r="AF147" s="1">
        <v>988.10769230769199</v>
      </c>
      <c r="AG147" s="1">
        <v>122.932500000001</v>
      </c>
      <c r="AH147" s="1">
        <v>513.53106617646904</v>
      </c>
      <c r="AI147" s="1">
        <v>368.560356058092</v>
      </c>
      <c r="AJ147" s="1">
        <v>7242.3442702578304</v>
      </c>
      <c r="AK147" s="1">
        <v>3222.703125</v>
      </c>
      <c r="AL147" s="1">
        <v>25.8</v>
      </c>
      <c r="AM147" s="1">
        <v>338.049109307359</v>
      </c>
      <c r="AN147" s="1">
        <v>69.887878787878805</v>
      </c>
      <c r="AO147" s="1">
        <v>0</v>
      </c>
      <c r="AP147" s="1">
        <v>0</v>
      </c>
      <c r="AQ147" s="1">
        <v>2581.4234151067999</v>
      </c>
      <c r="AR147" s="1">
        <v>370.01347222222199</v>
      </c>
      <c r="AS147" s="1">
        <v>1136.0499383311901</v>
      </c>
      <c r="AT147" s="1">
        <v>1985.34079504949</v>
      </c>
      <c r="AU147" s="1">
        <v>332.7</v>
      </c>
      <c r="AV147" s="1">
        <v>675.875</v>
      </c>
      <c r="AW147" s="1">
        <v>174.453125</v>
      </c>
      <c r="AX147" s="1">
        <v>529.47</v>
      </c>
      <c r="AY147" s="1">
        <v>573.46875</v>
      </c>
      <c r="AZ147" s="1">
        <v>309.89999999999998</v>
      </c>
      <c r="BA147" s="1">
        <v>118.082142857143</v>
      </c>
      <c r="BB147" s="1">
        <v>0</v>
      </c>
      <c r="BC147" s="1">
        <v>990.5</v>
      </c>
      <c r="BD147" s="1">
        <v>226.141214636428</v>
      </c>
      <c r="BE147" s="1">
        <v>3825.2537543039898</v>
      </c>
      <c r="BF147" s="1">
        <v>263.65406363084799</v>
      </c>
      <c r="BG147" s="1">
        <v>5284.3658348619301</v>
      </c>
      <c r="BH147" s="1">
        <v>735.5</v>
      </c>
      <c r="BI147" s="1">
        <v>149.845794392523</v>
      </c>
      <c r="BJ147" s="1">
        <v>546.6</v>
      </c>
      <c r="BK147" s="1">
        <v>0</v>
      </c>
      <c r="BL147" s="1">
        <v>118.75</v>
      </c>
      <c r="BM147" s="1">
        <v>599.1</v>
      </c>
      <c r="BN147" s="1">
        <v>200</v>
      </c>
      <c r="BO147" s="1">
        <v>501</v>
      </c>
      <c r="BP147" s="1">
        <v>2000.29921677676</v>
      </c>
      <c r="BQ147" s="1">
        <v>287.21831632653101</v>
      </c>
      <c r="BR147" s="1">
        <v>555.45000000000005</v>
      </c>
      <c r="BS147" s="1">
        <v>0</v>
      </c>
      <c r="BT147" s="1">
        <v>57.5</v>
      </c>
      <c r="BU147" s="1">
        <v>14276.6243167422</v>
      </c>
      <c r="BV147" s="1">
        <v>11817.148503665299</v>
      </c>
      <c r="BW147" s="1">
        <v>221.14615384615399</v>
      </c>
      <c r="BX147" s="1">
        <v>2106.6750000000002</v>
      </c>
      <c r="BY147" s="1">
        <v>450.5625</v>
      </c>
      <c r="BZ147" s="1">
        <v>62.1</v>
      </c>
      <c r="CA147" s="1">
        <v>72.599999999999994</v>
      </c>
      <c r="CB147" s="1">
        <v>290.7</v>
      </c>
      <c r="CC147" s="1">
        <v>719.90644209956702</v>
      </c>
      <c r="CD147" s="1">
        <v>519.00504594571601</v>
      </c>
      <c r="CE147" s="1">
        <v>0</v>
      </c>
      <c r="CF147" s="1">
        <v>35.975000000000001</v>
      </c>
      <c r="CG147" s="1">
        <v>88.5</v>
      </c>
      <c r="CH147" s="1">
        <v>215.33016233766199</v>
      </c>
      <c r="CI147" s="1">
        <v>366.32954545454498</v>
      </c>
      <c r="CJ147" s="1">
        <v>153.35110294117601</v>
      </c>
      <c r="CK147" s="1">
        <v>99.1875</v>
      </c>
      <c r="CL147" s="1">
        <v>716.6953125</v>
      </c>
      <c r="CM147" s="1">
        <v>83.427166666666693</v>
      </c>
      <c r="CN147" s="1">
        <v>82.319543478260897</v>
      </c>
      <c r="CO147" s="1">
        <v>2080.9522101449302</v>
      </c>
      <c r="CP147" s="1">
        <v>50</v>
      </c>
      <c r="CQ147" s="1">
        <v>81.900000000000006</v>
      </c>
      <c r="CR147" s="1">
        <v>340</v>
      </c>
      <c r="CS147" s="1">
        <v>1441.8</v>
      </c>
      <c r="CT147" s="1">
        <v>100.5</v>
      </c>
      <c r="CU147" s="1">
        <v>762.67138259875901</v>
      </c>
      <c r="CV147" s="1">
        <v>0</v>
      </c>
      <c r="CW147" s="1">
        <v>1052.10652663934</v>
      </c>
      <c r="CX147" s="1">
        <v>243.20625140056001</v>
      </c>
      <c r="CY147" s="1">
        <v>859.69118165717498</v>
      </c>
      <c r="CZ147" s="1">
        <v>50</v>
      </c>
      <c r="DA147" s="1">
        <v>3088.0244365827998</v>
      </c>
      <c r="DB147" s="1">
        <v>3292.84780627293</v>
      </c>
      <c r="DC147" s="1">
        <v>656.4375</v>
      </c>
      <c r="DD147" s="1">
        <v>78.599999999999994</v>
      </c>
      <c r="DE147" s="1">
        <v>1075.3125</v>
      </c>
      <c r="DF147" s="1">
        <v>381.308333333333</v>
      </c>
      <c r="DG147" s="1">
        <v>704.737542720438</v>
      </c>
      <c r="DH147" s="1">
        <v>659.60207675136201</v>
      </c>
      <c r="DI147" s="1">
        <v>988.125</v>
      </c>
      <c r="DJ147" s="1">
        <v>167.3125</v>
      </c>
      <c r="DK147" s="1">
        <v>137.1875</v>
      </c>
      <c r="DL147" s="1">
        <v>137.296875</v>
      </c>
      <c r="DM147" s="1">
        <v>50</v>
      </c>
      <c r="DN147" s="1">
        <v>578.96590909090901</v>
      </c>
      <c r="DO147" s="1">
        <v>839.0625</v>
      </c>
      <c r="DV147" s="1">
        <v>131878.18559338499</v>
      </c>
      <c r="DW147" s="1" t="s">
        <v>474</v>
      </c>
    </row>
    <row r="148" spans="1:127" x14ac:dyDescent="0.2">
      <c r="A148" s="2" t="s">
        <v>475</v>
      </c>
      <c r="B148" s="1">
        <v>2986.2276258240699</v>
      </c>
      <c r="C148" s="1">
        <v>972.73</v>
      </c>
      <c r="D148" s="1">
        <v>100</v>
      </c>
      <c r="E148" s="1">
        <v>297.11</v>
      </c>
      <c r="F148" s="1">
        <v>1380.6877964426899</v>
      </c>
      <c r="G148" s="1">
        <v>627.44174598930499</v>
      </c>
      <c r="H148" s="1">
        <v>177.6</v>
      </c>
      <c r="I148" s="1">
        <v>37</v>
      </c>
      <c r="J148" s="1">
        <v>514.15688194444397</v>
      </c>
      <c r="K148" s="1">
        <v>743.91470588235302</v>
      </c>
      <c r="L148" s="1">
        <v>405.37538461538497</v>
      </c>
      <c r="M148" s="1">
        <v>407.68</v>
      </c>
      <c r="N148" s="1">
        <v>20523.830005816599</v>
      </c>
      <c r="O148" s="1">
        <v>615.30227272727302</v>
      </c>
      <c r="P148" s="1">
        <v>2042.35438163359</v>
      </c>
      <c r="Q148" s="1">
        <v>1246.0666349206299</v>
      </c>
      <c r="R148" s="1">
        <v>129.15</v>
      </c>
      <c r="S148" s="1">
        <v>1409.85</v>
      </c>
      <c r="T148" s="1">
        <v>1512.8597423029601</v>
      </c>
      <c r="U148" s="1">
        <v>0</v>
      </c>
      <c r="V148" s="1">
        <v>1803.00020250588</v>
      </c>
      <c r="W148" s="1">
        <v>1373.74238044239</v>
      </c>
      <c r="X148" s="1">
        <v>183.847977941176</v>
      </c>
      <c r="Y148" s="1">
        <v>1618.05</v>
      </c>
      <c r="Z148" s="1">
        <v>86.25</v>
      </c>
      <c r="AA148" s="1">
        <v>250.88</v>
      </c>
      <c r="AB148" s="1">
        <v>941.08610256410202</v>
      </c>
      <c r="AC148" s="1">
        <v>324.880862206975</v>
      </c>
      <c r="AD148" s="1">
        <v>4150.0772727272697</v>
      </c>
      <c r="AE148" s="1">
        <v>681.56826923076903</v>
      </c>
      <c r="AF148" s="1">
        <v>988.10769230769199</v>
      </c>
      <c r="AG148" s="1">
        <v>122.932500000001</v>
      </c>
      <c r="AH148" s="1">
        <v>513.53106617646904</v>
      </c>
      <c r="AI148" s="1">
        <v>368.560356058092</v>
      </c>
      <c r="AJ148" s="1">
        <v>5634.2442702578301</v>
      </c>
      <c r="AK148" s="1">
        <v>3222.703125</v>
      </c>
      <c r="AL148" s="1">
        <v>25.8</v>
      </c>
      <c r="AM148" s="1">
        <v>313.049109307359</v>
      </c>
      <c r="AN148" s="1">
        <v>69.887878787878805</v>
      </c>
      <c r="AO148" s="1">
        <v>0</v>
      </c>
      <c r="AP148" s="1">
        <v>0</v>
      </c>
      <c r="AQ148" s="1">
        <v>2506.4234151067999</v>
      </c>
      <c r="AR148" s="1">
        <v>370.01347222222199</v>
      </c>
      <c r="AS148" s="1">
        <v>1136.0499383311901</v>
      </c>
      <c r="AT148" s="1">
        <v>1886.9198352753101</v>
      </c>
      <c r="AU148" s="1">
        <v>332.7</v>
      </c>
      <c r="AV148" s="1">
        <v>728.625</v>
      </c>
      <c r="AW148" s="1">
        <v>174.453125</v>
      </c>
      <c r="AX148" s="1">
        <v>529.47</v>
      </c>
      <c r="AY148" s="1">
        <v>573.46875</v>
      </c>
      <c r="AZ148" s="1">
        <v>309.89999999999998</v>
      </c>
      <c r="BA148" s="1">
        <v>118.082142857143</v>
      </c>
      <c r="BB148" s="1">
        <v>0</v>
      </c>
      <c r="BC148" s="1">
        <v>990.5</v>
      </c>
      <c r="BD148" s="1">
        <v>226.141214636428</v>
      </c>
      <c r="BE148" s="1">
        <v>1811.4302248922199</v>
      </c>
      <c r="BF148" s="1">
        <v>263.65406363084799</v>
      </c>
      <c r="BG148" s="1">
        <v>5288.5047501806703</v>
      </c>
      <c r="BH148" s="1">
        <v>735.5</v>
      </c>
      <c r="BI148" s="1">
        <v>149.845794392523</v>
      </c>
      <c r="BJ148" s="1">
        <v>546.6</v>
      </c>
      <c r="BK148" s="1">
        <v>0</v>
      </c>
      <c r="BL148" s="1">
        <v>118.75</v>
      </c>
      <c r="BM148" s="1">
        <v>599.1</v>
      </c>
      <c r="BN148" s="1">
        <v>200</v>
      </c>
      <c r="BO148" s="1">
        <v>501</v>
      </c>
      <c r="BP148" s="1">
        <v>1355.8602854790499</v>
      </c>
      <c r="BQ148" s="1">
        <v>287.21831632653101</v>
      </c>
      <c r="BR148" s="1">
        <v>555.45000000000005</v>
      </c>
      <c r="BS148" s="1">
        <v>0</v>
      </c>
      <c r="BT148" s="1">
        <v>45</v>
      </c>
      <c r="BU148" s="1">
        <v>22589.217162698598</v>
      </c>
      <c r="BV148" s="1">
        <v>5290.1985036652604</v>
      </c>
      <c r="BW148" s="1">
        <v>221.14615384615399</v>
      </c>
      <c r="BX148" s="1">
        <v>2106.6750000000002</v>
      </c>
      <c r="BY148" s="1">
        <v>450.5625</v>
      </c>
      <c r="BZ148" s="1">
        <v>62.1</v>
      </c>
      <c r="CA148" s="1">
        <v>72.599999999999994</v>
      </c>
      <c r="CB148" s="1">
        <v>290.7</v>
      </c>
      <c r="CC148" s="1">
        <v>338.38008020642701</v>
      </c>
      <c r="CD148" s="1">
        <v>511.50504594571601</v>
      </c>
      <c r="CE148" s="1">
        <v>0</v>
      </c>
      <c r="CF148" s="1">
        <v>28.475000000000001</v>
      </c>
      <c r="CG148" s="1">
        <v>88.5</v>
      </c>
      <c r="CH148" s="1">
        <v>183.43559090909099</v>
      </c>
      <c r="CI148" s="1">
        <v>366.32954545454498</v>
      </c>
      <c r="CJ148" s="1">
        <v>115.851102941177</v>
      </c>
      <c r="CK148" s="1">
        <v>99.1875</v>
      </c>
      <c r="CL148" s="1">
        <v>716.6953125</v>
      </c>
      <c r="CM148" s="1">
        <v>83.427166666666693</v>
      </c>
      <c r="CN148" s="1">
        <v>82.319543478260897</v>
      </c>
      <c r="CO148" s="1">
        <v>1580.9522101449299</v>
      </c>
      <c r="CP148" s="1">
        <v>50</v>
      </c>
      <c r="CQ148" s="1">
        <v>81.900000000000006</v>
      </c>
      <c r="CR148" s="1">
        <v>312.70362637362598</v>
      </c>
      <c r="CS148" s="1">
        <v>1441.8</v>
      </c>
      <c r="CT148" s="1">
        <v>100.5</v>
      </c>
      <c r="CU148" s="1">
        <v>762.67138259875901</v>
      </c>
      <c r="CV148" s="1">
        <v>0</v>
      </c>
      <c r="CW148" s="1">
        <v>482.839859972677</v>
      </c>
      <c r="CX148" s="1">
        <v>218.20625140056001</v>
      </c>
      <c r="CY148" s="1">
        <v>839.74028880003198</v>
      </c>
      <c r="CZ148" s="1">
        <v>50</v>
      </c>
      <c r="DA148" s="1">
        <v>2088.0244365827998</v>
      </c>
      <c r="DB148" s="1">
        <v>3292.84780627293</v>
      </c>
      <c r="DC148" s="1">
        <v>656.4375</v>
      </c>
      <c r="DD148" s="1">
        <v>78.599999999999994</v>
      </c>
      <c r="DE148" s="1">
        <v>1075.3125</v>
      </c>
      <c r="DF148" s="1">
        <v>381.308333333333</v>
      </c>
      <c r="DG148" s="1">
        <v>283.25591006737602</v>
      </c>
      <c r="DH148" s="1">
        <v>659.60207675136201</v>
      </c>
      <c r="DI148" s="1">
        <v>988.125</v>
      </c>
      <c r="DJ148" s="1">
        <v>167.3125</v>
      </c>
      <c r="DK148" s="1">
        <v>107.1875</v>
      </c>
      <c r="DL148" s="1">
        <v>114.796875</v>
      </c>
      <c r="DM148" s="1">
        <v>50</v>
      </c>
      <c r="DN148" s="1">
        <v>578.96590909090901</v>
      </c>
      <c r="DO148" s="1">
        <v>839.0625</v>
      </c>
      <c r="DV148" s="1">
        <v>132121.65424664499</v>
      </c>
      <c r="DW148" s="1" t="s">
        <v>475</v>
      </c>
    </row>
    <row r="149" spans="1:127" x14ac:dyDescent="0.2">
      <c r="A149" s="2" t="s">
        <v>476</v>
      </c>
      <c r="B149" s="1">
        <v>2986.2276258240699</v>
      </c>
      <c r="C149" s="1">
        <v>972.73</v>
      </c>
      <c r="D149" s="1">
        <v>100</v>
      </c>
      <c r="E149" s="1">
        <v>297.11</v>
      </c>
      <c r="F149" s="1">
        <v>1380.6877964426899</v>
      </c>
      <c r="G149" s="1">
        <v>627.44174598930499</v>
      </c>
      <c r="H149" s="1">
        <v>177.6</v>
      </c>
      <c r="I149" s="1">
        <v>37</v>
      </c>
      <c r="J149" s="1">
        <v>514.15688194444397</v>
      </c>
      <c r="K149" s="1">
        <v>743.91470588235302</v>
      </c>
      <c r="L149" s="1">
        <v>405.37538461538497</v>
      </c>
      <c r="M149" s="1">
        <v>407.68</v>
      </c>
      <c r="N149" s="1">
        <v>12123.830005816601</v>
      </c>
      <c r="O149" s="1">
        <v>615.30227272727302</v>
      </c>
      <c r="P149" s="1">
        <v>2042.35438163359</v>
      </c>
      <c r="Q149" s="1">
        <v>1246.0666349206299</v>
      </c>
      <c r="R149" s="1">
        <v>129.15</v>
      </c>
      <c r="S149" s="1">
        <v>1409.85</v>
      </c>
      <c r="T149" s="1">
        <v>1512.8597423029601</v>
      </c>
      <c r="U149" s="1">
        <v>0</v>
      </c>
      <c r="V149" s="1">
        <v>1803.00020250588</v>
      </c>
      <c r="W149" s="1">
        <v>1373.74238044239</v>
      </c>
      <c r="X149" s="1">
        <v>183.847977941176</v>
      </c>
      <c r="Y149" s="1">
        <v>1618.05</v>
      </c>
      <c r="Z149" s="1">
        <v>86.25</v>
      </c>
      <c r="AA149" s="1">
        <v>250.88</v>
      </c>
      <c r="AB149" s="1">
        <v>941.08610256410202</v>
      </c>
      <c r="AC149" s="1">
        <v>324.880862206975</v>
      </c>
      <c r="AD149" s="1">
        <v>4150.0772727272697</v>
      </c>
      <c r="AE149" s="1">
        <v>681.56826923076903</v>
      </c>
      <c r="AF149" s="1">
        <v>988.10769230769199</v>
      </c>
      <c r="AG149" s="1">
        <v>122.932500000001</v>
      </c>
      <c r="AH149" s="1">
        <v>513.53106617646904</v>
      </c>
      <c r="AI149" s="1">
        <v>368.560356058092</v>
      </c>
      <c r="AJ149" s="1">
        <v>4134.2442702578301</v>
      </c>
      <c r="AK149" s="1">
        <v>3222.703125</v>
      </c>
      <c r="AL149" s="1">
        <v>25.8</v>
      </c>
      <c r="AM149" s="1">
        <v>313.049109307359</v>
      </c>
      <c r="AN149" s="1">
        <v>69.887878787878805</v>
      </c>
      <c r="AO149" s="1">
        <v>0</v>
      </c>
      <c r="AP149" s="1">
        <v>0</v>
      </c>
      <c r="AQ149" s="1">
        <v>8164.65258177347</v>
      </c>
      <c r="AR149" s="1">
        <v>370.01347222222199</v>
      </c>
      <c r="AS149" s="1">
        <v>1136.0499383311901</v>
      </c>
      <c r="AT149" s="1">
        <v>1886.9198352753101</v>
      </c>
      <c r="AU149" s="1">
        <v>332.7</v>
      </c>
      <c r="AV149" s="1">
        <v>728.625</v>
      </c>
      <c r="AW149" s="1">
        <v>174.453125</v>
      </c>
      <c r="AX149" s="1">
        <v>529.47</v>
      </c>
      <c r="AY149" s="1">
        <v>573.46875</v>
      </c>
      <c r="AZ149" s="1">
        <v>309.89999999999998</v>
      </c>
      <c r="BA149" s="1">
        <v>118.082142857143</v>
      </c>
      <c r="BB149" s="1">
        <v>0</v>
      </c>
      <c r="BC149" s="1">
        <v>990.5</v>
      </c>
      <c r="BD149" s="1">
        <v>226.141214636428</v>
      </c>
      <c r="BE149" s="1">
        <v>1811.4302248922199</v>
      </c>
      <c r="BF149" s="1">
        <v>263.65406363084799</v>
      </c>
      <c r="BG149" s="1">
        <v>5332.6380835139998</v>
      </c>
      <c r="BH149" s="1">
        <v>735.5</v>
      </c>
      <c r="BI149" s="1">
        <v>149.845794392523</v>
      </c>
      <c r="BJ149" s="1">
        <v>546.6</v>
      </c>
      <c r="BK149" s="1">
        <v>0</v>
      </c>
      <c r="BL149" s="1">
        <v>118.75</v>
      </c>
      <c r="BM149" s="1">
        <v>599.1</v>
      </c>
      <c r="BN149" s="1">
        <v>599.25</v>
      </c>
      <c r="BO149" s="1">
        <v>501</v>
      </c>
      <c r="BP149" s="1">
        <v>1355.8602854790499</v>
      </c>
      <c r="BQ149" s="1">
        <v>287.21831632653101</v>
      </c>
      <c r="BR149" s="1">
        <v>555.45000000000005</v>
      </c>
      <c r="BS149" s="1">
        <v>0</v>
      </c>
      <c r="BT149" s="1">
        <v>45</v>
      </c>
      <c r="BU149" s="1">
        <v>20709.473302844799</v>
      </c>
      <c r="BV149" s="1">
        <v>4738.7585036652599</v>
      </c>
      <c r="BW149" s="1">
        <v>221.14615384615399</v>
      </c>
      <c r="BX149" s="1">
        <v>2106.6750000000002</v>
      </c>
      <c r="BY149" s="1">
        <v>450.5625</v>
      </c>
      <c r="BZ149" s="1">
        <v>62.1</v>
      </c>
      <c r="CA149" s="1">
        <v>72.599999999999994</v>
      </c>
      <c r="CB149" s="1">
        <v>290.7</v>
      </c>
      <c r="CC149" s="1">
        <v>338.38008020642701</v>
      </c>
      <c r="CD149" s="1">
        <v>511.50504594571601</v>
      </c>
      <c r="CE149" s="1">
        <v>0</v>
      </c>
      <c r="CF149" s="1">
        <v>28.475000000000001</v>
      </c>
      <c r="CG149" s="1">
        <v>88.5</v>
      </c>
      <c r="CH149" s="1">
        <v>183.43559090909099</v>
      </c>
      <c r="CI149" s="1">
        <v>366.32954545454498</v>
      </c>
      <c r="CJ149" s="1">
        <v>115.851102941177</v>
      </c>
      <c r="CK149" s="1">
        <v>99.1875</v>
      </c>
      <c r="CL149" s="1">
        <v>716.6953125</v>
      </c>
      <c r="CM149" s="1">
        <v>83.427166666666693</v>
      </c>
      <c r="CN149" s="1">
        <v>82.319543478260897</v>
      </c>
      <c r="CO149" s="1">
        <v>1580.9522101449299</v>
      </c>
      <c r="CP149" s="1">
        <v>50</v>
      </c>
      <c r="CQ149" s="1">
        <v>81.900000000000006</v>
      </c>
      <c r="CR149" s="1">
        <v>312.70362637362598</v>
      </c>
      <c r="CS149" s="1">
        <v>1441.8</v>
      </c>
      <c r="CT149" s="1">
        <v>100.5</v>
      </c>
      <c r="CU149" s="1">
        <v>762.67138259875901</v>
      </c>
      <c r="CV149" s="1">
        <v>0</v>
      </c>
      <c r="CW149" s="1">
        <v>482.839859972677</v>
      </c>
      <c r="CX149" s="1">
        <v>218.20625140056001</v>
      </c>
      <c r="CY149" s="1">
        <v>839.74028880003198</v>
      </c>
      <c r="CZ149" s="1">
        <v>50</v>
      </c>
      <c r="DA149" s="1">
        <v>2088.0244365827998</v>
      </c>
      <c r="DB149" s="1">
        <v>3292.84780627293</v>
      </c>
      <c r="DC149" s="1">
        <v>656.4375</v>
      </c>
      <c r="DD149" s="1">
        <v>78.599999999999994</v>
      </c>
      <c r="DE149" s="1">
        <v>1075.3125</v>
      </c>
      <c r="DF149" s="1">
        <v>381.308333333333</v>
      </c>
      <c r="DG149" s="1">
        <v>283.25591006737602</v>
      </c>
      <c r="DH149" s="1">
        <v>659.60207675136201</v>
      </c>
      <c r="DI149" s="1">
        <v>988.125</v>
      </c>
      <c r="DJ149" s="1">
        <v>167.3125</v>
      </c>
      <c r="DK149" s="1">
        <v>107.1875</v>
      </c>
      <c r="DL149" s="1">
        <v>114.796875</v>
      </c>
      <c r="DM149" s="1">
        <v>50</v>
      </c>
      <c r="DN149" s="1">
        <v>578.96590909090901</v>
      </c>
      <c r="DO149" s="1">
        <v>839.0625</v>
      </c>
      <c r="DV149" s="1">
        <v>125892.08288679201</v>
      </c>
      <c r="DW149" s="1" t="s">
        <v>476</v>
      </c>
    </row>
    <row r="150" spans="1:127" x14ac:dyDescent="0.2">
      <c r="A150" s="2" t="s">
        <v>477</v>
      </c>
      <c r="B150" s="1">
        <v>2986.2276258240699</v>
      </c>
      <c r="C150" s="1">
        <v>972.73</v>
      </c>
      <c r="D150" s="1">
        <v>100</v>
      </c>
      <c r="E150" s="1">
        <v>297.11</v>
      </c>
      <c r="F150" s="1">
        <v>1380.6877964426899</v>
      </c>
      <c r="G150" s="1">
        <v>627.44174598930499</v>
      </c>
      <c r="H150" s="1">
        <v>177.6</v>
      </c>
      <c r="I150" s="1">
        <v>37</v>
      </c>
      <c r="J150" s="1">
        <v>514.15688194444397</v>
      </c>
      <c r="K150" s="1">
        <v>743.91470588235302</v>
      </c>
      <c r="L150" s="1">
        <v>405.37538461538497</v>
      </c>
      <c r="M150" s="1">
        <v>407.68</v>
      </c>
      <c r="N150" s="1">
        <v>12123.830005816601</v>
      </c>
      <c r="O150" s="1">
        <v>615.30227272727302</v>
      </c>
      <c r="P150" s="1">
        <v>1426.34723877644</v>
      </c>
      <c r="Q150" s="1">
        <v>1246.0666349206299</v>
      </c>
      <c r="R150" s="1">
        <v>129.15</v>
      </c>
      <c r="S150" s="1">
        <v>1409.85</v>
      </c>
      <c r="T150" s="1">
        <v>1512.8597423029601</v>
      </c>
      <c r="U150" s="1">
        <v>0</v>
      </c>
      <c r="V150" s="1">
        <v>1803.00020250588</v>
      </c>
      <c r="W150" s="1">
        <v>707.81380901381306</v>
      </c>
      <c r="X150" s="1">
        <v>183.847977941176</v>
      </c>
      <c r="Y150" s="1">
        <v>1618.05</v>
      </c>
      <c r="Z150" s="1">
        <v>86.25</v>
      </c>
      <c r="AA150" s="1">
        <v>250.88</v>
      </c>
      <c r="AB150" s="1">
        <v>941.08610256410202</v>
      </c>
      <c r="AC150" s="1">
        <v>324.880862206975</v>
      </c>
      <c r="AD150" s="1">
        <v>4150.0772727272697</v>
      </c>
      <c r="AE150" s="1">
        <v>681.56826923076903</v>
      </c>
      <c r="AF150" s="1">
        <v>988.10769230769199</v>
      </c>
      <c r="AG150" s="1">
        <v>122.932500000001</v>
      </c>
      <c r="AH150" s="1">
        <v>513.53106617646904</v>
      </c>
      <c r="AI150" s="1">
        <v>368.560356058092</v>
      </c>
      <c r="AJ150" s="1">
        <v>3874.84427025783</v>
      </c>
      <c r="AK150" s="1">
        <v>3222.703125</v>
      </c>
      <c r="AL150" s="1">
        <v>25.8</v>
      </c>
      <c r="AM150" s="1">
        <v>313.049109307359</v>
      </c>
      <c r="AN150" s="1">
        <v>69.887878787878805</v>
      </c>
      <c r="AO150" s="1">
        <v>0</v>
      </c>
      <c r="AP150" s="1">
        <v>0</v>
      </c>
      <c r="AQ150" s="1">
        <v>1909.8381878340799</v>
      </c>
      <c r="AR150" s="1">
        <v>370.01347222222199</v>
      </c>
      <c r="AS150" s="1">
        <v>1136.0499383311901</v>
      </c>
      <c r="AT150" s="1">
        <v>1886.9198352753101</v>
      </c>
      <c r="AU150" s="1">
        <v>332.7</v>
      </c>
      <c r="AV150" s="1">
        <v>728.625</v>
      </c>
      <c r="AW150" s="1">
        <v>174.453125</v>
      </c>
      <c r="AX150" s="1">
        <v>529.47</v>
      </c>
      <c r="AY150" s="1">
        <v>573.46875</v>
      </c>
      <c r="AZ150" s="1">
        <v>309.89999999999998</v>
      </c>
      <c r="BA150" s="1">
        <v>118.082142857143</v>
      </c>
      <c r="BB150" s="1">
        <v>0</v>
      </c>
      <c r="BC150" s="1">
        <v>990.5</v>
      </c>
      <c r="BD150" s="1">
        <v>226.141214636428</v>
      </c>
      <c r="BE150" s="1">
        <v>1811.4302248922199</v>
      </c>
      <c r="BF150" s="1">
        <v>263.65406363084799</v>
      </c>
      <c r="BG150" s="1">
        <v>5032.6380835139998</v>
      </c>
      <c r="BH150" s="1">
        <v>735.5</v>
      </c>
      <c r="BI150" s="1">
        <v>149.845794392523</v>
      </c>
      <c r="BJ150" s="1">
        <v>546.6</v>
      </c>
      <c r="BK150" s="1">
        <v>0</v>
      </c>
      <c r="BL150" s="1">
        <v>118.75</v>
      </c>
      <c r="BM150" s="1">
        <v>599.1</v>
      </c>
      <c r="BN150" s="1">
        <v>599.25</v>
      </c>
      <c r="BO150" s="1">
        <v>501</v>
      </c>
      <c r="BP150" s="1">
        <v>1355.8602854790499</v>
      </c>
      <c r="BQ150" s="1">
        <v>287.21831632653101</v>
      </c>
      <c r="BR150" s="1">
        <v>555.45000000000005</v>
      </c>
      <c r="BS150" s="1">
        <v>0</v>
      </c>
      <c r="BT150" s="1">
        <v>45</v>
      </c>
      <c r="BU150" s="1">
        <v>17084.893990245899</v>
      </c>
      <c r="BV150" s="1">
        <v>4738.7585036652599</v>
      </c>
      <c r="BW150" s="1">
        <v>221.14615384615399</v>
      </c>
      <c r="BX150" s="1">
        <v>2106.6750000000002</v>
      </c>
      <c r="BY150" s="1">
        <v>450.5625</v>
      </c>
      <c r="BZ150" s="1">
        <v>62.1</v>
      </c>
      <c r="CA150" s="1">
        <v>72.599999999999994</v>
      </c>
      <c r="CB150" s="1">
        <v>290.7</v>
      </c>
      <c r="CC150" s="1">
        <v>338.38008020642701</v>
      </c>
      <c r="CD150" s="1">
        <v>511.50504594571601</v>
      </c>
      <c r="CE150" s="1">
        <v>0</v>
      </c>
      <c r="CF150" s="1">
        <v>28.475000000000001</v>
      </c>
      <c r="CG150" s="1">
        <v>88.5</v>
      </c>
      <c r="CH150" s="1">
        <v>183.43559090909099</v>
      </c>
      <c r="CI150" s="1">
        <v>366.32954545454498</v>
      </c>
      <c r="CJ150" s="1">
        <v>115.851102941177</v>
      </c>
      <c r="CK150" s="1">
        <v>99.1875</v>
      </c>
      <c r="CL150" s="1">
        <v>716.6953125</v>
      </c>
      <c r="CM150" s="1">
        <v>83.427166666666693</v>
      </c>
      <c r="CN150" s="1">
        <v>82.319543478260897</v>
      </c>
      <c r="CO150" s="1">
        <v>80.952210144927605</v>
      </c>
      <c r="CP150" s="1">
        <v>50</v>
      </c>
      <c r="CQ150" s="1">
        <v>81.900000000000006</v>
      </c>
      <c r="CR150" s="1">
        <v>2112.70362637363</v>
      </c>
      <c r="CS150" s="1">
        <v>1441.8</v>
      </c>
      <c r="CT150" s="1">
        <v>100.5</v>
      </c>
      <c r="CU150" s="1">
        <v>762.67138259875901</v>
      </c>
      <c r="CV150" s="1">
        <v>0</v>
      </c>
      <c r="CW150" s="1">
        <v>482.839859972677</v>
      </c>
      <c r="CX150" s="1">
        <v>218.20625140056001</v>
      </c>
      <c r="CY150" s="1">
        <v>839.74028880003198</v>
      </c>
      <c r="CZ150" s="1">
        <v>50</v>
      </c>
      <c r="DA150" s="1">
        <v>2088.0244365827998</v>
      </c>
      <c r="DB150" s="1">
        <v>3292.84780627293</v>
      </c>
      <c r="DC150" s="1">
        <v>656.4375</v>
      </c>
      <c r="DD150" s="1">
        <v>78.599999999999994</v>
      </c>
      <c r="DE150" s="1">
        <v>1075.3125</v>
      </c>
      <c r="DF150" s="1">
        <v>381.308333333333</v>
      </c>
      <c r="DG150" s="1">
        <v>283.25591006737602</v>
      </c>
      <c r="DH150" s="1">
        <v>659.60207675136201</v>
      </c>
      <c r="DI150" s="1">
        <v>988.125</v>
      </c>
      <c r="DJ150" s="1">
        <v>167.3125</v>
      </c>
      <c r="DK150" s="1">
        <v>107.1875</v>
      </c>
      <c r="DL150" s="1">
        <v>114.796875</v>
      </c>
      <c r="DM150" s="1">
        <v>50</v>
      </c>
      <c r="DN150" s="1">
        <v>578.96590909090901</v>
      </c>
      <c r="DO150" s="1">
        <v>839.0625</v>
      </c>
      <c r="DV150" s="1">
        <v>114471.353465968</v>
      </c>
      <c r="DW150" s="1" t="s">
        <v>477</v>
      </c>
    </row>
    <row r="151" spans="1:127" x14ac:dyDescent="0.2">
      <c r="A151" s="2"/>
    </row>
    <row r="152" spans="1:127" x14ac:dyDescent="0.2">
      <c r="A152" s="2" t="s">
        <v>478</v>
      </c>
      <c r="B152" s="1">
        <v>4988.9987686812101</v>
      </c>
      <c r="C152" s="1">
        <v>972.73</v>
      </c>
      <c r="D152" s="1">
        <v>597.04</v>
      </c>
      <c r="E152" s="1">
        <v>401.696666666667</v>
      </c>
      <c r="F152" s="1">
        <v>2367.04779644269</v>
      </c>
      <c r="G152" s="1">
        <v>732.70824458874495</v>
      </c>
      <c r="H152" s="1">
        <v>177.6</v>
      </c>
      <c r="I152" s="1">
        <v>76.0438095238095</v>
      </c>
      <c r="J152" s="1">
        <v>633.29688194444395</v>
      </c>
      <c r="K152" s="1">
        <v>1488.12803921569</v>
      </c>
      <c r="L152" s="1">
        <v>338.17538461538498</v>
      </c>
      <c r="M152" s="1">
        <v>500.33523809523803</v>
      </c>
      <c r="N152" s="1">
        <v>19537.846811372099</v>
      </c>
      <c r="O152" s="1">
        <v>590.74989177489203</v>
      </c>
      <c r="P152" s="1">
        <v>1464.1186673478701</v>
      </c>
      <c r="Q152" s="1">
        <v>1531.3866349206401</v>
      </c>
      <c r="R152" s="1">
        <v>151.835714285714</v>
      </c>
      <c r="S152" s="1">
        <v>1408.65</v>
      </c>
      <c r="T152" s="1">
        <v>2016.5025994458099</v>
      </c>
      <c r="U152" s="1">
        <v>0</v>
      </c>
      <c r="V152" s="1">
        <v>2204.6567944819799</v>
      </c>
      <c r="W152" s="1">
        <v>1313.78854323308</v>
      </c>
      <c r="X152" s="1">
        <v>585.44133928571398</v>
      </c>
      <c r="Y152" s="1">
        <v>2020.67857142857</v>
      </c>
      <c r="Z152" s="1">
        <v>147.50714285714301</v>
      </c>
      <c r="AA152" s="1">
        <v>351.04</v>
      </c>
      <c r="AB152" s="1">
        <v>1408.15276923077</v>
      </c>
      <c r="AC152" s="1">
        <v>263.29419554030898</v>
      </c>
      <c r="AD152" s="1">
        <v>6142.7629870129904</v>
      </c>
      <c r="AE152" s="1">
        <v>846.22541208791199</v>
      </c>
      <c r="AF152" s="1">
        <v>1394.96483516484</v>
      </c>
      <c r="AG152" s="1">
        <v>14.152500000000799</v>
      </c>
      <c r="AH152" s="1">
        <v>484.73106617646903</v>
      </c>
      <c r="AI152" s="1">
        <v>509.93368939142499</v>
      </c>
      <c r="AJ152" s="1">
        <v>9288.0228416863993</v>
      </c>
      <c r="AK152" s="1">
        <v>3945.9888392857101</v>
      </c>
      <c r="AL152" s="1">
        <v>16.0285714285714</v>
      </c>
      <c r="AM152" s="1">
        <v>386.255083333333</v>
      </c>
      <c r="AN152" s="1">
        <v>69.887878787878805</v>
      </c>
      <c r="AO152" s="1">
        <v>0</v>
      </c>
      <c r="AP152" s="1">
        <v>0</v>
      </c>
      <c r="AQ152" s="1">
        <v>3826.5553880603202</v>
      </c>
      <c r="AR152" s="1">
        <v>1013.36347222222</v>
      </c>
      <c r="AS152" s="1">
        <v>4112.4012896825398</v>
      </c>
      <c r="AT152" s="1">
        <v>2777.2377717832501</v>
      </c>
      <c r="AU152" s="1">
        <v>332.7</v>
      </c>
      <c r="AV152" s="1">
        <v>728.625</v>
      </c>
      <c r="AW152" s="1">
        <v>174.453125</v>
      </c>
      <c r="AX152" s="1">
        <v>529.47</v>
      </c>
      <c r="AY152" s="1">
        <v>572.66875000000005</v>
      </c>
      <c r="AZ152" s="1">
        <v>272.7</v>
      </c>
      <c r="BA152" s="1">
        <v>117.082142857143</v>
      </c>
      <c r="BB152" s="1">
        <v>0</v>
      </c>
      <c r="BC152" s="1">
        <v>990.5</v>
      </c>
      <c r="BD152" s="1">
        <v>717.73791793313103</v>
      </c>
      <c r="BE152" s="1">
        <v>6433.7872364468503</v>
      </c>
      <c r="BF152" s="1">
        <v>1292.5155161448099</v>
      </c>
      <c r="BG152" s="1">
        <v>6446.2158348619296</v>
      </c>
      <c r="BH152" s="1">
        <v>0</v>
      </c>
      <c r="BI152" s="1">
        <v>146.845794392523</v>
      </c>
      <c r="BJ152" s="1">
        <v>544.20000000000005</v>
      </c>
      <c r="BK152" s="1">
        <v>0</v>
      </c>
      <c r="BL152" s="1">
        <v>118.75</v>
      </c>
      <c r="BM152" s="1">
        <v>598.29999999999995</v>
      </c>
      <c r="BN152" s="1">
        <v>593.25</v>
      </c>
      <c r="BO152" s="1">
        <v>501</v>
      </c>
      <c r="BP152" s="1">
        <v>3820.33148936528</v>
      </c>
      <c r="BQ152" s="1">
        <v>361.20428571428602</v>
      </c>
      <c r="BR152" s="1">
        <v>0</v>
      </c>
      <c r="BS152" s="1">
        <v>0</v>
      </c>
      <c r="BT152" s="1">
        <v>57.5</v>
      </c>
      <c r="BU152" s="1">
        <v>16106.406375160699</v>
      </c>
      <c r="BV152" s="1">
        <v>16670.815646522398</v>
      </c>
      <c r="BW152" s="1">
        <v>408.86043956044</v>
      </c>
      <c r="BX152" s="1">
        <v>4092.1778571428599</v>
      </c>
      <c r="BY152" s="1">
        <v>937.84821428571399</v>
      </c>
      <c r="BZ152" s="1">
        <v>64.328571428571394</v>
      </c>
      <c r="CA152" s="1">
        <v>89.914285714285697</v>
      </c>
      <c r="CB152" s="1">
        <v>645.04285714285697</v>
      </c>
      <c r="CC152" s="1">
        <v>7441.127870671</v>
      </c>
      <c r="CD152" s="1">
        <v>934.31218880285905</v>
      </c>
      <c r="CE152" s="1">
        <v>0</v>
      </c>
      <c r="CF152" s="1">
        <v>11.675000000000001</v>
      </c>
      <c r="CG152" s="1">
        <v>0</v>
      </c>
      <c r="CH152" s="1">
        <v>1484.9087337662299</v>
      </c>
      <c r="CI152" s="1">
        <v>391.06764069264102</v>
      </c>
      <c r="CJ152" s="1">
        <v>84.351102941176507</v>
      </c>
      <c r="CK152" s="1">
        <v>120.044642857143</v>
      </c>
      <c r="CL152" s="1">
        <v>2676.9810267857101</v>
      </c>
      <c r="CM152" s="1">
        <v>0</v>
      </c>
      <c r="CN152" s="1">
        <v>55.439543478260902</v>
      </c>
      <c r="CO152" s="1">
        <v>0</v>
      </c>
      <c r="CP152" s="1">
        <v>41.04</v>
      </c>
      <c r="CQ152" s="1">
        <v>141.55714285714299</v>
      </c>
      <c r="CR152" s="1">
        <v>0</v>
      </c>
      <c r="CS152" s="1">
        <v>1601.4342857142899</v>
      </c>
      <c r="CT152" s="1">
        <v>148.671428571429</v>
      </c>
      <c r="CU152" s="1">
        <v>613.02138259875801</v>
      </c>
      <c r="CV152" s="1">
        <v>1093.57714285714</v>
      </c>
      <c r="CW152" s="1">
        <v>811.13985997267696</v>
      </c>
      <c r="CX152" s="1">
        <v>253.872918067227</v>
      </c>
      <c r="CY152" s="1">
        <v>3746.2078872414299</v>
      </c>
      <c r="CZ152" s="1">
        <v>21.5</v>
      </c>
      <c r="DA152" s="1">
        <v>17733.0244365828</v>
      </c>
      <c r="DB152" s="1">
        <v>7021.7612187533005</v>
      </c>
      <c r="DC152" s="1">
        <v>1345.36607142857</v>
      </c>
      <c r="DD152" s="1">
        <v>108.085714285714</v>
      </c>
      <c r="DE152" s="1">
        <v>2386.7410714285702</v>
      </c>
      <c r="DF152" s="1">
        <v>2629.0226190476201</v>
      </c>
      <c r="DG152" s="1">
        <v>1439.5946855775801</v>
      </c>
      <c r="DH152" s="1">
        <v>24.983029132314599</v>
      </c>
      <c r="DI152" s="1">
        <v>701.64880952380997</v>
      </c>
      <c r="DJ152" s="1">
        <v>0</v>
      </c>
      <c r="DK152" s="1">
        <v>0</v>
      </c>
      <c r="DL152" s="1">
        <v>0</v>
      </c>
      <c r="DM152" s="1">
        <v>0</v>
      </c>
      <c r="DN152" s="1">
        <v>111.346861471862</v>
      </c>
      <c r="DO152" s="1">
        <v>102.491071428572</v>
      </c>
      <c r="DP152" s="1">
        <v>0</v>
      </c>
      <c r="DQ152" s="1">
        <v>0</v>
      </c>
      <c r="DR152" s="1">
        <v>0</v>
      </c>
      <c r="DT152" s="1">
        <v>0</v>
      </c>
      <c r="DU152" s="1">
        <v>0</v>
      </c>
      <c r="DV152" s="1">
        <v>202739.188857292</v>
      </c>
      <c r="DW152" s="1" t="s">
        <v>478</v>
      </c>
    </row>
    <row r="153" spans="1:127" x14ac:dyDescent="0.2">
      <c r="A153" s="2" t="s">
        <v>466</v>
      </c>
      <c r="B153" s="1">
        <v>47.761809523809703</v>
      </c>
      <c r="C153" s="1">
        <v>0</v>
      </c>
      <c r="D153" s="1">
        <v>0</v>
      </c>
      <c r="E153" s="1">
        <v>104.586666666667</v>
      </c>
      <c r="F153" s="1">
        <v>0</v>
      </c>
      <c r="G153" s="1">
        <v>0</v>
      </c>
      <c r="H153" s="1">
        <v>0</v>
      </c>
      <c r="I153" s="1">
        <v>39.0438095238095</v>
      </c>
      <c r="J153" s="1">
        <v>119.14</v>
      </c>
      <c r="K153" s="1">
        <v>744.21333333333303</v>
      </c>
      <c r="L153" s="1">
        <v>0</v>
      </c>
      <c r="M153" s="1">
        <v>92.655238095238104</v>
      </c>
      <c r="N153" s="1">
        <v>4662.1733333333304</v>
      </c>
      <c r="O153" s="1">
        <v>0</v>
      </c>
      <c r="P153" s="1">
        <v>510.37142857142902</v>
      </c>
      <c r="Q153" s="1">
        <v>285.32</v>
      </c>
      <c r="R153" s="1">
        <v>22.685714285714301</v>
      </c>
      <c r="S153" s="1">
        <v>0</v>
      </c>
      <c r="T153" s="1">
        <v>486.97285714285698</v>
      </c>
      <c r="U153" s="1">
        <v>0</v>
      </c>
      <c r="V153" s="1">
        <v>0</v>
      </c>
      <c r="W153" s="1">
        <v>457.74857142857098</v>
      </c>
      <c r="X153" s="1">
        <v>112.125714285714</v>
      </c>
      <c r="Y153" s="1">
        <v>402.62857142857098</v>
      </c>
      <c r="Z153" s="1">
        <v>61.257142857142902</v>
      </c>
      <c r="AA153" s="1">
        <v>100.16</v>
      </c>
      <c r="AB153" s="1">
        <v>449.946666666667</v>
      </c>
      <c r="AC153" s="1">
        <v>0</v>
      </c>
      <c r="AD153" s="1">
        <v>1992.68571428571</v>
      </c>
      <c r="AE153" s="1">
        <v>164.65714285714299</v>
      </c>
      <c r="AF153" s="1">
        <v>406.857142857143</v>
      </c>
      <c r="AG153" s="1">
        <v>0</v>
      </c>
      <c r="AH153" s="1">
        <v>0</v>
      </c>
      <c r="AI153" s="1">
        <v>141.37333333333299</v>
      </c>
      <c r="AJ153" s="1">
        <v>4704.2285714285699</v>
      </c>
      <c r="AK153" s="1">
        <v>723.28571428571399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1751.07142857143</v>
      </c>
      <c r="BQ153" s="1">
        <v>0</v>
      </c>
      <c r="BT153" s="1">
        <v>0</v>
      </c>
      <c r="BU153" s="1">
        <v>0</v>
      </c>
      <c r="BV153" s="1">
        <v>5814.8571428571404</v>
      </c>
      <c r="BW153" s="1">
        <v>187.71428571428601</v>
      </c>
      <c r="BX153" s="1">
        <v>1985.50285714286</v>
      </c>
      <c r="BY153" s="1">
        <v>487.28571428571399</v>
      </c>
      <c r="BZ153" s="1">
        <v>2.2285714285714402</v>
      </c>
      <c r="CA153" s="1">
        <v>17.314285714285699</v>
      </c>
      <c r="CB153" s="1">
        <v>354.34285714285699</v>
      </c>
      <c r="CC153" s="1">
        <v>6752.5714285714303</v>
      </c>
      <c r="CD153" s="1">
        <v>114.05714285714301</v>
      </c>
      <c r="CE153" s="1">
        <v>0</v>
      </c>
      <c r="CF153" s="1">
        <v>0</v>
      </c>
      <c r="CG153" s="1">
        <v>0</v>
      </c>
      <c r="CH153" s="1">
        <v>0.628571428571433</v>
      </c>
      <c r="CI153" s="1">
        <v>24.738095238095202</v>
      </c>
      <c r="CJ153" s="1">
        <v>0</v>
      </c>
      <c r="CK153" s="1">
        <v>20.857142857142801</v>
      </c>
      <c r="CL153" s="1">
        <v>1705.7857142857099</v>
      </c>
      <c r="CM153" s="1">
        <v>0</v>
      </c>
      <c r="CN153" s="1">
        <v>0</v>
      </c>
      <c r="CO153" s="1">
        <v>0</v>
      </c>
      <c r="CP153" s="1">
        <v>0</v>
      </c>
      <c r="CQ153" s="1">
        <v>59.657142857142901</v>
      </c>
      <c r="CR153" s="1">
        <v>0</v>
      </c>
      <c r="CS153" s="1">
        <v>159.63428571428599</v>
      </c>
      <c r="CT153" s="1">
        <v>48.171428571428599</v>
      </c>
      <c r="CU153" s="1">
        <v>0</v>
      </c>
      <c r="CV153" s="1">
        <v>1093.57714285714</v>
      </c>
      <c r="CW153" s="1">
        <v>0</v>
      </c>
      <c r="CX153" s="1">
        <v>0</v>
      </c>
      <c r="CY153" s="1">
        <v>1726.6071428571399</v>
      </c>
      <c r="CZ153" s="1">
        <v>0</v>
      </c>
      <c r="DA153" s="1">
        <v>4595</v>
      </c>
      <c r="DB153" s="1">
        <v>2895.4285714285702</v>
      </c>
      <c r="DC153" s="1">
        <v>688.92857142857201</v>
      </c>
      <c r="DD153" s="1">
        <v>29.485714285714302</v>
      </c>
      <c r="DE153" s="1">
        <v>1311.42857142857</v>
      </c>
      <c r="DF153" s="1">
        <v>2247.7142857142799</v>
      </c>
      <c r="DG153" s="1">
        <v>627.857142857143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T153" s="1">
        <v>0</v>
      </c>
      <c r="DU153" s="1">
        <v>0</v>
      </c>
      <c r="DV153" s="1">
        <v>51534.323714285703</v>
      </c>
      <c r="DW153" s="1" t="s">
        <v>466</v>
      </c>
    </row>
    <row r="154" spans="1:127" x14ac:dyDescent="0.2">
      <c r="A154" s="2" t="s">
        <v>467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T154" s="1">
        <v>0</v>
      </c>
      <c r="DU154" s="1">
        <v>0</v>
      </c>
      <c r="DV154" s="1">
        <v>0</v>
      </c>
      <c r="DW154" s="1" t="s">
        <v>467</v>
      </c>
    </row>
    <row r="155" spans="1:127" x14ac:dyDescent="0.2">
      <c r="A155" s="2" t="s">
        <v>468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T155" s="1">
        <v>0</v>
      </c>
      <c r="DU155" s="1">
        <v>0</v>
      </c>
      <c r="DV155" s="1">
        <v>0</v>
      </c>
      <c r="DW155" s="1" t="s">
        <v>468</v>
      </c>
    </row>
    <row r="156" spans="1:127" x14ac:dyDescent="0.2">
      <c r="A156" s="2"/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T156" s="1">
        <v>0</v>
      </c>
      <c r="DU156" s="1">
        <v>0</v>
      </c>
      <c r="DV156" s="1">
        <v>0</v>
      </c>
    </row>
    <row r="157" spans="1:127" x14ac:dyDescent="0.2">
      <c r="A157" s="2"/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T157" s="1">
        <v>0</v>
      </c>
      <c r="DU157" s="1">
        <v>0</v>
      </c>
      <c r="DV157" s="1">
        <v>0</v>
      </c>
    </row>
    <row r="158" spans="1:127" x14ac:dyDescent="0.2">
      <c r="A158" s="2" t="s">
        <v>479</v>
      </c>
      <c r="B158" s="1">
        <v>4941.2369591573997</v>
      </c>
      <c r="C158" s="1">
        <v>972.73</v>
      </c>
      <c r="D158" s="1">
        <v>597.04</v>
      </c>
      <c r="E158" s="1">
        <v>297.11</v>
      </c>
      <c r="F158" s="1">
        <v>2367.04779644269</v>
      </c>
      <c r="G158" s="1">
        <v>732.70824458874495</v>
      </c>
      <c r="H158" s="1">
        <v>177.6</v>
      </c>
      <c r="I158" s="1">
        <v>37</v>
      </c>
      <c r="J158" s="1">
        <v>514.15688194444397</v>
      </c>
      <c r="K158" s="1">
        <v>743.91470588235302</v>
      </c>
      <c r="L158" s="1">
        <v>338.17538461538498</v>
      </c>
      <c r="M158" s="1">
        <v>407.68</v>
      </c>
      <c r="N158" s="1">
        <v>14875.6734780388</v>
      </c>
      <c r="O158" s="1">
        <v>590.74989177489203</v>
      </c>
      <c r="P158" s="1">
        <v>953.74723877644396</v>
      </c>
      <c r="Q158" s="1">
        <v>1246.0666349206299</v>
      </c>
      <c r="R158" s="1">
        <v>129.15</v>
      </c>
      <c r="S158" s="1">
        <v>1408.65</v>
      </c>
      <c r="T158" s="1">
        <v>1529.5297423029599</v>
      </c>
      <c r="U158" s="1">
        <v>0</v>
      </c>
      <c r="V158" s="1">
        <v>2204.6567944819799</v>
      </c>
      <c r="W158" s="1">
        <v>856.03997180451097</v>
      </c>
      <c r="X158" s="1">
        <v>473.31562500000001</v>
      </c>
      <c r="Y158" s="1">
        <v>1618.05</v>
      </c>
      <c r="Z158" s="1">
        <v>86.25</v>
      </c>
      <c r="AA158" s="1">
        <v>250.88</v>
      </c>
      <c r="AB158" s="1">
        <v>958.20610256410203</v>
      </c>
      <c r="AC158" s="1">
        <v>263.29419554030898</v>
      </c>
      <c r="AD158" s="1">
        <v>4150.0772727272697</v>
      </c>
      <c r="AE158" s="1">
        <v>681.56826923076903</v>
      </c>
      <c r="AF158" s="1">
        <v>988.10769230769199</v>
      </c>
      <c r="AG158" s="1">
        <v>14.152500000000799</v>
      </c>
      <c r="AH158" s="1">
        <v>484.73106617646903</v>
      </c>
      <c r="AI158" s="1">
        <v>368.560356058092</v>
      </c>
      <c r="AJ158" s="1">
        <v>4583.7942702578302</v>
      </c>
      <c r="AK158" s="1">
        <v>3222.703125</v>
      </c>
      <c r="AL158" s="1">
        <v>16.0285714285714</v>
      </c>
      <c r="AM158" s="1">
        <v>386.255083333333</v>
      </c>
      <c r="AN158" s="1">
        <v>69.887878787878805</v>
      </c>
      <c r="AO158" s="1">
        <v>0</v>
      </c>
      <c r="AP158" s="1">
        <v>0</v>
      </c>
      <c r="AQ158" s="1">
        <v>3826.5553880603202</v>
      </c>
      <c r="AR158" s="1">
        <v>1013.36347222222</v>
      </c>
      <c r="AS158" s="1">
        <v>4112.4012896825398</v>
      </c>
      <c r="AT158" s="1">
        <v>2777.2377717832501</v>
      </c>
      <c r="AU158" s="1">
        <v>332.7</v>
      </c>
      <c r="AV158" s="1">
        <v>728.625</v>
      </c>
      <c r="AW158" s="1">
        <v>174.453125</v>
      </c>
      <c r="AX158" s="1">
        <v>529.47</v>
      </c>
      <c r="AY158" s="1">
        <v>572.66875000000005</v>
      </c>
      <c r="AZ158" s="1">
        <v>272.7</v>
      </c>
      <c r="BA158" s="1">
        <v>117.082142857143</v>
      </c>
      <c r="BB158" s="1">
        <v>0</v>
      </c>
      <c r="BC158" s="1">
        <v>990.5</v>
      </c>
      <c r="BD158" s="1">
        <v>717.73791793313103</v>
      </c>
      <c r="BE158" s="1">
        <v>6433.7872364468503</v>
      </c>
      <c r="BF158" s="1">
        <v>1292.5155161448099</v>
      </c>
      <c r="BG158" s="1">
        <v>6446.2158348619296</v>
      </c>
      <c r="BI158" s="1">
        <v>146.845794392523</v>
      </c>
      <c r="BJ158" s="1">
        <v>544.20000000000005</v>
      </c>
      <c r="BK158" s="1">
        <v>0</v>
      </c>
      <c r="BL158" s="1">
        <v>118.75</v>
      </c>
      <c r="BM158" s="1">
        <v>598.29999999999995</v>
      </c>
      <c r="BN158" s="1">
        <v>593.25</v>
      </c>
      <c r="BO158" s="1">
        <v>501</v>
      </c>
      <c r="BP158" s="1">
        <v>2069.2600607938498</v>
      </c>
      <c r="BQ158" s="1">
        <v>361.20428571428602</v>
      </c>
      <c r="BT158" s="1">
        <v>57.5</v>
      </c>
      <c r="BU158" s="1">
        <v>16106.406375160699</v>
      </c>
      <c r="BV158" s="1">
        <v>10855.958503665301</v>
      </c>
      <c r="BW158" s="1">
        <v>221.14615384615399</v>
      </c>
      <c r="BX158" s="1">
        <v>2106.6750000000002</v>
      </c>
      <c r="BY158" s="1">
        <v>450.5625</v>
      </c>
      <c r="BZ158" s="1">
        <v>62.1</v>
      </c>
      <c r="CA158" s="1">
        <v>72.599999999999994</v>
      </c>
      <c r="CB158" s="1">
        <v>290.7</v>
      </c>
      <c r="CC158" s="1">
        <v>688.55644209956699</v>
      </c>
      <c r="CD158" s="1">
        <v>820.25504594571601</v>
      </c>
      <c r="CE158" s="1">
        <v>0</v>
      </c>
      <c r="CF158" s="1">
        <v>11.675000000000001</v>
      </c>
      <c r="CG158" s="1">
        <v>0</v>
      </c>
      <c r="CH158" s="1">
        <v>1484.2801623376599</v>
      </c>
      <c r="CI158" s="1">
        <v>366.32954545454498</v>
      </c>
      <c r="CJ158" s="1">
        <v>84.351102941176507</v>
      </c>
      <c r="CK158" s="1">
        <v>99.1875</v>
      </c>
      <c r="CL158" s="1">
        <v>971.1953125</v>
      </c>
      <c r="CM158" s="1">
        <v>0</v>
      </c>
      <c r="CN158" s="1">
        <v>55.439543478260902</v>
      </c>
      <c r="CO158" s="1">
        <v>0</v>
      </c>
      <c r="CP158" s="1">
        <v>41.04</v>
      </c>
      <c r="CQ158" s="1">
        <v>81.900000000000006</v>
      </c>
      <c r="CR158" s="1">
        <v>0</v>
      </c>
      <c r="CS158" s="1">
        <v>1441.8</v>
      </c>
      <c r="CT158" s="1">
        <v>100.5</v>
      </c>
      <c r="CU158" s="1">
        <v>613.02138259875801</v>
      </c>
      <c r="CV158" s="1">
        <v>0</v>
      </c>
      <c r="CW158" s="1">
        <v>811.13985997267696</v>
      </c>
      <c r="CX158" s="1">
        <v>253.872918067227</v>
      </c>
      <c r="CY158" s="1">
        <v>2019.60074438429</v>
      </c>
      <c r="CZ158" s="1">
        <v>21.5</v>
      </c>
      <c r="DA158" s="1">
        <v>13138.0244365828</v>
      </c>
      <c r="DB158" s="1">
        <v>4126.3326473247298</v>
      </c>
      <c r="DC158" s="1">
        <v>656.4375</v>
      </c>
      <c r="DD158" s="1">
        <v>78.599999999999994</v>
      </c>
      <c r="DE158" s="1">
        <v>1075.3125</v>
      </c>
      <c r="DF158" s="1">
        <v>381.308333333333</v>
      </c>
      <c r="DG158" s="1">
        <v>811.73754272043698</v>
      </c>
      <c r="DH158" s="1">
        <v>24.983029132314599</v>
      </c>
      <c r="DI158" s="1">
        <v>701.64880952380997</v>
      </c>
      <c r="DJ158" s="1">
        <v>0</v>
      </c>
      <c r="DK158" s="1">
        <v>0</v>
      </c>
      <c r="DL158" s="1">
        <v>0</v>
      </c>
      <c r="DM158" s="1">
        <v>0</v>
      </c>
      <c r="DN158" s="1">
        <v>111.346861471862</v>
      </c>
      <c r="DO158" s="1">
        <v>102.491071428572</v>
      </c>
      <c r="DP158" s="1">
        <v>0</v>
      </c>
      <c r="DQ158" s="1">
        <v>0</v>
      </c>
      <c r="DR158" s="1">
        <v>0</v>
      </c>
      <c r="DT158" s="1">
        <v>0</v>
      </c>
      <c r="DU158" s="1">
        <v>0</v>
      </c>
      <c r="DV158" s="1">
        <v>151204.865143006</v>
      </c>
      <c r="DW158" s="1" t="s">
        <v>479</v>
      </c>
    </row>
    <row r="159" spans="1:127" x14ac:dyDescent="0.2">
      <c r="A159" s="2" t="s">
        <v>480</v>
      </c>
      <c r="B159" s="1">
        <v>4141.2369591573997</v>
      </c>
      <c r="C159" s="1">
        <v>972.73</v>
      </c>
      <c r="D159" s="1">
        <v>100</v>
      </c>
      <c r="E159" s="1">
        <v>297.11</v>
      </c>
      <c r="F159" s="1">
        <v>2405.8843181818202</v>
      </c>
      <c r="G159" s="1">
        <v>671.37586363636399</v>
      </c>
      <c r="H159" s="1">
        <v>177.6</v>
      </c>
      <c r="I159" s="1">
        <v>37</v>
      </c>
      <c r="J159" s="1">
        <v>493.245944444445</v>
      </c>
      <c r="K159" s="1">
        <v>743.91470588235302</v>
      </c>
      <c r="L159" s="1">
        <v>405.37538461538497</v>
      </c>
      <c r="M159" s="1">
        <v>407.68</v>
      </c>
      <c r="N159" s="1">
        <v>12117.055392744</v>
      </c>
      <c r="O159" s="1">
        <v>615.302272727272</v>
      </c>
      <c r="P159" s="1">
        <v>985.01091224583195</v>
      </c>
      <c r="Q159" s="1">
        <v>1246.0666349206299</v>
      </c>
      <c r="R159" s="1">
        <v>129.15</v>
      </c>
      <c r="S159" s="1">
        <v>1409.85</v>
      </c>
      <c r="T159" s="1">
        <v>1529.5297423029599</v>
      </c>
      <c r="U159" s="1">
        <v>0</v>
      </c>
      <c r="V159" s="1">
        <v>3817.6717944819802</v>
      </c>
      <c r="W159" s="1">
        <v>868.08880901381303</v>
      </c>
      <c r="X159" s="1">
        <v>258.847977941176</v>
      </c>
      <c r="Y159" s="1">
        <v>1618.05</v>
      </c>
      <c r="Z159" s="1">
        <v>86.25</v>
      </c>
      <c r="AA159" s="1">
        <v>250.88</v>
      </c>
      <c r="AB159" s="1">
        <v>958.20610256410305</v>
      </c>
      <c r="AC159" s="1">
        <v>362.92086220697502</v>
      </c>
      <c r="AD159" s="1">
        <v>4150.0772727272797</v>
      </c>
      <c r="AE159" s="1">
        <v>681.56826923076903</v>
      </c>
      <c r="AF159" s="1">
        <v>988.10769230769301</v>
      </c>
      <c r="AG159" s="1">
        <v>122.932500000001</v>
      </c>
      <c r="AH159" s="1">
        <v>513.53106617646904</v>
      </c>
      <c r="AI159" s="1">
        <v>368.560356058092</v>
      </c>
      <c r="AJ159" s="1">
        <v>3989.6879166666699</v>
      </c>
      <c r="AK159" s="1">
        <v>3222.703125</v>
      </c>
      <c r="AL159" s="1">
        <v>25.8</v>
      </c>
      <c r="AM159" s="1">
        <v>380.684988095238</v>
      </c>
      <c r="AN159" s="1">
        <v>69.887878787878805</v>
      </c>
      <c r="AO159" s="1">
        <v>0</v>
      </c>
      <c r="AP159" s="1">
        <v>0</v>
      </c>
      <c r="AQ159" s="1">
        <v>3098.8678880603202</v>
      </c>
      <c r="AR159" s="1">
        <v>958.34263888888904</v>
      </c>
      <c r="AS159" s="1">
        <v>1136.0499383311901</v>
      </c>
      <c r="AT159" s="1">
        <v>2281.3555495610199</v>
      </c>
      <c r="AU159" s="1">
        <v>332.7</v>
      </c>
      <c r="AV159" s="1">
        <v>728.625</v>
      </c>
      <c r="AW159" s="1">
        <v>174.453125</v>
      </c>
      <c r="AX159" s="1">
        <v>529.47</v>
      </c>
      <c r="AY159" s="1">
        <v>573.46875</v>
      </c>
      <c r="AZ159" s="1">
        <v>309.89999999999998</v>
      </c>
      <c r="BA159" s="1">
        <v>118.082142857143</v>
      </c>
      <c r="BB159" s="1">
        <v>0</v>
      </c>
      <c r="BC159" s="1">
        <v>990.5</v>
      </c>
      <c r="BD159" s="1">
        <v>428.93791793313102</v>
      </c>
      <c r="BE159" s="1">
        <v>2183.29183203508</v>
      </c>
      <c r="BF159" s="1">
        <v>917.515516144814</v>
      </c>
      <c r="BG159" s="1">
        <v>6022.3297501806601</v>
      </c>
      <c r="BI159" s="1">
        <v>149.845794392523</v>
      </c>
      <c r="BJ159" s="1">
        <v>546.6</v>
      </c>
      <c r="BK159" s="1">
        <v>0</v>
      </c>
      <c r="BL159" s="1">
        <v>118.75</v>
      </c>
      <c r="BM159" s="1">
        <v>599.1</v>
      </c>
      <c r="BN159" s="1">
        <v>599.25</v>
      </c>
      <c r="BO159" s="1">
        <v>501</v>
      </c>
      <c r="BP159" s="1">
        <v>2774.8541562519899</v>
      </c>
      <c r="BQ159" s="1">
        <v>315.49</v>
      </c>
      <c r="BT159" s="1">
        <v>57.5</v>
      </c>
      <c r="BU159" s="1">
        <v>16465.551700709999</v>
      </c>
      <c r="BV159" s="1">
        <v>4765.7085036652597</v>
      </c>
      <c r="BW159" s="1">
        <v>221.14615384615399</v>
      </c>
      <c r="BX159" s="1">
        <v>2106.6750000000002</v>
      </c>
      <c r="BY159" s="1">
        <v>450.5625</v>
      </c>
      <c r="BZ159" s="1">
        <v>62.1</v>
      </c>
      <c r="CA159" s="1">
        <v>72.599999999999994</v>
      </c>
      <c r="CB159" s="1">
        <v>290.7</v>
      </c>
      <c r="CC159" s="1">
        <v>969.90644209956702</v>
      </c>
      <c r="CD159" s="1">
        <v>1164.58655279503</v>
      </c>
      <c r="CE159" s="1">
        <v>0</v>
      </c>
      <c r="CF159" s="1">
        <v>535.97500000000002</v>
      </c>
      <c r="CG159" s="1">
        <v>81</v>
      </c>
      <c r="CH159" s="1">
        <v>1859.0710714285699</v>
      </c>
      <c r="CI159" s="1">
        <v>366.32954545454601</v>
      </c>
      <c r="CJ159" s="1">
        <v>153.35110294117601</v>
      </c>
      <c r="CK159" s="1">
        <v>99.1875</v>
      </c>
      <c r="CL159" s="1">
        <v>771.1953125</v>
      </c>
      <c r="CM159" s="1">
        <v>76.134333333333402</v>
      </c>
      <c r="CN159" s="1">
        <v>82.319543478260897</v>
      </c>
      <c r="CO159" s="1">
        <v>0</v>
      </c>
      <c r="CP159" s="1">
        <v>50</v>
      </c>
      <c r="CQ159" s="1">
        <v>81.900000000000105</v>
      </c>
      <c r="CR159" s="1">
        <v>2094.4</v>
      </c>
      <c r="CS159" s="1">
        <v>1441.8</v>
      </c>
      <c r="CT159" s="1">
        <v>100.5</v>
      </c>
      <c r="CU159" s="1">
        <v>843.12138259875803</v>
      </c>
      <c r="CV159" s="1">
        <v>0</v>
      </c>
      <c r="CW159" s="1">
        <v>1581.60652663934</v>
      </c>
      <c r="CX159" s="1">
        <v>281.80625140055997</v>
      </c>
      <c r="CY159" s="1">
        <v>1769.60074438429</v>
      </c>
      <c r="CZ159" s="1">
        <v>50</v>
      </c>
      <c r="DA159" s="1">
        <v>10788.0244365828</v>
      </c>
      <c r="DB159" s="1">
        <v>4126.3326473247298</v>
      </c>
      <c r="DC159" s="1">
        <v>656.4375</v>
      </c>
      <c r="DD159" s="1">
        <v>78.599999999999994</v>
      </c>
      <c r="DE159" s="1">
        <v>1075.3125</v>
      </c>
      <c r="DF159" s="1">
        <v>381.308333333333</v>
      </c>
      <c r="DG159" s="1">
        <v>914.98448149594799</v>
      </c>
      <c r="DH159" s="1">
        <v>659.60207675136201</v>
      </c>
      <c r="DI159" s="1">
        <v>988.125</v>
      </c>
      <c r="DJ159" s="1">
        <v>0</v>
      </c>
      <c r="DK159" s="1">
        <v>91.613095238095298</v>
      </c>
      <c r="DL159" s="1">
        <v>83.272321428571502</v>
      </c>
      <c r="DM159" s="1">
        <v>0</v>
      </c>
      <c r="DN159" s="1">
        <v>578.96590909090901</v>
      </c>
      <c r="DO159" s="1">
        <v>839.0625</v>
      </c>
      <c r="DP159" s="1">
        <v>0</v>
      </c>
      <c r="DQ159" s="1">
        <v>0</v>
      </c>
      <c r="DR159" s="1">
        <v>0</v>
      </c>
      <c r="DT159" s="1">
        <v>0</v>
      </c>
      <c r="DU159" s="1">
        <v>0</v>
      </c>
      <c r="DV159" s="1">
        <v>138216.33071027399</v>
      </c>
      <c r="DW159" s="1" t="s">
        <v>480</v>
      </c>
    </row>
    <row r="160" spans="1:127" x14ac:dyDescent="0.2">
      <c r="A160" s="2" t="s">
        <v>481</v>
      </c>
      <c r="B160" s="1">
        <v>3254.1609591574002</v>
      </c>
      <c r="C160" s="1">
        <v>972.73</v>
      </c>
      <c r="D160" s="1">
        <v>100</v>
      </c>
      <c r="E160" s="1">
        <v>297.11</v>
      </c>
      <c r="F160" s="1">
        <v>2655.8843181818202</v>
      </c>
      <c r="G160" s="1">
        <v>671.37586363636399</v>
      </c>
      <c r="H160" s="1">
        <v>177.6</v>
      </c>
      <c r="I160" s="1">
        <v>37</v>
      </c>
      <c r="J160" s="1">
        <v>493.245944444445</v>
      </c>
      <c r="K160" s="1">
        <v>743.914705882352</v>
      </c>
      <c r="L160" s="1">
        <v>405.37538461538497</v>
      </c>
      <c r="M160" s="1">
        <v>407.68</v>
      </c>
      <c r="N160" s="1">
        <v>27398.335392744</v>
      </c>
      <c r="O160" s="1">
        <v>615.30227272727302</v>
      </c>
      <c r="P160" s="1">
        <v>985.01091224583195</v>
      </c>
      <c r="Q160" s="1">
        <v>1246.0666349206299</v>
      </c>
      <c r="R160" s="1">
        <v>129.15</v>
      </c>
      <c r="S160" s="1">
        <v>1409.85</v>
      </c>
      <c r="T160" s="1">
        <v>1591.7962509236499</v>
      </c>
      <c r="U160" s="1">
        <v>0</v>
      </c>
      <c r="V160" s="1">
        <v>3691.7031458333299</v>
      </c>
      <c r="W160" s="1">
        <v>1558.8743447280999</v>
      </c>
      <c r="X160" s="1">
        <v>208.847977941176</v>
      </c>
      <c r="Y160" s="1">
        <v>1618.05</v>
      </c>
      <c r="Z160" s="1">
        <v>86.25</v>
      </c>
      <c r="AA160" s="1">
        <v>250.88</v>
      </c>
      <c r="AB160" s="1">
        <v>941.08610256410202</v>
      </c>
      <c r="AC160" s="1">
        <v>362.92086220697598</v>
      </c>
      <c r="AD160" s="1">
        <v>4150.0772727272697</v>
      </c>
      <c r="AE160" s="1">
        <v>681.56826923076903</v>
      </c>
      <c r="AF160" s="1">
        <v>988.10769230769199</v>
      </c>
      <c r="AG160" s="1">
        <v>122.932500000001</v>
      </c>
      <c r="AH160" s="1">
        <v>513.53106617646904</v>
      </c>
      <c r="AI160" s="1">
        <v>368.560356058092</v>
      </c>
      <c r="AJ160" s="1">
        <v>12401.1879166667</v>
      </c>
      <c r="AK160" s="1">
        <v>3222.703125</v>
      </c>
      <c r="AL160" s="1">
        <v>25.8</v>
      </c>
      <c r="AM160" s="1">
        <v>380.684988095238</v>
      </c>
      <c r="AN160" s="1">
        <v>69.887878787878805</v>
      </c>
      <c r="AO160" s="1">
        <v>0</v>
      </c>
      <c r="AP160" s="1">
        <v>0</v>
      </c>
      <c r="AQ160" s="1">
        <v>8652.7074632872991</v>
      </c>
      <c r="AR160" s="1">
        <v>559.74263888888902</v>
      </c>
      <c r="AS160" s="1">
        <v>1136.0499383311901</v>
      </c>
      <c r="AT160" s="1">
        <v>2781.3555495610199</v>
      </c>
      <c r="AU160" s="1">
        <v>332.7</v>
      </c>
      <c r="AV160" s="1">
        <v>1175.875</v>
      </c>
      <c r="AW160" s="1">
        <v>174.453125</v>
      </c>
      <c r="AX160" s="1">
        <v>529.47</v>
      </c>
      <c r="AY160" s="1">
        <v>573.46875</v>
      </c>
      <c r="AZ160" s="1">
        <v>309.89999999999998</v>
      </c>
      <c r="BA160" s="1">
        <v>118.082142857143</v>
      </c>
      <c r="BB160" s="1">
        <v>0</v>
      </c>
      <c r="BC160" s="1">
        <v>990.5</v>
      </c>
      <c r="BD160" s="1">
        <v>528.93791793313096</v>
      </c>
      <c r="BE160" s="1">
        <v>2186.41683203508</v>
      </c>
      <c r="BF160" s="1">
        <v>419.71551614481501</v>
      </c>
      <c r="BG160" s="1">
        <v>7268.1964168473296</v>
      </c>
      <c r="BI160" s="1">
        <v>149.845794392523</v>
      </c>
      <c r="BJ160" s="1">
        <v>546.6</v>
      </c>
      <c r="BK160" s="1">
        <v>0</v>
      </c>
      <c r="BL160" s="1">
        <v>118.75</v>
      </c>
      <c r="BM160" s="1">
        <v>599.1</v>
      </c>
      <c r="BN160" s="1">
        <v>599.25</v>
      </c>
      <c r="BO160" s="1">
        <v>501</v>
      </c>
      <c r="BP160" s="1">
        <v>2774.8541562519999</v>
      </c>
      <c r="BQ160" s="1">
        <v>287.21831632653101</v>
      </c>
      <c r="BT160" s="1">
        <v>57.5</v>
      </c>
      <c r="BU160" s="1">
        <v>17018.2632399141</v>
      </c>
      <c r="BV160" s="1">
        <v>20965.7314628489</v>
      </c>
      <c r="BW160" s="1">
        <v>221.14615384615399</v>
      </c>
      <c r="BX160" s="1">
        <v>2106.6750000000002</v>
      </c>
      <c r="BY160" s="1">
        <v>450.5625</v>
      </c>
      <c r="BZ160" s="1">
        <v>62.1</v>
      </c>
      <c r="CA160" s="1">
        <v>72.599999999999994</v>
      </c>
      <c r="CB160" s="1">
        <v>290.7</v>
      </c>
      <c r="CC160" s="1">
        <v>881.86449579084206</v>
      </c>
      <c r="CD160" s="1">
        <v>1264.58655279503</v>
      </c>
      <c r="CE160" s="1">
        <v>0</v>
      </c>
      <c r="CF160" s="1">
        <v>535.97500000000002</v>
      </c>
      <c r="CG160" s="1">
        <v>88.5</v>
      </c>
      <c r="CH160" s="1">
        <v>715.33016233766295</v>
      </c>
      <c r="CI160" s="1">
        <v>366.32954545454498</v>
      </c>
      <c r="CJ160" s="1">
        <v>153.35110294117601</v>
      </c>
      <c r="CK160" s="1">
        <v>99.1875</v>
      </c>
      <c r="CL160" s="1">
        <v>716.6953125</v>
      </c>
      <c r="CM160" s="1">
        <v>83.427166666666693</v>
      </c>
      <c r="CN160" s="1">
        <v>82.319543478260897</v>
      </c>
      <c r="CO160" s="1">
        <v>23.336630434782801</v>
      </c>
      <c r="CP160" s="1">
        <v>50</v>
      </c>
      <c r="CQ160" s="1">
        <v>81.900000000000006</v>
      </c>
      <c r="CR160" s="1">
        <v>980</v>
      </c>
      <c r="CS160" s="1">
        <v>1441.8</v>
      </c>
      <c r="CT160" s="1">
        <v>100.5</v>
      </c>
      <c r="CU160" s="1">
        <v>818.12138259875803</v>
      </c>
      <c r="CV160" s="1">
        <v>0</v>
      </c>
      <c r="CW160" s="1">
        <v>1631.60652663935</v>
      </c>
      <c r="CX160" s="1">
        <v>281.80625140055997</v>
      </c>
      <c r="CY160" s="1">
        <v>1009.89647314877</v>
      </c>
      <c r="CZ160" s="1">
        <v>50</v>
      </c>
      <c r="DA160" s="1">
        <v>5888.0244365828003</v>
      </c>
      <c r="DB160" s="1">
        <v>3292.84780627293</v>
      </c>
      <c r="DC160" s="1">
        <v>656.4375</v>
      </c>
      <c r="DD160" s="1">
        <v>78.599999999999994</v>
      </c>
      <c r="DE160" s="1">
        <v>1075.3125</v>
      </c>
      <c r="DF160" s="1">
        <v>381.308333333333</v>
      </c>
      <c r="DG160" s="1">
        <v>1014.98448149595</v>
      </c>
      <c r="DH160" s="1">
        <v>659.60207675136201</v>
      </c>
      <c r="DI160" s="1">
        <v>988.125</v>
      </c>
      <c r="DJ160" s="1">
        <v>97.175595238095198</v>
      </c>
      <c r="DK160" s="1">
        <v>137.1875</v>
      </c>
      <c r="DL160" s="1">
        <v>172.421875</v>
      </c>
      <c r="DM160" s="1">
        <v>30</v>
      </c>
      <c r="DN160" s="1">
        <v>578.96590909090901</v>
      </c>
      <c r="DO160" s="1">
        <v>839.0625</v>
      </c>
      <c r="DP160" s="1">
        <v>0</v>
      </c>
      <c r="DQ160" s="1">
        <v>0</v>
      </c>
      <c r="DR160" s="1">
        <v>0</v>
      </c>
      <c r="DT160" s="1">
        <v>0</v>
      </c>
      <c r="DU160" s="1">
        <v>0</v>
      </c>
      <c r="DV160" s="1">
        <v>177141.299212221</v>
      </c>
      <c r="DW160" s="1" t="s">
        <v>481</v>
      </c>
    </row>
    <row r="161" spans="1:127" x14ac:dyDescent="0.2">
      <c r="A161" s="2" t="s">
        <v>482</v>
      </c>
      <c r="B161" s="1">
        <v>3154.1609591574002</v>
      </c>
      <c r="C161" s="1">
        <v>972.73</v>
      </c>
      <c r="D161" s="1">
        <v>100</v>
      </c>
      <c r="E161" s="1">
        <v>297.11</v>
      </c>
      <c r="F161" s="1">
        <v>2255.8843181818202</v>
      </c>
      <c r="G161" s="1">
        <v>671.37586363636399</v>
      </c>
      <c r="H161" s="1">
        <v>177.6</v>
      </c>
      <c r="I161" s="1">
        <v>37</v>
      </c>
      <c r="J161" s="1">
        <v>514.15688194444397</v>
      </c>
      <c r="K161" s="1">
        <v>743.91470588235302</v>
      </c>
      <c r="L161" s="1">
        <v>405.37538461538497</v>
      </c>
      <c r="M161" s="1">
        <v>407.68</v>
      </c>
      <c r="N161" s="1">
        <v>14885.5403314871</v>
      </c>
      <c r="O161" s="1">
        <v>615.30227272727302</v>
      </c>
      <c r="P161" s="1">
        <v>2098.6180551029802</v>
      </c>
      <c r="Q161" s="1">
        <v>1246.0666349206299</v>
      </c>
      <c r="R161" s="1">
        <v>129.15</v>
      </c>
      <c r="S161" s="1">
        <v>1409.85</v>
      </c>
      <c r="T161" s="1">
        <v>1591.7962509236499</v>
      </c>
      <c r="U161" s="1">
        <v>0</v>
      </c>
      <c r="V161" s="1">
        <v>1758.3581458333299</v>
      </c>
      <c r="W161" s="1">
        <v>1586.51738044238</v>
      </c>
      <c r="X161" s="1">
        <v>208.847977941176</v>
      </c>
      <c r="Y161" s="1">
        <v>1618.05</v>
      </c>
      <c r="Z161" s="1">
        <v>86.25</v>
      </c>
      <c r="AA161" s="1">
        <v>250.88</v>
      </c>
      <c r="AB161" s="1">
        <v>941.08610256410202</v>
      </c>
      <c r="AC161" s="1">
        <v>324.880862206975</v>
      </c>
      <c r="AD161" s="1">
        <v>4150.0772727272697</v>
      </c>
      <c r="AE161" s="1">
        <v>681.56826923076903</v>
      </c>
      <c r="AF161" s="1">
        <v>988.10769230769301</v>
      </c>
      <c r="AG161" s="1">
        <v>122.932500000001</v>
      </c>
      <c r="AH161" s="1">
        <v>513.53106617646904</v>
      </c>
      <c r="AI161" s="1">
        <v>368.560356058092</v>
      </c>
      <c r="AJ161" s="1">
        <v>8315.8942702578297</v>
      </c>
      <c r="AK161" s="1">
        <v>3222.703125</v>
      </c>
      <c r="AL161" s="1">
        <v>25.8</v>
      </c>
      <c r="AM161" s="1">
        <v>338.049109307359</v>
      </c>
      <c r="AN161" s="1">
        <v>69.887878787878805</v>
      </c>
      <c r="AO161" s="1">
        <v>0</v>
      </c>
      <c r="AP161" s="1">
        <v>0</v>
      </c>
      <c r="AQ161" s="1">
        <v>2791.0635238933601</v>
      </c>
      <c r="AR161" s="1">
        <v>461.99263888888902</v>
      </c>
      <c r="AS161" s="1">
        <v>1136.0499383311901</v>
      </c>
      <c r="AT161" s="1">
        <v>1894.4055495610201</v>
      </c>
      <c r="AU161" s="1">
        <v>332.7</v>
      </c>
      <c r="AV161" s="1">
        <v>675.875</v>
      </c>
      <c r="AW161" s="1">
        <v>174.453125</v>
      </c>
      <c r="AX161" s="1">
        <v>529.47</v>
      </c>
      <c r="AY161" s="1">
        <v>573.46875</v>
      </c>
      <c r="AZ161" s="1">
        <v>309.89999999999998</v>
      </c>
      <c r="BA161" s="1">
        <v>118.082142857143</v>
      </c>
      <c r="BB161" s="1">
        <v>0</v>
      </c>
      <c r="BC161" s="1">
        <v>990.5</v>
      </c>
      <c r="BD161" s="1">
        <v>416.641214636428</v>
      </c>
      <c r="BE161" s="1">
        <v>4975.45683203508</v>
      </c>
      <c r="BF161" s="1">
        <v>369.71551614481399</v>
      </c>
      <c r="BG161" s="1">
        <v>5291.6825015286004</v>
      </c>
      <c r="BI161" s="1">
        <v>149.845794392523</v>
      </c>
      <c r="BJ161" s="1">
        <v>546.6</v>
      </c>
      <c r="BK161" s="1">
        <v>0</v>
      </c>
      <c r="BL161" s="1">
        <v>118.75</v>
      </c>
      <c r="BM161" s="1">
        <v>599.099999999999</v>
      </c>
      <c r="BN161" s="1">
        <v>1000</v>
      </c>
      <c r="BO161" s="1">
        <v>501</v>
      </c>
      <c r="BP161" s="1">
        <v>2084.9235223323099</v>
      </c>
      <c r="BQ161" s="1">
        <v>287.21831632653101</v>
      </c>
      <c r="BT161" s="1">
        <v>57.5</v>
      </c>
      <c r="BU161" s="1">
        <v>11892.2914135062</v>
      </c>
      <c r="BV161" s="1">
        <v>14965.7314628489</v>
      </c>
      <c r="BW161" s="1">
        <v>221.14615384615399</v>
      </c>
      <c r="BX161" s="1">
        <v>2106.6750000000002</v>
      </c>
      <c r="BY161" s="1">
        <v>450.5625</v>
      </c>
      <c r="BZ161" s="1">
        <v>62.1</v>
      </c>
      <c r="CA161" s="1">
        <v>72.599999999999994</v>
      </c>
      <c r="CB161" s="1">
        <v>290.7</v>
      </c>
      <c r="CC161" s="1">
        <v>975.73116245750896</v>
      </c>
      <c r="CD161" s="1">
        <v>1101.45504594572</v>
      </c>
      <c r="CE161" s="1">
        <v>0</v>
      </c>
      <c r="CF161" s="1">
        <v>535.97500000000002</v>
      </c>
      <c r="CG161" s="1">
        <v>88.5</v>
      </c>
      <c r="CH161" s="1">
        <v>715.33016233766205</v>
      </c>
      <c r="CI161" s="1">
        <v>366.32954545454601</v>
      </c>
      <c r="CJ161" s="1">
        <v>153.35110294117601</v>
      </c>
      <c r="CK161" s="1">
        <v>99.1875</v>
      </c>
      <c r="CL161" s="1">
        <v>716.6953125</v>
      </c>
      <c r="CM161" s="1">
        <v>83.427166666666693</v>
      </c>
      <c r="CN161" s="1">
        <v>82.319543478260897</v>
      </c>
      <c r="CO161" s="1">
        <v>80.952210144927605</v>
      </c>
      <c r="CP161" s="1">
        <v>50</v>
      </c>
      <c r="CQ161" s="1">
        <v>81.900000000000006</v>
      </c>
      <c r="CR161" s="1">
        <v>380</v>
      </c>
      <c r="CS161" s="1">
        <v>1441.8</v>
      </c>
      <c r="CT161" s="1">
        <v>100.5</v>
      </c>
      <c r="CU161" s="1">
        <v>828.02138259875801</v>
      </c>
      <c r="CV161" s="1">
        <v>0</v>
      </c>
      <c r="CW161" s="1">
        <v>1052.10652663934</v>
      </c>
      <c r="CX161" s="1">
        <v>243.20625140056001</v>
      </c>
      <c r="CY161" s="1">
        <v>959.49580350591305</v>
      </c>
      <c r="CZ161" s="1">
        <v>50</v>
      </c>
      <c r="DA161" s="1">
        <v>3188.0244365827998</v>
      </c>
      <c r="DB161" s="1">
        <v>3292.84780627292</v>
      </c>
      <c r="DC161" s="1">
        <v>656.4375</v>
      </c>
      <c r="DD161" s="1">
        <v>78.599999999999994</v>
      </c>
      <c r="DE161" s="1">
        <v>1075.3125</v>
      </c>
      <c r="DF161" s="1">
        <v>381.308333333333</v>
      </c>
      <c r="DG161" s="1">
        <v>914.98448149594799</v>
      </c>
      <c r="DH161" s="1">
        <v>659.60207675136201</v>
      </c>
      <c r="DI161" s="1">
        <v>988.125</v>
      </c>
      <c r="DJ161" s="1">
        <v>167.3125</v>
      </c>
      <c r="DK161" s="1">
        <v>137.1875</v>
      </c>
      <c r="DL161" s="1">
        <v>137.296875</v>
      </c>
      <c r="DM161" s="1">
        <v>50</v>
      </c>
      <c r="DN161" s="1">
        <v>578.96590909090901</v>
      </c>
      <c r="DO161" s="1">
        <v>839.0625</v>
      </c>
      <c r="DP161" s="1">
        <v>0</v>
      </c>
      <c r="DQ161" s="1">
        <v>0</v>
      </c>
      <c r="DR161" s="1">
        <v>0</v>
      </c>
      <c r="DT161" s="1">
        <v>0</v>
      </c>
      <c r="DU161" s="1">
        <v>0</v>
      </c>
      <c r="DV161" s="1">
        <v>137064.84569814801</v>
      </c>
      <c r="DW161" s="1" t="s">
        <v>482</v>
      </c>
    </row>
    <row r="162" spans="1:127" x14ac:dyDescent="0.2">
      <c r="A162" s="2" t="s">
        <v>483</v>
      </c>
      <c r="B162" s="1">
        <v>3925.4076258240598</v>
      </c>
      <c r="C162" s="1">
        <v>972.73</v>
      </c>
      <c r="D162" s="1">
        <v>100</v>
      </c>
      <c r="E162" s="1">
        <v>297.11</v>
      </c>
      <c r="F162" s="1">
        <v>2165.6843181818199</v>
      </c>
      <c r="G162" s="1">
        <v>627.44174598930499</v>
      </c>
      <c r="H162" s="1">
        <v>177.6</v>
      </c>
      <c r="I162" s="1">
        <v>37</v>
      </c>
      <c r="J162" s="1">
        <v>514.15688194444499</v>
      </c>
      <c r="K162" s="1">
        <v>743.91470588235302</v>
      </c>
      <c r="L162" s="1">
        <v>405.37538461538497</v>
      </c>
      <c r="M162" s="1">
        <v>407.68</v>
      </c>
      <c r="N162" s="1">
        <v>12790.0166724833</v>
      </c>
      <c r="O162" s="1">
        <v>615.30227272727302</v>
      </c>
      <c r="P162" s="1">
        <v>2067.35438163359</v>
      </c>
      <c r="Q162" s="1">
        <v>1246.0666349206299</v>
      </c>
      <c r="R162" s="1">
        <v>129.15</v>
      </c>
      <c r="S162" s="1">
        <v>1409.85</v>
      </c>
      <c r="T162" s="1">
        <v>1512.8597423029601</v>
      </c>
      <c r="U162" s="1">
        <v>0</v>
      </c>
      <c r="V162" s="1">
        <v>1803.00020250588</v>
      </c>
      <c r="W162" s="1">
        <v>1373.74238044239</v>
      </c>
      <c r="X162" s="1">
        <v>208.847977941176</v>
      </c>
      <c r="Y162" s="1">
        <v>1618.05</v>
      </c>
      <c r="Z162" s="1">
        <v>86.25</v>
      </c>
      <c r="AA162" s="1">
        <v>250.88</v>
      </c>
      <c r="AB162" s="1">
        <v>941.08610256410202</v>
      </c>
      <c r="AC162" s="1">
        <v>324.880862206975</v>
      </c>
      <c r="AD162" s="1">
        <v>4150.0772727272797</v>
      </c>
      <c r="AE162" s="1">
        <v>681.56826923076903</v>
      </c>
      <c r="AF162" s="1">
        <v>988.10769230769199</v>
      </c>
      <c r="AG162" s="1">
        <v>122.932500000001</v>
      </c>
      <c r="AH162" s="1">
        <v>513.53106617646904</v>
      </c>
      <c r="AI162" s="1">
        <v>368.560356058092</v>
      </c>
      <c r="AJ162" s="1">
        <v>7242.3442702578404</v>
      </c>
      <c r="AK162" s="1">
        <v>3222.703125</v>
      </c>
      <c r="AL162" s="1">
        <v>25.8</v>
      </c>
      <c r="AM162" s="1">
        <v>338.049109307359</v>
      </c>
      <c r="AN162" s="1">
        <v>69.887878787878805</v>
      </c>
      <c r="AO162" s="1">
        <v>0</v>
      </c>
      <c r="AP162" s="1">
        <v>0</v>
      </c>
      <c r="AQ162" s="1">
        <v>2581.4234151067999</v>
      </c>
      <c r="AR162" s="1">
        <v>370.01347222222199</v>
      </c>
      <c r="AS162" s="1">
        <v>1136.0499383311901</v>
      </c>
      <c r="AT162" s="1">
        <v>1985.34079504949</v>
      </c>
      <c r="AU162" s="1">
        <v>332.7</v>
      </c>
      <c r="AV162" s="1">
        <v>675.875</v>
      </c>
      <c r="AW162" s="1">
        <v>174.453125</v>
      </c>
      <c r="AX162" s="1">
        <v>529.47</v>
      </c>
      <c r="AY162" s="1">
        <v>573.46875</v>
      </c>
      <c r="AZ162" s="1">
        <v>309.89999999999998</v>
      </c>
      <c r="BA162" s="1">
        <v>118.082142857143</v>
      </c>
      <c r="BB162" s="1">
        <v>0</v>
      </c>
      <c r="BC162" s="1">
        <v>990.5</v>
      </c>
      <c r="BD162" s="1">
        <v>226.141214636428</v>
      </c>
      <c r="BE162" s="1">
        <v>3825.2537543039898</v>
      </c>
      <c r="BF162" s="1">
        <v>263.65406363084799</v>
      </c>
      <c r="BG162" s="1">
        <v>5284.3658348619301</v>
      </c>
      <c r="BI162" s="1">
        <v>149.845794392523</v>
      </c>
      <c r="BJ162" s="1">
        <v>546.6</v>
      </c>
      <c r="BK162" s="1">
        <v>0</v>
      </c>
      <c r="BL162" s="1">
        <v>118.75</v>
      </c>
      <c r="BM162" s="1">
        <v>599.099999999999</v>
      </c>
      <c r="BN162" s="1">
        <v>200</v>
      </c>
      <c r="BO162" s="1">
        <v>501</v>
      </c>
      <c r="BP162" s="1">
        <v>2000.29921677676</v>
      </c>
      <c r="BQ162" s="1">
        <v>287.21831632653101</v>
      </c>
      <c r="BT162" s="1">
        <v>57.5</v>
      </c>
      <c r="BU162" s="1">
        <v>14276.6243167422</v>
      </c>
      <c r="BV162" s="1">
        <v>11817.148503665199</v>
      </c>
      <c r="BW162" s="1">
        <v>221.14615384615399</v>
      </c>
      <c r="BX162" s="1">
        <v>2106.6750000000002</v>
      </c>
      <c r="BY162" s="1">
        <v>450.5625</v>
      </c>
      <c r="BZ162" s="1">
        <v>62.1</v>
      </c>
      <c r="CA162" s="1">
        <v>72.599999999999994</v>
      </c>
      <c r="CB162" s="1">
        <v>290.7</v>
      </c>
      <c r="CC162" s="1">
        <v>719.90644209956702</v>
      </c>
      <c r="CD162" s="1">
        <v>519.00504594571601</v>
      </c>
      <c r="CE162" s="1">
        <v>0</v>
      </c>
      <c r="CF162" s="1">
        <v>35.974999999999902</v>
      </c>
      <c r="CG162" s="1">
        <v>88.5</v>
      </c>
      <c r="CH162" s="1">
        <v>215.33016233766301</v>
      </c>
      <c r="CI162" s="1">
        <v>366.32954545454498</v>
      </c>
      <c r="CJ162" s="1">
        <v>153.35110294117601</v>
      </c>
      <c r="CK162" s="1">
        <v>99.187500000000099</v>
      </c>
      <c r="CL162" s="1">
        <v>716.6953125</v>
      </c>
      <c r="CM162" s="1">
        <v>83.427166666666693</v>
      </c>
      <c r="CN162" s="1">
        <v>82.319543478260897</v>
      </c>
      <c r="CO162" s="1">
        <v>2080.9522101449302</v>
      </c>
      <c r="CP162" s="1">
        <v>50</v>
      </c>
      <c r="CQ162" s="1">
        <v>81.900000000000006</v>
      </c>
      <c r="CR162" s="1">
        <v>340</v>
      </c>
      <c r="CS162" s="1">
        <v>1441.8</v>
      </c>
      <c r="CT162" s="1">
        <v>100.5</v>
      </c>
      <c r="CU162" s="1">
        <v>762.67138259875901</v>
      </c>
      <c r="CV162" s="1">
        <v>0</v>
      </c>
      <c r="CW162" s="1">
        <v>1052.10652663934</v>
      </c>
      <c r="CX162" s="1">
        <v>243.20625140056001</v>
      </c>
      <c r="CY162" s="1">
        <v>859.691181657176</v>
      </c>
      <c r="CZ162" s="1">
        <v>50</v>
      </c>
      <c r="DA162" s="1">
        <v>3088.0244365827998</v>
      </c>
      <c r="DB162" s="1">
        <v>3292.84780627293</v>
      </c>
      <c r="DC162" s="1">
        <v>656.4375</v>
      </c>
      <c r="DD162" s="1">
        <v>78.599999999999994</v>
      </c>
      <c r="DE162" s="1">
        <v>1075.3125</v>
      </c>
      <c r="DF162" s="1">
        <v>381.308333333333</v>
      </c>
      <c r="DG162" s="1">
        <v>704.737542720438</v>
      </c>
      <c r="DH162" s="1">
        <v>659.60207675136201</v>
      </c>
      <c r="DI162" s="1">
        <v>988.125</v>
      </c>
      <c r="DJ162" s="1">
        <v>167.3125</v>
      </c>
      <c r="DK162" s="1">
        <v>137.1875</v>
      </c>
      <c r="DL162" s="1">
        <v>137.296875</v>
      </c>
      <c r="DM162" s="1">
        <v>50</v>
      </c>
      <c r="DN162" s="1">
        <v>578.96590909090901</v>
      </c>
      <c r="DO162" s="1">
        <v>839.0625</v>
      </c>
      <c r="DP162" s="1">
        <v>0</v>
      </c>
      <c r="DQ162" s="1">
        <v>0</v>
      </c>
      <c r="DR162" s="1">
        <v>0</v>
      </c>
      <c r="DT162" s="1">
        <v>0</v>
      </c>
      <c r="DU162" s="1">
        <v>0</v>
      </c>
      <c r="DV162" s="1">
        <v>130587.235593385</v>
      </c>
      <c r="DW162" s="1" t="s">
        <v>483</v>
      </c>
    </row>
    <row r="163" spans="1:127" x14ac:dyDescent="0.2">
      <c r="A163" s="2" t="s">
        <v>484</v>
      </c>
      <c r="B163" s="1">
        <v>2986.2276258240699</v>
      </c>
      <c r="C163" s="1">
        <v>972.73</v>
      </c>
      <c r="D163" s="1">
        <v>100</v>
      </c>
      <c r="E163" s="1">
        <v>297.11</v>
      </c>
      <c r="F163" s="1">
        <v>1380.6877964426899</v>
      </c>
      <c r="G163" s="1">
        <v>627.44174598930499</v>
      </c>
      <c r="H163" s="1">
        <v>177.6</v>
      </c>
      <c r="I163" s="1">
        <v>37</v>
      </c>
      <c r="J163" s="1">
        <v>514.15688194444499</v>
      </c>
      <c r="K163" s="1">
        <v>743.91470588235302</v>
      </c>
      <c r="L163" s="1">
        <v>405.37538461538497</v>
      </c>
      <c r="M163" s="1">
        <v>407.68</v>
      </c>
      <c r="N163" s="1">
        <v>20523.830005816599</v>
      </c>
      <c r="O163" s="1">
        <v>615.30227272727302</v>
      </c>
      <c r="P163" s="1">
        <v>2042.35438163359</v>
      </c>
      <c r="Q163" s="1">
        <v>1246.0666349206299</v>
      </c>
      <c r="R163" s="1">
        <v>129.15</v>
      </c>
      <c r="S163" s="1">
        <v>1409.85</v>
      </c>
      <c r="T163" s="1">
        <v>1512.8597423029601</v>
      </c>
      <c r="U163" s="1">
        <v>0</v>
      </c>
      <c r="V163" s="1">
        <v>1803.00020250588</v>
      </c>
      <c r="W163" s="1">
        <v>1373.74238044239</v>
      </c>
      <c r="X163" s="1">
        <v>183.847977941176</v>
      </c>
      <c r="Y163" s="1">
        <v>1618.05</v>
      </c>
      <c r="Z163" s="1">
        <v>86.25</v>
      </c>
      <c r="AA163" s="1">
        <v>250.88</v>
      </c>
      <c r="AB163" s="1">
        <v>941.08610256410304</v>
      </c>
      <c r="AC163" s="1">
        <v>324.880862206975</v>
      </c>
      <c r="AD163" s="1">
        <v>4150.0772727272697</v>
      </c>
      <c r="AE163" s="1">
        <v>681.56826923076903</v>
      </c>
      <c r="AF163" s="1">
        <v>988.10769230769301</v>
      </c>
      <c r="AG163" s="1">
        <v>122.932500000001</v>
      </c>
      <c r="AH163" s="1">
        <v>513.53106617646904</v>
      </c>
      <c r="AI163" s="1">
        <v>368.560356058092</v>
      </c>
      <c r="AJ163" s="1">
        <v>5634.2442702578301</v>
      </c>
      <c r="AK163" s="1">
        <v>3222.703125</v>
      </c>
      <c r="AL163" s="1">
        <v>25.8</v>
      </c>
      <c r="AM163" s="1">
        <v>313.049109307359</v>
      </c>
      <c r="AN163" s="1">
        <v>69.887878787878805</v>
      </c>
      <c r="AO163" s="1">
        <v>0</v>
      </c>
      <c r="AP163" s="1">
        <v>0</v>
      </c>
      <c r="AQ163" s="1">
        <v>2506.4234151067999</v>
      </c>
      <c r="AR163" s="1">
        <v>370.01347222222199</v>
      </c>
      <c r="AS163" s="1">
        <v>1136.0499383311901</v>
      </c>
      <c r="AT163" s="1">
        <v>1886.9198352753101</v>
      </c>
      <c r="AU163" s="1">
        <v>332.7</v>
      </c>
      <c r="AV163" s="1">
        <v>728.625</v>
      </c>
      <c r="AW163" s="1">
        <v>174.453125</v>
      </c>
      <c r="AX163" s="1">
        <v>529.47</v>
      </c>
      <c r="AY163" s="1">
        <v>573.46875</v>
      </c>
      <c r="AZ163" s="1">
        <v>309.89999999999998</v>
      </c>
      <c r="BA163" s="1">
        <v>118.082142857143</v>
      </c>
      <c r="BB163" s="1">
        <v>0</v>
      </c>
      <c r="BC163" s="1">
        <v>990.5</v>
      </c>
      <c r="BD163" s="1">
        <v>226.141214636428</v>
      </c>
      <c r="BE163" s="1">
        <v>1811.4302248922199</v>
      </c>
      <c r="BF163" s="1">
        <v>263.65406363084799</v>
      </c>
      <c r="BG163" s="1">
        <v>5288.5047501806703</v>
      </c>
      <c r="BI163" s="1">
        <v>149.845794392523</v>
      </c>
      <c r="BJ163" s="1">
        <v>546.6</v>
      </c>
      <c r="BK163" s="1">
        <v>0</v>
      </c>
      <c r="BL163" s="1">
        <v>118.75</v>
      </c>
      <c r="BM163" s="1">
        <v>599.1</v>
      </c>
      <c r="BN163" s="1">
        <v>200</v>
      </c>
      <c r="BO163" s="1">
        <v>501</v>
      </c>
      <c r="BP163" s="1">
        <v>1355.8602854790499</v>
      </c>
      <c r="BQ163" s="1">
        <v>287.21831632653101</v>
      </c>
      <c r="BT163" s="1">
        <v>45</v>
      </c>
      <c r="BU163" s="1">
        <v>22589.217162698598</v>
      </c>
      <c r="BV163" s="1">
        <v>5290.1985036652604</v>
      </c>
      <c r="BW163" s="1">
        <v>221.14615384615399</v>
      </c>
      <c r="BX163" s="1">
        <v>2106.6750000000002</v>
      </c>
      <c r="BY163" s="1">
        <v>450.5625</v>
      </c>
      <c r="BZ163" s="1">
        <v>62.1</v>
      </c>
      <c r="CA163" s="1">
        <v>72.599999999999994</v>
      </c>
      <c r="CB163" s="1">
        <v>290.7</v>
      </c>
      <c r="CC163" s="1">
        <v>338.38008020642701</v>
      </c>
      <c r="CD163" s="1">
        <v>511.50504594571601</v>
      </c>
      <c r="CE163" s="1">
        <v>0</v>
      </c>
      <c r="CF163" s="1">
        <v>28.475000000000001</v>
      </c>
      <c r="CG163" s="1">
        <v>81</v>
      </c>
      <c r="CH163" s="1">
        <v>183.43559090909099</v>
      </c>
      <c r="CI163" s="1">
        <v>366.32954545454498</v>
      </c>
      <c r="CJ163" s="1">
        <v>115.851102941177</v>
      </c>
      <c r="CK163" s="1">
        <v>99.1875</v>
      </c>
      <c r="CL163" s="1">
        <v>716.6953125</v>
      </c>
      <c r="CM163" s="1">
        <v>76.134333333333402</v>
      </c>
      <c r="CN163" s="1">
        <v>82.319543478260897</v>
      </c>
      <c r="CO163" s="1">
        <v>1442.3844202898499</v>
      </c>
      <c r="CP163" s="1">
        <v>50</v>
      </c>
      <c r="CQ163" s="1">
        <v>81.900000000000006</v>
      </c>
      <c r="CR163" s="1">
        <v>227.10362637362601</v>
      </c>
      <c r="CS163" s="1">
        <v>1441.8</v>
      </c>
      <c r="CT163" s="1">
        <v>100.5</v>
      </c>
      <c r="CU163" s="1">
        <v>762.67138259875901</v>
      </c>
      <c r="CV163" s="1">
        <v>0</v>
      </c>
      <c r="CW163" s="1">
        <v>482.839859972677</v>
      </c>
      <c r="CX163" s="1">
        <v>218.20625140056001</v>
      </c>
      <c r="CY163" s="1">
        <v>839.74028880003198</v>
      </c>
      <c r="CZ163" s="1">
        <v>50</v>
      </c>
      <c r="DA163" s="1">
        <v>2088.0244365827998</v>
      </c>
      <c r="DB163" s="1">
        <v>3292.84780627293</v>
      </c>
      <c r="DC163" s="1">
        <v>656.4375</v>
      </c>
      <c r="DD163" s="1">
        <v>78.599999999999994</v>
      </c>
      <c r="DE163" s="1">
        <v>1075.3125</v>
      </c>
      <c r="DF163" s="1">
        <v>381.308333333333</v>
      </c>
      <c r="DG163" s="1">
        <v>283.25591006737602</v>
      </c>
      <c r="DH163" s="1">
        <v>659.60207675136201</v>
      </c>
      <c r="DI163" s="1">
        <v>988.125</v>
      </c>
      <c r="DJ163" s="1">
        <v>0</v>
      </c>
      <c r="DK163" s="1">
        <v>61.613095238095198</v>
      </c>
      <c r="DL163" s="1">
        <v>25.647321428571399</v>
      </c>
      <c r="DM163" s="1">
        <v>0</v>
      </c>
      <c r="DN163" s="1">
        <v>578.96590909090901</v>
      </c>
      <c r="DO163" s="1">
        <v>839.0625</v>
      </c>
      <c r="DP163" s="1">
        <v>0</v>
      </c>
      <c r="DQ163" s="1">
        <v>0</v>
      </c>
      <c r="DR163" s="1">
        <v>0</v>
      </c>
      <c r="DT163" s="1">
        <v>0</v>
      </c>
      <c r="DU163" s="1">
        <v>0</v>
      </c>
      <c r="DV163" s="1">
        <v>130239.707165124</v>
      </c>
      <c r="DW163" s="1" t="s">
        <v>484</v>
      </c>
    </row>
    <row r="164" spans="1:127" x14ac:dyDescent="0.2">
      <c r="A164" s="2" t="s">
        <v>485</v>
      </c>
      <c r="B164" s="1">
        <v>2986.2276258240699</v>
      </c>
      <c r="C164" s="1">
        <v>972.73</v>
      </c>
      <c r="D164" s="1">
        <v>100</v>
      </c>
      <c r="E164" s="1">
        <v>297.11</v>
      </c>
      <c r="F164" s="1">
        <v>1380.6877964426899</v>
      </c>
      <c r="G164" s="1">
        <v>627.44174598930499</v>
      </c>
      <c r="H164" s="1">
        <v>177.6</v>
      </c>
      <c r="I164" s="1">
        <v>37</v>
      </c>
      <c r="J164" s="1">
        <v>514.15688194444499</v>
      </c>
      <c r="K164" s="1">
        <v>743.91470588235302</v>
      </c>
      <c r="L164" s="1">
        <v>405.37538461538497</v>
      </c>
      <c r="M164" s="1">
        <v>407.68</v>
      </c>
      <c r="N164" s="1">
        <v>12123.830005816601</v>
      </c>
      <c r="O164" s="1">
        <v>615.30227272727302</v>
      </c>
      <c r="P164" s="1">
        <v>2042.35438163359</v>
      </c>
      <c r="Q164" s="1">
        <v>1246.0666349206299</v>
      </c>
      <c r="R164" s="1">
        <v>129.15</v>
      </c>
      <c r="S164" s="1">
        <v>1409.85</v>
      </c>
      <c r="T164" s="1">
        <v>1512.8597423029601</v>
      </c>
      <c r="U164" s="1">
        <v>0</v>
      </c>
      <c r="V164" s="1">
        <v>1803.00020250588</v>
      </c>
      <c r="W164" s="1">
        <v>1373.74238044239</v>
      </c>
      <c r="X164" s="1">
        <v>183.847977941176</v>
      </c>
      <c r="Y164" s="1">
        <v>1618.05</v>
      </c>
      <c r="Z164" s="1">
        <v>86.25</v>
      </c>
      <c r="AA164" s="1">
        <v>250.88</v>
      </c>
      <c r="AB164" s="1">
        <v>941.08610256410202</v>
      </c>
      <c r="AC164" s="1">
        <v>324.880862206975</v>
      </c>
      <c r="AD164" s="1">
        <v>4150.0772727272697</v>
      </c>
      <c r="AE164" s="1">
        <v>681.56826923076903</v>
      </c>
      <c r="AF164" s="1">
        <v>988.10769230769199</v>
      </c>
      <c r="AG164" s="1">
        <v>122.932500000001</v>
      </c>
      <c r="AH164" s="1">
        <v>513.53106617646904</v>
      </c>
      <c r="AI164" s="1">
        <v>368.560356058092</v>
      </c>
      <c r="AJ164" s="1">
        <v>4134.2442702578301</v>
      </c>
      <c r="AK164" s="1">
        <v>3222.703125</v>
      </c>
      <c r="AL164" s="1">
        <v>25.8</v>
      </c>
      <c r="AM164" s="1">
        <v>313.049109307359</v>
      </c>
      <c r="AN164" s="1">
        <v>69.887878787878805</v>
      </c>
      <c r="AO164" s="1">
        <v>0</v>
      </c>
      <c r="AP164" s="1">
        <v>0</v>
      </c>
      <c r="AQ164" s="1">
        <v>8164.65258177347</v>
      </c>
      <c r="AR164" s="1">
        <v>370.01347222222199</v>
      </c>
      <c r="AS164" s="1">
        <v>1136.0499383311901</v>
      </c>
      <c r="AT164" s="1">
        <v>1886.9198352753101</v>
      </c>
      <c r="AU164" s="1">
        <v>332.7</v>
      </c>
      <c r="AV164" s="1">
        <v>728.625</v>
      </c>
      <c r="AW164" s="1">
        <v>174.453125</v>
      </c>
      <c r="AX164" s="1">
        <v>529.47</v>
      </c>
      <c r="AY164" s="1">
        <v>573.46875</v>
      </c>
      <c r="AZ164" s="1">
        <v>309.89999999999998</v>
      </c>
      <c r="BA164" s="1">
        <v>118.082142857143</v>
      </c>
      <c r="BB164" s="1">
        <v>0</v>
      </c>
      <c r="BC164" s="1">
        <v>990.5</v>
      </c>
      <c r="BD164" s="1">
        <v>226.141214636428</v>
      </c>
      <c r="BE164" s="1">
        <v>1811.4302248922199</v>
      </c>
      <c r="BF164" s="1">
        <v>263.65406363084799</v>
      </c>
      <c r="BG164" s="1">
        <v>5332.6380835139998</v>
      </c>
      <c r="BI164" s="1">
        <v>149.845794392523</v>
      </c>
      <c r="BJ164" s="1">
        <v>546.6</v>
      </c>
      <c r="BK164" s="1">
        <v>0</v>
      </c>
      <c r="BL164" s="1">
        <v>118.75</v>
      </c>
      <c r="BM164" s="1">
        <v>599.1</v>
      </c>
      <c r="BN164" s="1">
        <v>599.25</v>
      </c>
      <c r="BO164" s="1">
        <v>501</v>
      </c>
      <c r="BP164" s="1">
        <v>1355.8602854790499</v>
      </c>
      <c r="BQ164" s="1">
        <v>287.21831632653101</v>
      </c>
      <c r="BT164" s="1">
        <v>45</v>
      </c>
      <c r="BU164" s="1">
        <v>20709.473302844799</v>
      </c>
      <c r="BV164" s="1">
        <v>4738.7585036652599</v>
      </c>
      <c r="BW164" s="1">
        <v>221.14615384615399</v>
      </c>
      <c r="BX164" s="1">
        <v>2106.6750000000002</v>
      </c>
      <c r="BY164" s="1">
        <v>450.5625</v>
      </c>
      <c r="BZ164" s="1">
        <v>62.1</v>
      </c>
      <c r="CA164" s="1">
        <v>72.599999999999994</v>
      </c>
      <c r="CB164" s="1">
        <v>290.7</v>
      </c>
      <c r="CC164" s="1">
        <v>338.38008020642701</v>
      </c>
      <c r="CD164" s="1">
        <v>511.50504594571601</v>
      </c>
      <c r="CE164" s="1">
        <v>0</v>
      </c>
      <c r="CF164" s="1">
        <v>28.475000000000001</v>
      </c>
      <c r="CG164" s="1">
        <v>88.5</v>
      </c>
      <c r="CH164" s="1">
        <v>183.43559090909099</v>
      </c>
      <c r="CI164" s="1">
        <v>366.32954545454498</v>
      </c>
      <c r="CJ164" s="1">
        <v>115.851102941177</v>
      </c>
      <c r="CK164" s="1">
        <v>99.1875</v>
      </c>
      <c r="CL164" s="1">
        <v>716.6953125</v>
      </c>
      <c r="CM164" s="1">
        <v>83.427166666666693</v>
      </c>
      <c r="CN164" s="1">
        <v>82.319543478260897</v>
      </c>
      <c r="CO164" s="1">
        <v>1580.9522101449299</v>
      </c>
      <c r="CP164" s="1">
        <v>50</v>
      </c>
      <c r="CQ164" s="1">
        <v>81.899999999999906</v>
      </c>
      <c r="CR164" s="1">
        <v>312.70362637362598</v>
      </c>
      <c r="CS164" s="1">
        <v>1441.8</v>
      </c>
      <c r="CT164" s="1">
        <v>100.5</v>
      </c>
      <c r="CU164" s="1">
        <v>762.67138259875901</v>
      </c>
      <c r="CV164" s="1">
        <v>0</v>
      </c>
      <c r="CW164" s="1">
        <v>482.839859972677</v>
      </c>
      <c r="CX164" s="1">
        <v>218.20625140056001</v>
      </c>
      <c r="CY164" s="1">
        <v>839.74028880003095</v>
      </c>
      <c r="CZ164" s="1">
        <v>50</v>
      </c>
      <c r="DA164" s="1">
        <v>2088.0244365827998</v>
      </c>
      <c r="DB164" s="1">
        <v>3292.84780627293</v>
      </c>
      <c r="DC164" s="1">
        <v>656.4375</v>
      </c>
      <c r="DD164" s="1">
        <v>78.599999999999994</v>
      </c>
      <c r="DE164" s="1">
        <v>1075.3125</v>
      </c>
      <c r="DF164" s="1">
        <v>381.308333333333</v>
      </c>
      <c r="DG164" s="1">
        <v>283.25591006737602</v>
      </c>
      <c r="DH164" s="1">
        <v>659.60207675136201</v>
      </c>
      <c r="DI164" s="1">
        <v>988.125</v>
      </c>
      <c r="DJ164" s="1">
        <v>97.175595238095198</v>
      </c>
      <c r="DK164" s="1">
        <v>107.1875</v>
      </c>
      <c r="DL164" s="1">
        <v>114.796875</v>
      </c>
      <c r="DM164" s="1">
        <v>30</v>
      </c>
      <c r="DN164" s="1">
        <v>578.96590909090901</v>
      </c>
      <c r="DO164" s="1">
        <v>839.0625</v>
      </c>
      <c r="DP164" s="1">
        <v>0</v>
      </c>
      <c r="DQ164" s="1">
        <v>0</v>
      </c>
      <c r="DR164" s="1">
        <v>0</v>
      </c>
      <c r="DT164" s="1">
        <v>0</v>
      </c>
      <c r="DU164" s="1">
        <v>0</v>
      </c>
      <c r="DV164" s="1">
        <v>124510.99598203</v>
      </c>
      <c r="DW164" s="1" t="s">
        <v>485</v>
      </c>
    </row>
    <row r="165" spans="1:127" x14ac:dyDescent="0.2">
      <c r="A165" s="2" t="s">
        <v>486</v>
      </c>
      <c r="B165" s="1">
        <v>2986.2276258240699</v>
      </c>
      <c r="C165" s="1">
        <v>972.73</v>
      </c>
      <c r="D165" s="1">
        <v>100</v>
      </c>
      <c r="E165" s="1">
        <v>297.11</v>
      </c>
      <c r="F165" s="1">
        <v>1380.6877964426899</v>
      </c>
      <c r="G165" s="1">
        <v>627.44174598930499</v>
      </c>
      <c r="H165" s="1">
        <v>177.6</v>
      </c>
      <c r="I165" s="1">
        <v>37</v>
      </c>
      <c r="J165" s="1">
        <v>514.15688194444397</v>
      </c>
      <c r="K165" s="1">
        <v>743.91470588235302</v>
      </c>
      <c r="L165" s="1">
        <v>405.37538461538497</v>
      </c>
      <c r="M165" s="1">
        <v>407.68</v>
      </c>
      <c r="N165" s="1">
        <v>12123.830005816601</v>
      </c>
      <c r="O165" s="1">
        <v>615.30227272727302</v>
      </c>
      <c r="P165" s="1">
        <v>1426.34723877645</v>
      </c>
      <c r="Q165" s="1">
        <v>1246.0666349206299</v>
      </c>
      <c r="R165" s="1">
        <v>129.15</v>
      </c>
      <c r="S165" s="1">
        <v>1409.85</v>
      </c>
      <c r="T165" s="1">
        <v>1512.8597423029601</v>
      </c>
      <c r="U165" s="1">
        <v>0</v>
      </c>
      <c r="V165" s="1">
        <v>1803.00020250588</v>
      </c>
      <c r="W165" s="1">
        <v>707.81380901381306</v>
      </c>
      <c r="X165" s="1">
        <v>183.847977941176</v>
      </c>
      <c r="Y165" s="1">
        <v>1618.05</v>
      </c>
      <c r="Z165" s="1">
        <v>86.25</v>
      </c>
      <c r="AA165" s="1">
        <v>250.88</v>
      </c>
      <c r="AB165" s="1">
        <v>941.08610256410202</v>
      </c>
      <c r="AC165" s="1">
        <v>324.880862206975</v>
      </c>
      <c r="AD165" s="1">
        <v>4150.0772727272697</v>
      </c>
      <c r="AE165" s="1">
        <v>681.56826923076903</v>
      </c>
      <c r="AF165" s="1">
        <v>988.10769230769301</v>
      </c>
      <c r="AG165" s="1">
        <v>122.932500000001</v>
      </c>
      <c r="AH165" s="1">
        <v>513.53106617646904</v>
      </c>
      <c r="AI165" s="1">
        <v>368.560356058092</v>
      </c>
      <c r="AJ165" s="1">
        <v>3874.84427025783</v>
      </c>
      <c r="AK165" s="1">
        <v>3222.703125</v>
      </c>
      <c r="AL165" s="1">
        <v>25.8</v>
      </c>
      <c r="AM165" s="1">
        <v>313.04910930736003</v>
      </c>
      <c r="AN165" s="1">
        <v>69.887878787878805</v>
      </c>
      <c r="AO165" s="1">
        <v>0</v>
      </c>
      <c r="AP165" s="1">
        <v>0</v>
      </c>
      <c r="AQ165" s="1">
        <v>1909.8381878340799</v>
      </c>
      <c r="AR165" s="1">
        <v>370.01347222222199</v>
      </c>
      <c r="AS165" s="1">
        <v>1136.0499383311901</v>
      </c>
      <c r="AT165" s="1">
        <v>1886.9198352753101</v>
      </c>
      <c r="AU165" s="1">
        <v>332.7</v>
      </c>
      <c r="AV165" s="1">
        <v>728.625</v>
      </c>
      <c r="AW165" s="1">
        <v>174.453125</v>
      </c>
      <c r="AX165" s="1">
        <v>529.47</v>
      </c>
      <c r="AY165" s="1">
        <v>573.46875</v>
      </c>
      <c r="AZ165" s="1">
        <v>309.89999999999998</v>
      </c>
      <c r="BA165" s="1">
        <v>118.082142857143</v>
      </c>
      <c r="BB165" s="1">
        <v>0</v>
      </c>
      <c r="BC165" s="1">
        <v>990.5</v>
      </c>
      <c r="BD165" s="1">
        <v>226.141214636428</v>
      </c>
      <c r="BE165" s="1">
        <v>1811.4302248922199</v>
      </c>
      <c r="BF165" s="1">
        <v>263.65406363084799</v>
      </c>
      <c r="BG165" s="1">
        <v>5032.6380835139998</v>
      </c>
      <c r="BI165" s="1">
        <v>149.845794392523</v>
      </c>
      <c r="BJ165" s="1">
        <v>546.6</v>
      </c>
      <c r="BK165" s="1">
        <v>0</v>
      </c>
      <c r="BL165" s="1">
        <v>118.75</v>
      </c>
      <c r="BM165" s="1">
        <v>599.1</v>
      </c>
      <c r="BN165" s="1">
        <v>599.25</v>
      </c>
      <c r="BO165" s="1">
        <v>501</v>
      </c>
      <c r="BP165" s="1">
        <v>1355.8602854790499</v>
      </c>
      <c r="BQ165" s="1">
        <v>287.21831632653101</v>
      </c>
      <c r="BT165" s="1">
        <v>45</v>
      </c>
      <c r="BU165" s="1">
        <v>17084.893990245899</v>
      </c>
      <c r="BV165" s="1">
        <v>4738.7585036652599</v>
      </c>
      <c r="BW165" s="1">
        <v>221.14615384615399</v>
      </c>
      <c r="BX165" s="1">
        <v>2106.6750000000002</v>
      </c>
      <c r="BY165" s="1">
        <v>450.5625</v>
      </c>
      <c r="BZ165" s="1">
        <v>62.1</v>
      </c>
      <c r="CA165" s="1">
        <v>72.599999999999994</v>
      </c>
      <c r="CB165" s="1">
        <v>290.7</v>
      </c>
      <c r="CC165" s="1">
        <v>338.38008020642701</v>
      </c>
      <c r="CD165" s="1">
        <v>511.50504594571601</v>
      </c>
      <c r="CE165" s="1">
        <v>0</v>
      </c>
      <c r="CF165" s="1">
        <v>28.475000000000001</v>
      </c>
      <c r="CG165" s="1">
        <v>88.5</v>
      </c>
      <c r="CH165" s="1">
        <v>183.43559090909099</v>
      </c>
      <c r="CI165" s="1">
        <v>366.32954545454601</v>
      </c>
      <c r="CJ165" s="1">
        <v>115.851102941177</v>
      </c>
      <c r="CK165" s="1">
        <v>99.1875</v>
      </c>
      <c r="CL165" s="1">
        <v>716.6953125</v>
      </c>
      <c r="CM165" s="1">
        <v>83.427166666666693</v>
      </c>
      <c r="CN165" s="1">
        <v>82.319543478260897</v>
      </c>
      <c r="CO165" s="1">
        <v>80.952210144927093</v>
      </c>
      <c r="CP165" s="1">
        <v>50</v>
      </c>
      <c r="CQ165" s="1">
        <v>81.900000000000105</v>
      </c>
      <c r="CR165" s="1">
        <v>2112.70362637363</v>
      </c>
      <c r="CS165" s="1">
        <v>1441.8</v>
      </c>
      <c r="CT165" s="1">
        <v>100.5</v>
      </c>
      <c r="CU165" s="1">
        <v>762.67138259875901</v>
      </c>
      <c r="CV165" s="1">
        <v>0</v>
      </c>
      <c r="CW165" s="1">
        <v>482.839859972677</v>
      </c>
      <c r="CX165" s="1">
        <v>218.20625140056001</v>
      </c>
      <c r="CY165" s="1">
        <v>839.74028880003198</v>
      </c>
      <c r="CZ165" s="1">
        <v>50</v>
      </c>
      <c r="DA165" s="1">
        <v>2088.0244365827998</v>
      </c>
      <c r="DB165" s="1">
        <v>3292.84780627292</v>
      </c>
      <c r="DC165" s="1">
        <v>656.4375</v>
      </c>
      <c r="DD165" s="1">
        <v>78.599999999999994</v>
      </c>
      <c r="DE165" s="1">
        <v>1075.3125</v>
      </c>
      <c r="DF165" s="1">
        <v>381.308333333333</v>
      </c>
      <c r="DG165" s="1">
        <v>283.25591006737602</v>
      </c>
      <c r="DH165" s="1">
        <v>659.60207675136201</v>
      </c>
      <c r="DI165" s="1">
        <v>988.125</v>
      </c>
      <c r="DJ165" s="1">
        <v>167.3125</v>
      </c>
      <c r="DK165" s="1">
        <v>107.1875</v>
      </c>
      <c r="DL165" s="1">
        <v>114.796875</v>
      </c>
      <c r="DM165" s="1">
        <v>50</v>
      </c>
      <c r="DN165" s="1">
        <v>578.96590909090901</v>
      </c>
      <c r="DO165" s="1">
        <v>839.0625</v>
      </c>
      <c r="DP165" s="1">
        <v>0</v>
      </c>
      <c r="DQ165" s="1">
        <v>0</v>
      </c>
      <c r="DR165" s="1">
        <v>0</v>
      </c>
      <c r="DT165" s="1">
        <v>0</v>
      </c>
      <c r="DU165" s="1">
        <v>0</v>
      </c>
      <c r="DV165" s="1">
        <v>113180.403465968</v>
      </c>
      <c r="DW165" s="1" t="s">
        <v>486</v>
      </c>
    </row>
    <row r="166" spans="1:127" x14ac:dyDescent="0.2">
      <c r="A166" s="2"/>
    </row>
    <row r="167" spans="1:127" x14ac:dyDescent="0.2">
      <c r="A167" s="2" t="s">
        <v>487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 t="s">
        <v>487</v>
      </c>
    </row>
    <row r="168" spans="1:127" x14ac:dyDescent="0.2">
      <c r="A168" s="3">
        <v>43938</v>
      </c>
      <c r="DV168" s="1">
        <v>0</v>
      </c>
      <c r="DW168" s="4">
        <v>43938</v>
      </c>
    </row>
    <row r="169" spans="1:127" x14ac:dyDescent="0.2">
      <c r="A169" s="3">
        <v>43939</v>
      </c>
      <c r="DV169" s="1">
        <v>0</v>
      </c>
      <c r="DW169" s="4">
        <v>43939</v>
      </c>
    </row>
    <row r="170" spans="1:127" x14ac:dyDescent="0.2">
      <c r="A170" s="3">
        <v>43940</v>
      </c>
      <c r="DV170" s="1">
        <v>0</v>
      </c>
      <c r="DW170" s="4">
        <v>43940</v>
      </c>
    </row>
    <row r="171" spans="1:127" x14ac:dyDescent="0.2">
      <c r="A171" s="2"/>
      <c r="DV171" s="1">
        <v>0</v>
      </c>
      <c r="DW171" s="1" t="s">
        <v>488</v>
      </c>
    </row>
    <row r="172" spans="1:127" x14ac:dyDescent="0.2">
      <c r="A172" s="2"/>
      <c r="DV172" s="1">
        <v>0</v>
      </c>
      <c r="DW172" s="1" t="s">
        <v>488</v>
      </c>
    </row>
    <row r="173" spans="1:127" x14ac:dyDescent="0.2">
      <c r="A173" s="2" t="s">
        <v>479</v>
      </c>
      <c r="DV173" s="1">
        <v>0</v>
      </c>
      <c r="DW173" s="1" t="s">
        <v>479</v>
      </c>
    </row>
    <row r="174" spans="1:127" x14ac:dyDescent="0.2">
      <c r="A174" s="2" t="s">
        <v>480</v>
      </c>
      <c r="DV174" s="1">
        <v>0</v>
      </c>
      <c r="DW174" s="1" t="s">
        <v>480</v>
      </c>
    </row>
    <row r="175" spans="1:127" x14ac:dyDescent="0.2">
      <c r="A175" s="2" t="s">
        <v>481</v>
      </c>
      <c r="DV175" s="1">
        <v>0</v>
      </c>
      <c r="DW175" s="1" t="s">
        <v>481</v>
      </c>
    </row>
    <row r="176" spans="1:127" x14ac:dyDescent="0.2">
      <c r="A176" s="2" t="s">
        <v>482</v>
      </c>
      <c r="DV176" s="1">
        <v>0</v>
      </c>
      <c r="DW176" s="1" t="s">
        <v>482</v>
      </c>
    </row>
    <row r="177" spans="1:127" x14ac:dyDescent="0.2">
      <c r="A177" s="2" t="s">
        <v>483</v>
      </c>
      <c r="DV177" s="1">
        <v>0</v>
      </c>
      <c r="DW177" s="1" t="s">
        <v>483</v>
      </c>
    </row>
    <row r="178" spans="1:127" x14ac:dyDescent="0.2">
      <c r="A178" s="2" t="s">
        <v>484</v>
      </c>
      <c r="DV178" s="1">
        <v>0</v>
      </c>
      <c r="DW178" s="1" t="s">
        <v>484</v>
      </c>
    </row>
    <row r="179" spans="1:127" x14ac:dyDescent="0.2">
      <c r="A179" s="2" t="s">
        <v>485</v>
      </c>
      <c r="DV179" s="1">
        <v>0</v>
      </c>
      <c r="DW179" s="1" t="s">
        <v>485</v>
      </c>
    </row>
    <row r="180" spans="1:127" x14ac:dyDescent="0.2">
      <c r="A180" s="2" t="s">
        <v>486</v>
      </c>
      <c r="DV180" s="1">
        <v>0</v>
      </c>
      <c r="DW180" s="1" t="s">
        <v>486</v>
      </c>
    </row>
    <row r="181" spans="1:127" x14ac:dyDescent="0.2">
      <c r="A181" s="2"/>
    </row>
    <row r="182" spans="1:127" x14ac:dyDescent="0.2">
      <c r="A182" s="2" t="s">
        <v>489</v>
      </c>
      <c r="B182" s="1">
        <v>-4988.9987686812101</v>
      </c>
      <c r="C182" s="1">
        <v>-972.73</v>
      </c>
      <c r="D182" s="1">
        <v>-597.04</v>
      </c>
      <c r="E182" s="1">
        <v>-401.696666666667</v>
      </c>
      <c r="F182" s="1">
        <v>-2367.04779644269</v>
      </c>
      <c r="G182" s="1">
        <v>-732.70824458874495</v>
      </c>
      <c r="H182" s="1">
        <v>-177.6</v>
      </c>
      <c r="I182" s="1">
        <v>-76.0438095238095</v>
      </c>
      <c r="J182" s="1">
        <v>-633.29688194444395</v>
      </c>
      <c r="K182" s="1">
        <v>-1488.12803921569</v>
      </c>
      <c r="L182" s="1">
        <v>-338.17538461538498</v>
      </c>
      <c r="M182" s="1">
        <v>-500.33523809523803</v>
      </c>
      <c r="N182" s="1">
        <v>-19537.846811372099</v>
      </c>
      <c r="O182" s="1">
        <v>-590.74989177489203</v>
      </c>
      <c r="P182" s="1">
        <v>-1464.1186673478701</v>
      </c>
      <c r="Q182" s="1">
        <v>-1531.3866349206401</v>
      </c>
      <c r="R182" s="1">
        <v>-151.835714285714</v>
      </c>
      <c r="S182" s="1">
        <v>-1408.65</v>
      </c>
      <c r="T182" s="1">
        <v>-2016.5025994458099</v>
      </c>
      <c r="U182" s="1">
        <v>0</v>
      </c>
      <c r="V182" s="1">
        <v>-2204.6567944819799</v>
      </c>
      <c r="W182" s="1">
        <v>-1313.78854323308</v>
      </c>
      <c r="X182" s="1">
        <v>-585.44133928571398</v>
      </c>
      <c r="Y182" s="1">
        <v>-2020.67857142857</v>
      </c>
      <c r="Z182" s="1">
        <v>-147.50714285714301</v>
      </c>
      <c r="AA182" s="1">
        <v>-351.04</v>
      </c>
      <c r="AB182" s="1">
        <v>-1408.15276923077</v>
      </c>
      <c r="AC182" s="1">
        <v>-263.29419554030898</v>
      </c>
      <c r="AD182" s="1">
        <v>-6142.7629870129904</v>
      </c>
      <c r="AE182" s="1">
        <v>-846.22541208791199</v>
      </c>
      <c r="AF182" s="1">
        <v>-1394.96483516484</v>
      </c>
      <c r="AG182" s="1">
        <v>-14.152500000000799</v>
      </c>
      <c r="AH182" s="1">
        <v>-484.73106617646903</v>
      </c>
      <c r="AI182" s="1">
        <v>-509.93368939142499</v>
      </c>
      <c r="AJ182" s="1">
        <v>-9288.0228416863993</v>
      </c>
      <c r="AK182" s="1">
        <v>-3945.9888392857101</v>
      </c>
      <c r="AL182" s="1">
        <v>-16.0285714285714</v>
      </c>
      <c r="AM182" s="1">
        <v>-386.255083333333</v>
      </c>
      <c r="AN182" s="1">
        <v>-69.887878787878805</v>
      </c>
      <c r="AO182" s="1">
        <v>0</v>
      </c>
      <c r="AP182" s="1">
        <v>0</v>
      </c>
      <c r="AQ182" s="1">
        <v>-3826.5553880603202</v>
      </c>
      <c r="AR182" s="1">
        <v>-1013.36347222222</v>
      </c>
      <c r="AS182" s="1">
        <v>-4112.4012896825398</v>
      </c>
      <c r="AT182" s="1">
        <v>-2777.2377717832501</v>
      </c>
      <c r="AU182" s="1">
        <v>-332.7</v>
      </c>
      <c r="AV182" s="1">
        <v>-728.625</v>
      </c>
      <c r="AW182" s="1">
        <v>-174.453125</v>
      </c>
      <c r="AX182" s="1">
        <v>-529.47</v>
      </c>
      <c r="AY182" s="1">
        <v>-572.66875000000005</v>
      </c>
      <c r="AZ182" s="1">
        <v>-272.7</v>
      </c>
      <c r="BA182" s="1">
        <v>-117.082142857143</v>
      </c>
      <c r="BB182" s="1">
        <v>0</v>
      </c>
      <c r="BC182" s="1">
        <v>-990.5</v>
      </c>
      <c r="BD182" s="1">
        <v>-717.73791793313103</v>
      </c>
      <c r="BE182" s="1">
        <v>-6433.7872364468503</v>
      </c>
      <c r="BF182" s="1">
        <v>-1292.5155161448099</v>
      </c>
      <c r="BG182" s="1">
        <v>-6446.2158348619296</v>
      </c>
      <c r="BH182" s="1">
        <v>0</v>
      </c>
      <c r="BI182" s="1">
        <v>-146.845794392523</v>
      </c>
      <c r="BJ182" s="1">
        <v>-544.20000000000005</v>
      </c>
      <c r="BK182" s="1">
        <v>0</v>
      </c>
      <c r="BL182" s="1">
        <v>-118.75</v>
      </c>
      <c r="BM182" s="1">
        <v>-598.29999999999995</v>
      </c>
      <c r="BN182" s="1">
        <v>-593.25</v>
      </c>
      <c r="BO182" s="1">
        <v>-501</v>
      </c>
      <c r="BP182" s="1">
        <v>-3820.33148936528</v>
      </c>
      <c r="BQ182" s="1">
        <v>-361.20428571428602</v>
      </c>
      <c r="BR182" s="1">
        <v>0</v>
      </c>
      <c r="BS182" s="1">
        <v>0</v>
      </c>
      <c r="BT182" s="1">
        <v>-57.5</v>
      </c>
      <c r="BU182" s="1">
        <v>-16106.406375160699</v>
      </c>
      <c r="BV182" s="1">
        <v>-16670.815646522398</v>
      </c>
      <c r="BW182" s="1">
        <v>-408.86043956044</v>
      </c>
      <c r="BX182" s="1">
        <v>-4092.1778571428599</v>
      </c>
      <c r="BY182" s="1">
        <v>-937.84821428571399</v>
      </c>
      <c r="BZ182" s="1">
        <v>-64.328571428571394</v>
      </c>
      <c r="CA182" s="1">
        <v>-89.914285714285697</v>
      </c>
      <c r="CB182" s="1">
        <v>-645.04285714285697</v>
      </c>
      <c r="CC182" s="1">
        <v>-7441.127870671</v>
      </c>
      <c r="CD182" s="1">
        <v>-934.31218880285905</v>
      </c>
      <c r="CE182" s="1">
        <v>0</v>
      </c>
      <c r="CF182" s="1">
        <v>-11.675000000000001</v>
      </c>
      <c r="CG182" s="1">
        <v>0</v>
      </c>
      <c r="CH182" s="1">
        <v>-1484.9087337662299</v>
      </c>
      <c r="CI182" s="1">
        <v>-391.06764069264102</v>
      </c>
      <c r="CJ182" s="1">
        <v>-84.351102941176507</v>
      </c>
      <c r="CK182" s="1">
        <v>-120.044642857143</v>
      </c>
      <c r="CL182" s="1">
        <v>-2676.9810267857101</v>
      </c>
      <c r="CM182" s="1">
        <v>0</v>
      </c>
      <c r="CN182" s="1">
        <v>-55.439543478260902</v>
      </c>
      <c r="CO182" s="1">
        <v>0</v>
      </c>
      <c r="CP182" s="1">
        <v>-41.04</v>
      </c>
      <c r="CQ182" s="1">
        <v>-141.55714285714299</v>
      </c>
      <c r="CR182" s="1">
        <v>0</v>
      </c>
      <c r="CS182" s="1">
        <v>-1601.4342857142899</v>
      </c>
      <c r="CT182" s="1">
        <v>-148.671428571429</v>
      </c>
      <c r="CU182" s="1">
        <v>-613.02138259875801</v>
      </c>
      <c r="CV182" s="1">
        <v>-1093.57714285714</v>
      </c>
      <c r="CW182" s="1">
        <v>-811.13985997267696</v>
      </c>
      <c r="CX182" s="1">
        <v>-253.872918067227</v>
      </c>
      <c r="CY182" s="1">
        <v>-3746.2078872414299</v>
      </c>
      <c r="CZ182" s="1">
        <v>-21.5</v>
      </c>
      <c r="DA182" s="1">
        <v>-17733.0244365828</v>
      </c>
      <c r="DB182" s="1">
        <v>-7021.7612187533005</v>
      </c>
      <c r="DC182" s="1">
        <v>-1345.36607142857</v>
      </c>
      <c r="DD182" s="1">
        <v>-108.085714285714</v>
      </c>
      <c r="DE182" s="1">
        <v>-2386.7410714285702</v>
      </c>
      <c r="DF182" s="1">
        <v>-2629.0226190476201</v>
      </c>
      <c r="DG182" s="1">
        <v>-1439.5946855775801</v>
      </c>
      <c r="DH182" s="1">
        <v>-24.983029132314599</v>
      </c>
      <c r="DI182" s="1">
        <v>-701.64880952380997</v>
      </c>
      <c r="DJ182" s="1">
        <v>0</v>
      </c>
      <c r="DK182" s="1">
        <v>0</v>
      </c>
      <c r="DL182" s="1">
        <v>0</v>
      </c>
      <c r="DM182" s="1">
        <v>0</v>
      </c>
      <c r="DN182" s="1">
        <v>-111.346861471862</v>
      </c>
      <c r="DO182" s="1">
        <v>-102.491071428572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-202739.188857292</v>
      </c>
      <c r="DW182" s="1" t="s">
        <v>489</v>
      </c>
    </row>
    <row r="183" spans="1:127" x14ac:dyDescent="0.2">
      <c r="A183" s="2" t="s">
        <v>466</v>
      </c>
      <c r="B183" s="1">
        <v>-47.761809523809703</v>
      </c>
      <c r="C183" s="1">
        <v>0</v>
      </c>
      <c r="D183" s="1">
        <v>0</v>
      </c>
      <c r="E183" s="1">
        <v>-104.586666666667</v>
      </c>
      <c r="F183" s="1">
        <v>0</v>
      </c>
      <c r="G183" s="1">
        <v>0</v>
      </c>
      <c r="H183" s="1">
        <v>0</v>
      </c>
      <c r="I183" s="1">
        <v>-39.0438095238095</v>
      </c>
      <c r="J183" s="1">
        <v>-119.14</v>
      </c>
      <c r="K183" s="1">
        <v>-744.21333333333303</v>
      </c>
      <c r="L183" s="1">
        <v>0</v>
      </c>
      <c r="M183" s="1">
        <v>-92.655238095238104</v>
      </c>
      <c r="N183" s="1">
        <v>-4662.1733333333304</v>
      </c>
      <c r="O183" s="1">
        <v>0</v>
      </c>
      <c r="P183" s="1">
        <v>-510.37142857142902</v>
      </c>
      <c r="Q183" s="1">
        <v>-285.32</v>
      </c>
      <c r="R183" s="1">
        <v>-22.685714285714301</v>
      </c>
      <c r="S183" s="1">
        <v>0</v>
      </c>
      <c r="T183" s="1">
        <v>-486.97285714285698</v>
      </c>
      <c r="U183" s="1">
        <v>0</v>
      </c>
      <c r="V183" s="1">
        <v>0</v>
      </c>
      <c r="W183" s="1">
        <v>-457.74857142857098</v>
      </c>
      <c r="X183" s="1">
        <v>-112.125714285714</v>
      </c>
      <c r="Y183" s="1">
        <v>-402.62857142857098</v>
      </c>
      <c r="Z183" s="1">
        <v>-61.257142857142902</v>
      </c>
      <c r="AA183" s="1">
        <v>-100.16</v>
      </c>
      <c r="AB183" s="1">
        <v>-449.946666666667</v>
      </c>
      <c r="AC183" s="1">
        <v>0</v>
      </c>
      <c r="AD183" s="1">
        <v>-1992.68571428571</v>
      </c>
      <c r="AE183" s="1">
        <v>-164.65714285714299</v>
      </c>
      <c r="AF183" s="1">
        <v>-406.857142857143</v>
      </c>
      <c r="AG183" s="1">
        <v>0</v>
      </c>
      <c r="AH183" s="1">
        <v>0</v>
      </c>
      <c r="AI183" s="1">
        <v>-141.37333333333299</v>
      </c>
      <c r="AJ183" s="1">
        <v>-4704.2285714285699</v>
      </c>
      <c r="AK183" s="1">
        <v>-723.28571428571399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-1751.07142857143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-5814.8571428571404</v>
      </c>
      <c r="BW183" s="1">
        <v>-187.71428571428601</v>
      </c>
      <c r="BX183" s="1">
        <v>-1985.50285714286</v>
      </c>
      <c r="BY183" s="1">
        <v>-487.28571428571399</v>
      </c>
      <c r="BZ183" s="1">
        <v>-2.2285714285714402</v>
      </c>
      <c r="CA183" s="1">
        <v>-17.314285714285699</v>
      </c>
      <c r="CB183" s="1">
        <v>-354.34285714285699</v>
      </c>
      <c r="CC183" s="1">
        <v>-6752.5714285714303</v>
      </c>
      <c r="CD183" s="1">
        <v>-114.05714285714301</v>
      </c>
      <c r="CE183" s="1">
        <v>0</v>
      </c>
      <c r="CF183" s="1">
        <v>0</v>
      </c>
      <c r="CG183" s="1">
        <v>0</v>
      </c>
      <c r="CH183" s="1">
        <v>-0.628571428571433</v>
      </c>
      <c r="CI183" s="1">
        <v>-24.738095238095202</v>
      </c>
      <c r="CJ183" s="1">
        <v>0</v>
      </c>
      <c r="CK183" s="1">
        <v>-20.857142857142801</v>
      </c>
      <c r="CL183" s="1">
        <v>-1705.7857142857099</v>
      </c>
      <c r="CM183" s="1">
        <v>0</v>
      </c>
      <c r="CN183" s="1">
        <v>0</v>
      </c>
      <c r="CO183" s="1">
        <v>0</v>
      </c>
      <c r="CP183" s="1">
        <v>0</v>
      </c>
      <c r="CQ183" s="1">
        <v>-59.657142857142901</v>
      </c>
      <c r="CR183" s="1">
        <v>0</v>
      </c>
      <c r="CS183" s="1">
        <v>-159.63428571428599</v>
      </c>
      <c r="CT183" s="1">
        <v>-48.171428571428599</v>
      </c>
      <c r="CU183" s="1">
        <v>0</v>
      </c>
      <c r="CV183" s="1">
        <v>-1093.57714285714</v>
      </c>
      <c r="CW183" s="1">
        <v>0</v>
      </c>
      <c r="CX183" s="1">
        <v>0</v>
      </c>
      <c r="CY183" s="1">
        <v>-1726.6071428571399</v>
      </c>
      <c r="CZ183" s="1">
        <v>0</v>
      </c>
      <c r="DA183" s="1">
        <v>-4595</v>
      </c>
      <c r="DB183" s="1">
        <v>-2895.4285714285702</v>
      </c>
      <c r="DC183" s="1">
        <v>-688.92857142857201</v>
      </c>
      <c r="DD183" s="1">
        <v>-29.485714285714302</v>
      </c>
      <c r="DE183" s="1">
        <v>-1311.42857142857</v>
      </c>
      <c r="DF183" s="1">
        <v>-2247.7142857142799</v>
      </c>
      <c r="DG183" s="1">
        <v>-627.857142857143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T183" s="1">
        <v>0</v>
      </c>
      <c r="DU183" s="1">
        <v>0</v>
      </c>
      <c r="DV183" s="1">
        <v>-51534.323714285703</v>
      </c>
      <c r="DW183" s="1" t="s">
        <v>466</v>
      </c>
    </row>
    <row r="184" spans="1:127" x14ac:dyDescent="0.2">
      <c r="A184" s="2" t="s">
        <v>467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T184" s="1">
        <v>0</v>
      </c>
      <c r="DU184" s="1">
        <v>0</v>
      </c>
      <c r="DV184" s="1">
        <v>0</v>
      </c>
      <c r="DW184" s="1" t="s">
        <v>467</v>
      </c>
    </row>
    <row r="185" spans="1:127" x14ac:dyDescent="0.2">
      <c r="A185" s="2" t="s">
        <v>468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T185" s="1">
        <v>0</v>
      </c>
      <c r="DU185" s="1">
        <v>0</v>
      </c>
      <c r="DV185" s="1">
        <v>0</v>
      </c>
      <c r="DW185" s="1" t="s">
        <v>468</v>
      </c>
    </row>
    <row r="186" spans="1:127" x14ac:dyDescent="0.2">
      <c r="A186" s="2"/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T186" s="1">
        <v>0</v>
      </c>
      <c r="DU186" s="1">
        <v>0</v>
      </c>
      <c r="DV186" s="1">
        <v>0</v>
      </c>
    </row>
    <row r="187" spans="1:127" x14ac:dyDescent="0.2">
      <c r="A187" s="2"/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T187" s="1">
        <v>0</v>
      </c>
      <c r="DU187" s="1">
        <v>0</v>
      </c>
      <c r="DV187" s="1">
        <v>0</v>
      </c>
    </row>
    <row r="188" spans="1:127" x14ac:dyDescent="0.2">
      <c r="A188" s="2" t="s">
        <v>490</v>
      </c>
      <c r="B188" s="1">
        <v>-4941.2369591573997</v>
      </c>
      <c r="C188" s="1">
        <v>-972.73</v>
      </c>
      <c r="D188" s="1">
        <v>-597.04</v>
      </c>
      <c r="E188" s="1">
        <v>-297.11</v>
      </c>
      <c r="F188" s="1">
        <v>-2367.04779644269</v>
      </c>
      <c r="G188" s="1">
        <v>-732.70824458874495</v>
      </c>
      <c r="H188" s="1">
        <v>-177.6</v>
      </c>
      <c r="I188" s="1">
        <v>-37</v>
      </c>
      <c r="J188" s="1">
        <v>-514.15688194444397</v>
      </c>
      <c r="K188" s="1">
        <v>-743.91470588235302</v>
      </c>
      <c r="L188" s="1">
        <v>-338.17538461538498</v>
      </c>
      <c r="M188" s="1">
        <v>-407.68</v>
      </c>
      <c r="N188" s="1">
        <v>-14875.6734780388</v>
      </c>
      <c r="O188" s="1">
        <v>-590.74989177489203</v>
      </c>
      <c r="P188" s="1">
        <v>-953.74723877644396</v>
      </c>
      <c r="Q188" s="1">
        <v>-1246.0666349206299</v>
      </c>
      <c r="R188" s="1">
        <v>-129.15</v>
      </c>
      <c r="S188" s="1">
        <v>-1408.65</v>
      </c>
      <c r="T188" s="1">
        <v>-1529.5297423029599</v>
      </c>
      <c r="U188" s="1">
        <v>0</v>
      </c>
      <c r="V188" s="1">
        <v>-2204.6567944819799</v>
      </c>
      <c r="W188" s="1">
        <v>-856.03997180451097</v>
      </c>
      <c r="X188" s="1">
        <v>-473.31562500000001</v>
      </c>
      <c r="Y188" s="1">
        <v>-1618.05</v>
      </c>
      <c r="Z188" s="1">
        <v>-86.25</v>
      </c>
      <c r="AA188" s="1">
        <v>-250.88</v>
      </c>
      <c r="AB188" s="1">
        <v>-958.20610256410203</v>
      </c>
      <c r="AC188" s="1">
        <v>-263.29419554030898</v>
      </c>
      <c r="AD188" s="1">
        <v>-4150.0772727272697</v>
      </c>
      <c r="AE188" s="1">
        <v>-681.56826923076903</v>
      </c>
      <c r="AF188" s="1">
        <v>-988.10769230769199</v>
      </c>
      <c r="AG188" s="1">
        <v>-14.152500000000799</v>
      </c>
      <c r="AH188" s="1">
        <v>-484.73106617646903</v>
      </c>
      <c r="AI188" s="1">
        <v>-368.560356058092</v>
      </c>
      <c r="AJ188" s="1">
        <v>-4583.7942702578302</v>
      </c>
      <c r="AK188" s="1">
        <v>-3222.703125</v>
      </c>
      <c r="AL188" s="1">
        <v>-16.0285714285714</v>
      </c>
      <c r="AM188" s="1">
        <v>-386.255083333333</v>
      </c>
      <c r="AN188" s="1">
        <v>-69.887878787878805</v>
      </c>
      <c r="AO188" s="1">
        <v>0</v>
      </c>
      <c r="AP188" s="1">
        <v>0</v>
      </c>
      <c r="AQ188" s="1">
        <v>-3826.5553880603202</v>
      </c>
      <c r="AR188" s="1">
        <v>-1013.36347222222</v>
      </c>
      <c r="AS188" s="1">
        <v>-4112.4012896825398</v>
      </c>
      <c r="AT188" s="1">
        <v>-2777.2377717832501</v>
      </c>
      <c r="AU188" s="1">
        <v>-332.7</v>
      </c>
      <c r="AV188" s="1">
        <v>-728.625</v>
      </c>
      <c r="AW188" s="1">
        <v>-174.453125</v>
      </c>
      <c r="AX188" s="1">
        <v>-529.47</v>
      </c>
      <c r="AY188" s="1">
        <v>-572.66875000000005</v>
      </c>
      <c r="AZ188" s="1">
        <v>-272.7</v>
      </c>
      <c r="BA188" s="1">
        <v>-117.082142857143</v>
      </c>
      <c r="BB188" s="1">
        <v>0</v>
      </c>
      <c r="BC188" s="1">
        <v>-990.5</v>
      </c>
      <c r="BD188" s="1">
        <v>-717.73791793313103</v>
      </c>
      <c r="BE188" s="1">
        <v>-6433.7872364468503</v>
      </c>
      <c r="BF188" s="1">
        <v>-1292.5155161448099</v>
      </c>
      <c r="BG188" s="1">
        <v>-6446.2158348619296</v>
      </c>
      <c r="BH188" s="1">
        <v>0</v>
      </c>
      <c r="BI188" s="1">
        <v>-146.845794392523</v>
      </c>
      <c r="BJ188" s="1">
        <v>-544.20000000000005</v>
      </c>
      <c r="BK188" s="1">
        <v>0</v>
      </c>
      <c r="BL188" s="1">
        <v>-118.75</v>
      </c>
      <c r="BM188" s="1">
        <v>-598.29999999999995</v>
      </c>
      <c r="BN188" s="1">
        <v>-593.25</v>
      </c>
      <c r="BO188" s="1">
        <v>-501</v>
      </c>
      <c r="BP188" s="1">
        <v>-2069.2600607938498</v>
      </c>
      <c r="BQ188" s="1">
        <v>-361.20428571428602</v>
      </c>
      <c r="BR188" s="1">
        <v>0</v>
      </c>
      <c r="BS188" s="1">
        <v>0</v>
      </c>
      <c r="BT188" s="1">
        <v>-57.5</v>
      </c>
      <c r="BU188" s="1">
        <v>-16106.406375160699</v>
      </c>
      <c r="BV188" s="1">
        <v>-10855.958503665301</v>
      </c>
      <c r="BW188" s="1">
        <v>-221.14615384615399</v>
      </c>
      <c r="BX188" s="1">
        <v>-2106.6750000000002</v>
      </c>
      <c r="BY188" s="1">
        <v>-450.5625</v>
      </c>
      <c r="BZ188" s="1">
        <v>-62.1</v>
      </c>
      <c r="CA188" s="1">
        <v>-72.599999999999994</v>
      </c>
      <c r="CB188" s="1">
        <v>-290.7</v>
      </c>
      <c r="CC188" s="1">
        <v>-688.55644209956699</v>
      </c>
      <c r="CD188" s="1">
        <v>-820.25504594571601</v>
      </c>
      <c r="CE188" s="1">
        <v>0</v>
      </c>
      <c r="CF188" s="1">
        <v>-11.675000000000001</v>
      </c>
      <c r="CG188" s="1">
        <v>0</v>
      </c>
      <c r="CH188" s="1">
        <v>-1484.2801623376599</v>
      </c>
      <c r="CI188" s="1">
        <v>-366.32954545454498</v>
      </c>
      <c r="CJ188" s="1">
        <v>-84.351102941176507</v>
      </c>
      <c r="CK188" s="1">
        <v>-99.1875</v>
      </c>
      <c r="CL188" s="1">
        <v>-971.1953125</v>
      </c>
      <c r="CM188" s="1">
        <v>0</v>
      </c>
      <c r="CN188" s="1">
        <v>-55.439543478260902</v>
      </c>
      <c r="CO188" s="1">
        <v>0</v>
      </c>
      <c r="CP188" s="1">
        <v>-41.04</v>
      </c>
      <c r="CQ188" s="1">
        <v>-81.900000000000006</v>
      </c>
      <c r="CR188" s="1">
        <v>0</v>
      </c>
      <c r="CS188" s="1">
        <v>-1441.8</v>
      </c>
      <c r="CT188" s="1">
        <v>-100.5</v>
      </c>
      <c r="CU188" s="1">
        <v>-613.02138259875801</v>
      </c>
      <c r="CV188" s="1">
        <v>0</v>
      </c>
      <c r="CW188" s="1">
        <v>-811.13985997267696</v>
      </c>
      <c r="CX188" s="1">
        <v>-253.872918067227</v>
      </c>
      <c r="CY188" s="1">
        <v>-2019.60074438429</v>
      </c>
      <c r="CZ188" s="1">
        <v>-21.5</v>
      </c>
      <c r="DA188" s="1">
        <v>-13138.0244365828</v>
      </c>
      <c r="DB188" s="1">
        <v>-4126.3326473247298</v>
      </c>
      <c r="DC188" s="1">
        <v>-656.4375</v>
      </c>
      <c r="DD188" s="1">
        <v>-78.599999999999994</v>
      </c>
      <c r="DE188" s="1">
        <v>-1075.3125</v>
      </c>
      <c r="DF188" s="1">
        <v>-381.308333333333</v>
      </c>
      <c r="DG188" s="1">
        <v>-811.73754272043698</v>
      </c>
      <c r="DH188" s="1">
        <v>-24.983029132314599</v>
      </c>
      <c r="DI188" s="1">
        <v>-701.64880952380997</v>
      </c>
      <c r="DJ188" s="1">
        <v>0</v>
      </c>
      <c r="DK188" s="1">
        <v>0</v>
      </c>
      <c r="DL188" s="1">
        <v>0</v>
      </c>
      <c r="DM188" s="1">
        <v>0</v>
      </c>
      <c r="DN188" s="1">
        <v>-111.346861471862</v>
      </c>
      <c r="DO188" s="1">
        <v>-102.491071428572</v>
      </c>
      <c r="DP188" s="1">
        <v>0</v>
      </c>
      <c r="DQ188" s="1">
        <v>0</v>
      </c>
      <c r="DR188" s="1">
        <v>0</v>
      </c>
      <c r="DT188" s="1">
        <v>0</v>
      </c>
      <c r="DU188" s="1">
        <v>0</v>
      </c>
      <c r="DV188" s="1">
        <v>-151204.865143006</v>
      </c>
      <c r="DW188" s="1" t="s">
        <v>490</v>
      </c>
    </row>
    <row r="189" spans="1:127" x14ac:dyDescent="0.2">
      <c r="A189" s="2" t="s">
        <v>491</v>
      </c>
      <c r="B189" s="1">
        <v>-4141.2369591573997</v>
      </c>
      <c r="C189" s="1">
        <v>-972.73</v>
      </c>
      <c r="D189" s="1">
        <v>-100</v>
      </c>
      <c r="E189" s="1">
        <v>-297.11</v>
      </c>
      <c r="F189" s="1">
        <v>-2405.8843181818202</v>
      </c>
      <c r="G189" s="1">
        <v>-671.37586363636399</v>
      </c>
      <c r="H189" s="1">
        <v>-177.6</v>
      </c>
      <c r="I189" s="1">
        <v>-37</v>
      </c>
      <c r="J189" s="1">
        <v>-493.245944444445</v>
      </c>
      <c r="K189" s="1">
        <v>-743.91470588235302</v>
      </c>
      <c r="L189" s="1">
        <v>-405.37538461538497</v>
      </c>
      <c r="M189" s="1">
        <v>-407.68</v>
      </c>
      <c r="N189" s="1">
        <v>-12117.055392744</v>
      </c>
      <c r="O189" s="1">
        <v>-615.302272727272</v>
      </c>
      <c r="P189" s="1">
        <v>-985.01091224583195</v>
      </c>
      <c r="Q189" s="1">
        <v>-1246.0666349206299</v>
      </c>
      <c r="R189" s="1">
        <v>-129.15</v>
      </c>
      <c r="S189" s="1">
        <v>-1409.85</v>
      </c>
      <c r="T189" s="1">
        <v>-1529.5297423029599</v>
      </c>
      <c r="U189" s="1">
        <v>0</v>
      </c>
      <c r="V189" s="1">
        <v>-3817.6717944819802</v>
      </c>
      <c r="W189" s="1">
        <v>-868.08880901381303</v>
      </c>
      <c r="X189" s="1">
        <v>-258.847977941176</v>
      </c>
      <c r="Y189" s="1">
        <v>-1618.05</v>
      </c>
      <c r="Z189" s="1">
        <v>-86.25</v>
      </c>
      <c r="AA189" s="1">
        <v>-250.88</v>
      </c>
      <c r="AB189" s="1">
        <v>-958.20610256410305</v>
      </c>
      <c r="AC189" s="1">
        <v>-362.92086220697502</v>
      </c>
      <c r="AD189" s="1">
        <v>-4150.0772727272797</v>
      </c>
      <c r="AE189" s="1">
        <v>-681.56826923076903</v>
      </c>
      <c r="AF189" s="1">
        <v>-988.10769230769301</v>
      </c>
      <c r="AG189" s="1">
        <v>-122.932500000001</v>
      </c>
      <c r="AH189" s="1">
        <v>-513.53106617646904</v>
      </c>
      <c r="AI189" s="1">
        <v>-368.560356058092</v>
      </c>
      <c r="AJ189" s="1">
        <v>-3989.6879166666699</v>
      </c>
      <c r="AK189" s="1">
        <v>-3222.703125</v>
      </c>
      <c r="AL189" s="1">
        <v>-25.8</v>
      </c>
      <c r="AM189" s="1">
        <v>-380.684988095238</v>
      </c>
      <c r="AN189" s="1">
        <v>-69.887878787878805</v>
      </c>
      <c r="AO189" s="1">
        <v>0</v>
      </c>
      <c r="AP189" s="1">
        <v>0</v>
      </c>
      <c r="AQ189" s="1">
        <v>-3098.8678880603202</v>
      </c>
      <c r="AR189" s="1">
        <v>-958.34263888888904</v>
      </c>
      <c r="AS189" s="1">
        <v>-1136.0499383311901</v>
      </c>
      <c r="AT189" s="1">
        <v>-2281.3555495610199</v>
      </c>
      <c r="AU189" s="1">
        <v>-332.7</v>
      </c>
      <c r="AV189" s="1">
        <v>-728.625</v>
      </c>
      <c r="AW189" s="1">
        <v>-174.453125</v>
      </c>
      <c r="AX189" s="1">
        <v>-529.47</v>
      </c>
      <c r="AY189" s="1">
        <v>-573.46875</v>
      </c>
      <c r="AZ189" s="1">
        <v>-309.89999999999998</v>
      </c>
      <c r="BA189" s="1">
        <v>-118.082142857143</v>
      </c>
      <c r="BB189" s="1">
        <v>0</v>
      </c>
      <c r="BC189" s="1">
        <v>-990.5</v>
      </c>
      <c r="BD189" s="1">
        <v>-428.93791793313102</v>
      </c>
      <c r="BE189" s="1">
        <v>-2183.29183203508</v>
      </c>
      <c r="BF189" s="1">
        <v>-917.515516144814</v>
      </c>
      <c r="BG189" s="1">
        <v>-6022.3297501806601</v>
      </c>
      <c r="BH189" s="1">
        <v>0</v>
      </c>
      <c r="BI189" s="1">
        <v>-149.845794392523</v>
      </c>
      <c r="BJ189" s="1">
        <v>-546.6</v>
      </c>
      <c r="BK189" s="1">
        <v>0</v>
      </c>
      <c r="BL189" s="1">
        <v>-118.75</v>
      </c>
      <c r="BM189" s="1">
        <v>-599.1</v>
      </c>
      <c r="BN189" s="1">
        <v>-599.25</v>
      </c>
      <c r="BO189" s="1">
        <v>-501</v>
      </c>
      <c r="BP189" s="1">
        <v>-2774.8541562519899</v>
      </c>
      <c r="BQ189" s="1">
        <v>-315.49</v>
      </c>
      <c r="BR189" s="1">
        <v>0</v>
      </c>
      <c r="BS189" s="1">
        <v>0</v>
      </c>
      <c r="BT189" s="1">
        <v>-57.5</v>
      </c>
      <c r="BU189" s="1">
        <v>-16465.551700709999</v>
      </c>
      <c r="BV189" s="1">
        <v>-4765.7085036652597</v>
      </c>
      <c r="BW189" s="1">
        <v>-221.14615384615399</v>
      </c>
      <c r="BX189" s="1">
        <v>-2106.6750000000002</v>
      </c>
      <c r="BY189" s="1">
        <v>-450.5625</v>
      </c>
      <c r="BZ189" s="1">
        <v>-62.1</v>
      </c>
      <c r="CA189" s="1">
        <v>-72.599999999999994</v>
      </c>
      <c r="CB189" s="1">
        <v>-290.7</v>
      </c>
      <c r="CC189" s="1">
        <v>-969.90644209956702</v>
      </c>
      <c r="CD189" s="1">
        <v>-1164.58655279503</v>
      </c>
      <c r="CE189" s="1">
        <v>0</v>
      </c>
      <c r="CF189" s="1">
        <v>-535.97500000000002</v>
      </c>
      <c r="CG189" s="1">
        <v>-81</v>
      </c>
      <c r="CH189" s="1">
        <v>-1859.0710714285699</v>
      </c>
      <c r="CI189" s="1">
        <v>-366.32954545454601</v>
      </c>
      <c r="CJ189" s="1">
        <v>-153.35110294117601</v>
      </c>
      <c r="CK189" s="1">
        <v>-99.1875</v>
      </c>
      <c r="CL189" s="1">
        <v>-771.1953125</v>
      </c>
      <c r="CM189" s="1">
        <v>-76.134333333333402</v>
      </c>
      <c r="CN189" s="1">
        <v>-82.319543478260897</v>
      </c>
      <c r="CO189" s="1">
        <v>0</v>
      </c>
      <c r="CP189" s="1">
        <v>-50</v>
      </c>
      <c r="CQ189" s="1">
        <v>-81.900000000000105</v>
      </c>
      <c r="CR189" s="1">
        <v>-2094.4</v>
      </c>
      <c r="CS189" s="1">
        <v>-1441.8</v>
      </c>
      <c r="CT189" s="1">
        <v>-100.5</v>
      </c>
      <c r="CU189" s="1">
        <v>-843.12138259875803</v>
      </c>
      <c r="CV189" s="1">
        <v>0</v>
      </c>
      <c r="CW189" s="1">
        <v>-1581.60652663934</v>
      </c>
      <c r="CX189" s="1">
        <v>-281.80625140055997</v>
      </c>
      <c r="CY189" s="1">
        <v>-1769.60074438429</v>
      </c>
      <c r="CZ189" s="1">
        <v>-50</v>
      </c>
      <c r="DA189" s="1">
        <v>-10788.0244365828</v>
      </c>
      <c r="DB189" s="1">
        <v>-4126.3326473247298</v>
      </c>
      <c r="DC189" s="1">
        <v>-656.4375</v>
      </c>
      <c r="DD189" s="1">
        <v>-78.599999999999994</v>
      </c>
      <c r="DE189" s="1">
        <v>-1075.3125</v>
      </c>
      <c r="DF189" s="1">
        <v>-381.308333333333</v>
      </c>
      <c r="DG189" s="1">
        <v>-914.98448149594799</v>
      </c>
      <c r="DH189" s="1">
        <v>-659.60207675136201</v>
      </c>
      <c r="DI189" s="1">
        <v>-988.125</v>
      </c>
      <c r="DJ189" s="1">
        <v>0</v>
      </c>
      <c r="DK189" s="1">
        <v>-91.613095238095298</v>
      </c>
      <c r="DL189" s="1">
        <v>-83.272321428571502</v>
      </c>
      <c r="DM189" s="1">
        <v>0</v>
      </c>
      <c r="DN189" s="1">
        <v>-578.96590909090901</v>
      </c>
      <c r="DO189" s="1">
        <v>-839.0625</v>
      </c>
      <c r="DP189" s="1">
        <v>0</v>
      </c>
      <c r="DQ189" s="1">
        <v>0</v>
      </c>
      <c r="DR189" s="1">
        <v>0</v>
      </c>
      <c r="DT189" s="1">
        <v>0</v>
      </c>
      <c r="DU189" s="1">
        <v>0</v>
      </c>
      <c r="DV189" s="1">
        <v>-138216.33071027399</v>
      </c>
      <c r="DW189" s="1" t="s">
        <v>491</v>
      </c>
    </row>
    <row r="190" spans="1:127" x14ac:dyDescent="0.2">
      <c r="A190" s="2" t="s">
        <v>492</v>
      </c>
      <c r="B190" s="1">
        <v>-3254.1609591574002</v>
      </c>
      <c r="C190" s="1">
        <v>-972.73</v>
      </c>
      <c r="D190" s="1">
        <v>-100</v>
      </c>
      <c r="E190" s="1">
        <v>-297.11</v>
      </c>
      <c r="F190" s="1">
        <v>-2655.8843181818202</v>
      </c>
      <c r="G190" s="1">
        <v>-671.37586363636399</v>
      </c>
      <c r="H190" s="1">
        <v>-177.6</v>
      </c>
      <c r="I190" s="1">
        <v>-37</v>
      </c>
      <c r="J190" s="1">
        <v>-493.245944444445</v>
      </c>
      <c r="K190" s="1">
        <v>-743.914705882352</v>
      </c>
      <c r="L190" s="1">
        <v>-405.37538461538497</v>
      </c>
      <c r="M190" s="1">
        <v>-407.68</v>
      </c>
      <c r="N190" s="1">
        <v>-27398.335392744</v>
      </c>
      <c r="O190" s="1">
        <v>-615.30227272727302</v>
      </c>
      <c r="P190" s="1">
        <v>-985.01091224583195</v>
      </c>
      <c r="Q190" s="1">
        <v>-1246.0666349206299</v>
      </c>
      <c r="R190" s="1">
        <v>-129.15</v>
      </c>
      <c r="S190" s="1">
        <v>-1409.85</v>
      </c>
      <c r="T190" s="1">
        <v>-1591.7962509236499</v>
      </c>
      <c r="U190" s="1">
        <v>0</v>
      </c>
      <c r="V190" s="1">
        <v>-3691.7031458333299</v>
      </c>
      <c r="W190" s="1">
        <v>-1558.8743447280999</v>
      </c>
      <c r="X190" s="1">
        <v>-208.847977941176</v>
      </c>
      <c r="Y190" s="1">
        <v>-1618.05</v>
      </c>
      <c r="Z190" s="1">
        <v>-86.25</v>
      </c>
      <c r="AA190" s="1">
        <v>-250.88</v>
      </c>
      <c r="AB190" s="1">
        <v>-941.08610256410202</v>
      </c>
      <c r="AC190" s="1">
        <v>-362.92086220697598</v>
      </c>
      <c r="AD190" s="1">
        <v>-4150.0772727272697</v>
      </c>
      <c r="AE190" s="1">
        <v>-681.56826923076903</v>
      </c>
      <c r="AF190" s="1">
        <v>-988.10769230769199</v>
      </c>
      <c r="AG190" s="1">
        <v>-122.932500000001</v>
      </c>
      <c r="AH190" s="1">
        <v>-513.53106617646904</v>
      </c>
      <c r="AI190" s="1">
        <v>-368.560356058092</v>
      </c>
      <c r="AJ190" s="1">
        <v>-12401.1879166667</v>
      </c>
      <c r="AK190" s="1">
        <v>-3222.703125</v>
      </c>
      <c r="AL190" s="1">
        <v>-25.8</v>
      </c>
      <c r="AM190" s="1">
        <v>-380.684988095238</v>
      </c>
      <c r="AN190" s="1">
        <v>-69.887878787878805</v>
      </c>
      <c r="AO190" s="1">
        <v>0</v>
      </c>
      <c r="AP190" s="1">
        <v>0</v>
      </c>
      <c r="AQ190" s="1">
        <v>-8652.7074632872991</v>
      </c>
      <c r="AR190" s="1">
        <v>-559.74263888888902</v>
      </c>
      <c r="AS190" s="1">
        <v>-1136.0499383311901</v>
      </c>
      <c r="AT190" s="1">
        <v>-2781.3555495610199</v>
      </c>
      <c r="AU190" s="1">
        <v>-332.7</v>
      </c>
      <c r="AV190" s="1">
        <v>-1175.875</v>
      </c>
      <c r="AW190" s="1">
        <v>-174.453125</v>
      </c>
      <c r="AX190" s="1">
        <v>-529.47</v>
      </c>
      <c r="AY190" s="1">
        <v>-573.46875</v>
      </c>
      <c r="AZ190" s="1">
        <v>-309.89999999999998</v>
      </c>
      <c r="BA190" s="1">
        <v>-118.082142857143</v>
      </c>
      <c r="BB190" s="1">
        <v>0</v>
      </c>
      <c r="BC190" s="1">
        <v>-990.5</v>
      </c>
      <c r="BD190" s="1">
        <v>-528.93791793313096</v>
      </c>
      <c r="BE190" s="1">
        <v>-2186.41683203508</v>
      </c>
      <c r="BF190" s="1">
        <v>-419.71551614481501</v>
      </c>
      <c r="BG190" s="1">
        <v>-7268.1964168473296</v>
      </c>
      <c r="BH190" s="1">
        <v>0</v>
      </c>
      <c r="BI190" s="1">
        <v>-149.845794392523</v>
      </c>
      <c r="BJ190" s="1">
        <v>-546.6</v>
      </c>
      <c r="BK190" s="1">
        <v>0</v>
      </c>
      <c r="BL190" s="1">
        <v>-118.75</v>
      </c>
      <c r="BM190" s="1">
        <v>-599.1</v>
      </c>
      <c r="BN190" s="1">
        <v>-599.25</v>
      </c>
      <c r="BO190" s="1">
        <v>-501</v>
      </c>
      <c r="BP190" s="1">
        <v>-2774.8541562519999</v>
      </c>
      <c r="BQ190" s="1">
        <v>-287.21831632653101</v>
      </c>
      <c r="BR190" s="1">
        <v>0</v>
      </c>
      <c r="BS190" s="1">
        <v>0</v>
      </c>
      <c r="BT190" s="1">
        <v>-57.5</v>
      </c>
      <c r="BU190" s="1">
        <v>-17018.2632399141</v>
      </c>
      <c r="BV190" s="1">
        <v>-20965.7314628489</v>
      </c>
      <c r="BW190" s="1">
        <v>-221.14615384615399</v>
      </c>
      <c r="BX190" s="1">
        <v>-2106.6750000000002</v>
      </c>
      <c r="BY190" s="1">
        <v>-450.5625</v>
      </c>
      <c r="BZ190" s="1">
        <v>-62.1</v>
      </c>
      <c r="CA190" s="1">
        <v>-72.599999999999994</v>
      </c>
      <c r="CB190" s="1">
        <v>-290.7</v>
      </c>
      <c r="CC190" s="1">
        <v>-881.86449579084206</v>
      </c>
      <c r="CD190" s="1">
        <v>-1264.58655279503</v>
      </c>
      <c r="CE190" s="1">
        <v>0</v>
      </c>
      <c r="CF190" s="1">
        <v>-535.97500000000002</v>
      </c>
      <c r="CG190" s="1">
        <v>-88.5</v>
      </c>
      <c r="CH190" s="1">
        <v>-715.33016233766295</v>
      </c>
      <c r="CI190" s="1">
        <v>-366.32954545454498</v>
      </c>
      <c r="CJ190" s="1">
        <v>-153.35110294117601</v>
      </c>
      <c r="CK190" s="1">
        <v>-99.1875</v>
      </c>
      <c r="CL190" s="1">
        <v>-716.6953125</v>
      </c>
      <c r="CM190" s="1">
        <v>-83.427166666666693</v>
      </c>
      <c r="CN190" s="1">
        <v>-82.319543478260897</v>
      </c>
      <c r="CO190" s="1">
        <v>-23.336630434782801</v>
      </c>
      <c r="CP190" s="1">
        <v>-50</v>
      </c>
      <c r="CQ190" s="1">
        <v>-81.900000000000006</v>
      </c>
      <c r="CR190" s="1">
        <v>-980</v>
      </c>
      <c r="CS190" s="1">
        <v>-1441.8</v>
      </c>
      <c r="CT190" s="1">
        <v>-100.5</v>
      </c>
      <c r="CU190" s="1">
        <v>-818.12138259875803</v>
      </c>
      <c r="CV190" s="1">
        <v>0</v>
      </c>
      <c r="CW190" s="1">
        <v>-1631.60652663935</v>
      </c>
      <c r="CX190" s="1">
        <v>-281.80625140055997</v>
      </c>
      <c r="CY190" s="1">
        <v>-1009.89647314877</v>
      </c>
      <c r="CZ190" s="1">
        <v>-50</v>
      </c>
      <c r="DA190" s="1">
        <v>-5888.0244365828003</v>
      </c>
      <c r="DB190" s="1">
        <v>-3292.84780627293</v>
      </c>
      <c r="DC190" s="1">
        <v>-656.4375</v>
      </c>
      <c r="DD190" s="1">
        <v>-78.599999999999994</v>
      </c>
      <c r="DE190" s="1">
        <v>-1075.3125</v>
      </c>
      <c r="DF190" s="1">
        <v>-381.308333333333</v>
      </c>
      <c r="DG190" s="1">
        <v>-1014.98448149595</v>
      </c>
      <c r="DH190" s="1">
        <v>-659.60207675136201</v>
      </c>
      <c r="DI190" s="1">
        <v>-988.125</v>
      </c>
      <c r="DJ190" s="1">
        <v>-97.175595238095198</v>
      </c>
      <c r="DK190" s="1">
        <v>-137.1875</v>
      </c>
      <c r="DL190" s="1">
        <v>-172.421875</v>
      </c>
      <c r="DM190" s="1">
        <v>-30</v>
      </c>
      <c r="DN190" s="1">
        <v>-578.96590909090901</v>
      </c>
      <c r="DO190" s="1">
        <v>-839.0625</v>
      </c>
      <c r="DP190" s="1">
        <v>0</v>
      </c>
      <c r="DQ190" s="1">
        <v>0</v>
      </c>
      <c r="DR190" s="1">
        <v>0</v>
      </c>
      <c r="DT190" s="1">
        <v>0</v>
      </c>
      <c r="DU190" s="1">
        <v>0</v>
      </c>
      <c r="DV190" s="1">
        <v>-177141.299212221</v>
      </c>
      <c r="DW190" s="1" t="s">
        <v>492</v>
      </c>
    </row>
    <row r="191" spans="1:127" x14ac:dyDescent="0.2">
      <c r="A191" s="2" t="s">
        <v>493</v>
      </c>
      <c r="B191" s="1">
        <v>-3154.1609591574002</v>
      </c>
      <c r="C191" s="1">
        <v>-972.73</v>
      </c>
      <c r="D191" s="1">
        <v>-100</v>
      </c>
      <c r="E191" s="1">
        <v>-297.11</v>
      </c>
      <c r="F191" s="1">
        <v>-2255.8843181818202</v>
      </c>
      <c r="G191" s="1">
        <v>-671.37586363636399</v>
      </c>
      <c r="H191" s="1">
        <v>-177.6</v>
      </c>
      <c r="I191" s="1">
        <v>-37</v>
      </c>
      <c r="J191" s="1">
        <v>-514.15688194444397</v>
      </c>
      <c r="K191" s="1">
        <v>-743.91470588235302</v>
      </c>
      <c r="L191" s="1">
        <v>-405.37538461538497</v>
      </c>
      <c r="M191" s="1">
        <v>-407.68</v>
      </c>
      <c r="N191" s="1">
        <v>-14885.5403314871</v>
      </c>
      <c r="O191" s="1">
        <v>-615.30227272727302</v>
      </c>
      <c r="P191" s="1">
        <v>-2098.6180551029802</v>
      </c>
      <c r="Q191" s="1">
        <v>-1246.0666349206299</v>
      </c>
      <c r="R191" s="1">
        <v>-129.15</v>
      </c>
      <c r="S191" s="1">
        <v>-1409.85</v>
      </c>
      <c r="T191" s="1">
        <v>-1591.7962509236499</v>
      </c>
      <c r="U191" s="1">
        <v>0</v>
      </c>
      <c r="V191" s="1">
        <v>-1758.3581458333299</v>
      </c>
      <c r="W191" s="1">
        <v>-1586.51738044238</v>
      </c>
      <c r="X191" s="1">
        <v>-208.847977941176</v>
      </c>
      <c r="Y191" s="1">
        <v>-1618.05</v>
      </c>
      <c r="Z191" s="1">
        <v>-86.25</v>
      </c>
      <c r="AA191" s="1">
        <v>-250.88</v>
      </c>
      <c r="AB191" s="1">
        <v>-941.08610256410202</v>
      </c>
      <c r="AC191" s="1">
        <v>-324.880862206975</v>
      </c>
      <c r="AD191" s="1">
        <v>-4150.0772727272697</v>
      </c>
      <c r="AE191" s="1">
        <v>-681.56826923076903</v>
      </c>
      <c r="AF191" s="1">
        <v>-988.10769230769301</v>
      </c>
      <c r="AG191" s="1">
        <v>-122.932500000001</v>
      </c>
      <c r="AH191" s="1">
        <v>-513.53106617646904</v>
      </c>
      <c r="AI191" s="1">
        <v>-368.560356058092</v>
      </c>
      <c r="AJ191" s="1">
        <v>-8315.8942702578297</v>
      </c>
      <c r="AK191" s="1">
        <v>-3222.703125</v>
      </c>
      <c r="AL191" s="1">
        <v>-25.8</v>
      </c>
      <c r="AM191" s="1">
        <v>-338.049109307359</v>
      </c>
      <c r="AN191" s="1">
        <v>-69.887878787878805</v>
      </c>
      <c r="AO191" s="1">
        <v>0</v>
      </c>
      <c r="AP191" s="1">
        <v>0</v>
      </c>
      <c r="AQ191" s="1">
        <v>-2791.0635238933601</v>
      </c>
      <c r="AR191" s="1">
        <v>-461.99263888888902</v>
      </c>
      <c r="AS191" s="1">
        <v>-1136.0499383311901</v>
      </c>
      <c r="AT191" s="1">
        <v>-1894.4055495610201</v>
      </c>
      <c r="AU191" s="1">
        <v>-332.7</v>
      </c>
      <c r="AV191" s="1">
        <v>-675.875</v>
      </c>
      <c r="AW191" s="1">
        <v>-174.453125</v>
      </c>
      <c r="AX191" s="1">
        <v>-529.47</v>
      </c>
      <c r="AY191" s="1">
        <v>-573.46875</v>
      </c>
      <c r="AZ191" s="1">
        <v>-309.89999999999998</v>
      </c>
      <c r="BA191" s="1">
        <v>-118.082142857143</v>
      </c>
      <c r="BB191" s="1">
        <v>0</v>
      </c>
      <c r="BC191" s="1">
        <v>-990.5</v>
      </c>
      <c r="BD191" s="1">
        <v>-416.641214636428</v>
      </c>
      <c r="BE191" s="1">
        <v>-4975.45683203508</v>
      </c>
      <c r="BF191" s="1">
        <v>-369.71551614481399</v>
      </c>
      <c r="BG191" s="1">
        <v>-5291.6825015286004</v>
      </c>
      <c r="BH191" s="1">
        <v>0</v>
      </c>
      <c r="BI191" s="1">
        <v>-149.845794392523</v>
      </c>
      <c r="BJ191" s="1">
        <v>-546.6</v>
      </c>
      <c r="BK191" s="1">
        <v>0</v>
      </c>
      <c r="BL191" s="1">
        <v>-118.75</v>
      </c>
      <c r="BM191" s="1">
        <v>-599.099999999999</v>
      </c>
      <c r="BN191" s="1">
        <v>-1000</v>
      </c>
      <c r="BO191" s="1">
        <v>-501</v>
      </c>
      <c r="BP191" s="1">
        <v>-2084.9235223323099</v>
      </c>
      <c r="BQ191" s="1">
        <v>-287.21831632653101</v>
      </c>
      <c r="BR191" s="1">
        <v>0</v>
      </c>
      <c r="BS191" s="1">
        <v>0</v>
      </c>
      <c r="BT191" s="1">
        <v>-57.5</v>
      </c>
      <c r="BU191" s="1">
        <v>-11892.2914135062</v>
      </c>
      <c r="BV191" s="1">
        <v>-14965.7314628489</v>
      </c>
      <c r="BW191" s="1">
        <v>-221.14615384615399</v>
      </c>
      <c r="BX191" s="1">
        <v>-2106.6750000000002</v>
      </c>
      <c r="BY191" s="1">
        <v>-450.5625</v>
      </c>
      <c r="BZ191" s="1">
        <v>-62.1</v>
      </c>
      <c r="CA191" s="1">
        <v>-72.599999999999994</v>
      </c>
      <c r="CB191" s="1">
        <v>-290.7</v>
      </c>
      <c r="CC191" s="1">
        <v>-975.73116245750896</v>
      </c>
      <c r="CD191" s="1">
        <v>-1101.45504594572</v>
      </c>
      <c r="CE191" s="1">
        <v>0</v>
      </c>
      <c r="CF191" s="1">
        <v>-535.97500000000002</v>
      </c>
      <c r="CG191" s="1">
        <v>-88.5</v>
      </c>
      <c r="CH191" s="1">
        <v>-715.33016233766205</v>
      </c>
      <c r="CI191" s="1">
        <v>-366.32954545454601</v>
      </c>
      <c r="CJ191" s="1">
        <v>-153.35110294117601</v>
      </c>
      <c r="CK191" s="1">
        <v>-99.1875</v>
      </c>
      <c r="CL191" s="1">
        <v>-716.6953125</v>
      </c>
      <c r="CM191" s="1">
        <v>-83.427166666666693</v>
      </c>
      <c r="CN191" s="1">
        <v>-82.319543478260897</v>
      </c>
      <c r="CO191" s="1">
        <v>-80.952210144927605</v>
      </c>
      <c r="CP191" s="1">
        <v>-50</v>
      </c>
      <c r="CQ191" s="1">
        <v>-81.900000000000006</v>
      </c>
      <c r="CR191" s="1">
        <v>-380</v>
      </c>
      <c r="CS191" s="1">
        <v>-1441.8</v>
      </c>
      <c r="CT191" s="1">
        <v>-100.5</v>
      </c>
      <c r="CU191" s="1">
        <v>-828.02138259875801</v>
      </c>
      <c r="CV191" s="1">
        <v>0</v>
      </c>
      <c r="CW191" s="1">
        <v>-1052.10652663934</v>
      </c>
      <c r="CX191" s="1">
        <v>-243.20625140056001</v>
      </c>
      <c r="CY191" s="1">
        <v>-959.49580350591305</v>
      </c>
      <c r="CZ191" s="1">
        <v>-50</v>
      </c>
      <c r="DA191" s="1">
        <v>-3188.0244365827998</v>
      </c>
      <c r="DB191" s="1">
        <v>-3292.84780627292</v>
      </c>
      <c r="DC191" s="1">
        <v>-656.4375</v>
      </c>
      <c r="DD191" s="1">
        <v>-78.599999999999994</v>
      </c>
      <c r="DE191" s="1">
        <v>-1075.3125</v>
      </c>
      <c r="DF191" s="1">
        <v>-381.308333333333</v>
      </c>
      <c r="DG191" s="1">
        <v>-914.98448149594799</v>
      </c>
      <c r="DH191" s="1">
        <v>-659.60207675136201</v>
      </c>
      <c r="DI191" s="1">
        <v>-988.125</v>
      </c>
      <c r="DJ191" s="1">
        <v>-167.3125</v>
      </c>
      <c r="DK191" s="1">
        <v>-137.1875</v>
      </c>
      <c r="DL191" s="1">
        <v>-137.296875</v>
      </c>
      <c r="DM191" s="1">
        <v>-50</v>
      </c>
      <c r="DN191" s="1">
        <v>-578.96590909090901</v>
      </c>
      <c r="DO191" s="1">
        <v>-839.0625</v>
      </c>
      <c r="DP191" s="1">
        <v>0</v>
      </c>
      <c r="DQ191" s="1">
        <v>0</v>
      </c>
      <c r="DR191" s="1">
        <v>0</v>
      </c>
      <c r="DT191" s="1">
        <v>0</v>
      </c>
      <c r="DU191" s="1">
        <v>0</v>
      </c>
      <c r="DV191" s="1">
        <v>-137064.84569814801</v>
      </c>
      <c r="DW191" s="1" t="s">
        <v>493</v>
      </c>
    </row>
    <row r="192" spans="1:127" x14ac:dyDescent="0.2">
      <c r="A192" s="2" t="s">
        <v>494</v>
      </c>
      <c r="B192" s="1">
        <v>-3925.4076258240598</v>
      </c>
      <c r="C192" s="1">
        <v>-972.73</v>
      </c>
      <c r="D192" s="1">
        <v>-100</v>
      </c>
      <c r="E192" s="1">
        <v>-297.11</v>
      </c>
      <c r="F192" s="1">
        <v>-2165.6843181818199</v>
      </c>
      <c r="G192" s="1">
        <v>-627.44174598930499</v>
      </c>
      <c r="H192" s="1">
        <v>-177.6</v>
      </c>
      <c r="I192" s="1">
        <v>-37</v>
      </c>
      <c r="J192" s="1">
        <v>-514.15688194444499</v>
      </c>
      <c r="K192" s="1">
        <v>-743.91470588235302</v>
      </c>
      <c r="L192" s="1">
        <v>-405.37538461538497</v>
      </c>
      <c r="M192" s="1">
        <v>-407.68</v>
      </c>
      <c r="N192" s="1">
        <v>-12790.0166724833</v>
      </c>
      <c r="O192" s="1">
        <v>-615.30227272727302</v>
      </c>
      <c r="P192" s="1">
        <v>-2067.35438163359</v>
      </c>
      <c r="Q192" s="1">
        <v>-1246.0666349206299</v>
      </c>
      <c r="R192" s="1">
        <v>-129.15</v>
      </c>
      <c r="S192" s="1">
        <v>-1409.85</v>
      </c>
      <c r="T192" s="1">
        <v>-1512.8597423029601</v>
      </c>
      <c r="U192" s="1">
        <v>0</v>
      </c>
      <c r="V192" s="1">
        <v>-1803.00020250588</v>
      </c>
      <c r="W192" s="1">
        <v>-1373.74238044239</v>
      </c>
      <c r="X192" s="1">
        <v>-208.847977941176</v>
      </c>
      <c r="Y192" s="1">
        <v>-1618.05</v>
      </c>
      <c r="Z192" s="1">
        <v>-86.25</v>
      </c>
      <c r="AA192" s="1">
        <v>-250.88</v>
      </c>
      <c r="AB192" s="1">
        <v>-941.08610256410202</v>
      </c>
      <c r="AC192" s="1">
        <v>-324.880862206975</v>
      </c>
      <c r="AD192" s="1">
        <v>-4150.0772727272797</v>
      </c>
      <c r="AE192" s="1">
        <v>-681.56826923076903</v>
      </c>
      <c r="AF192" s="1">
        <v>-988.10769230769199</v>
      </c>
      <c r="AG192" s="1">
        <v>-122.932500000001</v>
      </c>
      <c r="AH192" s="1">
        <v>-513.53106617646904</v>
      </c>
      <c r="AI192" s="1">
        <v>-368.560356058092</v>
      </c>
      <c r="AJ192" s="1">
        <v>-7242.3442702578404</v>
      </c>
      <c r="AK192" s="1">
        <v>-3222.703125</v>
      </c>
      <c r="AL192" s="1">
        <v>-25.8</v>
      </c>
      <c r="AM192" s="1">
        <v>-338.049109307359</v>
      </c>
      <c r="AN192" s="1">
        <v>-69.887878787878805</v>
      </c>
      <c r="AO192" s="1">
        <v>0</v>
      </c>
      <c r="AP192" s="1">
        <v>0</v>
      </c>
      <c r="AQ192" s="1">
        <v>-2581.4234151067999</v>
      </c>
      <c r="AR192" s="1">
        <v>-370.01347222222199</v>
      </c>
      <c r="AS192" s="1">
        <v>-1136.0499383311901</v>
      </c>
      <c r="AT192" s="1">
        <v>-1985.34079504949</v>
      </c>
      <c r="AU192" s="1">
        <v>-332.7</v>
      </c>
      <c r="AV192" s="1">
        <v>-675.875</v>
      </c>
      <c r="AW192" s="1">
        <v>-174.453125</v>
      </c>
      <c r="AX192" s="1">
        <v>-529.47</v>
      </c>
      <c r="AY192" s="1">
        <v>-573.46875</v>
      </c>
      <c r="AZ192" s="1">
        <v>-309.89999999999998</v>
      </c>
      <c r="BA192" s="1">
        <v>-118.082142857143</v>
      </c>
      <c r="BB192" s="1">
        <v>0</v>
      </c>
      <c r="BC192" s="1">
        <v>-990.5</v>
      </c>
      <c r="BD192" s="1">
        <v>-226.141214636428</v>
      </c>
      <c r="BE192" s="1">
        <v>-3825.2537543039898</v>
      </c>
      <c r="BF192" s="1">
        <v>-263.65406363084799</v>
      </c>
      <c r="BG192" s="1">
        <v>-5284.3658348619301</v>
      </c>
      <c r="BH192" s="1">
        <v>0</v>
      </c>
      <c r="BI192" s="1">
        <v>-149.845794392523</v>
      </c>
      <c r="BJ192" s="1">
        <v>-546.6</v>
      </c>
      <c r="BK192" s="1">
        <v>0</v>
      </c>
      <c r="BL192" s="1">
        <v>-118.75</v>
      </c>
      <c r="BM192" s="1">
        <v>-599.099999999999</v>
      </c>
      <c r="BN192" s="1">
        <v>-200</v>
      </c>
      <c r="BO192" s="1">
        <v>-501</v>
      </c>
      <c r="BP192" s="1">
        <v>-2000.29921677676</v>
      </c>
      <c r="BQ192" s="1">
        <v>-287.21831632653101</v>
      </c>
      <c r="BR192" s="1">
        <v>0</v>
      </c>
      <c r="BS192" s="1">
        <v>0</v>
      </c>
      <c r="BT192" s="1">
        <v>-57.5</v>
      </c>
      <c r="BU192" s="1">
        <v>-14276.6243167422</v>
      </c>
      <c r="BV192" s="1">
        <v>-11817.148503665199</v>
      </c>
      <c r="BW192" s="1">
        <v>-221.14615384615399</v>
      </c>
      <c r="BX192" s="1">
        <v>-2106.6750000000002</v>
      </c>
      <c r="BY192" s="1">
        <v>-450.5625</v>
      </c>
      <c r="BZ192" s="1">
        <v>-62.1</v>
      </c>
      <c r="CA192" s="1">
        <v>-72.599999999999994</v>
      </c>
      <c r="CB192" s="1">
        <v>-290.7</v>
      </c>
      <c r="CC192" s="1">
        <v>-719.90644209956702</v>
      </c>
      <c r="CD192" s="1">
        <v>-519.00504594571601</v>
      </c>
      <c r="CE192" s="1">
        <v>0</v>
      </c>
      <c r="CF192" s="1">
        <v>-35.974999999999902</v>
      </c>
      <c r="CG192" s="1">
        <v>-88.5</v>
      </c>
      <c r="CH192" s="1">
        <v>-215.33016233766301</v>
      </c>
      <c r="CI192" s="1">
        <v>-366.32954545454498</v>
      </c>
      <c r="CJ192" s="1">
        <v>-153.35110294117601</v>
      </c>
      <c r="CK192" s="1">
        <v>-99.187500000000099</v>
      </c>
      <c r="CL192" s="1">
        <v>-716.6953125</v>
      </c>
      <c r="CM192" s="1">
        <v>-83.427166666666693</v>
      </c>
      <c r="CN192" s="1">
        <v>-82.319543478260897</v>
      </c>
      <c r="CO192" s="1">
        <v>-2080.9522101449302</v>
      </c>
      <c r="CP192" s="1">
        <v>-50</v>
      </c>
      <c r="CQ192" s="1">
        <v>-81.900000000000006</v>
      </c>
      <c r="CR192" s="1">
        <v>-340</v>
      </c>
      <c r="CS192" s="1">
        <v>-1441.8</v>
      </c>
      <c r="CT192" s="1">
        <v>-100.5</v>
      </c>
      <c r="CU192" s="1">
        <v>-762.67138259875901</v>
      </c>
      <c r="CV192" s="1">
        <v>0</v>
      </c>
      <c r="CW192" s="1">
        <v>-1052.10652663934</v>
      </c>
      <c r="CX192" s="1">
        <v>-243.20625140056001</v>
      </c>
      <c r="CY192" s="1">
        <v>-859.691181657176</v>
      </c>
      <c r="CZ192" s="1">
        <v>-50</v>
      </c>
      <c r="DA192" s="1">
        <v>-3088.0244365827998</v>
      </c>
      <c r="DB192" s="1">
        <v>-3292.84780627293</v>
      </c>
      <c r="DC192" s="1">
        <v>-656.4375</v>
      </c>
      <c r="DD192" s="1">
        <v>-78.599999999999994</v>
      </c>
      <c r="DE192" s="1">
        <v>-1075.3125</v>
      </c>
      <c r="DF192" s="1">
        <v>-381.308333333333</v>
      </c>
      <c r="DG192" s="1">
        <v>-704.737542720438</v>
      </c>
      <c r="DH192" s="1">
        <v>-659.60207675136201</v>
      </c>
      <c r="DI192" s="1">
        <v>-988.125</v>
      </c>
      <c r="DJ192" s="1">
        <v>-167.3125</v>
      </c>
      <c r="DK192" s="1">
        <v>-137.1875</v>
      </c>
      <c r="DL192" s="1">
        <v>-137.296875</v>
      </c>
      <c r="DM192" s="1">
        <v>-50</v>
      </c>
      <c r="DN192" s="1">
        <v>-578.96590909090901</v>
      </c>
      <c r="DO192" s="1">
        <v>-839.0625</v>
      </c>
      <c r="DP192" s="1">
        <v>0</v>
      </c>
      <c r="DQ192" s="1">
        <v>0</v>
      </c>
      <c r="DR192" s="1">
        <v>0</v>
      </c>
      <c r="DT192" s="1">
        <v>0</v>
      </c>
      <c r="DU192" s="1">
        <v>0</v>
      </c>
      <c r="DV192" s="1">
        <v>-130587.235593385</v>
      </c>
      <c r="DW192" s="1" t="s">
        <v>494</v>
      </c>
    </row>
    <row r="193" spans="1:127" x14ac:dyDescent="0.2">
      <c r="A193" s="2" t="s">
        <v>495</v>
      </c>
      <c r="B193" s="1">
        <v>-2986.2276258240699</v>
      </c>
      <c r="C193" s="1">
        <v>-972.73</v>
      </c>
      <c r="D193" s="1">
        <v>-100</v>
      </c>
      <c r="E193" s="1">
        <v>-297.11</v>
      </c>
      <c r="F193" s="1">
        <v>-1380.6877964426899</v>
      </c>
      <c r="G193" s="1">
        <v>-627.44174598930499</v>
      </c>
      <c r="H193" s="1">
        <v>-177.6</v>
      </c>
      <c r="I193" s="1">
        <v>-37</v>
      </c>
      <c r="J193" s="1">
        <v>-514.15688194444499</v>
      </c>
      <c r="K193" s="1">
        <v>-743.91470588235302</v>
      </c>
      <c r="L193" s="1">
        <v>-405.37538461538497</v>
      </c>
      <c r="M193" s="1">
        <v>-407.68</v>
      </c>
      <c r="N193" s="1">
        <v>-20523.830005816599</v>
      </c>
      <c r="O193" s="1">
        <v>-615.30227272727302</v>
      </c>
      <c r="P193" s="1">
        <v>-2042.35438163359</v>
      </c>
      <c r="Q193" s="1">
        <v>-1246.0666349206299</v>
      </c>
      <c r="R193" s="1">
        <v>-129.15</v>
      </c>
      <c r="S193" s="1">
        <v>-1409.85</v>
      </c>
      <c r="T193" s="1">
        <v>-1512.8597423029601</v>
      </c>
      <c r="U193" s="1">
        <v>0</v>
      </c>
      <c r="V193" s="1">
        <v>-1803.00020250588</v>
      </c>
      <c r="W193" s="1">
        <v>-1373.74238044239</v>
      </c>
      <c r="X193" s="1">
        <v>-183.847977941176</v>
      </c>
      <c r="Y193" s="1">
        <v>-1618.05</v>
      </c>
      <c r="Z193" s="1">
        <v>-86.25</v>
      </c>
      <c r="AA193" s="1">
        <v>-250.88</v>
      </c>
      <c r="AB193" s="1">
        <v>-941.08610256410304</v>
      </c>
      <c r="AC193" s="1">
        <v>-324.880862206975</v>
      </c>
      <c r="AD193" s="1">
        <v>-4150.0772727272697</v>
      </c>
      <c r="AE193" s="1">
        <v>-681.56826923076903</v>
      </c>
      <c r="AF193" s="1">
        <v>-988.10769230769301</v>
      </c>
      <c r="AG193" s="1">
        <v>-122.932500000001</v>
      </c>
      <c r="AH193" s="1">
        <v>-513.53106617646904</v>
      </c>
      <c r="AI193" s="1">
        <v>-368.560356058092</v>
      </c>
      <c r="AJ193" s="1">
        <v>-5634.2442702578301</v>
      </c>
      <c r="AK193" s="1">
        <v>-3222.703125</v>
      </c>
      <c r="AL193" s="1">
        <v>-25.8</v>
      </c>
      <c r="AM193" s="1">
        <v>-313.049109307359</v>
      </c>
      <c r="AN193" s="1">
        <v>-69.887878787878805</v>
      </c>
      <c r="AO193" s="1">
        <v>0</v>
      </c>
      <c r="AP193" s="1">
        <v>0</v>
      </c>
      <c r="AQ193" s="1">
        <v>-2506.4234151067999</v>
      </c>
      <c r="AR193" s="1">
        <v>-370.01347222222199</v>
      </c>
      <c r="AS193" s="1">
        <v>-1136.0499383311901</v>
      </c>
      <c r="AT193" s="1">
        <v>-1886.9198352753101</v>
      </c>
      <c r="AU193" s="1">
        <v>-332.7</v>
      </c>
      <c r="AV193" s="1">
        <v>-728.625</v>
      </c>
      <c r="AW193" s="1">
        <v>-174.453125</v>
      </c>
      <c r="AX193" s="1">
        <v>-529.47</v>
      </c>
      <c r="AY193" s="1">
        <v>-573.46875</v>
      </c>
      <c r="AZ193" s="1">
        <v>-309.89999999999998</v>
      </c>
      <c r="BA193" s="1">
        <v>-118.082142857143</v>
      </c>
      <c r="BB193" s="1">
        <v>0</v>
      </c>
      <c r="BC193" s="1">
        <v>-990.5</v>
      </c>
      <c r="BD193" s="1">
        <v>-226.141214636428</v>
      </c>
      <c r="BE193" s="1">
        <v>-1811.4302248922199</v>
      </c>
      <c r="BF193" s="1">
        <v>-263.65406363084799</v>
      </c>
      <c r="BG193" s="1">
        <v>-5288.5047501806703</v>
      </c>
      <c r="BH193" s="1">
        <v>0</v>
      </c>
      <c r="BI193" s="1">
        <v>-149.845794392523</v>
      </c>
      <c r="BJ193" s="1">
        <v>-546.6</v>
      </c>
      <c r="BK193" s="1">
        <v>0</v>
      </c>
      <c r="BL193" s="1">
        <v>-118.75</v>
      </c>
      <c r="BM193" s="1">
        <v>-599.1</v>
      </c>
      <c r="BN193" s="1">
        <v>-200</v>
      </c>
      <c r="BO193" s="1">
        <v>-501</v>
      </c>
      <c r="BP193" s="1">
        <v>-1355.8602854790499</v>
      </c>
      <c r="BQ193" s="1">
        <v>-287.21831632653101</v>
      </c>
      <c r="BR193" s="1">
        <v>0</v>
      </c>
      <c r="BS193" s="1">
        <v>0</v>
      </c>
      <c r="BT193" s="1">
        <v>-45</v>
      </c>
      <c r="BU193" s="1">
        <v>-22589.217162698598</v>
      </c>
      <c r="BV193" s="1">
        <v>-5290.1985036652604</v>
      </c>
      <c r="BW193" s="1">
        <v>-221.14615384615399</v>
      </c>
      <c r="BX193" s="1">
        <v>-2106.6750000000002</v>
      </c>
      <c r="BY193" s="1">
        <v>-450.5625</v>
      </c>
      <c r="BZ193" s="1">
        <v>-62.1</v>
      </c>
      <c r="CA193" s="1">
        <v>-72.599999999999994</v>
      </c>
      <c r="CB193" s="1">
        <v>-290.7</v>
      </c>
      <c r="CC193" s="1">
        <v>-338.38008020642701</v>
      </c>
      <c r="CD193" s="1">
        <v>-511.50504594571601</v>
      </c>
      <c r="CE193" s="1">
        <v>0</v>
      </c>
      <c r="CF193" s="1">
        <v>-28.475000000000001</v>
      </c>
      <c r="CG193" s="1">
        <v>-81</v>
      </c>
      <c r="CH193" s="1">
        <v>-183.43559090909099</v>
      </c>
      <c r="CI193" s="1">
        <v>-366.32954545454498</v>
      </c>
      <c r="CJ193" s="1">
        <v>-115.851102941177</v>
      </c>
      <c r="CK193" s="1">
        <v>-99.1875</v>
      </c>
      <c r="CL193" s="1">
        <v>-716.6953125</v>
      </c>
      <c r="CM193" s="1">
        <v>-76.134333333333402</v>
      </c>
      <c r="CN193" s="1">
        <v>-82.319543478260897</v>
      </c>
      <c r="CO193" s="1">
        <v>-1442.3844202898499</v>
      </c>
      <c r="CP193" s="1">
        <v>-50</v>
      </c>
      <c r="CQ193" s="1">
        <v>-81.900000000000006</v>
      </c>
      <c r="CR193" s="1">
        <v>-227.10362637362601</v>
      </c>
      <c r="CS193" s="1">
        <v>-1441.8</v>
      </c>
      <c r="CT193" s="1">
        <v>-100.5</v>
      </c>
      <c r="CU193" s="1">
        <v>-762.67138259875901</v>
      </c>
      <c r="CV193" s="1">
        <v>0</v>
      </c>
      <c r="CW193" s="1">
        <v>-482.839859972677</v>
      </c>
      <c r="CX193" s="1">
        <v>-218.20625140056001</v>
      </c>
      <c r="CY193" s="1">
        <v>-839.74028880003198</v>
      </c>
      <c r="CZ193" s="1">
        <v>-50</v>
      </c>
      <c r="DA193" s="1">
        <v>-2088.0244365827998</v>
      </c>
      <c r="DB193" s="1">
        <v>-3292.84780627293</v>
      </c>
      <c r="DC193" s="1">
        <v>-656.4375</v>
      </c>
      <c r="DD193" s="1">
        <v>-78.599999999999994</v>
      </c>
      <c r="DE193" s="1">
        <v>-1075.3125</v>
      </c>
      <c r="DF193" s="1">
        <v>-381.308333333333</v>
      </c>
      <c r="DG193" s="1">
        <v>-283.25591006737602</v>
      </c>
      <c r="DH193" s="1">
        <v>-659.60207675136201</v>
      </c>
      <c r="DI193" s="1">
        <v>-988.125</v>
      </c>
      <c r="DJ193" s="1">
        <v>0</v>
      </c>
      <c r="DK193" s="1">
        <v>-61.613095238095198</v>
      </c>
      <c r="DL193" s="1">
        <v>-25.647321428571399</v>
      </c>
      <c r="DM193" s="1">
        <v>0</v>
      </c>
      <c r="DN193" s="1">
        <v>-578.96590909090901</v>
      </c>
      <c r="DO193" s="1">
        <v>-839.0625</v>
      </c>
      <c r="DP193" s="1">
        <v>0</v>
      </c>
      <c r="DQ193" s="1">
        <v>0</v>
      </c>
      <c r="DR193" s="1">
        <v>0</v>
      </c>
      <c r="DT193" s="1">
        <v>0</v>
      </c>
      <c r="DU193" s="1">
        <v>0</v>
      </c>
      <c r="DV193" s="1">
        <v>-130239.707165124</v>
      </c>
      <c r="DW193" s="1" t="s">
        <v>495</v>
      </c>
    </row>
    <row r="194" spans="1:127" x14ac:dyDescent="0.2">
      <c r="A194" s="2" t="s">
        <v>496</v>
      </c>
      <c r="B194" s="1">
        <v>-2986.2276258240699</v>
      </c>
      <c r="C194" s="1">
        <v>-972.73</v>
      </c>
      <c r="D194" s="1">
        <v>-100</v>
      </c>
      <c r="E194" s="1">
        <v>-297.11</v>
      </c>
      <c r="F194" s="1">
        <v>-1380.6877964426899</v>
      </c>
      <c r="G194" s="1">
        <v>-627.44174598930499</v>
      </c>
      <c r="H194" s="1">
        <v>-177.6</v>
      </c>
      <c r="I194" s="1">
        <v>-37</v>
      </c>
      <c r="J194" s="1">
        <v>-514.15688194444499</v>
      </c>
      <c r="K194" s="1">
        <v>-743.91470588235302</v>
      </c>
      <c r="L194" s="1">
        <v>-405.37538461538497</v>
      </c>
      <c r="M194" s="1">
        <v>-407.68</v>
      </c>
      <c r="N194" s="1">
        <v>-12123.830005816601</v>
      </c>
      <c r="O194" s="1">
        <v>-615.30227272727302</v>
      </c>
      <c r="P194" s="1">
        <v>-2042.35438163359</v>
      </c>
      <c r="Q194" s="1">
        <v>-1246.0666349206299</v>
      </c>
      <c r="R194" s="1">
        <v>-129.15</v>
      </c>
      <c r="S194" s="1">
        <v>-1409.85</v>
      </c>
      <c r="T194" s="1">
        <v>-1512.8597423029601</v>
      </c>
      <c r="U194" s="1">
        <v>0</v>
      </c>
      <c r="V194" s="1">
        <v>-1803.00020250588</v>
      </c>
      <c r="W194" s="1">
        <v>-1373.74238044239</v>
      </c>
      <c r="X194" s="1">
        <v>-183.847977941176</v>
      </c>
      <c r="Y194" s="1">
        <v>-1618.05</v>
      </c>
      <c r="Z194" s="1">
        <v>-86.25</v>
      </c>
      <c r="AA194" s="1">
        <v>-250.88</v>
      </c>
      <c r="AB194" s="1">
        <v>-941.08610256410202</v>
      </c>
      <c r="AC194" s="1">
        <v>-324.880862206975</v>
      </c>
      <c r="AD194" s="1">
        <v>-4150.0772727272697</v>
      </c>
      <c r="AE194" s="1">
        <v>-681.56826923076903</v>
      </c>
      <c r="AF194" s="1">
        <v>-988.10769230769199</v>
      </c>
      <c r="AG194" s="1">
        <v>-122.932500000001</v>
      </c>
      <c r="AH194" s="1">
        <v>-513.53106617646904</v>
      </c>
      <c r="AI194" s="1">
        <v>-368.560356058092</v>
      </c>
      <c r="AJ194" s="1">
        <v>-4134.2442702578301</v>
      </c>
      <c r="AK194" s="1">
        <v>-3222.703125</v>
      </c>
      <c r="AL194" s="1">
        <v>-25.8</v>
      </c>
      <c r="AM194" s="1">
        <v>-313.049109307359</v>
      </c>
      <c r="AN194" s="1">
        <v>-69.887878787878805</v>
      </c>
      <c r="AO194" s="1">
        <v>0</v>
      </c>
      <c r="AP194" s="1">
        <v>0</v>
      </c>
      <c r="AQ194" s="1">
        <v>-8164.65258177347</v>
      </c>
      <c r="AR194" s="1">
        <v>-370.01347222222199</v>
      </c>
      <c r="AS194" s="1">
        <v>-1136.0499383311901</v>
      </c>
      <c r="AT194" s="1">
        <v>-1886.9198352753101</v>
      </c>
      <c r="AU194" s="1">
        <v>-332.7</v>
      </c>
      <c r="AV194" s="1">
        <v>-728.625</v>
      </c>
      <c r="AW194" s="1">
        <v>-174.453125</v>
      </c>
      <c r="AX194" s="1">
        <v>-529.47</v>
      </c>
      <c r="AY194" s="1">
        <v>-573.46875</v>
      </c>
      <c r="AZ194" s="1">
        <v>-309.89999999999998</v>
      </c>
      <c r="BA194" s="1">
        <v>-118.082142857143</v>
      </c>
      <c r="BB194" s="1">
        <v>0</v>
      </c>
      <c r="BC194" s="1">
        <v>-990.5</v>
      </c>
      <c r="BD194" s="1">
        <v>-226.141214636428</v>
      </c>
      <c r="BE194" s="1">
        <v>-1811.4302248922199</v>
      </c>
      <c r="BF194" s="1">
        <v>-263.65406363084799</v>
      </c>
      <c r="BG194" s="1">
        <v>-5332.6380835139998</v>
      </c>
      <c r="BH194" s="1">
        <v>0</v>
      </c>
      <c r="BI194" s="1">
        <v>-149.845794392523</v>
      </c>
      <c r="BJ194" s="1">
        <v>-546.6</v>
      </c>
      <c r="BK194" s="1">
        <v>0</v>
      </c>
      <c r="BL194" s="1">
        <v>-118.75</v>
      </c>
      <c r="BM194" s="1">
        <v>-599.1</v>
      </c>
      <c r="BN194" s="1">
        <v>-599.25</v>
      </c>
      <c r="BO194" s="1">
        <v>-501</v>
      </c>
      <c r="BP194" s="1">
        <v>-1355.8602854790499</v>
      </c>
      <c r="BQ194" s="1">
        <v>-287.21831632653101</v>
      </c>
      <c r="BR194" s="1">
        <v>0</v>
      </c>
      <c r="BS194" s="1">
        <v>0</v>
      </c>
      <c r="BT194" s="1">
        <v>-45</v>
      </c>
      <c r="BU194" s="1">
        <v>-20709.473302844799</v>
      </c>
      <c r="BV194" s="1">
        <v>-4738.7585036652599</v>
      </c>
      <c r="BW194" s="1">
        <v>-221.14615384615399</v>
      </c>
      <c r="BX194" s="1">
        <v>-2106.6750000000002</v>
      </c>
      <c r="BY194" s="1">
        <v>-450.5625</v>
      </c>
      <c r="BZ194" s="1">
        <v>-62.1</v>
      </c>
      <c r="CA194" s="1">
        <v>-72.599999999999994</v>
      </c>
      <c r="CB194" s="1">
        <v>-290.7</v>
      </c>
      <c r="CC194" s="1">
        <v>-338.38008020642701</v>
      </c>
      <c r="CD194" s="1">
        <v>-511.50504594571601</v>
      </c>
      <c r="CE194" s="1">
        <v>0</v>
      </c>
      <c r="CF194" s="1">
        <v>-28.475000000000001</v>
      </c>
      <c r="CG194" s="1">
        <v>-88.5</v>
      </c>
      <c r="CH194" s="1">
        <v>-183.43559090909099</v>
      </c>
      <c r="CI194" s="1">
        <v>-366.32954545454498</v>
      </c>
      <c r="CJ194" s="1">
        <v>-115.851102941177</v>
      </c>
      <c r="CK194" s="1">
        <v>-99.1875</v>
      </c>
      <c r="CL194" s="1">
        <v>-716.6953125</v>
      </c>
      <c r="CM194" s="1">
        <v>-83.427166666666693</v>
      </c>
      <c r="CN194" s="1">
        <v>-82.319543478260897</v>
      </c>
      <c r="CO194" s="1">
        <v>-1580.9522101449299</v>
      </c>
      <c r="CP194" s="1">
        <v>-50</v>
      </c>
      <c r="CQ194" s="1">
        <v>-81.899999999999906</v>
      </c>
      <c r="CR194" s="1">
        <v>-312.70362637362598</v>
      </c>
      <c r="CS194" s="1">
        <v>-1441.8</v>
      </c>
      <c r="CT194" s="1">
        <v>-100.5</v>
      </c>
      <c r="CU194" s="1">
        <v>-762.67138259875901</v>
      </c>
      <c r="CV194" s="1">
        <v>0</v>
      </c>
      <c r="CW194" s="1">
        <v>-482.839859972677</v>
      </c>
      <c r="CX194" s="1">
        <v>-218.20625140056001</v>
      </c>
      <c r="CY194" s="1">
        <v>-839.74028880003095</v>
      </c>
      <c r="CZ194" s="1">
        <v>-50</v>
      </c>
      <c r="DA194" s="1">
        <v>-2088.0244365827998</v>
      </c>
      <c r="DB194" s="1">
        <v>-3292.84780627293</v>
      </c>
      <c r="DC194" s="1">
        <v>-656.4375</v>
      </c>
      <c r="DD194" s="1">
        <v>-78.599999999999994</v>
      </c>
      <c r="DE194" s="1">
        <v>-1075.3125</v>
      </c>
      <c r="DF194" s="1">
        <v>-381.308333333333</v>
      </c>
      <c r="DG194" s="1">
        <v>-283.25591006737602</v>
      </c>
      <c r="DH194" s="1">
        <v>-659.60207675136201</v>
      </c>
      <c r="DI194" s="1">
        <v>-988.125</v>
      </c>
      <c r="DJ194" s="1">
        <v>-97.175595238095198</v>
      </c>
      <c r="DK194" s="1">
        <v>-107.1875</v>
      </c>
      <c r="DL194" s="1">
        <v>-114.796875</v>
      </c>
      <c r="DM194" s="1">
        <v>-30</v>
      </c>
      <c r="DN194" s="1">
        <v>-578.96590909090901</v>
      </c>
      <c r="DO194" s="1">
        <v>-839.0625</v>
      </c>
      <c r="DP194" s="1">
        <v>0</v>
      </c>
      <c r="DQ194" s="1">
        <v>0</v>
      </c>
      <c r="DR194" s="1">
        <v>0</v>
      </c>
      <c r="DT194" s="1">
        <v>0</v>
      </c>
      <c r="DU194" s="1">
        <v>0</v>
      </c>
      <c r="DV194" s="1">
        <v>-124510.99598203</v>
      </c>
      <c r="DW194" s="1" t="s">
        <v>496</v>
      </c>
    </row>
    <row r="195" spans="1:127" x14ac:dyDescent="0.2">
      <c r="A195" s="2" t="s">
        <v>497</v>
      </c>
      <c r="B195" s="1">
        <v>-2986.2276258240699</v>
      </c>
      <c r="C195" s="1">
        <v>-972.73</v>
      </c>
      <c r="D195" s="1">
        <v>-100</v>
      </c>
      <c r="E195" s="1">
        <v>-297.11</v>
      </c>
      <c r="F195" s="1">
        <v>-1380.6877964426899</v>
      </c>
      <c r="G195" s="1">
        <v>-627.44174598930499</v>
      </c>
      <c r="H195" s="1">
        <v>-177.6</v>
      </c>
      <c r="I195" s="1">
        <v>-37</v>
      </c>
      <c r="J195" s="1">
        <v>-514.15688194444397</v>
      </c>
      <c r="K195" s="1">
        <v>-743.91470588235302</v>
      </c>
      <c r="L195" s="1">
        <v>-405.37538461538497</v>
      </c>
      <c r="M195" s="1">
        <v>-407.68</v>
      </c>
      <c r="N195" s="1">
        <v>-12123.830005816601</v>
      </c>
      <c r="O195" s="1">
        <v>-615.30227272727302</v>
      </c>
      <c r="P195" s="1">
        <v>-1426.34723877645</v>
      </c>
      <c r="Q195" s="1">
        <v>-1246.0666349206299</v>
      </c>
      <c r="R195" s="1">
        <v>-129.15</v>
      </c>
      <c r="S195" s="1">
        <v>-1409.85</v>
      </c>
      <c r="T195" s="1">
        <v>-1512.8597423029601</v>
      </c>
      <c r="U195" s="1">
        <v>0</v>
      </c>
      <c r="V195" s="1">
        <v>-1803.00020250588</v>
      </c>
      <c r="W195" s="1">
        <v>-707.81380901381306</v>
      </c>
      <c r="X195" s="1">
        <v>-183.847977941176</v>
      </c>
      <c r="Y195" s="1">
        <v>-1618.05</v>
      </c>
      <c r="Z195" s="1">
        <v>-86.25</v>
      </c>
      <c r="AA195" s="1">
        <v>-250.88</v>
      </c>
      <c r="AB195" s="1">
        <v>-941.08610256410202</v>
      </c>
      <c r="AC195" s="1">
        <v>-324.880862206975</v>
      </c>
      <c r="AD195" s="1">
        <v>-4150.0772727272697</v>
      </c>
      <c r="AE195" s="1">
        <v>-681.56826923076903</v>
      </c>
      <c r="AF195" s="1">
        <v>-988.10769230769301</v>
      </c>
      <c r="AG195" s="1">
        <v>-122.932500000001</v>
      </c>
      <c r="AH195" s="1">
        <v>-513.53106617646904</v>
      </c>
      <c r="AI195" s="1">
        <v>-368.560356058092</v>
      </c>
      <c r="AJ195" s="1">
        <v>-3874.84427025783</v>
      </c>
      <c r="AK195" s="1">
        <v>-3222.703125</v>
      </c>
      <c r="AL195" s="1">
        <v>-25.8</v>
      </c>
      <c r="AM195" s="1">
        <v>-313.04910930736003</v>
      </c>
      <c r="AN195" s="1">
        <v>-69.887878787878805</v>
      </c>
      <c r="AO195" s="1">
        <v>0</v>
      </c>
      <c r="AP195" s="1">
        <v>0</v>
      </c>
      <c r="AQ195" s="1">
        <v>-1909.8381878340799</v>
      </c>
      <c r="AR195" s="1">
        <v>-370.01347222222199</v>
      </c>
      <c r="AS195" s="1">
        <v>-1136.0499383311901</v>
      </c>
      <c r="AT195" s="1">
        <v>-1886.9198352753101</v>
      </c>
      <c r="AU195" s="1">
        <v>-332.7</v>
      </c>
      <c r="AV195" s="1">
        <v>-728.625</v>
      </c>
      <c r="AW195" s="1">
        <v>-174.453125</v>
      </c>
      <c r="AX195" s="1">
        <v>-529.47</v>
      </c>
      <c r="AY195" s="1">
        <v>-573.46875</v>
      </c>
      <c r="AZ195" s="1">
        <v>-309.89999999999998</v>
      </c>
      <c r="BA195" s="1">
        <v>-118.082142857143</v>
      </c>
      <c r="BB195" s="1">
        <v>0</v>
      </c>
      <c r="BC195" s="1">
        <v>-990.5</v>
      </c>
      <c r="BD195" s="1">
        <v>-226.141214636428</v>
      </c>
      <c r="BE195" s="1">
        <v>-1811.4302248922199</v>
      </c>
      <c r="BF195" s="1">
        <v>-263.65406363084799</v>
      </c>
      <c r="BG195" s="1">
        <v>-5032.6380835139998</v>
      </c>
      <c r="BH195" s="1">
        <v>0</v>
      </c>
      <c r="BI195" s="1">
        <v>-149.845794392523</v>
      </c>
      <c r="BJ195" s="1">
        <v>-546.6</v>
      </c>
      <c r="BK195" s="1">
        <v>0</v>
      </c>
      <c r="BL195" s="1">
        <v>-118.75</v>
      </c>
      <c r="BM195" s="1">
        <v>-599.1</v>
      </c>
      <c r="BN195" s="1">
        <v>-599.25</v>
      </c>
      <c r="BO195" s="1">
        <v>-501</v>
      </c>
      <c r="BP195" s="1">
        <v>-1355.8602854790499</v>
      </c>
      <c r="BQ195" s="1">
        <v>-287.21831632653101</v>
      </c>
      <c r="BR195" s="1">
        <v>0</v>
      </c>
      <c r="BS195" s="1">
        <v>0</v>
      </c>
      <c r="BT195" s="1">
        <v>-45</v>
      </c>
      <c r="BU195" s="1">
        <v>-17084.893990245899</v>
      </c>
      <c r="BV195" s="1">
        <v>-4738.7585036652599</v>
      </c>
      <c r="BW195" s="1">
        <v>-221.14615384615399</v>
      </c>
      <c r="BX195" s="1">
        <v>-2106.6750000000002</v>
      </c>
      <c r="BY195" s="1">
        <v>-450.5625</v>
      </c>
      <c r="BZ195" s="1">
        <v>-62.1</v>
      </c>
      <c r="CA195" s="1">
        <v>-72.599999999999994</v>
      </c>
      <c r="CB195" s="1">
        <v>-290.7</v>
      </c>
      <c r="CC195" s="1">
        <v>-338.38008020642701</v>
      </c>
      <c r="CD195" s="1">
        <v>-511.50504594571601</v>
      </c>
      <c r="CE195" s="1">
        <v>0</v>
      </c>
      <c r="CF195" s="1">
        <v>-28.475000000000001</v>
      </c>
      <c r="CG195" s="1">
        <v>-88.5</v>
      </c>
      <c r="CH195" s="1">
        <v>-183.43559090909099</v>
      </c>
      <c r="CI195" s="1">
        <v>-366.32954545454601</v>
      </c>
      <c r="CJ195" s="1">
        <v>-115.851102941177</v>
      </c>
      <c r="CK195" s="1">
        <v>-99.1875</v>
      </c>
      <c r="CL195" s="1">
        <v>-716.6953125</v>
      </c>
      <c r="CM195" s="1">
        <v>-83.427166666666693</v>
      </c>
      <c r="CN195" s="1">
        <v>-82.319543478260897</v>
      </c>
      <c r="CO195" s="1">
        <v>-80.952210144927093</v>
      </c>
      <c r="CP195" s="1">
        <v>-50</v>
      </c>
      <c r="CQ195" s="1">
        <v>-81.900000000000105</v>
      </c>
      <c r="CR195" s="1">
        <v>-2112.70362637363</v>
      </c>
      <c r="CS195" s="1">
        <v>-1441.8</v>
      </c>
      <c r="CT195" s="1">
        <v>-100.5</v>
      </c>
      <c r="CU195" s="1">
        <v>-762.67138259875901</v>
      </c>
      <c r="CV195" s="1">
        <v>0</v>
      </c>
      <c r="CW195" s="1">
        <v>-482.839859972677</v>
      </c>
      <c r="CX195" s="1">
        <v>-218.20625140056001</v>
      </c>
      <c r="CY195" s="1">
        <v>-839.74028880003198</v>
      </c>
      <c r="CZ195" s="1">
        <v>-50</v>
      </c>
      <c r="DA195" s="1">
        <v>-2088.0244365827998</v>
      </c>
      <c r="DB195" s="1">
        <v>-3292.84780627292</v>
      </c>
      <c r="DC195" s="1">
        <v>-656.4375</v>
      </c>
      <c r="DD195" s="1">
        <v>-78.599999999999994</v>
      </c>
      <c r="DE195" s="1">
        <v>-1075.3125</v>
      </c>
      <c r="DF195" s="1">
        <v>-381.308333333333</v>
      </c>
      <c r="DG195" s="1">
        <v>-283.25591006737602</v>
      </c>
      <c r="DH195" s="1">
        <v>-659.60207675136201</v>
      </c>
      <c r="DI195" s="1">
        <v>-988.125</v>
      </c>
      <c r="DJ195" s="1">
        <v>-167.3125</v>
      </c>
      <c r="DK195" s="1">
        <v>-107.1875</v>
      </c>
      <c r="DL195" s="1">
        <v>-114.796875</v>
      </c>
      <c r="DM195" s="1">
        <v>-50</v>
      </c>
      <c r="DN195" s="1">
        <v>-578.96590909090901</v>
      </c>
      <c r="DO195" s="1">
        <v>-839.0625</v>
      </c>
      <c r="DP195" s="1">
        <v>0</v>
      </c>
      <c r="DQ195" s="1">
        <v>0</v>
      </c>
      <c r="DR195" s="1">
        <v>0</v>
      </c>
      <c r="DT195" s="1">
        <v>0</v>
      </c>
      <c r="DU195" s="1">
        <v>0</v>
      </c>
      <c r="DV195" s="1">
        <v>-113180.403465968</v>
      </c>
      <c r="DW195" s="1" t="s">
        <v>497</v>
      </c>
    </row>
    <row r="196" spans="1:127" x14ac:dyDescent="0.2">
      <c r="A196" s="2"/>
    </row>
    <row r="197" spans="1:127" x14ac:dyDescent="0.2">
      <c r="A197" s="2" t="s">
        <v>498</v>
      </c>
      <c r="B197" s="1">
        <v>0.47499999999999998</v>
      </c>
      <c r="F197" s="1">
        <v>0.47499999999999998</v>
      </c>
      <c r="G197" s="1">
        <v>0.47499999999999998</v>
      </c>
      <c r="I197" s="1">
        <v>0.47499999999999998</v>
      </c>
      <c r="J197" s="1">
        <v>0.26500000000000001</v>
      </c>
      <c r="K197" s="1">
        <v>0.47499999999999998</v>
      </c>
      <c r="M197" s="1">
        <v>0.47499999999999998</v>
      </c>
      <c r="N197" s="1">
        <v>0.47499999999999998</v>
      </c>
      <c r="O197" s="1">
        <v>0.47499999999999998</v>
      </c>
      <c r="P197" s="1">
        <v>0.75</v>
      </c>
      <c r="Q197" s="1">
        <v>0.47499999999999998</v>
      </c>
      <c r="T197" s="1">
        <v>0.51400000000000001</v>
      </c>
      <c r="W197" s="1">
        <v>0.51400000000000001</v>
      </c>
      <c r="X197" s="1">
        <v>0.51400000000000001</v>
      </c>
      <c r="Y197" s="1">
        <v>0.51400000000000001</v>
      </c>
      <c r="AB197" s="1">
        <v>0.51400000000000001</v>
      </c>
      <c r="AC197" s="1">
        <v>0.51400000000000001</v>
      </c>
      <c r="AD197" s="1">
        <v>0.51400000000000001</v>
      </c>
      <c r="AI197" s="1">
        <v>0.51400000000000001</v>
      </c>
      <c r="AJ197" s="1">
        <v>0.51400000000000001</v>
      </c>
      <c r="AK197" s="1">
        <v>0.51400000000000001</v>
      </c>
      <c r="AL197" s="1">
        <v>0.51400000000000001</v>
      </c>
      <c r="AM197" s="1">
        <v>0.63300000000000001</v>
      </c>
      <c r="AQ197" s="1">
        <v>0.46300000000000002</v>
      </c>
      <c r="AR197" s="1">
        <v>0.46300000000000002</v>
      </c>
      <c r="AS197" s="1">
        <v>0.46300000000000002</v>
      </c>
      <c r="AT197" s="1">
        <v>0.46300000000000002</v>
      </c>
      <c r="AU197" s="1">
        <v>0.46300000000000002</v>
      </c>
      <c r="AV197" s="1">
        <v>0.46300000000000002</v>
      </c>
      <c r="AW197" s="1">
        <v>0.46300000000000002</v>
      </c>
      <c r="AX197" s="1">
        <v>0.46300000000000002</v>
      </c>
      <c r="AY197" s="1">
        <v>0.46300000000000002</v>
      </c>
      <c r="AZ197" s="1">
        <v>0.46300000000000002</v>
      </c>
      <c r="BA197" s="1">
        <v>0.46300000000000002</v>
      </c>
      <c r="BC197" s="1">
        <v>0.46300000000000002</v>
      </c>
      <c r="BD197" s="1">
        <v>0.45900000000000002</v>
      </c>
      <c r="BE197" s="1">
        <v>0.45900000000000002</v>
      </c>
      <c r="BF197" s="1">
        <v>0.45900000000000002</v>
      </c>
      <c r="BG197" s="1">
        <v>0.46300000000000002</v>
      </c>
      <c r="BH197" s="1">
        <v>0.46300000000000002</v>
      </c>
      <c r="BI197" s="1">
        <v>0.45900000000000002</v>
      </c>
      <c r="BJ197" s="1">
        <v>0.46300000000000002</v>
      </c>
      <c r="BL197" s="1">
        <v>0.46300000000000002</v>
      </c>
      <c r="BM197" s="1">
        <v>0.45900000000000002</v>
      </c>
      <c r="BN197" s="1">
        <v>0.45900000000000002</v>
      </c>
      <c r="BO197" s="1">
        <v>0.45900000000000002</v>
      </c>
      <c r="BP197" s="1">
        <v>0.3</v>
      </c>
      <c r="BQ197" s="1">
        <v>0.3</v>
      </c>
      <c r="BR197" s="1">
        <v>0.3</v>
      </c>
      <c r="BT197" s="1">
        <v>0.24199999999999999</v>
      </c>
      <c r="BU197" s="1">
        <v>0.26500000000000001</v>
      </c>
      <c r="BV197" s="1">
        <v>0.26500000000000001</v>
      </c>
      <c r="BW197" s="1">
        <v>0.26500000000000001</v>
      </c>
      <c r="BX197" s="1">
        <v>0.26500000000000001</v>
      </c>
      <c r="BY197" s="1">
        <v>0.26500000000000001</v>
      </c>
      <c r="CB197" s="1">
        <v>0.26500000000000001</v>
      </c>
      <c r="CC197" s="1">
        <v>0.24199999999999999</v>
      </c>
      <c r="CD197" s="1">
        <v>0.24199999999999999</v>
      </c>
      <c r="CH197" s="1">
        <v>0.24199999999999999</v>
      </c>
      <c r="CL197" s="1">
        <v>0.36499999999999999</v>
      </c>
      <c r="CS197" s="1">
        <v>0.36499999999999999</v>
      </c>
      <c r="CT197" s="1">
        <v>0.36499999999999999</v>
      </c>
      <c r="CV197" s="1">
        <v>0.36499999999999999</v>
      </c>
      <c r="CY197" s="1">
        <v>0.49</v>
      </c>
      <c r="DA197" s="1">
        <v>0.49</v>
      </c>
      <c r="DB197" s="1">
        <v>0.49</v>
      </c>
      <c r="DC197" s="1">
        <v>0.49</v>
      </c>
      <c r="DE197" s="1">
        <v>0.49</v>
      </c>
      <c r="DF197" s="1">
        <v>0.49</v>
      </c>
      <c r="DG197" s="1">
        <v>0.49</v>
      </c>
      <c r="DH197" s="1">
        <v>0.76400000000000001</v>
      </c>
      <c r="DI197" s="1">
        <v>0.76400000000000001</v>
      </c>
      <c r="DJ197" s="1">
        <v>0.76400000000000001</v>
      </c>
      <c r="DK197" s="1">
        <v>0.76400000000000001</v>
      </c>
      <c r="DL197" s="1">
        <v>0.76400000000000001</v>
      </c>
      <c r="DN197" s="1">
        <v>0.85570000000000002</v>
      </c>
      <c r="DO197" s="1">
        <v>0.85199999999999998</v>
      </c>
      <c r="DW197" s="1" t="s">
        <v>498</v>
      </c>
    </row>
    <row r="198" spans="1:127" x14ac:dyDescent="0.2">
      <c r="A198" s="2" t="s">
        <v>499</v>
      </c>
      <c r="B198" s="1">
        <v>68.5</v>
      </c>
      <c r="DW198" s="1" t="s">
        <v>499</v>
      </c>
    </row>
    <row r="199" spans="1:127" x14ac:dyDescent="0.2">
      <c r="A199" s="2" t="s">
        <v>500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T199" s="1">
        <v>0</v>
      </c>
      <c r="DU199" s="1">
        <v>0</v>
      </c>
      <c r="DV199" s="1">
        <v>0</v>
      </c>
      <c r="DW199" s="1" t="s">
        <v>500</v>
      </c>
    </row>
    <row r="200" spans="1:127" x14ac:dyDescent="0.2">
      <c r="A200" s="2" t="s">
        <v>501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T200" s="1">
        <v>0</v>
      </c>
      <c r="DU200" s="1">
        <v>0</v>
      </c>
      <c r="DV200" s="1">
        <v>0</v>
      </c>
      <c r="DW200" s="1" t="s">
        <v>501</v>
      </c>
    </row>
    <row r="201" spans="1:127" x14ac:dyDescent="0.2">
      <c r="A201" s="2" t="s">
        <v>502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T201" s="1">
        <v>0</v>
      </c>
      <c r="DU201" s="1">
        <v>0</v>
      </c>
      <c r="DV201" s="1">
        <v>0</v>
      </c>
      <c r="DW201" s="1" t="s">
        <v>502</v>
      </c>
    </row>
    <row r="202" spans="1:127" x14ac:dyDescent="0.2">
      <c r="A202" s="2" t="s">
        <v>503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T202" s="1">
        <v>0</v>
      </c>
      <c r="DU202" s="1">
        <v>0</v>
      </c>
      <c r="DV202" s="1">
        <v>0</v>
      </c>
      <c r="DW202" s="1" t="s">
        <v>503</v>
      </c>
    </row>
    <row r="203" spans="1:127" x14ac:dyDescent="0.2">
      <c r="A203" s="2" t="s">
        <v>504</v>
      </c>
      <c r="DW203" s="1" t="s">
        <v>504</v>
      </c>
    </row>
    <row r="204" spans="1:127" x14ac:dyDescent="0.2">
      <c r="A204" s="2" t="s">
        <v>505</v>
      </c>
      <c r="B204" s="1">
        <v>50</v>
      </c>
      <c r="C204" s="1">
        <v>45</v>
      </c>
      <c r="D204" s="1">
        <v>50</v>
      </c>
      <c r="E204" s="1">
        <v>50</v>
      </c>
      <c r="F204" s="1">
        <v>50</v>
      </c>
      <c r="G204" s="1">
        <v>50</v>
      </c>
      <c r="H204" s="1">
        <v>50</v>
      </c>
      <c r="I204" s="1">
        <v>50</v>
      </c>
      <c r="J204" s="1">
        <v>35</v>
      </c>
      <c r="K204" s="1">
        <v>65</v>
      </c>
      <c r="L204" s="1">
        <v>65</v>
      </c>
      <c r="M204" s="1">
        <v>45</v>
      </c>
      <c r="N204" s="1">
        <v>50</v>
      </c>
      <c r="O204" s="1">
        <v>50</v>
      </c>
      <c r="P204" s="1">
        <v>50</v>
      </c>
      <c r="Q204" s="1">
        <v>45</v>
      </c>
      <c r="R204" s="1">
        <v>50</v>
      </c>
      <c r="S204" s="1">
        <v>30</v>
      </c>
      <c r="T204" s="1">
        <v>50</v>
      </c>
      <c r="U204" s="1">
        <v>50</v>
      </c>
      <c r="V204" s="1">
        <v>65</v>
      </c>
      <c r="W204" s="1">
        <v>65</v>
      </c>
      <c r="X204" s="1">
        <v>65</v>
      </c>
      <c r="Y204" s="1">
        <v>35</v>
      </c>
      <c r="Z204" s="1">
        <v>65</v>
      </c>
      <c r="AA204" s="1">
        <v>65</v>
      </c>
      <c r="AB204" s="1">
        <v>65</v>
      </c>
      <c r="AC204" s="1">
        <v>65</v>
      </c>
      <c r="AD204" s="1">
        <v>75</v>
      </c>
      <c r="AE204" s="1">
        <v>65</v>
      </c>
      <c r="AF204" s="1">
        <v>75</v>
      </c>
      <c r="AG204" s="1">
        <v>65</v>
      </c>
      <c r="AH204" s="1">
        <v>75</v>
      </c>
      <c r="AI204" s="1">
        <v>65</v>
      </c>
      <c r="AJ204" s="1">
        <v>65</v>
      </c>
      <c r="AK204" s="1">
        <v>45</v>
      </c>
      <c r="AL204" s="1">
        <v>45</v>
      </c>
      <c r="AM204" s="1">
        <v>120</v>
      </c>
      <c r="AN204" s="1">
        <v>120</v>
      </c>
      <c r="AO204" s="1">
        <v>20</v>
      </c>
      <c r="AP204" s="1">
        <v>20</v>
      </c>
      <c r="AQ204" s="1">
        <v>31</v>
      </c>
      <c r="AR204" s="1">
        <v>31</v>
      </c>
      <c r="AS204" s="1">
        <v>31</v>
      </c>
      <c r="AT204" s="1">
        <v>31</v>
      </c>
      <c r="AU204" s="1">
        <v>25</v>
      </c>
      <c r="AV204" s="1">
        <v>25</v>
      </c>
      <c r="AW204" s="1">
        <v>25</v>
      </c>
      <c r="AX204" s="1">
        <v>31</v>
      </c>
      <c r="AY204" s="1">
        <v>31</v>
      </c>
      <c r="AZ204" s="1">
        <v>31</v>
      </c>
      <c r="BA204" s="1">
        <v>31</v>
      </c>
      <c r="BB204" s="1">
        <v>31</v>
      </c>
      <c r="BC204" s="1">
        <v>25</v>
      </c>
      <c r="BD204" s="1">
        <v>31</v>
      </c>
      <c r="BE204" s="1">
        <v>31</v>
      </c>
      <c r="BF204" s="1">
        <v>31</v>
      </c>
      <c r="BG204" s="1">
        <v>31</v>
      </c>
      <c r="BH204" s="1">
        <v>31</v>
      </c>
      <c r="BI204" s="1">
        <v>25</v>
      </c>
      <c r="BJ204" s="1">
        <v>31</v>
      </c>
      <c r="BK204" s="1">
        <v>31</v>
      </c>
      <c r="BL204" s="1">
        <v>31</v>
      </c>
      <c r="BM204" s="1">
        <v>31</v>
      </c>
      <c r="BN204" s="1">
        <v>25</v>
      </c>
      <c r="BO204" s="1">
        <v>25</v>
      </c>
      <c r="BP204" s="1">
        <v>90</v>
      </c>
      <c r="BQ204" s="1">
        <v>90</v>
      </c>
      <c r="BR204" s="1">
        <v>90</v>
      </c>
      <c r="BS204" s="1">
        <v>90</v>
      </c>
      <c r="BT204" s="1">
        <v>25</v>
      </c>
      <c r="BU204" s="1">
        <v>120</v>
      </c>
      <c r="BV204" s="1">
        <v>120</v>
      </c>
      <c r="BW204" s="1">
        <v>120</v>
      </c>
      <c r="BX204" s="1">
        <v>90</v>
      </c>
      <c r="BY204" s="1">
        <v>90</v>
      </c>
      <c r="BZ204" s="1">
        <v>90</v>
      </c>
      <c r="CA204" s="1">
        <v>90</v>
      </c>
      <c r="CB204" s="1">
        <v>120</v>
      </c>
      <c r="CC204" s="1">
        <v>90</v>
      </c>
      <c r="CD204" s="1">
        <v>90</v>
      </c>
      <c r="CE204" s="1">
        <v>90</v>
      </c>
      <c r="CF204" s="1">
        <v>90</v>
      </c>
      <c r="CG204" s="1">
        <v>120</v>
      </c>
      <c r="CH204" s="1">
        <v>90</v>
      </c>
      <c r="CI204" s="1">
        <v>45</v>
      </c>
      <c r="CJ204" s="1">
        <v>45</v>
      </c>
      <c r="CK204" s="1">
        <v>45</v>
      </c>
      <c r="CL204" s="1">
        <v>120</v>
      </c>
      <c r="CM204" s="1">
        <v>120</v>
      </c>
      <c r="CN204" s="1">
        <v>120</v>
      </c>
      <c r="CO204" s="1">
        <v>120</v>
      </c>
      <c r="CP204" s="1">
        <v>120</v>
      </c>
      <c r="CQ204" s="1">
        <v>120</v>
      </c>
      <c r="CR204" s="1">
        <v>120</v>
      </c>
      <c r="CS204" s="1">
        <v>60</v>
      </c>
      <c r="CT204" s="1">
        <v>120</v>
      </c>
      <c r="CU204" s="1">
        <v>120</v>
      </c>
      <c r="CV204" s="1">
        <v>120</v>
      </c>
      <c r="CW204" s="1">
        <v>90</v>
      </c>
      <c r="CX204" s="1">
        <v>120</v>
      </c>
      <c r="CY204" s="1">
        <v>120</v>
      </c>
      <c r="CZ204" s="1">
        <v>120</v>
      </c>
      <c r="DA204" s="1">
        <v>120</v>
      </c>
      <c r="DB204" s="1">
        <v>120</v>
      </c>
      <c r="DC204" s="1">
        <v>90</v>
      </c>
      <c r="DD204" s="1">
        <v>120</v>
      </c>
      <c r="DE204" s="1">
        <v>90</v>
      </c>
      <c r="DF204" s="1">
        <v>120</v>
      </c>
      <c r="DG204" s="1">
        <v>90</v>
      </c>
      <c r="DH204" s="1">
        <v>60</v>
      </c>
      <c r="DI204" s="1">
        <v>60</v>
      </c>
      <c r="DJ204" s="1">
        <v>60</v>
      </c>
      <c r="DK204" s="1">
        <v>60</v>
      </c>
      <c r="DL204" s="1">
        <v>60</v>
      </c>
      <c r="DM204" s="1">
        <v>60</v>
      </c>
      <c r="DN204" s="1">
        <v>60</v>
      </c>
      <c r="DO204" s="1">
        <v>60</v>
      </c>
      <c r="DW204" s="1" t="s">
        <v>505</v>
      </c>
    </row>
    <row r="205" spans="1:127" x14ac:dyDescent="0.2">
      <c r="A205" s="2" t="s">
        <v>506</v>
      </c>
      <c r="B205" s="1">
        <v>10</v>
      </c>
      <c r="C205" s="1">
        <v>10</v>
      </c>
      <c r="D205" s="1">
        <v>10</v>
      </c>
      <c r="E205" s="1">
        <v>10</v>
      </c>
      <c r="F205" s="1">
        <v>10</v>
      </c>
      <c r="G205" s="1">
        <v>10</v>
      </c>
      <c r="H205" s="1">
        <v>10</v>
      </c>
      <c r="I205" s="1">
        <v>10</v>
      </c>
      <c r="J205" s="1">
        <v>7</v>
      </c>
      <c r="K205" s="1">
        <v>13</v>
      </c>
      <c r="L205" s="1">
        <v>13</v>
      </c>
      <c r="M205" s="1">
        <v>10</v>
      </c>
      <c r="N205" s="1">
        <v>10</v>
      </c>
      <c r="O205" s="1">
        <v>10</v>
      </c>
      <c r="P205" s="1">
        <v>10</v>
      </c>
      <c r="Q205" s="1">
        <v>10</v>
      </c>
      <c r="R205" s="1">
        <v>10</v>
      </c>
      <c r="S205" s="1">
        <v>3</v>
      </c>
      <c r="T205" s="1">
        <v>10</v>
      </c>
      <c r="U205" s="1">
        <v>10</v>
      </c>
      <c r="V205" s="1">
        <v>13</v>
      </c>
      <c r="W205" s="1">
        <v>13</v>
      </c>
      <c r="X205" s="1">
        <v>13</v>
      </c>
      <c r="Y205" s="1">
        <v>7</v>
      </c>
      <c r="Z205" s="1">
        <v>13</v>
      </c>
      <c r="AA205" s="1">
        <v>13</v>
      </c>
      <c r="AB205" s="1">
        <v>13</v>
      </c>
      <c r="AC205" s="1">
        <v>13</v>
      </c>
      <c r="AD205" s="1">
        <v>15</v>
      </c>
      <c r="AE205" s="1">
        <v>13</v>
      </c>
      <c r="AF205" s="1">
        <v>15</v>
      </c>
      <c r="AG205" s="1">
        <v>13</v>
      </c>
      <c r="AH205" s="1">
        <v>15</v>
      </c>
      <c r="AI205" s="1">
        <v>13</v>
      </c>
      <c r="AJ205" s="1">
        <v>13</v>
      </c>
      <c r="AK205" s="1">
        <v>10</v>
      </c>
      <c r="AL205" s="1">
        <v>10</v>
      </c>
      <c r="AM205" s="1">
        <v>24</v>
      </c>
      <c r="AN205" s="1">
        <v>24</v>
      </c>
      <c r="AO205" s="1">
        <v>4</v>
      </c>
      <c r="AP205" s="1">
        <v>4</v>
      </c>
      <c r="AQ205" s="1">
        <v>6</v>
      </c>
      <c r="AR205" s="1">
        <v>6</v>
      </c>
      <c r="AS205" s="1">
        <v>6</v>
      </c>
      <c r="AT205" s="1">
        <v>6</v>
      </c>
      <c r="AU205" s="1">
        <v>5</v>
      </c>
      <c r="AV205" s="1">
        <v>5</v>
      </c>
      <c r="AW205" s="1">
        <v>5</v>
      </c>
      <c r="AX205" s="1">
        <v>6</v>
      </c>
      <c r="AY205" s="1">
        <v>6</v>
      </c>
      <c r="AZ205" s="1">
        <v>6</v>
      </c>
      <c r="BA205" s="1">
        <v>6</v>
      </c>
      <c r="BB205" s="1">
        <v>6</v>
      </c>
      <c r="BC205" s="1">
        <v>3</v>
      </c>
      <c r="BD205" s="1">
        <v>6</v>
      </c>
      <c r="BE205" s="1">
        <v>6</v>
      </c>
      <c r="BF205" s="1">
        <v>6</v>
      </c>
      <c r="BG205" s="1">
        <v>6</v>
      </c>
      <c r="BH205" s="1">
        <v>6</v>
      </c>
      <c r="BI205" s="1">
        <v>5</v>
      </c>
      <c r="BJ205" s="1">
        <v>6</v>
      </c>
      <c r="BK205" s="1">
        <v>6</v>
      </c>
      <c r="BL205" s="1">
        <v>6</v>
      </c>
      <c r="BM205" s="1">
        <v>6</v>
      </c>
      <c r="BN205" s="1">
        <v>5</v>
      </c>
      <c r="BO205" s="1">
        <v>5</v>
      </c>
      <c r="BP205" s="1">
        <v>18</v>
      </c>
      <c r="BQ205" s="1">
        <v>18</v>
      </c>
      <c r="BR205" s="1">
        <v>18</v>
      </c>
      <c r="BS205" s="1">
        <v>18</v>
      </c>
      <c r="BT205" s="1">
        <v>3</v>
      </c>
      <c r="BU205" s="1">
        <v>24</v>
      </c>
      <c r="BV205" s="1">
        <v>24</v>
      </c>
      <c r="BW205" s="1">
        <v>24</v>
      </c>
      <c r="BX205" s="1">
        <v>18</v>
      </c>
      <c r="BY205" s="1">
        <v>18</v>
      </c>
      <c r="BZ205" s="1">
        <v>18</v>
      </c>
      <c r="CA205" s="1">
        <v>18</v>
      </c>
      <c r="CB205" s="1">
        <v>24</v>
      </c>
      <c r="CC205" s="1">
        <v>18</v>
      </c>
      <c r="CD205" s="1">
        <v>18</v>
      </c>
      <c r="CE205" s="1">
        <v>18</v>
      </c>
      <c r="CF205" s="1">
        <v>18</v>
      </c>
      <c r="CG205" s="1">
        <v>24</v>
      </c>
      <c r="CH205" s="1">
        <v>18</v>
      </c>
      <c r="CI205" s="1">
        <v>10</v>
      </c>
      <c r="CJ205" s="1">
        <v>10</v>
      </c>
      <c r="CK205" s="1">
        <v>10</v>
      </c>
      <c r="CL205" s="1">
        <v>24</v>
      </c>
      <c r="CM205" s="1">
        <v>24</v>
      </c>
      <c r="CN205" s="1">
        <v>24</v>
      </c>
      <c r="CO205" s="1">
        <v>24</v>
      </c>
      <c r="CP205" s="1">
        <v>24</v>
      </c>
      <c r="CQ205" s="1">
        <v>24</v>
      </c>
      <c r="CR205" s="1">
        <v>24</v>
      </c>
      <c r="CS205" s="1">
        <v>12</v>
      </c>
      <c r="CT205" s="1">
        <v>24</v>
      </c>
      <c r="CU205" s="1">
        <v>24</v>
      </c>
      <c r="CV205" s="1">
        <v>24</v>
      </c>
      <c r="CW205" s="1">
        <v>18</v>
      </c>
      <c r="CX205" s="1">
        <v>24</v>
      </c>
      <c r="CY205" s="1">
        <v>24</v>
      </c>
      <c r="CZ205" s="1">
        <v>24</v>
      </c>
      <c r="DA205" s="1">
        <v>24</v>
      </c>
      <c r="DB205" s="1">
        <v>24</v>
      </c>
      <c r="DC205" s="1">
        <v>18</v>
      </c>
      <c r="DD205" s="1">
        <v>24</v>
      </c>
      <c r="DE205" s="1">
        <v>18</v>
      </c>
      <c r="DF205" s="1">
        <v>24</v>
      </c>
      <c r="DG205" s="1">
        <v>18</v>
      </c>
      <c r="DH205" s="1">
        <v>12</v>
      </c>
      <c r="DI205" s="1">
        <v>12</v>
      </c>
      <c r="DJ205" s="1">
        <v>12</v>
      </c>
      <c r="DK205" s="1">
        <v>12</v>
      </c>
      <c r="DL205" s="1">
        <v>12</v>
      </c>
      <c r="DM205" s="1">
        <v>12</v>
      </c>
      <c r="DN205" s="1">
        <v>12</v>
      </c>
      <c r="DO205" s="1">
        <v>12</v>
      </c>
      <c r="DP205" s="1">
        <v>0</v>
      </c>
      <c r="DQ205" s="1">
        <v>0</v>
      </c>
      <c r="DR205" s="1">
        <v>0</v>
      </c>
      <c r="DT205" s="1">
        <v>0</v>
      </c>
      <c r="DU205" s="1">
        <v>0</v>
      </c>
      <c r="DW205" s="1" t="s">
        <v>506</v>
      </c>
    </row>
    <row r="206" spans="1:127" x14ac:dyDescent="0.2">
      <c r="A206" s="2" t="s">
        <v>507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2</v>
      </c>
      <c r="I206" s="1">
        <v>2</v>
      </c>
      <c r="J206" s="1">
        <v>2</v>
      </c>
      <c r="K206" s="1">
        <v>4</v>
      </c>
      <c r="L206" s="1">
        <v>4</v>
      </c>
      <c r="M206" s="1">
        <v>2</v>
      </c>
      <c r="N206" s="1">
        <v>2</v>
      </c>
      <c r="O206" s="1">
        <v>2</v>
      </c>
      <c r="P206" s="1">
        <v>2</v>
      </c>
      <c r="Q206" s="1">
        <v>2</v>
      </c>
      <c r="R206" s="1">
        <v>2</v>
      </c>
      <c r="S206" s="1">
        <v>0</v>
      </c>
      <c r="T206" s="1">
        <v>2</v>
      </c>
      <c r="U206" s="1">
        <v>2</v>
      </c>
      <c r="V206" s="1">
        <v>4</v>
      </c>
      <c r="W206" s="1">
        <v>4</v>
      </c>
      <c r="X206" s="1">
        <v>4</v>
      </c>
      <c r="Y206" s="1">
        <v>2</v>
      </c>
      <c r="Z206" s="1">
        <v>4</v>
      </c>
      <c r="AA206" s="1">
        <v>4</v>
      </c>
      <c r="AB206" s="1">
        <v>4</v>
      </c>
      <c r="AC206" s="1">
        <v>4</v>
      </c>
      <c r="AD206" s="1">
        <v>4</v>
      </c>
      <c r="AE206" s="1">
        <v>4</v>
      </c>
      <c r="AF206" s="1">
        <v>4</v>
      </c>
      <c r="AG206" s="1">
        <v>4</v>
      </c>
      <c r="AH206" s="1">
        <v>4</v>
      </c>
      <c r="AI206" s="1">
        <v>4</v>
      </c>
      <c r="AJ206" s="1">
        <v>4</v>
      </c>
      <c r="AK206" s="1">
        <v>2</v>
      </c>
      <c r="AL206" s="1">
        <v>2</v>
      </c>
      <c r="AM206" s="1">
        <v>6</v>
      </c>
      <c r="AN206" s="1">
        <v>6</v>
      </c>
      <c r="AO206" s="1">
        <v>2</v>
      </c>
      <c r="AP206" s="1">
        <v>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6</v>
      </c>
      <c r="BQ206" s="1">
        <v>6</v>
      </c>
      <c r="BR206" s="1">
        <v>6</v>
      </c>
      <c r="BS206" s="1">
        <v>6</v>
      </c>
      <c r="BT206" s="1">
        <v>0</v>
      </c>
      <c r="BU206" s="1">
        <v>6</v>
      </c>
      <c r="BV206" s="1">
        <v>6</v>
      </c>
      <c r="BW206" s="1">
        <v>6</v>
      </c>
      <c r="BX206" s="1">
        <v>6</v>
      </c>
      <c r="BY206" s="1">
        <v>6</v>
      </c>
      <c r="BZ206" s="1">
        <v>6</v>
      </c>
      <c r="CA206" s="1">
        <v>6</v>
      </c>
      <c r="CB206" s="1">
        <v>6</v>
      </c>
      <c r="CC206" s="1">
        <v>6</v>
      </c>
      <c r="CD206" s="1">
        <v>6</v>
      </c>
      <c r="CE206" s="1">
        <v>6</v>
      </c>
      <c r="CF206" s="1">
        <v>6</v>
      </c>
      <c r="CG206" s="1">
        <v>6</v>
      </c>
      <c r="CH206" s="1">
        <v>6</v>
      </c>
      <c r="CI206" s="1">
        <v>2</v>
      </c>
      <c r="CJ206" s="1">
        <v>2</v>
      </c>
      <c r="CK206" s="1">
        <v>2</v>
      </c>
      <c r="CL206" s="1">
        <v>6</v>
      </c>
      <c r="CM206" s="1">
        <v>6</v>
      </c>
      <c r="CN206" s="1">
        <v>6</v>
      </c>
      <c r="CO206" s="1">
        <v>6</v>
      </c>
      <c r="CP206" s="1">
        <v>6</v>
      </c>
      <c r="CQ206" s="1">
        <v>6</v>
      </c>
      <c r="CR206" s="1">
        <v>6</v>
      </c>
      <c r="CS206" s="1">
        <v>4</v>
      </c>
      <c r="CT206" s="1">
        <v>6</v>
      </c>
      <c r="CU206" s="1">
        <v>6</v>
      </c>
      <c r="CV206" s="1">
        <v>6</v>
      </c>
      <c r="CW206" s="1">
        <v>6</v>
      </c>
      <c r="CX206" s="1">
        <v>6</v>
      </c>
      <c r="CY206" s="1">
        <v>6</v>
      </c>
      <c r="CZ206" s="1">
        <v>6</v>
      </c>
      <c r="DA206" s="1">
        <v>6</v>
      </c>
      <c r="DB206" s="1">
        <v>6</v>
      </c>
      <c r="DC206" s="1">
        <v>6</v>
      </c>
      <c r="DD206" s="1">
        <v>6</v>
      </c>
      <c r="DE206" s="1">
        <v>6</v>
      </c>
      <c r="DF206" s="1">
        <v>6</v>
      </c>
      <c r="DG206" s="1">
        <v>6</v>
      </c>
      <c r="DH206" s="1">
        <v>4</v>
      </c>
      <c r="DI206" s="1">
        <v>4</v>
      </c>
      <c r="DJ206" s="1">
        <v>4</v>
      </c>
      <c r="DK206" s="1">
        <v>4</v>
      </c>
      <c r="DL206" s="1">
        <v>4</v>
      </c>
      <c r="DM206" s="1">
        <v>4</v>
      </c>
      <c r="DN206" s="1">
        <v>4</v>
      </c>
      <c r="DO206" s="1">
        <v>4</v>
      </c>
      <c r="DP206" s="1">
        <v>0</v>
      </c>
      <c r="DQ206" s="1">
        <v>0</v>
      </c>
      <c r="DR206" s="1">
        <v>0</v>
      </c>
      <c r="DT206" s="1">
        <v>0</v>
      </c>
      <c r="DU206" s="1">
        <v>0</v>
      </c>
      <c r="DW206" s="1" t="s">
        <v>507</v>
      </c>
    </row>
    <row r="207" spans="1:127" x14ac:dyDescent="0.2">
      <c r="A207" s="2" t="s">
        <v>508</v>
      </c>
      <c r="DW207" s="1" t="s">
        <v>508</v>
      </c>
    </row>
    <row r="208" spans="1:127" x14ac:dyDescent="0.2">
      <c r="A208" s="2" t="s">
        <v>509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T208" s="1">
        <v>0</v>
      </c>
      <c r="DU208" s="1">
        <v>0</v>
      </c>
      <c r="DW208" s="1" t="s">
        <v>509</v>
      </c>
    </row>
    <row r="209" spans="1:127" x14ac:dyDescent="0.2">
      <c r="A209" s="2" t="s">
        <v>510</v>
      </c>
      <c r="B209" s="1" t="s">
        <v>307</v>
      </c>
      <c r="C209" s="1" t="s">
        <v>308</v>
      </c>
      <c r="D209" s="1" t="s">
        <v>309</v>
      </c>
      <c r="E209" s="1" t="s">
        <v>310</v>
      </c>
      <c r="F209" s="1" t="s">
        <v>311</v>
      </c>
      <c r="G209" s="1" t="s">
        <v>312</v>
      </c>
      <c r="H209" s="1" t="s">
        <v>313</v>
      </c>
      <c r="I209" s="1" t="s">
        <v>314</v>
      </c>
      <c r="J209" s="1" t="s">
        <v>315</v>
      </c>
      <c r="K209" s="1">
        <v>3503984</v>
      </c>
      <c r="L209" s="1" t="s">
        <v>316</v>
      </c>
      <c r="M209" s="1" t="s">
        <v>317</v>
      </c>
      <c r="N209" s="1" t="s">
        <v>318</v>
      </c>
      <c r="O209" s="1" t="s">
        <v>319</v>
      </c>
      <c r="P209" s="1" t="s">
        <v>320</v>
      </c>
      <c r="Q209" s="1" t="s">
        <v>321</v>
      </c>
      <c r="R209" s="1" t="s">
        <v>322</v>
      </c>
      <c r="S209" s="1" t="s">
        <v>323</v>
      </c>
      <c r="T209" s="1" t="s">
        <v>324</v>
      </c>
      <c r="U209" s="1" t="s">
        <v>325</v>
      </c>
      <c r="V209" s="1" t="s">
        <v>326</v>
      </c>
      <c r="W209" s="1" t="s">
        <v>327</v>
      </c>
      <c r="X209" s="1" t="s">
        <v>328</v>
      </c>
      <c r="Y209" s="1" t="s">
        <v>329</v>
      </c>
      <c r="Z209" s="1" t="s">
        <v>330</v>
      </c>
      <c r="AA209" s="1" t="s">
        <v>331</v>
      </c>
      <c r="AB209" s="1" t="s">
        <v>332</v>
      </c>
      <c r="AC209" s="1" t="s">
        <v>333</v>
      </c>
      <c r="AD209" s="1" t="s">
        <v>334</v>
      </c>
      <c r="AE209" s="1" t="s">
        <v>511</v>
      </c>
      <c r="AF209" s="1" t="s">
        <v>336</v>
      </c>
      <c r="AG209" s="1" t="s">
        <v>512</v>
      </c>
      <c r="AH209" s="1" t="s">
        <v>513</v>
      </c>
      <c r="AI209" s="1" t="s">
        <v>339</v>
      </c>
      <c r="AJ209" s="1" t="s">
        <v>340</v>
      </c>
      <c r="AK209" s="1" t="s">
        <v>341</v>
      </c>
      <c r="AL209" s="1" t="s">
        <v>342</v>
      </c>
      <c r="AM209" s="1" t="s">
        <v>343</v>
      </c>
      <c r="AN209" s="1" t="s">
        <v>344</v>
      </c>
      <c r="AO209" s="1" t="s">
        <v>345</v>
      </c>
      <c r="AP209" s="1" t="s">
        <v>346</v>
      </c>
      <c r="AQ209" s="1" t="s">
        <v>347</v>
      </c>
      <c r="AR209" s="1" t="s">
        <v>348</v>
      </c>
      <c r="AS209" s="1" t="s">
        <v>349</v>
      </c>
      <c r="AT209" s="1" t="s">
        <v>350</v>
      </c>
      <c r="AU209" s="1">
        <v>327193010</v>
      </c>
      <c r="AV209" s="1" t="s">
        <v>351</v>
      </c>
      <c r="AW209" s="1" t="s">
        <v>352</v>
      </c>
      <c r="AX209" s="1" t="s">
        <v>353</v>
      </c>
      <c r="AY209" s="1" t="s">
        <v>354</v>
      </c>
      <c r="AZ209" s="1" t="s">
        <v>355</v>
      </c>
      <c r="BA209" s="1" t="s">
        <v>356</v>
      </c>
      <c r="BB209" s="1" t="s">
        <v>357</v>
      </c>
      <c r="BC209" s="1" t="s">
        <v>358</v>
      </c>
      <c r="BD209" s="1" t="s">
        <v>359</v>
      </c>
      <c r="BE209" s="1" t="s">
        <v>360</v>
      </c>
      <c r="BF209" s="1" t="s">
        <v>361</v>
      </c>
      <c r="BG209" s="1" t="s">
        <v>362</v>
      </c>
      <c r="BH209" s="1" t="s">
        <v>363</v>
      </c>
      <c r="BI209" s="1" t="s">
        <v>364</v>
      </c>
      <c r="BJ209" s="1" t="s">
        <v>365</v>
      </c>
      <c r="BK209" s="1" t="s">
        <v>366</v>
      </c>
      <c r="BL209" s="1" t="s">
        <v>367</v>
      </c>
      <c r="BM209" s="1" t="s">
        <v>368</v>
      </c>
      <c r="BN209" s="1">
        <v>327192013</v>
      </c>
      <c r="BO209" s="1" t="s">
        <v>369</v>
      </c>
      <c r="BP209" s="1" t="s">
        <v>370</v>
      </c>
      <c r="BQ209" s="1" t="s">
        <v>371</v>
      </c>
      <c r="BR209" s="1" t="s">
        <v>372</v>
      </c>
      <c r="BS209" s="1" t="s">
        <v>373</v>
      </c>
      <c r="BT209" s="1" t="s">
        <v>374</v>
      </c>
      <c r="BU209" s="1" t="s">
        <v>375</v>
      </c>
      <c r="BV209" s="1" t="s">
        <v>376</v>
      </c>
      <c r="BW209" s="1" t="s">
        <v>377</v>
      </c>
      <c r="BX209" s="1" t="s">
        <v>378</v>
      </c>
      <c r="BY209" s="1" t="s">
        <v>379</v>
      </c>
      <c r="BZ209" s="1" t="s">
        <v>514</v>
      </c>
      <c r="CA209" s="1" t="s">
        <v>515</v>
      </c>
      <c r="CB209" s="1" t="s">
        <v>382</v>
      </c>
      <c r="CC209" s="1" t="s">
        <v>383</v>
      </c>
      <c r="CD209" s="1" t="s">
        <v>384</v>
      </c>
      <c r="CE209" s="1" t="s">
        <v>385</v>
      </c>
      <c r="CF209" s="1" t="s">
        <v>386</v>
      </c>
      <c r="CG209" s="1" t="s">
        <v>387</v>
      </c>
      <c r="CH209" s="1" t="s">
        <v>388</v>
      </c>
      <c r="CI209" s="1" t="s">
        <v>389</v>
      </c>
      <c r="CJ209" s="1" t="s">
        <v>390</v>
      </c>
      <c r="CK209" s="1" t="s">
        <v>391</v>
      </c>
      <c r="CL209" s="1" t="s">
        <v>392</v>
      </c>
      <c r="CM209" s="1" t="s">
        <v>393</v>
      </c>
      <c r="CN209" s="1" t="s">
        <v>394</v>
      </c>
      <c r="CO209" s="1" t="s">
        <v>395</v>
      </c>
      <c r="CP209" s="1" t="s">
        <v>396</v>
      </c>
      <c r="CQ209" s="1" t="s">
        <v>397</v>
      </c>
      <c r="CR209" s="1" t="s">
        <v>398</v>
      </c>
      <c r="CS209" s="1" t="s">
        <v>399</v>
      </c>
      <c r="CT209" s="1" t="s">
        <v>400</v>
      </c>
      <c r="CU209" s="1" t="s">
        <v>516</v>
      </c>
      <c r="CV209" s="1" t="s">
        <v>402</v>
      </c>
      <c r="CW209" s="1" t="s">
        <v>403</v>
      </c>
      <c r="CX209" s="1" t="s">
        <v>404</v>
      </c>
      <c r="CY209" s="1" t="s">
        <v>405</v>
      </c>
      <c r="CZ209" s="1" t="s">
        <v>396</v>
      </c>
      <c r="DA209" s="1" t="s">
        <v>406</v>
      </c>
      <c r="DB209" s="1" t="s">
        <v>407</v>
      </c>
      <c r="DC209" s="1" t="s">
        <v>408</v>
      </c>
      <c r="DD209" s="1" t="s">
        <v>379</v>
      </c>
      <c r="DE209" s="1" t="s">
        <v>410</v>
      </c>
      <c r="DF209" s="1" t="s">
        <v>411</v>
      </c>
      <c r="DG209" s="1" t="s">
        <v>412</v>
      </c>
      <c r="DH209" s="1" t="s">
        <v>413</v>
      </c>
      <c r="DI209" s="1" t="s">
        <v>414</v>
      </c>
      <c r="DJ209" s="1" t="s">
        <v>415</v>
      </c>
      <c r="DK209" s="1" t="s">
        <v>416</v>
      </c>
      <c r="DL209" s="1" t="s">
        <v>417</v>
      </c>
      <c r="DM209" s="1" t="s">
        <v>418</v>
      </c>
      <c r="DN209" s="1" t="s">
        <v>419</v>
      </c>
      <c r="DO209" s="1" t="s">
        <v>420</v>
      </c>
      <c r="DP209" s="1">
        <v>0</v>
      </c>
      <c r="DQ209" s="1" t="s">
        <v>421</v>
      </c>
      <c r="DR209" s="1" t="s">
        <v>422</v>
      </c>
      <c r="DT209" s="1" t="s">
        <v>423</v>
      </c>
      <c r="DU209" s="1" t="s">
        <v>423</v>
      </c>
      <c r="DW209" s="1" t="s">
        <v>510</v>
      </c>
    </row>
    <row r="210" spans="1:127" x14ac:dyDescent="0.2">
      <c r="A210" s="2"/>
    </row>
    <row r="211" spans="1:127" x14ac:dyDescent="0.2">
      <c r="A211" s="2" t="s">
        <v>517</v>
      </c>
      <c r="B211" s="1">
        <v>539.83000000000004</v>
      </c>
      <c r="C211" s="1">
        <v>165.76</v>
      </c>
      <c r="D211" s="1">
        <v>23.68</v>
      </c>
      <c r="E211" s="1">
        <v>282.68</v>
      </c>
      <c r="F211" s="1">
        <v>858.2</v>
      </c>
      <c r="G211" s="1">
        <v>361.86</v>
      </c>
      <c r="H211" s="1">
        <v>0</v>
      </c>
      <c r="I211" s="1">
        <v>43.66</v>
      </c>
      <c r="J211" s="1">
        <v>103.23</v>
      </c>
      <c r="K211" s="1">
        <v>250.88</v>
      </c>
      <c r="L211" s="1">
        <v>64.959999999999994</v>
      </c>
      <c r="M211" s="1">
        <v>6.72</v>
      </c>
      <c r="N211" s="1">
        <v>1680.56</v>
      </c>
      <c r="O211" s="1">
        <v>300.2</v>
      </c>
      <c r="P211" s="1">
        <v>326.88</v>
      </c>
      <c r="Q211" s="1">
        <v>74.88</v>
      </c>
      <c r="R211" s="1">
        <v>72</v>
      </c>
      <c r="S211" s="1">
        <v>109.8</v>
      </c>
      <c r="T211" s="1">
        <v>932.4</v>
      </c>
      <c r="U211" s="1">
        <v>261.60000000000002</v>
      </c>
      <c r="V211" s="1">
        <v>1663.82</v>
      </c>
      <c r="W211" s="1">
        <v>217.68</v>
      </c>
      <c r="X211" s="1">
        <v>91.08</v>
      </c>
      <c r="Y211" s="1">
        <v>121.2</v>
      </c>
      <c r="Z211" s="1">
        <v>48</v>
      </c>
      <c r="AA211" s="1">
        <v>266.56</v>
      </c>
      <c r="AB211" s="1">
        <v>729.68</v>
      </c>
      <c r="AC211" s="1">
        <v>295.39999999999998</v>
      </c>
      <c r="AD211" s="1">
        <v>608.4</v>
      </c>
      <c r="AE211" s="1">
        <v>133.19999999999999</v>
      </c>
      <c r="AF211" s="1">
        <v>261.60000000000002</v>
      </c>
      <c r="AG211" s="1">
        <v>128.76</v>
      </c>
      <c r="AH211" s="1">
        <v>57.6</v>
      </c>
      <c r="AI211" s="1">
        <v>253.92</v>
      </c>
      <c r="AJ211" s="1">
        <v>1873.2</v>
      </c>
      <c r="AK211" s="1">
        <v>756</v>
      </c>
      <c r="AL211" s="1">
        <v>33.24</v>
      </c>
      <c r="AM211" s="1">
        <v>483.08</v>
      </c>
      <c r="AN211" s="1">
        <v>6.4</v>
      </c>
      <c r="AO211" s="1">
        <v>0</v>
      </c>
      <c r="AP211" s="1">
        <v>0</v>
      </c>
      <c r="AQ211" s="1">
        <v>1257.4749999999999</v>
      </c>
      <c r="AR211" s="1">
        <v>286</v>
      </c>
      <c r="AS211" s="1">
        <v>1666.375</v>
      </c>
      <c r="AT211" s="1">
        <v>393.1</v>
      </c>
      <c r="AU211" s="1">
        <v>38.4</v>
      </c>
      <c r="AV211" s="1">
        <v>51</v>
      </c>
      <c r="AW211" s="1">
        <v>0.25</v>
      </c>
      <c r="AX211" s="1">
        <v>124.8</v>
      </c>
      <c r="AY211" s="1">
        <v>124</v>
      </c>
      <c r="AZ211" s="1">
        <v>158.04</v>
      </c>
      <c r="BA211" s="1">
        <v>175</v>
      </c>
      <c r="BB211" s="1">
        <v>0</v>
      </c>
      <c r="BC211" s="1">
        <v>56</v>
      </c>
      <c r="BD211" s="1">
        <v>78.8</v>
      </c>
      <c r="BE211" s="1">
        <v>1456.85</v>
      </c>
      <c r="BF211" s="1">
        <v>229.625</v>
      </c>
      <c r="BG211" s="1">
        <v>227.7</v>
      </c>
      <c r="BH211" s="1">
        <v>906.4</v>
      </c>
      <c r="BI211" s="1">
        <v>27</v>
      </c>
      <c r="BJ211" s="1">
        <v>205.2</v>
      </c>
      <c r="BK211" s="1">
        <v>0</v>
      </c>
      <c r="BL211" s="1">
        <v>42</v>
      </c>
      <c r="BM211" s="1">
        <v>134.4</v>
      </c>
      <c r="BN211" s="1">
        <v>116.4</v>
      </c>
      <c r="BO211" s="1">
        <v>136.5</v>
      </c>
      <c r="BP211" s="1">
        <v>1147.75</v>
      </c>
      <c r="BQ211" s="1">
        <v>445</v>
      </c>
      <c r="BR211" s="1">
        <v>943.2</v>
      </c>
      <c r="BS211" s="1">
        <v>0</v>
      </c>
      <c r="BT211" s="1">
        <v>11.1</v>
      </c>
      <c r="BU211" s="1">
        <v>9525.5</v>
      </c>
      <c r="BV211" s="1">
        <v>4003.8</v>
      </c>
      <c r="BW211" s="1">
        <v>109.2</v>
      </c>
      <c r="BX211" s="1">
        <v>437.4</v>
      </c>
      <c r="BY211" s="1">
        <v>339</v>
      </c>
      <c r="BZ211" s="1">
        <v>43.2</v>
      </c>
      <c r="CA211" s="1">
        <v>27.6</v>
      </c>
      <c r="CB211" s="1">
        <v>46.8</v>
      </c>
      <c r="CC211" s="1">
        <v>233</v>
      </c>
      <c r="CD211" s="1">
        <v>257.39999999999998</v>
      </c>
      <c r="CE211" s="1">
        <v>288</v>
      </c>
      <c r="CF211" s="1">
        <v>161.4</v>
      </c>
      <c r="CG211" s="1">
        <v>117</v>
      </c>
      <c r="CH211" s="1">
        <v>58.4</v>
      </c>
      <c r="CI211" s="1">
        <v>225.5</v>
      </c>
      <c r="CJ211" s="1">
        <v>78.25</v>
      </c>
      <c r="CK211" s="1">
        <v>58</v>
      </c>
      <c r="CL211" s="1">
        <v>538</v>
      </c>
      <c r="CM211" s="1">
        <v>126.14</v>
      </c>
      <c r="CN211" s="1">
        <v>73.08</v>
      </c>
      <c r="CO211" s="1">
        <v>269.36</v>
      </c>
      <c r="CP211" s="1">
        <v>15.12</v>
      </c>
      <c r="CQ211" s="1">
        <v>118.8</v>
      </c>
      <c r="CR211" s="1">
        <v>43.6</v>
      </c>
      <c r="CS211" s="1">
        <v>545.4</v>
      </c>
      <c r="CT211" s="1">
        <v>117.6</v>
      </c>
      <c r="CU211" s="1">
        <v>628</v>
      </c>
      <c r="CV211" s="1">
        <v>212.94</v>
      </c>
      <c r="CW211" s="1">
        <v>217.4</v>
      </c>
      <c r="CX211" s="1">
        <v>223.44</v>
      </c>
      <c r="CY211" s="1">
        <v>304.75</v>
      </c>
      <c r="CZ211" s="1">
        <v>35</v>
      </c>
      <c r="DA211" s="1">
        <v>3565.25</v>
      </c>
      <c r="DB211" s="1">
        <v>849.1</v>
      </c>
      <c r="DC211" s="1">
        <v>508.5</v>
      </c>
      <c r="DD211" s="1">
        <v>130.80000000000001</v>
      </c>
      <c r="DE211" s="1">
        <v>147</v>
      </c>
      <c r="DF211" s="1">
        <v>188.5</v>
      </c>
      <c r="DG211" s="1">
        <v>155.19999999999999</v>
      </c>
      <c r="DH211" s="1">
        <v>1343.5</v>
      </c>
      <c r="DI211" s="1">
        <v>1206</v>
      </c>
      <c r="DJ211" s="1">
        <v>758</v>
      </c>
      <c r="DK211" s="1">
        <v>339</v>
      </c>
      <c r="DL211" s="1">
        <v>381</v>
      </c>
      <c r="DM211" s="1">
        <v>1296</v>
      </c>
      <c r="DN211" s="1">
        <v>1126</v>
      </c>
      <c r="DO211" s="1">
        <v>124</v>
      </c>
      <c r="DP211" s="1">
        <v>0</v>
      </c>
      <c r="DQ211" s="1">
        <v>0</v>
      </c>
      <c r="DR211" s="1">
        <v>0</v>
      </c>
      <c r="DT211" s="1">
        <v>0</v>
      </c>
      <c r="DU211" s="1">
        <v>0</v>
      </c>
      <c r="DV211" s="1">
        <v>56522.894999999997</v>
      </c>
      <c r="DW211" s="1" t="s">
        <v>517</v>
      </c>
    </row>
    <row r="212" spans="1:127" x14ac:dyDescent="0.2">
      <c r="A212" s="2" t="s">
        <v>431</v>
      </c>
      <c r="B212" s="1">
        <v>412.55</v>
      </c>
      <c r="C212" s="1">
        <v>91.76</v>
      </c>
      <c r="D212" s="1">
        <v>23.68</v>
      </c>
      <c r="E212" s="1">
        <v>105.08</v>
      </c>
      <c r="F212" s="1">
        <v>786.52</v>
      </c>
      <c r="G212" s="1">
        <v>311.54000000000002</v>
      </c>
      <c r="I212" s="1">
        <v>43.66</v>
      </c>
      <c r="J212" s="1">
        <v>91.39</v>
      </c>
      <c r="K212" s="1">
        <v>241.92</v>
      </c>
      <c r="L212" s="1">
        <v>64.959999999999994</v>
      </c>
      <c r="M212" s="1">
        <v>6.72</v>
      </c>
      <c r="N212" s="1">
        <v>901.04</v>
      </c>
      <c r="O212" s="1">
        <v>267.8</v>
      </c>
      <c r="P212" s="1">
        <v>219.48</v>
      </c>
      <c r="Q212" s="1">
        <v>43.68</v>
      </c>
      <c r="R212" s="1">
        <v>37.200000000000003</v>
      </c>
      <c r="S212" s="1">
        <v>1.8</v>
      </c>
      <c r="T212" s="1">
        <v>785.88</v>
      </c>
      <c r="U212" s="1">
        <v>194.4</v>
      </c>
      <c r="V212" s="1">
        <v>1437.5</v>
      </c>
      <c r="W212" s="1">
        <v>118.08</v>
      </c>
      <c r="X212" s="1">
        <v>67.08</v>
      </c>
      <c r="Y212" s="1">
        <v>1.2</v>
      </c>
      <c r="Z212" s="1">
        <v>21.6</v>
      </c>
      <c r="AA212" s="1">
        <v>203.84</v>
      </c>
      <c r="AB212" s="1">
        <v>707.28</v>
      </c>
      <c r="AC212" s="1">
        <v>281.95999999999998</v>
      </c>
      <c r="AD212" s="1">
        <v>570</v>
      </c>
      <c r="AE212" s="1">
        <v>43.2</v>
      </c>
      <c r="AF212" s="1">
        <v>261.60000000000002</v>
      </c>
      <c r="AG212" s="1">
        <v>108.78</v>
      </c>
      <c r="AH212" s="1">
        <v>28.8</v>
      </c>
      <c r="AI212" s="1">
        <v>213.44</v>
      </c>
      <c r="AJ212" s="1">
        <v>1657.2</v>
      </c>
      <c r="AK212" s="1">
        <v>708</v>
      </c>
      <c r="AL212" s="1">
        <v>33.24</v>
      </c>
      <c r="AM212" s="1">
        <v>462.28</v>
      </c>
      <c r="AN212" s="1">
        <v>3.2</v>
      </c>
      <c r="AQ212" s="1">
        <v>786.47500000000002</v>
      </c>
      <c r="AR212" s="1">
        <v>231</v>
      </c>
      <c r="AS212" s="1">
        <v>933.375</v>
      </c>
      <c r="AT212" s="1">
        <v>329.1</v>
      </c>
      <c r="AU212" s="1">
        <v>38.4</v>
      </c>
      <c r="AV212" s="1">
        <v>26</v>
      </c>
      <c r="AW212" s="1">
        <v>0.25</v>
      </c>
      <c r="AX212" s="1">
        <v>44.8</v>
      </c>
      <c r="AY212" s="1">
        <v>106.4</v>
      </c>
      <c r="AZ212" s="1">
        <v>123.24</v>
      </c>
      <c r="BA212" s="1">
        <v>107.5</v>
      </c>
      <c r="BC212" s="1">
        <v>1</v>
      </c>
      <c r="BD212" s="1">
        <v>61.2</v>
      </c>
      <c r="BE212" s="1">
        <v>1279.8499999999999</v>
      </c>
      <c r="BF212" s="1">
        <v>206.625</v>
      </c>
      <c r="BG212" s="1">
        <v>71.7</v>
      </c>
      <c r="BH212" s="1">
        <v>336</v>
      </c>
      <c r="BI212" s="1">
        <v>12</v>
      </c>
      <c r="BJ212" s="1">
        <v>122.4</v>
      </c>
      <c r="BL212" s="1">
        <v>26</v>
      </c>
      <c r="BM212" s="1">
        <v>117.6</v>
      </c>
      <c r="BN212" s="1">
        <v>116.4</v>
      </c>
      <c r="BO212" s="1">
        <v>75</v>
      </c>
      <c r="BP212" s="1">
        <v>838.75</v>
      </c>
      <c r="BQ212" s="1">
        <v>415</v>
      </c>
      <c r="BR212" s="1">
        <v>534</v>
      </c>
      <c r="BT212" s="1">
        <v>9.3000000000000007</v>
      </c>
      <c r="BU212" s="1">
        <v>9489.5</v>
      </c>
      <c r="BV212" s="1">
        <v>3343.8</v>
      </c>
      <c r="BW212" s="1">
        <v>109.2</v>
      </c>
      <c r="BX212" s="1">
        <v>275.39999999999998</v>
      </c>
      <c r="BY212" s="1">
        <v>234</v>
      </c>
      <c r="BZ212" s="1">
        <v>31.2</v>
      </c>
      <c r="CA212" s="1">
        <v>13.2</v>
      </c>
      <c r="CB212" s="1">
        <v>46.8</v>
      </c>
      <c r="CC212" s="1">
        <v>206.6</v>
      </c>
      <c r="CD212" s="1">
        <v>235.8</v>
      </c>
      <c r="CE212" s="1">
        <v>287.60000000000002</v>
      </c>
      <c r="CF212" s="1">
        <v>160.19999999999999</v>
      </c>
      <c r="CG212" s="1">
        <v>96</v>
      </c>
      <c r="CH212" s="1">
        <v>42.8</v>
      </c>
      <c r="CI212" s="1">
        <v>222.5</v>
      </c>
      <c r="CJ212" s="1">
        <v>78.25</v>
      </c>
      <c r="CK212" s="1">
        <v>56.5</v>
      </c>
      <c r="CL212" s="1">
        <v>487</v>
      </c>
      <c r="CM212" s="1">
        <v>114.94</v>
      </c>
      <c r="CN212" s="1">
        <v>61.88</v>
      </c>
      <c r="CO212" s="1">
        <v>258.16000000000003</v>
      </c>
      <c r="CP212" s="1">
        <v>15.12</v>
      </c>
      <c r="CQ212" s="1">
        <v>98.4</v>
      </c>
      <c r="CR212" s="1">
        <v>28</v>
      </c>
      <c r="CS212" s="1">
        <v>453.6</v>
      </c>
      <c r="CT212" s="1">
        <v>117.6</v>
      </c>
      <c r="CU212" s="1">
        <v>502</v>
      </c>
      <c r="CV212" s="1">
        <v>211.86</v>
      </c>
      <c r="CW212" s="1">
        <v>156.19999999999999</v>
      </c>
      <c r="CX212" s="1">
        <v>197.68</v>
      </c>
      <c r="CY212" s="1">
        <v>240.25</v>
      </c>
      <c r="CZ212" s="1">
        <v>33.5</v>
      </c>
      <c r="DA212" s="1">
        <v>3326.75</v>
      </c>
      <c r="DB212" s="1">
        <v>741.1</v>
      </c>
      <c r="DC212" s="1">
        <v>451.5</v>
      </c>
      <c r="DD212" s="1">
        <v>115.2</v>
      </c>
      <c r="DE212" s="1">
        <v>64.5</v>
      </c>
      <c r="DF212" s="1">
        <v>170.5</v>
      </c>
      <c r="DG212" s="1">
        <v>121.6</v>
      </c>
      <c r="DH212" s="1">
        <v>1283.5</v>
      </c>
      <c r="DI212" s="1">
        <v>1188</v>
      </c>
      <c r="DJ212" s="1">
        <v>658</v>
      </c>
      <c r="DK212" s="1">
        <v>313</v>
      </c>
      <c r="DL212" s="1">
        <v>360</v>
      </c>
      <c r="DM212" s="1">
        <v>1278</v>
      </c>
      <c r="DN212" s="1">
        <v>1126</v>
      </c>
      <c r="DO212" s="1">
        <v>124</v>
      </c>
      <c r="DV212" s="1">
        <v>47735.894999999997</v>
      </c>
      <c r="DW212" s="1" t="s">
        <v>436</v>
      </c>
    </row>
    <row r="213" spans="1:127" x14ac:dyDescent="0.2">
      <c r="A213" s="2" t="s">
        <v>432</v>
      </c>
      <c r="B213" s="1">
        <v>127.28</v>
      </c>
      <c r="C213" s="1">
        <v>74</v>
      </c>
      <c r="E213" s="1">
        <v>177.6</v>
      </c>
      <c r="F213" s="1">
        <v>71.680000000000007</v>
      </c>
      <c r="G213" s="1">
        <v>50.32</v>
      </c>
      <c r="J213" s="1">
        <v>11.84</v>
      </c>
      <c r="K213" s="1">
        <v>8.9600000000000009</v>
      </c>
      <c r="N213" s="1">
        <v>779.52</v>
      </c>
      <c r="O213" s="1">
        <v>32.4</v>
      </c>
      <c r="P213" s="1">
        <v>107.4</v>
      </c>
      <c r="Q213" s="1">
        <v>31.2</v>
      </c>
      <c r="R213" s="1">
        <v>34.799999999999997</v>
      </c>
      <c r="S213" s="1">
        <v>108</v>
      </c>
      <c r="T213" s="1">
        <v>146.52000000000001</v>
      </c>
      <c r="U213" s="1">
        <v>67.2</v>
      </c>
      <c r="V213" s="1">
        <v>226.32</v>
      </c>
      <c r="W213" s="1">
        <v>99.6</v>
      </c>
      <c r="X213" s="1">
        <v>24</v>
      </c>
      <c r="Y213" s="1">
        <v>120</v>
      </c>
      <c r="Z213" s="1">
        <v>26.4</v>
      </c>
      <c r="AA213" s="1">
        <v>62.72</v>
      </c>
      <c r="AB213" s="1">
        <v>22.4</v>
      </c>
      <c r="AC213" s="1">
        <v>13.44</v>
      </c>
      <c r="AD213" s="1">
        <v>38.4</v>
      </c>
      <c r="AE213" s="1">
        <v>90</v>
      </c>
      <c r="AG213" s="1">
        <v>19.98</v>
      </c>
      <c r="AH213" s="1">
        <v>28.8</v>
      </c>
      <c r="AI213" s="1">
        <v>40.479999999999997</v>
      </c>
      <c r="AJ213" s="1">
        <v>216</v>
      </c>
      <c r="AK213" s="1">
        <v>48</v>
      </c>
      <c r="AM213" s="1">
        <v>20.8</v>
      </c>
      <c r="AN213" s="1">
        <v>3.2</v>
      </c>
      <c r="AQ213" s="1">
        <v>471</v>
      </c>
      <c r="AR213" s="1">
        <v>55</v>
      </c>
      <c r="AS213" s="1">
        <v>733</v>
      </c>
      <c r="AT213" s="1">
        <v>64</v>
      </c>
      <c r="AV213" s="1">
        <v>25</v>
      </c>
      <c r="AX213" s="1">
        <v>80</v>
      </c>
      <c r="AY213" s="1">
        <v>17.600000000000001</v>
      </c>
      <c r="AZ213" s="1">
        <v>34.799999999999997</v>
      </c>
      <c r="BA213" s="1">
        <v>67.5</v>
      </c>
      <c r="BC213" s="1">
        <v>55</v>
      </c>
      <c r="BD213" s="1">
        <v>17.600000000000001</v>
      </c>
      <c r="BE213" s="1">
        <v>177</v>
      </c>
      <c r="BF213" s="1">
        <v>23</v>
      </c>
      <c r="BG213" s="1">
        <v>156</v>
      </c>
      <c r="BH213" s="1">
        <v>570.4</v>
      </c>
      <c r="BI213" s="1">
        <v>15</v>
      </c>
      <c r="BJ213" s="1">
        <v>82.8</v>
      </c>
      <c r="BL213" s="1">
        <v>16</v>
      </c>
      <c r="BM213" s="1">
        <v>16.8</v>
      </c>
      <c r="BO213" s="1">
        <v>61.5</v>
      </c>
      <c r="BP213" s="1">
        <v>309</v>
      </c>
      <c r="BQ213" s="1">
        <v>30</v>
      </c>
      <c r="BR213" s="1">
        <v>409.2</v>
      </c>
      <c r="BT213" s="1">
        <v>1.8</v>
      </c>
      <c r="BU213" s="1">
        <v>36</v>
      </c>
      <c r="BV213" s="1">
        <v>660</v>
      </c>
      <c r="BX213" s="1">
        <v>162</v>
      </c>
      <c r="BY213" s="1">
        <v>105</v>
      </c>
      <c r="BZ213" s="1">
        <v>12</v>
      </c>
      <c r="CA213" s="1">
        <v>14.4</v>
      </c>
      <c r="CC213" s="1">
        <v>26.4</v>
      </c>
      <c r="CD213" s="1">
        <v>21.6</v>
      </c>
      <c r="CE213" s="1">
        <v>0.4</v>
      </c>
      <c r="CF213" s="1">
        <v>1.2</v>
      </c>
      <c r="CG213" s="1">
        <v>21</v>
      </c>
      <c r="CH213" s="1">
        <v>15.6</v>
      </c>
      <c r="CI213" s="1">
        <v>3</v>
      </c>
      <c r="CK213" s="1">
        <v>1.5</v>
      </c>
      <c r="CL213" s="1">
        <v>51</v>
      </c>
      <c r="CM213" s="1">
        <v>11.2</v>
      </c>
      <c r="CN213" s="1">
        <v>11.2</v>
      </c>
      <c r="CO213" s="1">
        <v>11.2</v>
      </c>
      <c r="CQ213" s="1">
        <v>20.399999999999999</v>
      </c>
      <c r="CR213" s="1">
        <v>15.6</v>
      </c>
      <c r="CS213" s="1">
        <v>91.8</v>
      </c>
      <c r="CU213" s="1">
        <v>126</v>
      </c>
      <c r="CV213" s="1">
        <v>1.08</v>
      </c>
      <c r="CW213" s="1">
        <v>61.2</v>
      </c>
      <c r="CX213" s="1">
        <v>25.76</v>
      </c>
      <c r="CY213" s="1">
        <v>64.5</v>
      </c>
      <c r="CZ213" s="1">
        <v>1.5</v>
      </c>
      <c r="DA213" s="1">
        <v>238.5</v>
      </c>
      <c r="DB213" s="1">
        <v>108</v>
      </c>
      <c r="DC213" s="1">
        <v>57</v>
      </c>
      <c r="DD213" s="1">
        <v>15.6</v>
      </c>
      <c r="DE213" s="1">
        <v>82.5</v>
      </c>
      <c r="DF213" s="1">
        <v>18</v>
      </c>
      <c r="DG213" s="1">
        <v>33.6</v>
      </c>
      <c r="DH213" s="1">
        <v>60</v>
      </c>
      <c r="DI213" s="1">
        <v>18</v>
      </c>
      <c r="DJ213" s="1">
        <v>100</v>
      </c>
      <c r="DK213" s="1">
        <v>26</v>
      </c>
      <c r="DL213" s="1">
        <v>21</v>
      </c>
      <c r="DM213" s="1">
        <v>18</v>
      </c>
      <c r="DV213" s="1">
        <v>8787</v>
      </c>
      <c r="DW213" s="1" t="s">
        <v>437</v>
      </c>
    </row>
    <row r="214" spans="1:127" x14ac:dyDescent="0.2">
      <c r="A214" s="2">
        <v>0</v>
      </c>
      <c r="K214" s="1">
        <v>0</v>
      </c>
      <c r="T214" s="1">
        <v>0</v>
      </c>
      <c r="DV214" s="1">
        <v>0</v>
      </c>
    </row>
    <row r="215" spans="1:127" x14ac:dyDescent="0.2">
      <c r="A215" s="2">
        <v>0</v>
      </c>
      <c r="K215" s="1">
        <v>0</v>
      </c>
      <c r="T215" s="1">
        <v>0</v>
      </c>
      <c r="DV215" s="1">
        <v>0</v>
      </c>
    </row>
    <row r="216" spans="1:127" x14ac:dyDescent="0.2">
      <c r="A216" s="2" t="s">
        <v>433</v>
      </c>
      <c r="K216" s="1">
        <v>0</v>
      </c>
      <c r="T216" s="1">
        <v>0</v>
      </c>
      <c r="DV216" s="1">
        <v>0</v>
      </c>
      <c r="DW216" s="1" t="s">
        <v>438</v>
      </c>
    </row>
    <row r="217" spans="1:127" x14ac:dyDescent="0.2">
      <c r="A217" s="2" t="s">
        <v>434</v>
      </c>
      <c r="DV217" s="1">
        <v>0</v>
      </c>
      <c r="DW217" s="1" t="s">
        <v>439</v>
      </c>
    </row>
    <row r="218" spans="1:127" x14ac:dyDescent="0.2">
      <c r="A218" s="2"/>
    </row>
    <row r="219" spans="1:127" x14ac:dyDescent="0.2">
      <c r="A219" s="2" t="s">
        <v>518</v>
      </c>
      <c r="B219" s="1">
        <v>158.72999999999999</v>
      </c>
      <c r="C219" s="1">
        <v>-165.76</v>
      </c>
      <c r="D219" s="1">
        <v>-20.72</v>
      </c>
      <c r="E219" s="1">
        <v>-279.72000000000003</v>
      </c>
      <c r="F219" s="1">
        <v>-374.36</v>
      </c>
      <c r="G219" s="1">
        <v>79.180000000000007</v>
      </c>
      <c r="H219" s="1">
        <v>0</v>
      </c>
      <c r="I219" s="1">
        <v>0.74000000000000199</v>
      </c>
      <c r="J219" s="1">
        <v>-70.67</v>
      </c>
      <c r="K219" s="1">
        <v>-29.12</v>
      </c>
      <c r="L219" s="1">
        <v>2.24000000000001</v>
      </c>
      <c r="M219" s="1">
        <v>-2.2400000000000002</v>
      </c>
      <c r="N219" s="1">
        <v>-58.799999999999898</v>
      </c>
      <c r="O219" s="1">
        <v>-168.8</v>
      </c>
      <c r="P219" s="1">
        <v>-308.88</v>
      </c>
      <c r="Q219" s="1">
        <v>-74.88</v>
      </c>
      <c r="R219" s="1">
        <v>-70.8</v>
      </c>
      <c r="S219" s="1">
        <v>-108.6</v>
      </c>
      <c r="T219" s="1">
        <v>-639.36</v>
      </c>
      <c r="U219" s="1">
        <v>-165.6</v>
      </c>
      <c r="V219" s="1">
        <v>-968.3</v>
      </c>
      <c r="W219" s="1">
        <v>-208.08</v>
      </c>
      <c r="X219" s="1">
        <v>-89.88</v>
      </c>
      <c r="Y219" s="1">
        <v>-120</v>
      </c>
      <c r="Z219" s="1">
        <v>-45.6</v>
      </c>
      <c r="AA219" s="1">
        <v>-152.32</v>
      </c>
      <c r="AB219" s="1">
        <v>-183.12</v>
      </c>
      <c r="AC219" s="1">
        <v>-82.6</v>
      </c>
      <c r="AD219" s="1">
        <v>-339.6</v>
      </c>
      <c r="AE219" s="1">
        <v>-131.4</v>
      </c>
      <c r="AF219" s="1">
        <v>-50.4</v>
      </c>
      <c r="AG219" s="1">
        <v>-19.98</v>
      </c>
      <c r="AH219" s="1">
        <v>-28.8</v>
      </c>
      <c r="AI219" s="1">
        <v>-77.28</v>
      </c>
      <c r="AJ219" s="1">
        <v>-1833.6</v>
      </c>
      <c r="AK219" s="1">
        <v>-756</v>
      </c>
      <c r="AL219" s="1">
        <v>-10.44</v>
      </c>
      <c r="AM219" s="1">
        <v>-183.56</v>
      </c>
      <c r="AN219" s="1">
        <v>-6.4</v>
      </c>
      <c r="AO219" s="1">
        <v>0</v>
      </c>
      <c r="AP219" s="1">
        <v>0</v>
      </c>
      <c r="AQ219" s="1">
        <v>-1170.4749999999999</v>
      </c>
      <c r="AR219" s="1">
        <v>-283</v>
      </c>
      <c r="AS219" s="1">
        <v>-1651.375</v>
      </c>
      <c r="AT219" s="1">
        <v>-331.5</v>
      </c>
      <c r="AU219" s="1">
        <v>-38.4</v>
      </c>
      <c r="AV219" s="1">
        <v>-51</v>
      </c>
      <c r="AW219" s="1">
        <v>-0.25</v>
      </c>
      <c r="AX219" s="1">
        <v>-124.8</v>
      </c>
      <c r="AY219" s="1">
        <v>-123.2</v>
      </c>
      <c r="AZ219" s="1">
        <v>-120.84</v>
      </c>
      <c r="BA219" s="1">
        <v>-174</v>
      </c>
      <c r="BB219" s="1">
        <v>0</v>
      </c>
      <c r="BC219" s="1">
        <v>-56</v>
      </c>
      <c r="BD219" s="1">
        <v>-67.599999999999994</v>
      </c>
      <c r="BE219" s="1">
        <v>-1453.85</v>
      </c>
      <c r="BF219" s="1">
        <v>-204.625</v>
      </c>
      <c r="BG219" s="1">
        <v>-193.3</v>
      </c>
      <c r="BH219" s="1">
        <v>-901.6</v>
      </c>
      <c r="BI219" s="1">
        <v>-24</v>
      </c>
      <c r="BJ219" s="1">
        <v>-202.8</v>
      </c>
      <c r="BK219" s="1">
        <v>0</v>
      </c>
      <c r="BL219" s="1">
        <v>-42</v>
      </c>
      <c r="BM219" s="1">
        <v>-133.6</v>
      </c>
      <c r="BN219" s="1">
        <v>-110.4</v>
      </c>
      <c r="BO219" s="1">
        <v>-136.5</v>
      </c>
      <c r="BP219" s="1">
        <v>-1059.25</v>
      </c>
      <c r="BQ219" s="1">
        <v>-115</v>
      </c>
      <c r="BR219" s="1">
        <v>-798</v>
      </c>
      <c r="BS219" s="1">
        <v>0</v>
      </c>
      <c r="BT219" s="1">
        <v>-11.1</v>
      </c>
      <c r="BU219" s="1">
        <v>-135.5</v>
      </c>
      <c r="BV219" s="1">
        <v>-988.2</v>
      </c>
      <c r="BW219" s="1">
        <v>-96</v>
      </c>
      <c r="BX219" s="1">
        <v>-205.2</v>
      </c>
      <c r="BY219" s="1">
        <v>-184.5</v>
      </c>
      <c r="BZ219" s="1">
        <v>70.8</v>
      </c>
      <c r="CA219" s="1">
        <v>62.4</v>
      </c>
      <c r="CB219" s="1">
        <v>0</v>
      </c>
      <c r="CC219" s="1">
        <v>302.2</v>
      </c>
      <c r="CD219" s="1">
        <v>53.4</v>
      </c>
      <c r="CE219" s="1">
        <v>-91.2</v>
      </c>
      <c r="CF219" s="1">
        <v>-17.399999999999999</v>
      </c>
      <c r="CG219" s="1">
        <v>-21</v>
      </c>
      <c r="CH219" s="1">
        <v>204.4</v>
      </c>
      <c r="CI219" s="1">
        <v>-138.5</v>
      </c>
      <c r="CJ219" s="1">
        <v>-9.25</v>
      </c>
      <c r="CK219" s="1">
        <v>-43</v>
      </c>
      <c r="CL219" s="1">
        <v>-109</v>
      </c>
      <c r="CM219" s="1">
        <v>-35.42</v>
      </c>
      <c r="CN219" s="1">
        <v>-46.2</v>
      </c>
      <c r="CO219" s="1">
        <v>-49.84</v>
      </c>
      <c r="CP219" s="1">
        <v>-6.16</v>
      </c>
      <c r="CQ219" s="1">
        <v>-51.6</v>
      </c>
      <c r="CR219" s="1">
        <v>422</v>
      </c>
      <c r="CS219" s="1">
        <v>454.68</v>
      </c>
      <c r="CT219" s="1">
        <v>-97.2</v>
      </c>
      <c r="CU219" s="1">
        <v>-388</v>
      </c>
      <c r="CV219" s="1">
        <v>-85.5</v>
      </c>
      <c r="CW219" s="1">
        <v>383.8</v>
      </c>
      <c r="CX219" s="1">
        <v>-64.400000000000006</v>
      </c>
      <c r="CY219" s="1">
        <v>-234.25</v>
      </c>
      <c r="CZ219" s="1">
        <v>-6.5</v>
      </c>
      <c r="DA219" s="1">
        <v>-2998.25</v>
      </c>
      <c r="DB219" s="1">
        <v>-216.1</v>
      </c>
      <c r="DC219" s="1">
        <v>-207</v>
      </c>
      <c r="DD219" s="1">
        <v>-24</v>
      </c>
      <c r="DE219" s="1">
        <v>-52.5</v>
      </c>
      <c r="DF219" s="1">
        <v>-38.5</v>
      </c>
      <c r="DG219" s="1">
        <v>-70</v>
      </c>
      <c r="DH219" s="1">
        <v>-146.5</v>
      </c>
      <c r="DI219" s="1">
        <v>-342</v>
      </c>
      <c r="DJ219" s="1">
        <v>-224</v>
      </c>
      <c r="DK219" s="1">
        <v>-72</v>
      </c>
      <c r="DL219" s="1">
        <v>-60</v>
      </c>
      <c r="DM219" s="1">
        <v>-1176</v>
      </c>
      <c r="DN219" s="1">
        <v>-514</v>
      </c>
      <c r="DO219" s="1">
        <v>968</v>
      </c>
      <c r="DP219" s="1">
        <v>0</v>
      </c>
      <c r="DQ219" s="1">
        <v>0</v>
      </c>
      <c r="DU219" s="1">
        <v>0</v>
      </c>
      <c r="DV219" s="1">
        <v>-23486.235000000001</v>
      </c>
      <c r="DW219" s="1" t="s">
        <v>518</v>
      </c>
    </row>
    <row r="220" spans="1:127" x14ac:dyDescent="0.2">
      <c r="A220" s="2" t="s">
        <v>519</v>
      </c>
      <c r="B220" s="1">
        <v>286.01</v>
      </c>
      <c r="C220" s="1">
        <v>-91.76</v>
      </c>
      <c r="D220" s="1">
        <v>-20.72</v>
      </c>
      <c r="E220" s="1">
        <v>-102.12</v>
      </c>
      <c r="F220" s="1">
        <v>-302.68</v>
      </c>
      <c r="G220" s="1">
        <v>129.5</v>
      </c>
      <c r="H220" s="1">
        <v>0</v>
      </c>
      <c r="I220" s="1">
        <v>0.74000000000000199</v>
      </c>
      <c r="J220" s="1">
        <v>-58.83</v>
      </c>
      <c r="K220" s="1">
        <v>-20.16</v>
      </c>
      <c r="L220" s="1">
        <v>2.24000000000001</v>
      </c>
      <c r="M220" s="1">
        <v>-2.2400000000000002</v>
      </c>
      <c r="N220" s="1">
        <v>720.72</v>
      </c>
      <c r="O220" s="1">
        <v>-136.4</v>
      </c>
      <c r="P220" s="1">
        <v>-201.48</v>
      </c>
      <c r="Q220" s="1">
        <v>-43.68</v>
      </c>
      <c r="R220" s="1">
        <v>-36</v>
      </c>
      <c r="S220" s="1">
        <v>-0.6</v>
      </c>
      <c r="T220" s="1">
        <v>-492.84</v>
      </c>
      <c r="U220" s="1">
        <v>-98.4</v>
      </c>
      <c r="V220" s="1">
        <v>-741.98</v>
      </c>
      <c r="W220" s="1">
        <v>-108.48</v>
      </c>
      <c r="X220" s="1">
        <v>-65.88</v>
      </c>
      <c r="Y220" s="1">
        <v>0</v>
      </c>
      <c r="Z220" s="1">
        <v>-19.2</v>
      </c>
      <c r="AA220" s="1">
        <v>-89.6</v>
      </c>
      <c r="AB220" s="1">
        <v>-160.72</v>
      </c>
      <c r="AC220" s="1">
        <v>-69.16</v>
      </c>
      <c r="AD220" s="1">
        <v>-301.2</v>
      </c>
      <c r="AE220" s="1">
        <v>-41.4</v>
      </c>
      <c r="AF220" s="1">
        <v>-50.4</v>
      </c>
      <c r="AG220" s="1">
        <v>0</v>
      </c>
      <c r="AH220" s="1">
        <v>0</v>
      </c>
      <c r="AI220" s="1">
        <v>-36.799999999999997</v>
      </c>
      <c r="AJ220" s="1">
        <v>-1617.6</v>
      </c>
      <c r="AK220" s="1">
        <v>-708</v>
      </c>
      <c r="AL220" s="1">
        <v>-10.44</v>
      </c>
      <c r="AM220" s="1">
        <v>-162.76</v>
      </c>
      <c r="AN220" s="1">
        <v>-3.2</v>
      </c>
      <c r="AO220" s="1">
        <v>0</v>
      </c>
      <c r="AP220" s="1">
        <v>0</v>
      </c>
      <c r="AQ220" s="1">
        <v>-699.47500000000002</v>
      </c>
      <c r="AR220" s="1">
        <v>-228</v>
      </c>
      <c r="AS220" s="1">
        <v>-918.375</v>
      </c>
      <c r="AT220" s="1">
        <v>-267.5</v>
      </c>
      <c r="AU220" s="1">
        <v>-38.4</v>
      </c>
      <c r="AV220" s="1">
        <v>-26</v>
      </c>
      <c r="AW220" s="1">
        <v>-0.25</v>
      </c>
      <c r="AX220" s="1">
        <v>-44.8</v>
      </c>
      <c r="AY220" s="1">
        <v>-105.6</v>
      </c>
      <c r="AZ220" s="1">
        <v>-86.04</v>
      </c>
      <c r="BA220" s="1">
        <v>-106.5</v>
      </c>
      <c r="BB220" s="1">
        <v>0</v>
      </c>
      <c r="BC220" s="1">
        <v>-1</v>
      </c>
      <c r="BD220" s="1">
        <v>-50</v>
      </c>
      <c r="BE220" s="1">
        <v>-1276.8499999999999</v>
      </c>
      <c r="BF220" s="1">
        <v>-181.625</v>
      </c>
      <c r="BG220" s="1">
        <v>-37.299999999999997</v>
      </c>
      <c r="BH220" s="1">
        <v>-331.2</v>
      </c>
      <c r="BI220" s="1">
        <v>-9</v>
      </c>
      <c r="BJ220" s="1">
        <v>-120</v>
      </c>
      <c r="BK220" s="1">
        <v>0</v>
      </c>
      <c r="BL220" s="1">
        <v>-26</v>
      </c>
      <c r="BM220" s="1">
        <v>-116.8</v>
      </c>
      <c r="BN220" s="1">
        <v>-110.4</v>
      </c>
      <c r="BO220" s="1">
        <v>-75</v>
      </c>
      <c r="BP220" s="1">
        <v>-750.25</v>
      </c>
      <c r="BQ220" s="1">
        <v>-85</v>
      </c>
      <c r="BR220" s="1">
        <v>-388.8</v>
      </c>
      <c r="BS220" s="1">
        <v>0</v>
      </c>
      <c r="BT220" s="1">
        <v>-9.3000000000000007</v>
      </c>
      <c r="BU220" s="1">
        <v>-99.5</v>
      </c>
      <c r="BV220" s="1">
        <v>-328.2</v>
      </c>
      <c r="BW220" s="1">
        <v>-96</v>
      </c>
      <c r="BX220" s="1">
        <v>-43.2</v>
      </c>
      <c r="BY220" s="1">
        <v>-79.5</v>
      </c>
      <c r="BZ220" s="1">
        <v>82.8</v>
      </c>
      <c r="CA220" s="1">
        <v>76.8</v>
      </c>
      <c r="CB220" s="1">
        <v>0</v>
      </c>
      <c r="CC220" s="1">
        <v>328.6</v>
      </c>
      <c r="CD220" s="1">
        <v>75</v>
      </c>
      <c r="CE220" s="1">
        <v>-90.8</v>
      </c>
      <c r="CF220" s="1">
        <v>-16.2</v>
      </c>
      <c r="CG220" s="1">
        <v>0</v>
      </c>
      <c r="CH220" s="1">
        <v>220</v>
      </c>
      <c r="CI220" s="1">
        <v>-135.5</v>
      </c>
      <c r="CJ220" s="1">
        <v>-9.25</v>
      </c>
      <c r="CK220" s="1">
        <v>-41.5</v>
      </c>
      <c r="CL220" s="1">
        <v>-58</v>
      </c>
      <c r="CM220" s="1">
        <v>-24.22</v>
      </c>
      <c r="CN220" s="1">
        <v>-35</v>
      </c>
      <c r="CO220" s="1">
        <v>-38.64</v>
      </c>
      <c r="CP220" s="1">
        <v>-6.16</v>
      </c>
      <c r="CQ220" s="1">
        <v>-31.2</v>
      </c>
      <c r="CR220" s="1">
        <v>437.6</v>
      </c>
      <c r="CS220" s="1">
        <v>546.48</v>
      </c>
      <c r="CT220" s="1">
        <v>-97.2</v>
      </c>
      <c r="CU220" s="1">
        <v>-262</v>
      </c>
      <c r="CV220" s="1">
        <v>-84.42</v>
      </c>
      <c r="CW220" s="1">
        <v>445</v>
      </c>
      <c r="CX220" s="1">
        <v>-38.64</v>
      </c>
      <c r="CY220" s="1">
        <v>-169.75</v>
      </c>
      <c r="CZ220" s="1">
        <v>-5</v>
      </c>
      <c r="DA220" s="1">
        <v>-2759.75</v>
      </c>
      <c r="DB220" s="1">
        <v>-108.1</v>
      </c>
      <c r="DC220" s="1">
        <v>-150</v>
      </c>
      <c r="DD220" s="1">
        <v>-8.4000000000000092</v>
      </c>
      <c r="DE220" s="1">
        <v>30</v>
      </c>
      <c r="DF220" s="1">
        <v>-20.5</v>
      </c>
      <c r="DG220" s="1">
        <v>-36.4</v>
      </c>
      <c r="DH220" s="1">
        <v>-86.5</v>
      </c>
      <c r="DI220" s="1">
        <v>-324</v>
      </c>
      <c r="DJ220" s="1">
        <v>-124</v>
      </c>
      <c r="DK220" s="1">
        <v>-46</v>
      </c>
      <c r="DL220" s="1">
        <v>-39</v>
      </c>
      <c r="DM220" s="1">
        <v>-1158</v>
      </c>
      <c r="DN220" s="1">
        <v>-514</v>
      </c>
      <c r="DO220" s="1">
        <v>968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-14699.235000000001</v>
      </c>
      <c r="DW220" s="1" t="s">
        <v>519</v>
      </c>
    </row>
    <row r="221" spans="1:127" x14ac:dyDescent="0.2">
      <c r="A221" s="2" t="s">
        <v>520</v>
      </c>
      <c r="B221" s="1">
        <v>-127.28</v>
      </c>
      <c r="C221" s="1">
        <v>-74</v>
      </c>
      <c r="D221" s="1">
        <v>0</v>
      </c>
      <c r="E221" s="1">
        <v>-177.6</v>
      </c>
      <c r="F221" s="1">
        <v>-71.680000000000007</v>
      </c>
      <c r="G221" s="1">
        <v>-50.32</v>
      </c>
      <c r="H221" s="1">
        <v>0</v>
      </c>
      <c r="I221" s="1">
        <v>0</v>
      </c>
      <c r="J221" s="1">
        <v>-11.84</v>
      </c>
      <c r="K221" s="1">
        <v>-8.9600000000000009</v>
      </c>
      <c r="L221" s="1">
        <v>0</v>
      </c>
      <c r="M221" s="1">
        <v>0</v>
      </c>
      <c r="N221" s="1">
        <v>-779.52</v>
      </c>
      <c r="O221" s="1">
        <v>-32.4</v>
      </c>
      <c r="P221" s="1">
        <v>-107.4</v>
      </c>
      <c r="Q221" s="1">
        <v>-31.2</v>
      </c>
      <c r="R221" s="1">
        <v>-34.799999999999997</v>
      </c>
      <c r="S221" s="1">
        <v>-108</v>
      </c>
      <c r="T221" s="1">
        <v>-146.52000000000001</v>
      </c>
      <c r="U221" s="1">
        <v>-67.2</v>
      </c>
      <c r="V221" s="1">
        <v>-226.32</v>
      </c>
      <c r="W221" s="1">
        <v>-99.6</v>
      </c>
      <c r="X221" s="1">
        <v>-24</v>
      </c>
      <c r="Y221" s="1">
        <v>-120</v>
      </c>
      <c r="Z221" s="1">
        <v>-26.4</v>
      </c>
      <c r="AA221" s="1">
        <v>-62.72</v>
      </c>
      <c r="AB221" s="1">
        <v>-22.4</v>
      </c>
      <c r="AC221" s="1">
        <v>-13.44</v>
      </c>
      <c r="AD221" s="1">
        <v>-38.4</v>
      </c>
      <c r="AE221" s="1">
        <v>-90</v>
      </c>
      <c r="AF221" s="1">
        <v>0</v>
      </c>
      <c r="AG221" s="1">
        <v>-19.98</v>
      </c>
      <c r="AH221" s="1">
        <v>-28.8</v>
      </c>
      <c r="AI221" s="1">
        <v>-40.479999999999997</v>
      </c>
      <c r="AJ221" s="1">
        <v>-216</v>
      </c>
      <c r="AK221" s="1">
        <v>-48</v>
      </c>
      <c r="AL221" s="1">
        <v>0</v>
      </c>
      <c r="AM221" s="1">
        <v>-20.8</v>
      </c>
      <c r="AN221" s="1">
        <v>-3.2</v>
      </c>
      <c r="AO221" s="1">
        <v>0</v>
      </c>
      <c r="AP221" s="1">
        <v>0</v>
      </c>
      <c r="AQ221" s="1">
        <v>-471</v>
      </c>
      <c r="AR221" s="1">
        <v>-55</v>
      </c>
      <c r="AS221" s="1">
        <v>-733</v>
      </c>
      <c r="AT221" s="1">
        <v>-64</v>
      </c>
      <c r="AU221" s="1">
        <v>0</v>
      </c>
      <c r="AV221" s="1">
        <v>-25</v>
      </c>
      <c r="AW221" s="1">
        <v>0</v>
      </c>
      <c r="AX221" s="1">
        <v>-80</v>
      </c>
      <c r="AY221" s="1">
        <v>-17.600000000000001</v>
      </c>
      <c r="AZ221" s="1">
        <v>-34.799999999999997</v>
      </c>
      <c r="BA221" s="1">
        <v>-67.5</v>
      </c>
      <c r="BB221" s="1">
        <v>0</v>
      </c>
      <c r="BC221" s="1">
        <v>-55</v>
      </c>
      <c r="BD221" s="1">
        <v>-17.600000000000001</v>
      </c>
      <c r="BE221" s="1">
        <v>-177</v>
      </c>
      <c r="BF221" s="1">
        <v>-23</v>
      </c>
      <c r="BG221" s="1">
        <v>-156</v>
      </c>
      <c r="BH221" s="1">
        <v>-570.4</v>
      </c>
      <c r="BI221" s="1">
        <v>-15</v>
      </c>
      <c r="BJ221" s="1">
        <v>-82.8</v>
      </c>
      <c r="BK221" s="1">
        <v>0</v>
      </c>
      <c r="BL221" s="1">
        <v>-16</v>
      </c>
      <c r="BM221" s="1">
        <v>-16.8</v>
      </c>
      <c r="BN221" s="1">
        <v>0</v>
      </c>
      <c r="BO221" s="1">
        <v>-61.5</v>
      </c>
      <c r="BP221" s="1">
        <v>-309</v>
      </c>
      <c r="BQ221" s="1">
        <v>-30</v>
      </c>
      <c r="BR221" s="1">
        <v>-409.2</v>
      </c>
      <c r="BS221" s="1">
        <v>0</v>
      </c>
      <c r="BT221" s="1">
        <v>-1.8</v>
      </c>
      <c r="BU221" s="1">
        <v>-36</v>
      </c>
      <c r="BV221" s="1">
        <v>-660</v>
      </c>
      <c r="BW221" s="1">
        <v>0</v>
      </c>
      <c r="BX221" s="1">
        <v>-162</v>
      </c>
      <c r="BY221" s="1">
        <v>-105</v>
      </c>
      <c r="BZ221" s="1">
        <v>-12</v>
      </c>
      <c r="CA221" s="1">
        <v>-14.4</v>
      </c>
      <c r="CB221" s="1">
        <v>0</v>
      </c>
      <c r="CC221" s="1">
        <v>-26.4</v>
      </c>
      <c r="CD221" s="1">
        <v>-21.6</v>
      </c>
      <c r="CE221" s="1">
        <v>-0.4</v>
      </c>
      <c r="CF221" s="1">
        <v>-1.2</v>
      </c>
      <c r="CG221" s="1">
        <v>-21</v>
      </c>
      <c r="CH221" s="1">
        <v>-15.6</v>
      </c>
      <c r="CI221" s="1">
        <v>-3</v>
      </c>
      <c r="CJ221" s="1">
        <v>0</v>
      </c>
      <c r="CK221" s="1">
        <v>-1.5</v>
      </c>
      <c r="CL221" s="1">
        <v>-51</v>
      </c>
      <c r="CM221" s="1">
        <v>-11.2</v>
      </c>
      <c r="CN221" s="1">
        <v>-11.2</v>
      </c>
      <c r="CO221" s="1">
        <v>-11.2</v>
      </c>
      <c r="CP221" s="1">
        <v>0</v>
      </c>
      <c r="CQ221" s="1">
        <v>-20.399999999999999</v>
      </c>
      <c r="CR221" s="1">
        <v>-15.6</v>
      </c>
      <c r="CS221" s="1">
        <v>-91.8</v>
      </c>
      <c r="CT221" s="1">
        <v>0</v>
      </c>
      <c r="CU221" s="1">
        <v>-126</v>
      </c>
      <c r="CV221" s="1">
        <v>-1.08</v>
      </c>
      <c r="CW221" s="1">
        <v>-61.2</v>
      </c>
      <c r="CX221" s="1">
        <v>-25.76</v>
      </c>
      <c r="CY221" s="1">
        <v>-64.5</v>
      </c>
      <c r="CZ221" s="1">
        <v>-1.5</v>
      </c>
      <c r="DA221" s="1">
        <v>-238.5</v>
      </c>
      <c r="DB221" s="1">
        <v>-108</v>
      </c>
      <c r="DC221" s="1">
        <v>-57</v>
      </c>
      <c r="DD221" s="1">
        <v>-15.6</v>
      </c>
      <c r="DE221" s="1">
        <v>-82.5</v>
      </c>
      <c r="DF221" s="1">
        <v>-18</v>
      </c>
      <c r="DG221" s="1">
        <v>-33.6</v>
      </c>
      <c r="DH221" s="1">
        <v>-60</v>
      </c>
      <c r="DI221" s="1">
        <v>-18</v>
      </c>
      <c r="DJ221" s="1">
        <v>-100</v>
      </c>
      <c r="DK221" s="1">
        <v>-26</v>
      </c>
      <c r="DL221" s="1">
        <v>-21</v>
      </c>
      <c r="DM221" s="1">
        <v>-18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-8787</v>
      </c>
      <c r="DW221" s="1" t="s">
        <v>520</v>
      </c>
    </row>
    <row r="222" spans="1:127" x14ac:dyDescent="0.2">
      <c r="A222" s="2" t="s">
        <v>521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U222" s="1">
        <v>0</v>
      </c>
      <c r="DV222" s="1">
        <v>0</v>
      </c>
      <c r="DW222" s="1" t="s">
        <v>521</v>
      </c>
    </row>
    <row r="223" spans="1:127" x14ac:dyDescent="0.2">
      <c r="A223" s="2" t="s">
        <v>522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U223" s="1">
        <v>0</v>
      </c>
      <c r="DV223" s="1">
        <v>0</v>
      </c>
      <c r="DW223" s="1" t="s">
        <v>522</v>
      </c>
    </row>
    <row r="224" spans="1:127" x14ac:dyDescent="0.2">
      <c r="A224" s="2" t="s">
        <v>523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U224" s="1">
        <v>0</v>
      </c>
      <c r="DV224" s="1">
        <v>0</v>
      </c>
      <c r="DW224" s="1" t="s">
        <v>523</v>
      </c>
    </row>
    <row r="225" spans="1:129" x14ac:dyDescent="0.2">
      <c r="A225" s="2" t="s">
        <v>524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U225" s="1">
        <v>0</v>
      </c>
      <c r="DV225" s="1">
        <v>0</v>
      </c>
      <c r="DW225" s="1" t="s">
        <v>524</v>
      </c>
    </row>
    <row r="226" spans="1:129" x14ac:dyDescent="0.2">
      <c r="A226" s="2"/>
    </row>
    <row r="227" spans="1:129" x14ac:dyDescent="0.2">
      <c r="A227" s="2" t="s">
        <v>525</v>
      </c>
    </row>
    <row r="228" spans="1:129" x14ac:dyDescent="0.2">
      <c r="A228" s="2" t="s">
        <v>526</v>
      </c>
      <c r="B228" s="1">
        <v>2033.646</v>
      </c>
      <c r="E228" s="1">
        <v>346.32</v>
      </c>
      <c r="F228" s="1">
        <v>521.91999999999996</v>
      </c>
      <c r="G228" s="1">
        <v>461.76</v>
      </c>
      <c r="I228" s="1">
        <v>242.72</v>
      </c>
      <c r="J228" s="1">
        <v>219.04</v>
      </c>
      <c r="K228" s="1">
        <v>960.96</v>
      </c>
      <c r="M228" s="1">
        <v>0</v>
      </c>
      <c r="N228" s="1">
        <v>10450.719999999999</v>
      </c>
      <c r="O228" s="1">
        <v>72.400000000000006</v>
      </c>
      <c r="P228" s="1">
        <v>534</v>
      </c>
      <c r="Q228" s="1">
        <v>313.2</v>
      </c>
      <c r="R228" s="1">
        <v>49.2</v>
      </c>
      <c r="S228" s="1">
        <v>228</v>
      </c>
      <c r="T228" s="1">
        <v>1578.42</v>
      </c>
      <c r="W228" s="1">
        <v>360.12</v>
      </c>
      <c r="X228" s="1">
        <v>112.8</v>
      </c>
      <c r="Y228" s="1">
        <v>522</v>
      </c>
      <c r="Z228" s="1">
        <v>122.4</v>
      </c>
      <c r="AA228" s="1">
        <v>262.08</v>
      </c>
      <c r="AB228" s="1">
        <v>536.76</v>
      </c>
      <c r="AC228" s="1">
        <v>85.12</v>
      </c>
      <c r="AD228" s="1">
        <v>10588.8</v>
      </c>
      <c r="AE228" s="1">
        <v>0</v>
      </c>
      <c r="AF228" s="1">
        <v>1152</v>
      </c>
      <c r="AI228" s="1">
        <v>426.88</v>
      </c>
      <c r="AJ228" s="1">
        <v>2560.1999999999998</v>
      </c>
      <c r="AK228" s="1">
        <v>4704</v>
      </c>
      <c r="AL228" s="1">
        <v>27.6</v>
      </c>
      <c r="AM228" s="1">
        <v>330.46</v>
      </c>
      <c r="AQ228" s="1">
        <v>1390.875</v>
      </c>
      <c r="AR228" s="1">
        <v>414</v>
      </c>
      <c r="AS228" s="1">
        <v>521</v>
      </c>
      <c r="AT228" s="1">
        <v>900</v>
      </c>
      <c r="AU228" s="1">
        <v>72</v>
      </c>
      <c r="AV228" s="1">
        <v>474</v>
      </c>
      <c r="AW228" s="1">
        <v>135</v>
      </c>
      <c r="AX228" s="1">
        <v>33.6</v>
      </c>
      <c r="AY228" s="1">
        <v>115.2</v>
      </c>
      <c r="AZ228" s="1">
        <v>128.4</v>
      </c>
      <c r="BA228" s="1">
        <v>93</v>
      </c>
      <c r="BC228" s="1">
        <v>260</v>
      </c>
      <c r="BD228" s="1">
        <v>47.2</v>
      </c>
      <c r="BE228" s="1">
        <v>7155</v>
      </c>
      <c r="BF228" s="1">
        <v>101.875</v>
      </c>
      <c r="BG228" s="1">
        <v>2332.8000000000002</v>
      </c>
      <c r="BH228" s="1">
        <v>137.6</v>
      </c>
      <c r="BI228" s="1">
        <v>129</v>
      </c>
      <c r="BJ228" s="1">
        <v>129.6</v>
      </c>
      <c r="BL228" s="1">
        <v>39</v>
      </c>
      <c r="BM228" s="1">
        <v>288</v>
      </c>
      <c r="BN228" s="1">
        <v>272.39999999999998</v>
      </c>
      <c r="BO228" s="1">
        <v>522</v>
      </c>
      <c r="BP228" s="1">
        <v>1810.25</v>
      </c>
      <c r="BQ228" s="1">
        <v>759</v>
      </c>
      <c r="BR228" s="1">
        <v>128.4</v>
      </c>
      <c r="BT228" s="1">
        <v>95.4</v>
      </c>
      <c r="BU228" s="1">
        <v>9060</v>
      </c>
      <c r="BV228" s="1">
        <v>5958</v>
      </c>
      <c r="BW228" s="1">
        <v>264</v>
      </c>
      <c r="BX228" s="1">
        <v>810</v>
      </c>
      <c r="BY228" s="1">
        <v>451.5</v>
      </c>
      <c r="BZ228" s="1">
        <v>166.8</v>
      </c>
      <c r="CA228" s="1">
        <v>62.4</v>
      </c>
      <c r="CB228" s="1">
        <v>0</v>
      </c>
      <c r="CC228" s="1">
        <v>8414.7999999999993</v>
      </c>
      <c r="CD228" s="1">
        <v>615.20000000000005</v>
      </c>
      <c r="CH228" s="1">
        <v>157.6</v>
      </c>
      <c r="CI228" s="1">
        <v>434</v>
      </c>
      <c r="CK228" s="1">
        <v>171</v>
      </c>
      <c r="CL228" s="1">
        <v>981</v>
      </c>
      <c r="CQ228" s="1">
        <v>66</v>
      </c>
      <c r="CS228" s="1">
        <v>928.8</v>
      </c>
      <c r="CT228" s="1">
        <v>384</v>
      </c>
      <c r="CV228" s="1">
        <v>1304.6400000000001</v>
      </c>
      <c r="CY228" s="1">
        <v>2983.75</v>
      </c>
      <c r="DA228" s="1">
        <v>2974.5</v>
      </c>
      <c r="DB228" s="1">
        <v>4176</v>
      </c>
      <c r="DC228" s="1">
        <v>970.5</v>
      </c>
      <c r="DD228" s="1">
        <v>145.19999999999999</v>
      </c>
      <c r="DE228" s="1">
        <v>1035</v>
      </c>
      <c r="DF228" s="1">
        <v>1188</v>
      </c>
      <c r="DG228" s="1">
        <v>880</v>
      </c>
      <c r="DH228" s="1">
        <v>889</v>
      </c>
      <c r="DI228" s="1">
        <v>1116</v>
      </c>
      <c r="DJ228" s="1">
        <v>304</v>
      </c>
      <c r="DK228" s="1">
        <v>215</v>
      </c>
      <c r="DL228" s="1">
        <v>339</v>
      </c>
      <c r="DN228" s="1">
        <v>396</v>
      </c>
      <c r="DO228" s="1">
        <v>672</v>
      </c>
      <c r="DV228" s="1">
        <v>106801.81600000001</v>
      </c>
      <c r="DW228" s="1" t="s">
        <v>526</v>
      </c>
    </row>
    <row r="229" spans="1:129" x14ac:dyDescent="0.2">
      <c r="A229" s="2" t="s">
        <v>527</v>
      </c>
      <c r="B229" s="1">
        <v>1644.4380000000001</v>
      </c>
      <c r="E229" s="1">
        <v>642.32000000000005</v>
      </c>
      <c r="F229" s="1">
        <v>904.96</v>
      </c>
      <c r="G229" s="1">
        <v>837.68</v>
      </c>
      <c r="I229" s="1">
        <v>257.52</v>
      </c>
      <c r="J229" s="1">
        <v>444</v>
      </c>
      <c r="K229" s="1">
        <v>300.16000000000003</v>
      </c>
      <c r="M229" s="1">
        <v>408</v>
      </c>
      <c r="N229" s="1">
        <v>24572.799999999999</v>
      </c>
      <c r="O229" s="1">
        <v>246.6</v>
      </c>
      <c r="P229" s="1">
        <v>3339.6</v>
      </c>
      <c r="Q229" s="1">
        <v>357.6</v>
      </c>
      <c r="R229" s="1">
        <v>147.6</v>
      </c>
      <c r="S229" s="1">
        <v>540</v>
      </c>
      <c r="T229" s="1">
        <v>1514.04</v>
      </c>
      <c r="W229" s="1">
        <v>1422.48</v>
      </c>
      <c r="X229" s="1">
        <v>128.4</v>
      </c>
      <c r="Y229" s="1">
        <v>1168.8</v>
      </c>
      <c r="Z229" s="1">
        <v>205.2</v>
      </c>
      <c r="AA229" s="1">
        <v>589.12</v>
      </c>
      <c r="AB229" s="1">
        <v>1340.64</v>
      </c>
      <c r="AC229" s="1">
        <v>183.68</v>
      </c>
      <c r="AD229" s="1">
        <v>1315.2</v>
      </c>
      <c r="AE229" s="1">
        <v>0</v>
      </c>
      <c r="AF229" s="1">
        <v>710.4</v>
      </c>
      <c r="AI229" s="1">
        <v>463.68</v>
      </c>
      <c r="AJ229" s="1">
        <v>9955.6</v>
      </c>
      <c r="AK229" s="1">
        <v>660</v>
      </c>
      <c r="AL229" s="1">
        <v>42</v>
      </c>
      <c r="AM229" s="1">
        <v>365.04</v>
      </c>
      <c r="AQ229" s="1">
        <v>2213.5</v>
      </c>
      <c r="AR229" s="1">
        <v>686</v>
      </c>
      <c r="AS229" s="1">
        <v>644</v>
      </c>
      <c r="AT229" s="1">
        <v>1240</v>
      </c>
      <c r="AU229" s="1">
        <v>252</v>
      </c>
      <c r="AV229" s="1">
        <v>898.5</v>
      </c>
      <c r="AW229" s="1">
        <v>154.5</v>
      </c>
      <c r="AX229" s="1">
        <v>37.6</v>
      </c>
      <c r="AY229" s="1">
        <v>634.4</v>
      </c>
      <c r="AZ229" s="1">
        <v>501.6</v>
      </c>
      <c r="BA229" s="1">
        <v>227</v>
      </c>
      <c r="BC229" s="1">
        <v>842</v>
      </c>
      <c r="BD229" s="1">
        <v>155.19999999999999</v>
      </c>
      <c r="BE229" s="1">
        <v>5575</v>
      </c>
      <c r="BF229" s="1">
        <v>244.5</v>
      </c>
      <c r="BG229" s="1">
        <v>4327.2</v>
      </c>
      <c r="BH229" s="1">
        <v>720</v>
      </c>
      <c r="BI229" s="1">
        <v>181.5</v>
      </c>
      <c r="BJ229" s="1">
        <v>680.4</v>
      </c>
      <c r="BL229" s="1">
        <v>246</v>
      </c>
      <c r="BM229" s="1">
        <v>1132</v>
      </c>
      <c r="BN229" s="1">
        <v>596.4</v>
      </c>
      <c r="BO229" s="1">
        <v>1072.5</v>
      </c>
      <c r="BP229" s="1">
        <v>1844.5</v>
      </c>
      <c r="BQ229" s="1">
        <v>432</v>
      </c>
      <c r="BR229" s="1">
        <v>657.6</v>
      </c>
      <c r="BT229" s="1">
        <v>232.2</v>
      </c>
      <c r="BU229" s="1">
        <v>11319</v>
      </c>
      <c r="BV229" s="1">
        <v>8599.2000000000007</v>
      </c>
      <c r="BW229" s="1">
        <v>0</v>
      </c>
      <c r="BX229" s="1">
        <v>2412.7199999999998</v>
      </c>
      <c r="BY229" s="1">
        <v>1248</v>
      </c>
      <c r="BZ229" s="1">
        <v>301.2</v>
      </c>
      <c r="CA229" s="1">
        <v>294</v>
      </c>
      <c r="CB229" s="1">
        <v>276</v>
      </c>
      <c r="CC229" s="1">
        <v>15789.6</v>
      </c>
      <c r="CD229" s="1">
        <v>500.4</v>
      </c>
      <c r="CH229" s="1">
        <v>162</v>
      </c>
      <c r="CI229" s="1">
        <v>369</v>
      </c>
      <c r="CK229" s="1">
        <v>142.5</v>
      </c>
      <c r="CL229" s="1">
        <v>2155</v>
      </c>
      <c r="CQ229" s="1">
        <v>244.8</v>
      </c>
      <c r="CS229" s="1">
        <v>2511</v>
      </c>
      <c r="CT229" s="1">
        <v>0</v>
      </c>
      <c r="CV229" s="1">
        <v>941.76</v>
      </c>
      <c r="CY229" s="1">
        <v>1501</v>
      </c>
      <c r="DA229" s="1">
        <v>7584</v>
      </c>
      <c r="DB229" s="1">
        <v>4077</v>
      </c>
      <c r="DC229" s="1">
        <v>1809</v>
      </c>
      <c r="DD229" s="1">
        <v>326.39999999999998</v>
      </c>
      <c r="DE229" s="1">
        <v>1417.5</v>
      </c>
      <c r="DF229" s="1">
        <v>2130</v>
      </c>
      <c r="DG229" s="1">
        <v>728.4</v>
      </c>
      <c r="DH229" s="1">
        <v>917.5</v>
      </c>
      <c r="DI229" s="1">
        <v>874</v>
      </c>
      <c r="DJ229" s="1">
        <v>285</v>
      </c>
      <c r="DK229" s="1">
        <v>129</v>
      </c>
      <c r="DL229" s="1">
        <v>60</v>
      </c>
      <c r="DN229" s="1">
        <v>48</v>
      </c>
      <c r="DO229" s="1">
        <v>606</v>
      </c>
      <c r="DV229" s="1">
        <v>150894.63800000001</v>
      </c>
      <c r="DW229" s="1" t="s">
        <v>527</v>
      </c>
    </row>
    <row r="230" spans="1:129" x14ac:dyDescent="0.2">
      <c r="A230" s="2" t="s">
        <v>528</v>
      </c>
      <c r="B230" s="1">
        <v>1744.134</v>
      </c>
      <c r="E230" s="1">
        <v>358.16</v>
      </c>
      <c r="F230" s="1">
        <v>1989.4</v>
      </c>
      <c r="G230" s="1">
        <v>953.12</v>
      </c>
      <c r="I230" s="1">
        <v>287.12</v>
      </c>
      <c r="J230" s="1">
        <v>544.64</v>
      </c>
      <c r="K230" s="1">
        <v>638.4</v>
      </c>
      <c r="M230" s="1">
        <v>407.84</v>
      </c>
      <c r="N230" s="1">
        <v>19313.560000000001</v>
      </c>
      <c r="O230" s="1">
        <v>225</v>
      </c>
      <c r="P230" s="1">
        <v>1502.4</v>
      </c>
      <c r="Q230" s="1">
        <v>1020</v>
      </c>
      <c r="R230" s="1">
        <v>56.4</v>
      </c>
      <c r="S230" s="1">
        <v>816</v>
      </c>
      <c r="T230" s="1">
        <v>2044.62</v>
      </c>
      <c r="W230" s="1">
        <v>413.76</v>
      </c>
      <c r="X230" s="1">
        <v>206.28</v>
      </c>
      <c r="Y230" s="1">
        <v>1596</v>
      </c>
      <c r="Z230" s="1">
        <v>93.6</v>
      </c>
      <c r="AA230" s="1">
        <v>418.88</v>
      </c>
      <c r="AB230" s="1">
        <v>2764.16</v>
      </c>
      <c r="AC230" s="1">
        <v>239.68</v>
      </c>
      <c r="AD230" s="1">
        <v>3302.4</v>
      </c>
      <c r="AE230" s="1">
        <v>0</v>
      </c>
      <c r="AF230" s="1">
        <v>768</v>
      </c>
      <c r="AI230" s="1">
        <v>515.20000000000005</v>
      </c>
      <c r="AJ230" s="1">
        <v>8688.7999999999993</v>
      </c>
      <c r="AK230" s="1">
        <v>756</v>
      </c>
      <c r="AL230" s="1">
        <v>68.400000000000006</v>
      </c>
      <c r="AM230" s="1">
        <v>509.6</v>
      </c>
      <c r="AQ230" s="1">
        <v>2330</v>
      </c>
      <c r="AR230" s="1">
        <v>679</v>
      </c>
      <c r="AS230" s="1">
        <v>999</v>
      </c>
      <c r="AT230" s="1">
        <v>2853.6</v>
      </c>
      <c r="AU230" s="1">
        <v>192</v>
      </c>
      <c r="AV230" s="1">
        <v>798</v>
      </c>
      <c r="AW230" s="1">
        <v>204</v>
      </c>
      <c r="AX230" s="1">
        <v>319.2</v>
      </c>
      <c r="AY230" s="1">
        <v>288</v>
      </c>
      <c r="AZ230" s="1">
        <v>274.8</v>
      </c>
      <c r="BA230" s="1">
        <v>131</v>
      </c>
      <c r="BC230" s="1">
        <v>1030</v>
      </c>
      <c r="BD230" s="1">
        <v>139.4</v>
      </c>
      <c r="BE230" s="1">
        <v>5328</v>
      </c>
      <c r="BF230" s="1">
        <v>161</v>
      </c>
      <c r="BG230" s="1">
        <v>5728</v>
      </c>
      <c r="BH230" s="1">
        <v>125.6</v>
      </c>
      <c r="BI230" s="1">
        <v>192</v>
      </c>
      <c r="BJ230" s="1">
        <v>391.2</v>
      </c>
      <c r="BL230" s="1">
        <v>123</v>
      </c>
      <c r="BM230" s="1">
        <v>384</v>
      </c>
      <c r="BN230" s="1">
        <v>277.2</v>
      </c>
      <c r="BO230" s="1">
        <v>652.5</v>
      </c>
      <c r="BP230" s="1">
        <v>1961.25</v>
      </c>
      <c r="BQ230" s="1">
        <v>354</v>
      </c>
      <c r="BR230" s="1">
        <v>770.4</v>
      </c>
      <c r="BT230" s="1">
        <v>133.19999999999999</v>
      </c>
      <c r="BU230" s="1">
        <v>13143</v>
      </c>
      <c r="BV230" s="1">
        <v>7220.4</v>
      </c>
      <c r="BW230" s="1">
        <v>192</v>
      </c>
      <c r="BX230" s="1">
        <v>3234.6</v>
      </c>
      <c r="BY230" s="1">
        <v>733.5</v>
      </c>
      <c r="BZ230" s="1">
        <v>142.80000000000001</v>
      </c>
      <c r="CA230" s="1">
        <v>120</v>
      </c>
      <c r="CB230" s="1">
        <v>288</v>
      </c>
      <c r="CC230" s="1">
        <v>12616.6</v>
      </c>
      <c r="CD230" s="1">
        <v>459</v>
      </c>
      <c r="CH230" s="1">
        <v>255</v>
      </c>
      <c r="CI230" s="1">
        <v>429</v>
      </c>
      <c r="CK230" s="1">
        <v>111</v>
      </c>
      <c r="CL230" s="1">
        <v>3219</v>
      </c>
      <c r="CQ230" s="1">
        <v>165.6</v>
      </c>
      <c r="CS230" s="1">
        <v>3164.4</v>
      </c>
      <c r="CT230" s="1">
        <v>0</v>
      </c>
      <c r="CV230" s="1">
        <v>1422.36</v>
      </c>
      <c r="CY230" s="1">
        <v>2036</v>
      </c>
      <c r="DA230" s="1">
        <v>6696</v>
      </c>
      <c r="DB230" s="1">
        <v>3597</v>
      </c>
      <c r="DC230" s="1">
        <v>1255.5</v>
      </c>
      <c r="DD230" s="1">
        <v>145.19999999999999</v>
      </c>
      <c r="DE230" s="1">
        <v>2512.5</v>
      </c>
      <c r="DF230" s="1">
        <v>3738</v>
      </c>
      <c r="DG230" s="1">
        <v>939</v>
      </c>
      <c r="DH230" s="1">
        <v>747</v>
      </c>
      <c r="DI230" s="1">
        <v>744</v>
      </c>
      <c r="DJ230" s="1">
        <v>210</v>
      </c>
      <c r="DK230" s="1">
        <v>111.5</v>
      </c>
      <c r="DL230" s="1">
        <v>90</v>
      </c>
      <c r="DN230" s="1">
        <v>78</v>
      </c>
      <c r="DO230" s="1">
        <v>522</v>
      </c>
      <c r="DV230" s="1">
        <v>149398.864</v>
      </c>
      <c r="DW230" s="1" t="s">
        <v>528</v>
      </c>
    </row>
    <row r="231" spans="1:129" x14ac:dyDescent="0.2">
      <c r="A231" s="2" t="s">
        <v>529</v>
      </c>
      <c r="B231" s="1">
        <v>3515.9960000000001</v>
      </c>
      <c r="E231" s="1">
        <v>408.48</v>
      </c>
      <c r="F231" s="1">
        <v>1973.44</v>
      </c>
      <c r="G231" s="1">
        <v>1024.1600000000001</v>
      </c>
      <c r="I231" s="1">
        <v>266.39999999999998</v>
      </c>
      <c r="J231" s="1">
        <v>456.58</v>
      </c>
      <c r="K231" s="1">
        <v>1657.6</v>
      </c>
      <c r="M231" s="1">
        <v>612</v>
      </c>
      <c r="N231" s="1">
        <v>29958.6</v>
      </c>
      <c r="O231" s="1">
        <v>556.20000000000005</v>
      </c>
      <c r="P231" s="1">
        <v>1855.2</v>
      </c>
      <c r="Q231" s="1">
        <v>1083.5999999999999</v>
      </c>
      <c r="R231" s="1">
        <v>72</v>
      </c>
      <c r="S231" s="1">
        <v>1254</v>
      </c>
      <c r="T231" s="1">
        <v>4003.03</v>
      </c>
      <c r="W231" s="1">
        <v>524.76</v>
      </c>
      <c r="X231" s="1">
        <v>284.27999999999997</v>
      </c>
      <c r="Y231" s="1">
        <v>1792.8</v>
      </c>
      <c r="Z231" s="1">
        <v>102</v>
      </c>
      <c r="AA231" s="1">
        <v>448</v>
      </c>
      <c r="AB231" s="1">
        <v>2076.7600000000002</v>
      </c>
      <c r="AC231" s="1">
        <v>225.12</v>
      </c>
      <c r="AD231" s="1">
        <v>1497.6</v>
      </c>
      <c r="AE231" s="1">
        <v>1.8</v>
      </c>
      <c r="AF231" s="1">
        <v>528</v>
      </c>
      <c r="AI231" s="1">
        <v>621.91999999999996</v>
      </c>
      <c r="AJ231" s="1">
        <v>11496.6</v>
      </c>
      <c r="AK231" s="1">
        <v>2661</v>
      </c>
      <c r="AL231" s="1">
        <v>61.2</v>
      </c>
      <c r="AM231" s="1">
        <v>209.04</v>
      </c>
      <c r="AQ231" s="1">
        <v>3599</v>
      </c>
      <c r="AR231" s="1">
        <v>671</v>
      </c>
      <c r="AS231" s="1">
        <v>840</v>
      </c>
      <c r="AT231" s="1">
        <v>1430.4</v>
      </c>
      <c r="AU231" s="1">
        <v>489.6</v>
      </c>
      <c r="AV231" s="1">
        <v>721.5</v>
      </c>
      <c r="AW231" s="1">
        <v>168</v>
      </c>
      <c r="AX231" s="1">
        <v>1191.2</v>
      </c>
      <c r="AY231" s="1">
        <v>460.8</v>
      </c>
      <c r="AZ231" s="1">
        <v>343.2</v>
      </c>
      <c r="BA231" s="1">
        <v>113</v>
      </c>
      <c r="BC231" s="1">
        <v>970</v>
      </c>
      <c r="BD231" s="1">
        <v>183.2</v>
      </c>
      <c r="BE231" s="1">
        <v>2049.75</v>
      </c>
      <c r="BF231" s="1">
        <v>139.5</v>
      </c>
      <c r="BG231" s="1">
        <v>4435.2</v>
      </c>
      <c r="BH231" s="1">
        <v>300.8</v>
      </c>
      <c r="BI231" s="1">
        <v>162</v>
      </c>
      <c r="BJ231" s="1">
        <v>547.20000000000005</v>
      </c>
      <c r="BL231" s="1">
        <v>101</v>
      </c>
      <c r="BM231" s="1">
        <v>675.2</v>
      </c>
      <c r="BN231" s="1">
        <v>824.4</v>
      </c>
      <c r="BO231" s="1">
        <v>624</v>
      </c>
      <c r="BP231" s="1">
        <v>2595.25</v>
      </c>
      <c r="BQ231" s="1">
        <v>317</v>
      </c>
      <c r="BR231" s="1">
        <v>1010.4</v>
      </c>
      <c r="BT231" s="1">
        <v>131.4</v>
      </c>
      <c r="BU231" s="1">
        <v>5052</v>
      </c>
      <c r="BV231" s="1">
        <v>15076.8</v>
      </c>
      <c r="BW231" s="1">
        <v>374.4</v>
      </c>
      <c r="BX231" s="1">
        <v>4044.6</v>
      </c>
      <c r="BY231" s="1">
        <v>790.5</v>
      </c>
      <c r="BZ231" s="1">
        <v>102</v>
      </c>
      <c r="CA231" s="1">
        <v>120</v>
      </c>
      <c r="CB231" s="1">
        <v>768</v>
      </c>
      <c r="CC231" s="1">
        <v>11053.6</v>
      </c>
      <c r="CD231" s="1">
        <v>320.39999999999998</v>
      </c>
      <c r="CH231" s="1">
        <v>314.39999999999998</v>
      </c>
      <c r="CI231" s="1">
        <v>320.5</v>
      </c>
      <c r="CK231" s="1">
        <v>127.5</v>
      </c>
      <c r="CL231" s="1">
        <v>2822.5</v>
      </c>
      <c r="CQ231" s="1">
        <v>181.2</v>
      </c>
      <c r="CS231" s="1">
        <v>1938.6</v>
      </c>
      <c r="CT231" s="1">
        <v>0</v>
      </c>
      <c r="CV231" s="1">
        <v>2015.28</v>
      </c>
      <c r="CY231" s="1">
        <v>1752.5</v>
      </c>
      <c r="DA231" s="1">
        <v>9406.5</v>
      </c>
      <c r="DB231" s="1">
        <v>4500</v>
      </c>
      <c r="DC231" s="1">
        <v>1101</v>
      </c>
      <c r="DD231" s="1">
        <v>165.6</v>
      </c>
      <c r="DE231" s="1">
        <v>2482.5</v>
      </c>
      <c r="DF231" s="1">
        <v>2975</v>
      </c>
      <c r="DG231" s="1">
        <v>1122.2</v>
      </c>
      <c r="DH231" s="1">
        <v>993.5</v>
      </c>
      <c r="DI231" s="1">
        <v>806</v>
      </c>
      <c r="DJ231" s="1">
        <v>210</v>
      </c>
      <c r="DK231" s="1">
        <v>113.5</v>
      </c>
      <c r="DL231" s="1">
        <v>42</v>
      </c>
      <c r="DN231" s="1">
        <v>432</v>
      </c>
      <c r="DO231" s="1">
        <v>372</v>
      </c>
      <c r="DV231" s="1">
        <v>168218.74600000001</v>
      </c>
      <c r="DW231" s="1" t="s">
        <v>529</v>
      </c>
    </row>
    <row r="232" spans="1:129" x14ac:dyDescent="0.2">
      <c r="A232" s="2" t="s">
        <v>530</v>
      </c>
      <c r="B232" s="1">
        <v>3465.0219999999999</v>
      </c>
      <c r="E232" s="1">
        <v>290.08</v>
      </c>
      <c r="F232" s="1">
        <v>2116.8000000000002</v>
      </c>
      <c r="G232" s="1">
        <v>1491.84</v>
      </c>
      <c r="I232" s="1">
        <v>325.60000000000002</v>
      </c>
      <c r="J232" s="1">
        <v>905.76</v>
      </c>
      <c r="K232" s="1">
        <v>4518.08</v>
      </c>
      <c r="M232" s="1">
        <v>408</v>
      </c>
      <c r="N232" s="1">
        <v>32499.599999999999</v>
      </c>
      <c r="O232" s="1">
        <v>562.20000000000005</v>
      </c>
      <c r="P232" s="1">
        <v>1713.84</v>
      </c>
      <c r="Q232" s="1">
        <v>1185.5999999999999</v>
      </c>
      <c r="R232" s="1">
        <v>58.8</v>
      </c>
      <c r="S232" s="1">
        <v>906</v>
      </c>
      <c r="T232" s="1">
        <v>5514.48</v>
      </c>
      <c r="W232" s="1">
        <v>1105.68</v>
      </c>
      <c r="X232" s="1">
        <v>252.72</v>
      </c>
      <c r="Y232" s="1">
        <v>2028</v>
      </c>
      <c r="Z232" s="1">
        <v>70.8</v>
      </c>
      <c r="AA232" s="1">
        <v>273.27999999999997</v>
      </c>
      <c r="AB232" s="1">
        <v>2273.04</v>
      </c>
      <c r="AC232" s="1">
        <v>268.24</v>
      </c>
      <c r="AD232" s="1">
        <v>4617.6000000000004</v>
      </c>
      <c r="AE232" s="1">
        <v>1314</v>
      </c>
      <c r="AF232" s="1">
        <v>2256</v>
      </c>
      <c r="AI232" s="1">
        <v>673.44</v>
      </c>
      <c r="AJ232" s="1">
        <v>8954.6</v>
      </c>
      <c r="AK232" s="1">
        <v>3966</v>
      </c>
      <c r="AL232" s="1">
        <v>45.6</v>
      </c>
      <c r="AM232" s="1">
        <v>282.88</v>
      </c>
      <c r="AQ232" s="1">
        <v>3089.25</v>
      </c>
      <c r="AR232" s="1">
        <v>461.5</v>
      </c>
      <c r="AS232" s="1">
        <v>1356</v>
      </c>
      <c r="AT232" s="1">
        <v>1451.4</v>
      </c>
      <c r="AU232" s="1">
        <v>264</v>
      </c>
      <c r="AV232" s="1">
        <v>799.5</v>
      </c>
      <c r="AW232" s="1">
        <v>148.5</v>
      </c>
      <c r="AX232" s="1">
        <v>141.6</v>
      </c>
      <c r="AY232" s="1">
        <v>345.6</v>
      </c>
      <c r="AZ232" s="1">
        <v>282</v>
      </c>
      <c r="BA232" s="1">
        <v>151</v>
      </c>
      <c r="BC232" s="1">
        <v>1160</v>
      </c>
      <c r="BD232" s="1">
        <v>148.4</v>
      </c>
      <c r="BE232" s="1">
        <v>1713</v>
      </c>
      <c r="BF232" s="1">
        <v>167.5</v>
      </c>
      <c r="BG232" s="1">
        <v>5300</v>
      </c>
      <c r="BH232" s="1">
        <v>850.4</v>
      </c>
      <c r="BI232" s="1">
        <v>94.5</v>
      </c>
      <c r="BJ232" s="1">
        <v>432</v>
      </c>
      <c r="BL232" s="1">
        <v>122</v>
      </c>
      <c r="BM232" s="1">
        <v>541.6</v>
      </c>
      <c r="BN232" s="1">
        <v>519.6</v>
      </c>
      <c r="BO232" s="1">
        <v>574.5</v>
      </c>
      <c r="BP232" s="1">
        <v>2158.5</v>
      </c>
      <c r="BQ232" s="1">
        <v>261</v>
      </c>
      <c r="BR232" s="1">
        <v>570</v>
      </c>
      <c r="BT232" s="1">
        <v>207</v>
      </c>
      <c r="BU232" s="1">
        <v>11913</v>
      </c>
      <c r="BV232" s="1">
        <v>8733.6</v>
      </c>
      <c r="BW232" s="1">
        <v>288</v>
      </c>
      <c r="BX232" s="1">
        <v>2916</v>
      </c>
      <c r="BY232" s="1">
        <v>639</v>
      </c>
      <c r="BZ232" s="1">
        <v>51.6</v>
      </c>
      <c r="CA232" s="1">
        <v>79.2</v>
      </c>
      <c r="CB232" s="1">
        <v>960</v>
      </c>
      <c r="CC232" s="1">
        <v>2865.2</v>
      </c>
      <c r="CD232" s="1">
        <v>644</v>
      </c>
      <c r="CH232" s="1">
        <v>582.4</v>
      </c>
      <c r="CI232" s="1">
        <v>427</v>
      </c>
      <c r="CK232" s="1">
        <v>81</v>
      </c>
      <c r="CL232" s="1">
        <v>3144</v>
      </c>
      <c r="CQ232" s="1">
        <v>75.599999999999994</v>
      </c>
      <c r="CS232" s="1">
        <v>2143.8000000000002</v>
      </c>
      <c r="CT232" s="1">
        <v>0</v>
      </c>
      <c r="CV232" s="1">
        <v>1458</v>
      </c>
      <c r="CY232" s="1">
        <v>2319</v>
      </c>
      <c r="DA232" s="1">
        <v>5871.5</v>
      </c>
      <c r="DB232" s="1">
        <v>4665</v>
      </c>
      <c r="DC232" s="1">
        <v>816</v>
      </c>
      <c r="DD232" s="1">
        <v>93.6</v>
      </c>
      <c r="DE232" s="1">
        <v>1246.5</v>
      </c>
      <c r="DF232" s="1">
        <v>4026</v>
      </c>
      <c r="DG232" s="1">
        <v>804.4</v>
      </c>
      <c r="DH232" s="1">
        <v>1185</v>
      </c>
      <c r="DI232" s="1">
        <v>1524</v>
      </c>
      <c r="DJ232" s="1">
        <v>151</v>
      </c>
      <c r="DK232" s="1">
        <v>200</v>
      </c>
      <c r="DL232" s="1">
        <v>48</v>
      </c>
      <c r="DN232" s="1">
        <v>250</v>
      </c>
      <c r="DO232" s="1">
        <v>786</v>
      </c>
      <c r="DV232" s="1">
        <v>168641.33199999999</v>
      </c>
      <c r="DW232" s="1" t="s">
        <v>530</v>
      </c>
    </row>
    <row r="233" spans="1:129" x14ac:dyDescent="0.2">
      <c r="A233" s="2" t="s">
        <v>531</v>
      </c>
      <c r="B233" s="1">
        <v>3269.5219999999999</v>
      </c>
      <c r="E233" s="1">
        <v>213.12</v>
      </c>
      <c r="F233" s="1">
        <v>1611.68</v>
      </c>
      <c r="G233" s="1">
        <v>973.1</v>
      </c>
      <c r="I233" s="1">
        <v>372.96</v>
      </c>
      <c r="J233" s="1">
        <v>615.67999999999995</v>
      </c>
      <c r="K233" s="1">
        <v>2067.52</v>
      </c>
      <c r="M233" s="1">
        <v>204</v>
      </c>
      <c r="N233" s="1">
        <v>15167.32</v>
      </c>
      <c r="O233" s="1">
        <v>581.4</v>
      </c>
      <c r="P233" s="1">
        <v>2150.7600000000002</v>
      </c>
      <c r="Q233" s="1">
        <v>2031.72</v>
      </c>
      <c r="R233" s="1">
        <v>117.6</v>
      </c>
      <c r="S233" s="1">
        <v>798</v>
      </c>
      <c r="T233" s="1">
        <v>1725.68</v>
      </c>
      <c r="W233" s="1">
        <v>1080.3599999999999</v>
      </c>
      <c r="X233" s="1">
        <v>205.44</v>
      </c>
      <c r="Y233" s="1">
        <v>1372.8</v>
      </c>
      <c r="Z233" s="1">
        <v>74.400000000000006</v>
      </c>
      <c r="AA233" s="1">
        <v>259.83999999999997</v>
      </c>
      <c r="AB233" s="1">
        <v>1471.96</v>
      </c>
      <c r="AC233" s="1">
        <v>186.48</v>
      </c>
      <c r="AD233" s="1">
        <v>2424</v>
      </c>
      <c r="AE233" s="1">
        <v>432</v>
      </c>
      <c r="AF233" s="1">
        <v>1075.2</v>
      </c>
      <c r="AI233" s="1">
        <v>638.02</v>
      </c>
      <c r="AJ233" s="1">
        <v>8154.4</v>
      </c>
      <c r="AK233" s="1">
        <v>2442</v>
      </c>
      <c r="AL233" s="1">
        <v>28.8</v>
      </c>
      <c r="AM233" s="1">
        <v>291.2</v>
      </c>
      <c r="AQ233" s="1">
        <v>2433.5</v>
      </c>
      <c r="AR233" s="1">
        <v>503.125</v>
      </c>
      <c r="AS233" s="1">
        <v>875</v>
      </c>
      <c r="AT233" s="1">
        <v>1061.0999999999999</v>
      </c>
      <c r="AU233" s="1">
        <v>265.2</v>
      </c>
      <c r="AV233" s="1">
        <v>894</v>
      </c>
      <c r="AW233" s="1">
        <v>181.5</v>
      </c>
      <c r="AX233" s="1">
        <v>286.39999999999998</v>
      </c>
      <c r="AY233" s="1">
        <v>288</v>
      </c>
      <c r="AZ233" s="1">
        <v>349.2</v>
      </c>
      <c r="BA233" s="1">
        <v>93</v>
      </c>
      <c r="BC233" s="1">
        <v>900</v>
      </c>
      <c r="BD233" s="1">
        <v>160.6</v>
      </c>
      <c r="BE233" s="1">
        <v>5116.625</v>
      </c>
      <c r="BF233" s="1">
        <v>247</v>
      </c>
      <c r="BG233" s="1">
        <v>4526.8999999999996</v>
      </c>
      <c r="BH233" s="1">
        <v>129.6</v>
      </c>
      <c r="BI233" s="1">
        <v>168</v>
      </c>
      <c r="BJ233" s="1">
        <v>516</v>
      </c>
      <c r="BL233" s="1">
        <v>103</v>
      </c>
      <c r="BM233" s="1">
        <v>518.4</v>
      </c>
      <c r="BN233" s="1">
        <v>570</v>
      </c>
      <c r="BO233" s="1">
        <v>634.5</v>
      </c>
      <c r="BP233" s="1">
        <v>2507.25</v>
      </c>
      <c r="BQ233" s="1">
        <v>157</v>
      </c>
      <c r="BR233" s="1">
        <v>1333.2</v>
      </c>
      <c r="BT233" s="1">
        <v>234.3</v>
      </c>
      <c r="BU233" s="1">
        <v>2619</v>
      </c>
      <c r="BV233" s="1">
        <v>16225.2</v>
      </c>
      <c r="BW233" s="1">
        <v>288</v>
      </c>
      <c r="BX233" s="1">
        <v>2106</v>
      </c>
      <c r="BY233" s="1">
        <v>630</v>
      </c>
      <c r="BZ233" s="1">
        <v>49.2</v>
      </c>
      <c r="CA233" s="1">
        <v>75.599999999999994</v>
      </c>
      <c r="CB233" s="1">
        <v>516</v>
      </c>
      <c r="CC233" s="1">
        <v>274.60000000000002</v>
      </c>
      <c r="CD233" s="1">
        <v>435</v>
      </c>
      <c r="CH233" s="1">
        <v>372.6</v>
      </c>
      <c r="CI233" s="1">
        <v>367</v>
      </c>
      <c r="CK233" s="1">
        <v>120</v>
      </c>
      <c r="CL233" s="1">
        <v>2622</v>
      </c>
      <c r="CQ233" s="1">
        <v>154.80000000000001</v>
      </c>
      <c r="CS233" s="1">
        <v>1490.4</v>
      </c>
      <c r="CT233" s="1">
        <v>96</v>
      </c>
      <c r="CV233" s="1">
        <v>1405.08</v>
      </c>
      <c r="CY233" s="1">
        <v>1987.5</v>
      </c>
      <c r="DA233" s="1">
        <v>3601.5</v>
      </c>
      <c r="DB233" s="1">
        <v>3684</v>
      </c>
      <c r="DC233" s="1">
        <v>981</v>
      </c>
      <c r="DD233" s="1">
        <v>78</v>
      </c>
      <c r="DE233" s="1">
        <v>1147.5</v>
      </c>
      <c r="DF233" s="1">
        <v>2727</v>
      </c>
      <c r="DG233" s="1">
        <v>517.4</v>
      </c>
      <c r="DH233" s="1">
        <v>1173</v>
      </c>
      <c r="DI233" s="1">
        <v>1000</v>
      </c>
      <c r="DJ233" s="1">
        <v>197</v>
      </c>
      <c r="DK233" s="1">
        <v>115.5</v>
      </c>
      <c r="DL233" s="1">
        <v>45</v>
      </c>
      <c r="DN233" s="1">
        <v>312</v>
      </c>
      <c r="DO233" s="1">
        <v>774</v>
      </c>
      <c r="DV233" s="1">
        <v>125276.242</v>
      </c>
      <c r="DW233" s="1" t="s">
        <v>531</v>
      </c>
    </row>
    <row r="234" spans="1:129" x14ac:dyDescent="0.2">
      <c r="A234" s="2"/>
    </row>
    <row r="235" spans="1:129" x14ac:dyDescent="0.2">
      <c r="A235" s="2"/>
    </row>
    <row r="236" spans="1:129" x14ac:dyDescent="0.2">
      <c r="A236" s="2"/>
    </row>
    <row r="237" spans="1:129" x14ac:dyDescent="0.2">
      <c r="A237" s="2" t="s">
        <v>532</v>
      </c>
      <c r="B237" s="1">
        <v>1606.3440000000001</v>
      </c>
      <c r="F237" s="1">
        <v>3386.88</v>
      </c>
      <c r="G237" s="1">
        <v>1989.12</v>
      </c>
      <c r="I237" s="1">
        <v>6674.8</v>
      </c>
      <c r="J237" s="1">
        <v>631.59</v>
      </c>
      <c r="K237" s="1">
        <v>3727.36</v>
      </c>
      <c r="N237" s="1">
        <v>11181.52</v>
      </c>
      <c r="O237" s="1">
        <v>208.8</v>
      </c>
      <c r="P237" s="1">
        <v>3318</v>
      </c>
      <c r="Q237" s="1">
        <v>416.4</v>
      </c>
      <c r="T237" s="1">
        <v>2999.96</v>
      </c>
      <c r="W237" s="1">
        <v>439.08</v>
      </c>
      <c r="Y237" s="1">
        <v>1317.6</v>
      </c>
      <c r="AB237" s="1">
        <v>1955.24</v>
      </c>
      <c r="AI237" s="1">
        <v>1151.8399999999999</v>
      </c>
      <c r="AJ237" s="1">
        <v>11571</v>
      </c>
      <c r="AK237" s="1">
        <v>534</v>
      </c>
      <c r="AL237" s="1">
        <v>135.6</v>
      </c>
      <c r="AM237" s="1">
        <v>173.94</v>
      </c>
      <c r="AQ237" s="1">
        <v>1740</v>
      </c>
      <c r="AR237" s="1">
        <v>334</v>
      </c>
      <c r="AS237" s="1">
        <v>297</v>
      </c>
      <c r="AT237" s="1">
        <v>1488.2</v>
      </c>
      <c r="AU237" s="1">
        <v>423.6</v>
      </c>
      <c r="AV237" s="1">
        <v>930</v>
      </c>
      <c r="AW237" s="1">
        <v>190.5</v>
      </c>
      <c r="BD237" s="1">
        <v>4.2</v>
      </c>
      <c r="BE237" s="1">
        <v>1419</v>
      </c>
      <c r="BG237" s="1">
        <v>1857.2</v>
      </c>
      <c r="BI237" s="1">
        <v>157.5</v>
      </c>
      <c r="BN237" s="1">
        <v>618</v>
      </c>
      <c r="BO237" s="1">
        <v>864</v>
      </c>
      <c r="BP237" s="1">
        <v>3481.75</v>
      </c>
      <c r="BQ237" s="1">
        <v>42</v>
      </c>
      <c r="BU237" s="1">
        <v>26034</v>
      </c>
      <c r="BV237" s="1">
        <v>16494</v>
      </c>
      <c r="BX237" s="1">
        <v>3153.6</v>
      </c>
      <c r="CB237" s="1">
        <v>240</v>
      </c>
      <c r="CI237" s="1">
        <v>425</v>
      </c>
      <c r="CL237" s="1">
        <v>204</v>
      </c>
      <c r="CS237" s="1">
        <v>2035.8</v>
      </c>
      <c r="CV237" s="1">
        <v>1184.76</v>
      </c>
      <c r="CY237" s="1">
        <v>2380.75</v>
      </c>
      <c r="DA237" s="1">
        <v>7995</v>
      </c>
      <c r="DB237" s="1">
        <v>3060</v>
      </c>
      <c r="DE237" s="1">
        <v>1852.5</v>
      </c>
      <c r="DF237" s="1">
        <v>924</v>
      </c>
      <c r="DH237" s="1">
        <v>1225</v>
      </c>
      <c r="DI237" s="1">
        <v>604</v>
      </c>
      <c r="DN237" s="1">
        <v>144</v>
      </c>
      <c r="DO237" s="1">
        <v>438</v>
      </c>
      <c r="DV237" s="1">
        <v>185876.26300000001</v>
      </c>
      <c r="DW237" s="1" t="s">
        <v>532</v>
      </c>
    </row>
    <row r="238" spans="1:129" x14ac:dyDescent="0.2">
      <c r="A238" s="2" t="s">
        <v>533</v>
      </c>
    </row>
    <row r="239" spans="1:129" x14ac:dyDescent="0.2">
      <c r="A239" s="2"/>
      <c r="B239" s="1" t="s">
        <v>151</v>
      </c>
      <c r="F239" s="1" t="s">
        <v>534</v>
      </c>
      <c r="G239" s="1" t="s">
        <v>535</v>
      </c>
      <c r="I239" s="1" t="s">
        <v>536</v>
      </c>
      <c r="J239" s="1" t="s">
        <v>222</v>
      </c>
      <c r="K239" s="1" t="s">
        <v>537</v>
      </c>
      <c r="N239" s="1" t="s">
        <v>538</v>
      </c>
      <c r="O239" s="1" t="s">
        <v>192</v>
      </c>
      <c r="P239" s="1" t="s">
        <v>539</v>
      </c>
      <c r="Q239" s="1" t="s">
        <v>283</v>
      </c>
      <c r="T239" s="1" t="s">
        <v>540</v>
      </c>
      <c r="W239" s="1" t="s">
        <v>541</v>
      </c>
      <c r="Y239" s="1" t="s">
        <v>292</v>
      </c>
      <c r="AB239" s="1" t="s">
        <v>542</v>
      </c>
      <c r="AI239" s="1" t="s">
        <v>543</v>
      </c>
      <c r="AJ239" s="1" t="s">
        <v>301</v>
      </c>
      <c r="AK239" s="1" t="s">
        <v>544</v>
      </c>
      <c r="AL239" s="1" t="s">
        <v>302</v>
      </c>
      <c r="AM239" s="1" t="s">
        <v>545</v>
      </c>
      <c r="AQ239" s="1" t="s">
        <v>220</v>
      </c>
      <c r="AR239" s="1" t="s">
        <v>546</v>
      </c>
      <c r="AS239" s="1" t="s">
        <v>547</v>
      </c>
      <c r="AT239" s="1" t="s">
        <v>548</v>
      </c>
      <c r="AU239" s="1" t="s">
        <v>549</v>
      </c>
      <c r="AV239" s="1" t="s">
        <v>550</v>
      </c>
      <c r="AW239" s="1" t="s">
        <v>551</v>
      </c>
      <c r="BD239" s="1" t="s">
        <v>211</v>
      </c>
      <c r="BE239" s="1" t="s">
        <v>206</v>
      </c>
      <c r="BG239" s="1" t="s">
        <v>208</v>
      </c>
      <c r="BI239" s="1" t="s">
        <v>552</v>
      </c>
      <c r="BN239" s="1" t="s">
        <v>553</v>
      </c>
      <c r="BO239" s="1" t="s">
        <v>554</v>
      </c>
      <c r="BP239" s="1" t="s">
        <v>555</v>
      </c>
      <c r="BQ239" s="1" t="s">
        <v>556</v>
      </c>
      <c r="BU239" s="1" t="s">
        <v>557</v>
      </c>
      <c r="BV239" s="1" t="s">
        <v>558</v>
      </c>
      <c r="BX239" s="1" t="s">
        <v>559</v>
      </c>
      <c r="BY239" s="1" t="s">
        <v>560</v>
      </c>
      <c r="CB239" s="1" t="s">
        <v>561</v>
      </c>
      <c r="CI239" s="1" t="s">
        <v>562</v>
      </c>
      <c r="CL239" s="1" t="s">
        <v>563</v>
      </c>
      <c r="CS239" s="1" t="s">
        <v>564</v>
      </c>
      <c r="CV239" s="1" t="s">
        <v>257</v>
      </c>
      <c r="CY239" s="1" t="s">
        <v>251</v>
      </c>
      <c r="DA239" s="1" t="s">
        <v>252</v>
      </c>
      <c r="DB239" s="1" t="s">
        <v>565</v>
      </c>
      <c r="DC239" s="1" t="s">
        <v>566</v>
      </c>
      <c r="DE239" s="1" t="s">
        <v>567</v>
      </c>
      <c r="DF239" s="1" t="s">
        <v>568</v>
      </c>
      <c r="DH239" s="1" t="s">
        <v>569</v>
      </c>
      <c r="DI239" s="1" t="s">
        <v>570</v>
      </c>
      <c r="DN239" s="1" t="s">
        <v>270</v>
      </c>
      <c r="DO239" s="1" t="s">
        <v>200</v>
      </c>
      <c r="DP239" s="1" t="s">
        <v>198</v>
      </c>
      <c r="DQ239" s="1" t="s">
        <v>571</v>
      </c>
      <c r="DR239" s="1" t="s">
        <v>197</v>
      </c>
      <c r="DS239" s="1" t="s">
        <v>572</v>
      </c>
      <c r="DT239" s="1" t="s">
        <v>573</v>
      </c>
      <c r="DU239" s="1" t="s">
        <v>199</v>
      </c>
      <c r="DV239" s="1" t="s">
        <v>574</v>
      </c>
      <c r="DW239" s="1" t="s">
        <v>189</v>
      </c>
      <c r="DX239" s="1" t="s">
        <v>575</v>
      </c>
      <c r="DY239" s="1" t="s">
        <v>576</v>
      </c>
    </row>
    <row r="240" spans="1:129" x14ac:dyDescent="0.2">
      <c r="A240" s="2"/>
      <c r="F240" s="1" t="s">
        <v>577</v>
      </c>
      <c r="G240" s="1" t="s">
        <v>578</v>
      </c>
      <c r="I240" s="1" t="s">
        <v>579</v>
      </c>
      <c r="J240" s="1" t="s">
        <v>343</v>
      </c>
      <c r="K240" s="1" t="s">
        <v>580</v>
      </c>
      <c r="N240" s="1" t="s">
        <v>581</v>
      </c>
      <c r="O240" s="1" t="s">
        <v>314</v>
      </c>
      <c r="P240" s="1" t="s">
        <v>582</v>
      </c>
      <c r="Q240" s="1" t="s">
        <v>402</v>
      </c>
      <c r="T240" s="1" t="s">
        <v>392</v>
      </c>
      <c r="W240" s="1" t="s">
        <v>411</v>
      </c>
      <c r="Y240" s="1" t="s">
        <v>410</v>
      </c>
      <c r="AB240" s="1">
        <v>326636013</v>
      </c>
      <c r="AI240" s="1" t="s">
        <v>583</v>
      </c>
      <c r="AJ240" s="1" t="s">
        <v>419</v>
      </c>
      <c r="AK240" s="1" t="s">
        <v>584</v>
      </c>
      <c r="AL240" s="1" t="s">
        <v>420</v>
      </c>
      <c r="AM240" s="1" t="s">
        <v>585</v>
      </c>
      <c r="AQ240" s="1" t="s">
        <v>341</v>
      </c>
      <c r="AR240" s="1" t="s">
        <v>586</v>
      </c>
      <c r="AS240" s="1" t="s">
        <v>348</v>
      </c>
      <c r="AT240" s="1" t="s">
        <v>359</v>
      </c>
      <c r="AU240" s="1" t="s">
        <v>587</v>
      </c>
      <c r="AV240" s="1" t="s">
        <v>339</v>
      </c>
      <c r="AW240" s="1" t="s">
        <v>326</v>
      </c>
      <c r="BD240" s="1" t="s">
        <v>332</v>
      </c>
      <c r="BE240" s="1" t="s">
        <v>327</v>
      </c>
      <c r="BG240" s="1" t="s">
        <v>329</v>
      </c>
      <c r="BI240" s="1" t="s">
        <v>588</v>
      </c>
      <c r="BN240" s="1" t="s">
        <v>352</v>
      </c>
      <c r="BO240" s="1" t="s">
        <v>350</v>
      </c>
      <c r="BP240" s="1" t="s">
        <v>589</v>
      </c>
      <c r="BQ240" s="1" t="s">
        <v>590</v>
      </c>
      <c r="BU240" s="1" t="s">
        <v>351</v>
      </c>
      <c r="BV240" s="1" t="s">
        <v>364</v>
      </c>
      <c r="BX240" s="1" t="s">
        <v>362</v>
      </c>
      <c r="BY240" s="1" t="s">
        <v>591</v>
      </c>
      <c r="CB240" s="1" t="s">
        <v>592</v>
      </c>
      <c r="CI240" s="1" t="s">
        <v>593</v>
      </c>
      <c r="CL240" s="1" t="s">
        <v>594</v>
      </c>
      <c r="CS240" s="1" t="s">
        <v>595</v>
      </c>
      <c r="CV240" s="1" t="s">
        <v>376</v>
      </c>
      <c r="CY240" s="1" t="s">
        <v>370</v>
      </c>
      <c r="DA240" s="1" t="s">
        <v>371</v>
      </c>
      <c r="DB240" s="1">
        <v>326635016</v>
      </c>
      <c r="DC240" s="1" t="s">
        <v>378</v>
      </c>
      <c r="DE240" s="1" t="s">
        <v>596</v>
      </c>
      <c r="DF240" s="1" t="s">
        <v>597</v>
      </c>
      <c r="DH240" s="1" t="s">
        <v>598</v>
      </c>
      <c r="DI240" s="1" t="s">
        <v>599</v>
      </c>
      <c r="DN240" s="1" t="s">
        <v>389</v>
      </c>
      <c r="DO240" s="1" t="s">
        <v>321</v>
      </c>
      <c r="DP240" s="1" t="s">
        <v>319</v>
      </c>
      <c r="DQ240" s="1" t="s">
        <v>600</v>
      </c>
      <c r="DR240" s="1" t="s">
        <v>318</v>
      </c>
      <c r="DS240" s="1" t="s">
        <v>601</v>
      </c>
      <c r="DT240" s="1" t="s">
        <v>602</v>
      </c>
      <c r="DU240" s="1" t="s">
        <v>320</v>
      </c>
      <c r="DV240" s="1" t="s">
        <v>603</v>
      </c>
      <c r="DW240" s="1" t="s">
        <v>311</v>
      </c>
      <c r="DX240" s="1" t="s">
        <v>604</v>
      </c>
      <c r="DY240" s="1" t="s">
        <v>605</v>
      </c>
    </row>
    <row r="241" spans="1:129" x14ac:dyDescent="0.2">
      <c r="A241" s="2" t="s">
        <v>151</v>
      </c>
      <c r="B241" s="1">
        <v>157659.82810000001</v>
      </c>
      <c r="F241" s="1">
        <v>817.36599999999999</v>
      </c>
      <c r="G241" s="1">
        <v>193.202</v>
      </c>
      <c r="I241" s="1">
        <v>12.757999999999999</v>
      </c>
      <c r="J241" s="1">
        <v>276.64</v>
      </c>
      <c r="K241" s="1">
        <v>28.113099999999999</v>
      </c>
      <c r="N241" s="1">
        <v>18.2</v>
      </c>
      <c r="O241" s="1">
        <v>5526.32</v>
      </c>
      <c r="P241" s="1">
        <v>421.2</v>
      </c>
      <c r="Q241" s="1">
        <v>1280.8800000000001</v>
      </c>
      <c r="T241" s="1">
        <v>243</v>
      </c>
      <c r="W241" s="1">
        <v>240</v>
      </c>
      <c r="Y241" s="1">
        <v>1381.5</v>
      </c>
      <c r="AB241" s="1">
        <v>49.5</v>
      </c>
      <c r="AI241" s="1">
        <v>543</v>
      </c>
      <c r="AJ241" s="1">
        <v>50</v>
      </c>
      <c r="AK241" s="1">
        <v>219</v>
      </c>
      <c r="AL241" s="1">
        <v>564</v>
      </c>
      <c r="AM241" s="1">
        <v>162</v>
      </c>
      <c r="AQ241" s="1">
        <v>942</v>
      </c>
      <c r="AS241" s="1">
        <v>631.125</v>
      </c>
      <c r="AT241" s="1">
        <v>1.6</v>
      </c>
      <c r="AU241" s="1">
        <v>173.9</v>
      </c>
      <c r="AV241" s="1">
        <v>1078.24</v>
      </c>
      <c r="AW241" s="1">
        <v>8.2799999999999994</v>
      </c>
      <c r="BD241" s="1">
        <v>1536.92</v>
      </c>
      <c r="BE241" s="1">
        <v>462.24</v>
      </c>
      <c r="BG241" s="1">
        <v>1198.8</v>
      </c>
      <c r="BI241" s="1">
        <v>209</v>
      </c>
      <c r="BN241" s="1">
        <v>169.5</v>
      </c>
      <c r="BO241" s="1">
        <v>1839.3</v>
      </c>
      <c r="BP241" s="1">
        <v>12.6</v>
      </c>
      <c r="BU241" s="1">
        <v>963</v>
      </c>
      <c r="BV241" s="1">
        <v>120</v>
      </c>
      <c r="BX241" s="1">
        <v>4170.2</v>
      </c>
      <c r="BY241" s="1">
        <v>259</v>
      </c>
      <c r="CB241" s="1">
        <v>33.75</v>
      </c>
      <c r="CI241" s="1">
        <v>1352.4</v>
      </c>
      <c r="CL241" s="1">
        <v>48</v>
      </c>
      <c r="CS241" s="1">
        <v>60</v>
      </c>
      <c r="CV241" s="1">
        <v>8436.4</v>
      </c>
      <c r="CY241" s="1">
        <v>2090.75</v>
      </c>
      <c r="DA241" s="1">
        <v>84</v>
      </c>
      <c r="DB241" s="1">
        <v>91.5</v>
      </c>
      <c r="DC241" s="1">
        <v>2949.48</v>
      </c>
      <c r="DE241" s="1">
        <v>381</v>
      </c>
      <c r="DF241" s="1">
        <v>1200.78</v>
      </c>
      <c r="DH241" s="1">
        <v>451.62</v>
      </c>
      <c r="DI241" s="1">
        <v>444</v>
      </c>
      <c r="DN241" s="1">
        <v>484</v>
      </c>
      <c r="DO241" s="1">
        <v>348</v>
      </c>
      <c r="DP241" s="1">
        <v>313.2</v>
      </c>
      <c r="DQ241" s="1">
        <v>470.96</v>
      </c>
      <c r="DR241" s="1">
        <v>19722.64</v>
      </c>
      <c r="DS241" s="1">
        <v>3.7</v>
      </c>
      <c r="DT241" s="1">
        <v>606.96</v>
      </c>
      <c r="DU241" s="1">
        <v>2421.7199999999998</v>
      </c>
      <c r="DV241" s="1">
        <v>41.83</v>
      </c>
      <c r="DW241" s="1">
        <v>1639.68</v>
      </c>
      <c r="DX241" s="1">
        <v>207.88399999999999</v>
      </c>
      <c r="DY241" s="1">
        <v>814.5</v>
      </c>
    </row>
    <row r="242" spans="1:129" x14ac:dyDescent="0.2">
      <c r="A242" s="2"/>
    </row>
    <row r="243" spans="1:129" x14ac:dyDescent="0.2">
      <c r="A243" s="2"/>
      <c r="J243" s="1" t="s">
        <v>343</v>
      </c>
      <c r="O243" s="1" t="s">
        <v>314</v>
      </c>
      <c r="Q243" s="1" t="s">
        <v>402</v>
      </c>
      <c r="T243" s="1" t="s">
        <v>392</v>
      </c>
      <c r="W243" s="1" t="s">
        <v>411</v>
      </c>
      <c r="Y243" s="1" t="s">
        <v>410</v>
      </c>
      <c r="AJ243" s="1" t="s">
        <v>419</v>
      </c>
      <c r="AL243" s="1" t="s">
        <v>420</v>
      </c>
      <c r="AQ243" s="1" t="s">
        <v>341</v>
      </c>
      <c r="AS243" s="1" t="s">
        <v>348</v>
      </c>
      <c r="AT243" s="1" t="s">
        <v>359</v>
      </c>
      <c r="AV243" s="1" t="s">
        <v>339</v>
      </c>
      <c r="AW243" s="1" t="s">
        <v>326</v>
      </c>
      <c r="BD243" s="1" t="s">
        <v>332</v>
      </c>
      <c r="BE243" s="1" t="s">
        <v>327</v>
      </c>
      <c r="BG243" s="1" t="s">
        <v>329</v>
      </c>
      <c r="BN243" s="1" t="s">
        <v>352</v>
      </c>
      <c r="BO243" s="1" t="s">
        <v>350</v>
      </c>
      <c r="BU243" s="1" t="s">
        <v>351</v>
      </c>
      <c r="BV243" s="1" t="s">
        <v>364</v>
      </c>
      <c r="BX243" s="1" t="s">
        <v>362</v>
      </c>
      <c r="CV243" s="1" t="s">
        <v>376</v>
      </c>
      <c r="CY243" s="1" t="s">
        <v>370</v>
      </c>
      <c r="DA243" s="1" t="s">
        <v>371</v>
      </c>
      <c r="DC243" s="1" t="s">
        <v>378</v>
      </c>
      <c r="DN243" s="1" t="s">
        <v>389</v>
      </c>
      <c r="DO243" s="1" t="s">
        <v>321</v>
      </c>
      <c r="DP243" s="1" t="s">
        <v>319</v>
      </c>
      <c r="DR243" s="1" t="s">
        <v>318</v>
      </c>
      <c r="DU243" s="1" t="s">
        <v>320</v>
      </c>
      <c r="DW243" s="1" t="s">
        <v>311</v>
      </c>
    </row>
    <row r="244" spans="1:129" x14ac:dyDescent="0.2">
      <c r="A244" s="2"/>
    </row>
    <row r="245" spans="1:129" x14ac:dyDescent="0.2">
      <c r="A245" s="2"/>
    </row>
    <row r="246" spans="1:129" x14ac:dyDescent="0.2">
      <c r="A246" s="2"/>
    </row>
    <row r="247" spans="1:129" x14ac:dyDescent="0.2">
      <c r="A247" s="2"/>
    </row>
    <row r="248" spans="1:129" x14ac:dyDescent="0.2">
      <c r="A248" s="2"/>
    </row>
    <row r="249" spans="1:129" x14ac:dyDescent="0.2">
      <c r="A249" s="2"/>
    </row>
    <row r="250" spans="1:129" x14ac:dyDescent="0.2">
      <c r="A250" s="2"/>
    </row>
    <row r="251" spans="1:129" x14ac:dyDescent="0.2">
      <c r="A251" s="2"/>
    </row>
    <row r="252" spans="1:129" x14ac:dyDescent="0.2">
      <c r="A252" s="2"/>
    </row>
    <row r="253" spans="1:129" x14ac:dyDescent="0.2">
      <c r="A253" s="2"/>
    </row>
    <row r="254" spans="1:129" x14ac:dyDescent="0.2">
      <c r="A254" s="2"/>
    </row>
    <row r="255" spans="1:129" x14ac:dyDescent="0.2">
      <c r="A255" s="2"/>
    </row>
    <row r="256" spans="1:129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7" x14ac:dyDescent="0.2">
      <c r="A273" s="2"/>
    </row>
    <row r="274" spans="1:127" x14ac:dyDescent="0.2">
      <c r="A274" s="2"/>
    </row>
    <row r="275" spans="1:127" x14ac:dyDescent="0.2">
      <c r="A275" s="2"/>
    </row>
    <row r="276" spans="1:127" x14ac:dyDescent="0.2">
      <c r="A276" s="2"/>
      <c r="B276" s="1" t="s">
        <v>534</v>
      </c>
      <c r="G276" s="1" t="s">
        <v>539</v>
      </c>
      <c r="J276" s="1" t="s">
        <v>606</v>
      </c>
      <c r="K276" s="1" t="s">
        <v>541</v>
      </c>
      <c r="T276" s="1" t="s">
        <v>542</v>
      </c>
      <c r="AI276" s="1" t="s">
        <v>302</v>
      </c>
      <c r="AM276" s="1" t="s">
        <v>607</v>
      </c>
      <c r="AQ276" s="1" t="s">
        <v>549</v>
      </c>
      <c r="AS276" s="1" t="s">
        <v>608</v>
      </c>
      <c r="AT276" s="1" t="s">
        <v>609</v>
      </c>
      <c r="AU276" s="1" t="s">
        <v>610</v>
      </c>
      <c r="AW276" s="1" t="s">
        <v>553</v>
      </c>
      <c r="BD276" s="1" t="s">
        <v>611</v>
      </c>
      <c r="BE276" s="1" t="s">
        <v>611</v>
      </c>
      <c r="BG276" s="1" t="s">
        <v>558</v>
      </c>
      <c r="BI276" s="1" t="s">
        <v>612</v>
      </c>
      <c r="BN276" s="1" t="s">
        <v>613</v>
      </c>
      <c r="BU276" s="1" t="s">
        <v>614</v>
      </c>
      <c r="BV276" s="1" t="s">
        <v>615</v>
      </c>
      <c r="CL276" s="1" t="s">
        <v>616</v>
      </c>
      <c r="CV276" s="1" t="s">
        <v>617</v>
      </c>
      <c r="CY276" s="1" t="s">
        <v>565</v>
      </c>
      <c r="DA276" s="1" t="s">
        <v>618</v>
      </c>
      <c r="DB276" s="1" t="s">
        <v>619</v>
      </c>
      <c r="DF276" s="1" t="s">
        <v>620</v>
      </c>
      <c r="DH276" s="1" t="s">
        <v>621</v>
      </c>
      <c r="DI276" s="1" t="s">
        <v>194</v>
      </c>
      <c r="DO276" s="1" t="s">
        <v>622</v>
      </c>
      <c r="DP276" s="1" t="s">
        <v>190</v>
      </c>
      <c r="DQ276" s="1" t="s">
        <v>623</v>
      </c>
      <c r="DU276" s="1" t="s">
        <v>624</v>
      </c>
      <c r="DV276" s="1" t="s">
        <v>625</v>
      </c>
    </row>
    <row r="277" spans="1:127" x14ac:dyDescent="0.2">
      <c r="A277" s="2" t="s">
        <v>626</v>
      </c>
      <c r="B277" s="1">
        <v>6</v>
      </c>
      <c r="G277" s="1">
        <v>130.4</v>
      </c>
      <c r="J277" s="1">
        <v>571.85</v>
      </c>
      <c r="K277" s="1">
        <v>551</v>
      </c>
      <c r="T277" s="1">
        <v>12</v>
      </c>
      <c r="AI277" s="1">
        <v>392</v>
      </c>
      <c r="AM277" s="1">
        <v>40</v>
      </c>
      <c r="AQ277" s="1">
        <v>25.9</v>
      </c>
      <c r="AS277" s="1">
        <v>83.72</v>
      </c>
      <c r="AT277" s="1">
        <v>929.2</v>
      </c>
      <c r="AU277" s="1">
        <v>432.4</v>
      </c>
      <c r="BD277" s="1">
        <v>42</v>
      </c>
      <c r="BE277" s="1">
        <v>42</v>
      </c>
      <c r="BG277" s="1">
        <v>-1.5</v>
      </c>
      <c r="BI277" s="1">
        <v>2.1</v>
      </c>
      <c r="BN277" s="1">
        <v>3</v>
      </c>
      <c r="BU277" s="1">
        <v>-45</v>
      </c>
      <c r="BV277" s="1">
        <v>168</v>
      </c>
      <c r="CL277" s="1">
        <v>2776</v>
      </c>
      <c r="CV277" s="1">
        <v>660.298</v>
      </c>
      <c r="CY277" s="1">
        <v>7.5</v>
      </c>
      <c r="DA277" s="1">
        <v>954.5</v>
      </c>
      <c r="DB277" s="1">
        <v>16.84</v>
      </c>
      <c r="DF277" s="1">
        <v>-4.25</v>
      </c>
      <c r="DH277" s="1">
        <v>409.28</v>
      </c>
      <c r="DI277" s="1">
        <v>120.96</v>
      </c>
      <c r="DO277" s="1">
        <v>70.400000000000006</v>
      </c>
      <c r="DP277" s="1">
        <v>136.6</v>
      </c>
      <c r="DQ277" s="1">
        <v>121.41</v>
      </c>
      <c r="DU277" s="1">
        <v>429.40499999999997</v>
      </c>
      <c r="DV277" s="1">
        <v>46756.084999999999</v>
      </c>
      <c r="DW277" s="1">
        <v>979.80999999999801</v>
      </c>
    </row>
    <row r="278" spans="1:127" x14ac:dyDescent="0.2">
      <c r="A278" s="2" t="s">
        <v>627</v>
      </c>
      <c r="B278" s="1">
        <v>6</v>
      </c>
      <c r="J278" s="1">
        <v>1.08</v>
      </c>
      <c r="AQ278" s="1">
        <v>3.7</v>
      </c>
      <c r="AS278" s="1">
        <v>5.52</v>
      </c>
      <c r="AW278" s="1">
        <v>1.5</v>
      </c>
      <c r="BG278" s="1">
        <v>3</v>
      </c>
      <c r="BN278" s="1">
        <v>1.5</v>
      </c>
      <c r="CL278" s="1">
        <v>1.2</v>
      </c>
      <c r="CV278" s="1">
        <v>3</v>
      </c>
      <c r="DA278" s="1">
        <v>132</v>
      </c>
      <c r="DH278" s="1">
        <v>110.88</v>
      </c>
      <c r="DQ278" s="1">
        <v>2.2799999999999998</v>
      </c>
      <c r="DU278" s="1">
        <v>2.2200000000000002</v>
      </c>
      <c r="DV278" s="1">
        <v>1521.7840000000001</v>
      </c>
      <c r="DW278" s="1">
        <v>7265.2160000000003</v>
      </c>
    </row>
    <row r="279" spans="1:127" x14ac:dyDescent="0.2">
      <c r="A279" s="2"/>
      <c r="AI279" s="1" t="s">
        <v>302</v>
      </c>
      <c r="DI279" s="1" t="s">
        <v>194</v>
      </c>
      <c r="DP279" s="1" t="s"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1"/>
  <sheetViews>
    <sheetView zoomScale="90" zoomScaleNormal="90" workbookViewId="0">
      <pane ySplit="1" topLeftCell="A2" activePane="bottomLeft" state="frozen"/>
      <selection pane="bottomLeft" activeCell="F16" sqref="F16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5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5" customWidth="1"/>
    <col min="12" max="12" width="9.1640625" style="6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10" customFormat="1" ht="30" customHeight="1" x14ac:dyDescent="0.2">
      <c r="A1" s="7" t="s">
        <v>628</v>
      </c>
      <c r="B1" s="7" t="s">
        <v>629</v>
      </c>
      <c r="C1" s="7" t="s">
        <v>163</v>
      </c>
      <c r="D1" s="7" t="s">
        <v>630</v>
      </c>
      <c r="E1" s="7" t="s">
        <v>631</v>
      </c>
      <c r="F1" s="8" t="s">
        <v>632</v>
      </c>
      <c r="G1" s="8" t="s">
        <v>633</v>
      </c>
      <c r="H1" s="7" t="s">
        <v>634</v>
      </c>
      <c r="I1" s="7"/>
      <c r="J1" s="7" t="s">
        <v>635</v>
      </c>
      <c r="K1" s="8" t="s">
        <v>636</v>
      </c>
      <c r="L1" s="9" t="s">
        <v>637</v>
      </c>
      <c r="M1" s="7" t="s">
        <v>638</v>
      </c>
      <c r="O1" s="11" t="s">
        <v>451</v>
      </c>
    </row>
    <row r="2" spans="1:19" ht="14.5" customHeight="1" x14ac:dyDescent="0.2">
      <c r="A2" s="55" t="s">
        <v>639</v>
      </c>
      <c r="B2" s="56" t="s">
        <v>640</v>
      </c>
      <c r="C2" s="13" t="s">
        <v>164</v>
      </c>
      <c r="D2" s="13" t="s">
        <v>190</v>
      </c>
      <c r="E2" s="13">
        <f>IFERROR(INDEX('файл остатки'!$A$5:$FG$265,MATCH($O$1,'файл остатки'!$A$5:$A$228,0),MATCH(D2,'файл остатки'!$A$5:$FG$5,0)), 0)</f>
        <v>278.24</v>
      </c>
      <c r="F2" s="13">
        <f>IFERROR(INDEX('файл остатки'!$A$5:$FG$265,MATCH($O$2,'файл остатки'!$A$5:$A$228,0),MATCH(D2,'файл остатки'!$A$5:$FG$5,0)), 0)</f>
        <v>273.412380952381</v>
      </c>
      <c r="G2" s="13">
        <f>MIN(E2, 0)</f>
        <v>0</v>
      </c>
      <c r="H2" s="13">
        <v>0</v>
      </c>
      <c r="J2" s="14">
        <v>300</v>
      </c>
      <c r="K2" s="14">
        <f>-(G2 + G3) / J2</f>
        <v>0</v>
      </c>
      <c r="L2" s="14">
        <f>ROUND(K2, 0)</f>
        <v>0</v>
      </c>
      <c r="O2" s="15" t="s">
        <v>443</v>
      </c>
      <c r="R2" s="14" t="s">
        <v>641</v>
      </c>
      <c r="S2" s="14">
        <v>4</v>
      </c>
    </row>
    <row r="3" spans="1:19" x14ac:dyDescent="0.2">
      <c r="A3" s="55"/>
      <c r="B3" s="55"/>
      <c r="C3" s="13" t="s">
        <v>168</v>
      </c>
      <c r="D3" s="13" t="s">
        <v>191</v>
      </c>
      <c r="E3" s="13">
        <f>IFERROR(INDEX('файл остатки'!$A$5:$FG$265,MATCH($O$1,'файл остатки'!$A$5:$A$228,0),MATCH(D3,'файл остатки'!$A$5:$FG$5,0)), 0)</f>
        <v>0</v>
      </c>
      <c r="F3" s="13">
        <f>IFERROR(INDEX('файл остатки'!$A$5:$FG$265,MATCH($O$2,'файл остатки'!$A$5:$A$228,0),MATCH(D3,'файл остатки'!$A$5:$FG$5,0)), 0)</f>
        <v>0</v>
      </c>
      <c r="G3" s="13">
        <f>MIN(E3, 0)</f>
        <v>0</v>
      </c>
      <c r="H3" s="13">
        <v>0</v>
      </c>
    </row>
    <row r="6" spans="1:19" x14ac:dyDescent="0.2">
      <c r="A6" s="12" t="s">
        <v>639</v>
      </c>
      <c r="B6" s="16" t="s">
        <v>155</v>
      </c>
      <c r="C6" s="17" t="s">
        <v>169</v>
      </c>
      <c r="D6" s="17" t="s">
        <v>192</v>
      </c>
      <c r="E6" s="17">
        <f>IFERROR(INDEX('файл остатки'!$A$5:$FG$265,MATCH($O$1,'файл остатки'!$A$5:$A$228,0),MATCH(D6,'файл остатки'!$A$5:$FG$5,0)), 0)</f>
        <v>38.479999999999997</v>
      </c>
      <c r="F6" s="17">
        <f>IFERROR(INDEX('файл остатки'!$A$5:$FG$265,MATCH($O$2,'файл остатки'!$A$5:$A$228,0),MATCH(D6,'файл остатки'!$A$5:$FG$5,0)), 0)</f>
        <v>83.443809523809506</v>
      </c>
      <c r="G6" s="17">
        <f>MIN(E6, 0)</f>
        <v>0</v>
      </c>
      <c r="H6" s="17">
        <v>0</v>
      </c>
      <c r="J6" s="14">
        <v>150</v>
      </c>
      <c r="K6" s="14">
        <f>-(G6) / J6</f>
        <v>0</v>
      </c>
      <c r="L6" s="14">
        <f>ROUND(K6, 0)</f>
        <v>0</v>
      </c>
      <c r="R6" s="14" t="s">
        <v>642</v>
      </c>
      <c r="S6" s="14">
        <v>5</v>
      </c>
    </row>
    <row r="9" spans="1:19" x14ac:dyDescent="0.2">
      <c r="A9" s="12" t="s">
        <v>643</v>
      </c>
      <c r="B9" s="18" t="s">
        <v>143</v>
      </c>
      <c r="C9" s="19" t="s">
        <v>170</v>
      </c>
      <c r="D9" s="19" t="s">
        <v>193</v>
      </c>
      <c r="E9" s="19">
        <f>IFERROR(INDEX('файл остатки'!$A$5:$FG$265,MATCH($O$1,'файл остатки'!$A$5:$A$228,0),MATCH(D9,'файл остатки'!$A$5:$FG$5,0)), 0)</f>
        <v>-103.6</v>
      </c>
      <c r="F9" s="19">
        <f>IFERROR(INDEX('файл остатки'!$A$5:$FG$265,MATCH($O$2,'файл остатки'!$A$5:$A$228,0),MATCH(D9,'файл остатки'!$A$5:$FG$5,0)), 0)</f>
        <v>151.69999999999999</v>
      </c>
      <c r="G9" s="19">
        <f>MIN(E9, 0)</f>
        <v>-103.6</v>
      </c>
      <c r="H9" s="19">
        <v>0</v>
      </c>
      <c r="J9" s="14">
        <v>150</v>
      </c>
      <c r="K9" s="14">
        <f>-(G9) / J9</f>
        <v>0.69066666666666665</v>
      </c>
      <c r="L9" s="14">
        <f>ROUND(K9, 0)</f>
        <v>1</v>
      </c>
      <c r="R9" s="14" t="s">
        <v>644</v>
      </c>
      <c r="S9" s="14">
        <v>6</v>
      </c>
    </row>
    <row r="12" spans="1:19" ht="14.5" customHeight="1" x14ac:dyDescent="0.2">
      <c r="A12" s="55" t="s">
        <v>639</v>
      </c>
      <c r="B12" s="57" t="s">
        <v>129</v>
      </c>
      <c r="C12" s="20" t="s">
        <v>164</v>
      </c>
      <c r="D12" s="20" t="s">
        <v>185</v>
      </c>
      <c r="E12" s="20">
        <f>IFERROR(INDEX('файл остатки'!$A$5:$FG$265,MATCH($O$1,'файл остатки'!$A$5:$A$228,0),MATCH(D12,'файл остатки'!$A$5:$FG$5,0)), 0)</f>
        <v>-566.1</v>
      </c>
      <c r="F12" s="20">
        <f>IFERROR(INDEX('файл остатки'!$A$5:$FG$265,MATCH($O$2,'файл остатки'!$A$5:$A$228,0),MATCH(D12,'файл остатки'!$A$5:$FG$5,0)), 0)</f>
        <v>746.32180952380997</v>
      </c>
      <c r="G12" s="20">
        <f>MIN(E12, 0)</f>
        <v>-566.1</v>
      </c>
      <c r="H12" s="20">
        <v>0</v>
      </c>
      <c r="J12" s="14">
        <v>65</v>
      </c>
      <c r="K12" s="14">
        <f>-(G12 + G13 + G14 + G15) / J12</f>
        <v>18.181230769230769</v>
      </c>
      <c r="L12" s="14">
        <f>ROUND(K12, 0)</f>
        <v>18</v>
      </c>
      <c r="R12" s="14" t="s">
        <v>645</v>
      </c>
      <c r="S12" s="14">
        <v>1</v>
      </c>
    </row>
    <row r="13" spans="1:19" x14ac:dyDescent="0.2">
      <c r="A13" s="55"/>
      <c r="B13" s="55"/>
      <c r="C13" s="20" t="s">
        <v>165</v>
      </c>
      <c r="D13" s="20" t="s">
        <v>186</v>
      </c>
      <c r="E13" s="20">
        <f>IFERROR(INDEX('файл остатки'!$A$5:$FG$265,MATCH($O$1,'файл остатки'!$A$5:$A$228,0),MATCH(D13,'файл остатки'!$A$5:$FG$5,0)), 0)</f>
        <v>-355.2</v>
      </c>
      <c r="F13" s="20">
        <f>IFERROR(INDEX('файл остатки'!$A$5:$FG$265,MATCH($O$2,'файл остатки'!$A$5:$A$228,0),MATCH(D13,'файл остатки'!$A$5:$FG$5,0)), 0)</f>
        <v>0</v>
      </c>
      <c r="G13" s="20">
        <f>MIN(E13, 0)</f>
        <v>-355.2</v>
      </c>
      <c r="H13" s="20">
        <v>0</v>
      </c>
    </row>
    <row r="14" spans="1:19" x14ac:dyDescent="0.2">
      <c r="A14" s="55"/>
      <c r="B14" s="55"/>
      <c r="C14" s="20" t="s">
        <v>166</v>
      </c>
      <c r="D14" s="20" t="s">
        <v>187</v>
      </c>
      <c r="E14" s="20">
        <f>IFERROR(INDEX('файл остатки'!$A$5:$FG$265,MATCH($O$1,'файл остатки'!$A$5:$A$228,0),MATCH(D14,'файл остатки'!$A$5:$FG$5,0)), 0)</f>
        <v>-8.8800000000000008</v>
      </c>
      <c r="F14" s="20">
        <f>IFERROR(INDEX('файл остатки'!$A$5:$FG$265,MATCH($O$2,'файл остатки'!$A$5:$A$228,0),MATCH(D14,'файл остатки'!$A$5:$FG$5,0)), 0)</f>
        <v>0</v>
      </c>
      <c r="G14" s="20">
        <f>MIN(E14, 0)</f>
        <v>-8.8800000000000008</v>
      </c>
      <c r="H14" s="20">
        <v>0</v>
      </c>
    </row>
    <row r="15" spans="1:19" x14ac:dyDescent="0.2">
      <c r="A15" s="55"/>
      <c r="B15" s="55"/>
      <c r="C15" s="20" t="s">
        <v>167</v>
      </c>
      <c r="D15" s="20" t="s">
        <v>188</v>
      </c>
      <c r="E15" s="20">
        <f>IFERROR(INDEX('файл остатки'!$A$5:$FG$265,MATCH($O$1,'файл остатки'!$A$5:$A$228,0),MATCH(D15,'файл остатки'!$A$5:$FG$5,0)), 0)</f>
        <v>-251.6</v>
      </c>
      <c r="F15" s="20">
        <f>IFERROR(INDEX('файл остатки'!$A$5:$FG$265,MATCH($O$2,'файл остатки'!$A$5:$A$228,0),MATCH(D15,'файл остатки'!$A$5:$FG$5,0)), 0)</f>
        <v>107.54666666666699</v>
      </c>
      <c r="G15" s="20">
        <f>MIN(E15, 0)</f>
        <v>-251.6</v>
      </c>
      <c r="H15" s="20">
        <v>0</v>
      </c>
    </row>
    <row r="18" spans="1:19" x14ac:dyDescent="0.2">
      <c r="A18" s="12" t="s">
        <v>639</v>
      </c>
      <c r="B18" s="21" t="s">
        <v>130</v>
      </c>
      <c r="C18" s="22" t="s">
        <v>164</v>
      </c>
      <c r="D18" s="22" t="s">
        <v>189</v>
      </c>
      <c r="E18" s="22">
        <f>IFERROR(INDEX('файл остатки'!$A$5:$FG$265,MATCH($O$1,'файл остатки'!$A$5:$A$228,0),MATCH(D18,'файл остатки'!$A$5:$FG$5,0)), 0)</f>
        <v>-20.16</v>
      </c>
      <c r="F18" s="22">
        <f>IFERROR(INDEX('файл остатки'!$A$5:$FG$265,MATCH($O$2,'файл остатки'!$A$5:$A$228,0),MATCH(D18,'файл остатки'!$A$5:$FG$5,0)), 0)</f>
        <v>434.2</v>
      </c>
      <c r="G18" s="22">
        <f>MIN(E18, 0)</f>
        <v>-20.16</v>
      </c>
      <c r="H18" s="22">
        <v>0</v>
      </c>
      <c r="J18" s="14">
        <v>65</v>
      </c>
      <c r="K18" s="14">
        <f>-(G18) / J18</f>
        <v>0.31015384615384617</v>
      </c>
      <c r="L18" s="14">
        <f>ROUND(K18, 0)</f>
        <v>0</v>
      </c>
      <c r="R18" s="14" t="s">
        <v>646</v>
      </c>
      <c r="S18" s="14">
        <v>2</v>
      </c>
    </row>
    <row r="21" spans="1:19" x14ac:dyDescent="0.2">
      <c r="A21" s="12" t="s">
        <v>647</v>
      </c>
      <c r="B21" s="18" t="s">
        <v>143</v>
      </c>
      <c r="C21" s="19" t="s">
        <v>169</v>
      </c>
      <c r="D21" s="19" t="s">
        <v>255</v>
      </c>
      <c r="E21" s="19">
        <f>IFERROR(INDEX('файл остатки'!$A$5:$FG$265,MATCH($O$1,'файл остатки'!$A$5:$A$228,0),MATCH(D21,'файл остатки'!$A$5:$FG$5,0)), 0)</f>
        <v>-16.2</v>
      </c>
      <c r="F21" s="19">
        <f>IFERROR(INDEX('файл остатки'!$A$5:$FG$265,MATCH($O$2,'файл остатки'!$A$5:$A$228,0),MATCH(D21,'файл остатки'!$A$5:$FG$5,0)), 0)</f>
        <v>0</v>
      </c>
      <c r="G21" s="19">
        <f>MIN(E21, 0)</f>
        <v>-16.2</v>
      </c>
      <c r="H21" s="19">
        <v>0</v>
      </c>
      <c r="J21" s="14">
        <v>65</v>
      </c>
      <c r="K21" s="14">
        <f>-(G21) / J21</f>
        <v>0.24923076923076923</v>
      </c>
      <c r="L21" s="14">
        <f>ROUND(K21, 0)</f>
        <v>0</v>
      </c>
      <c r="R21" s="14" t="s">
        <v>648</v>
      </c>
      <c r="S21" s="14">
        <v>3</v>
      </c>
    </row>
  </sheetData>
  <mergeCells count="4">
    <mergeCell ref="A2:A3"/>
    <mergeCell ref="B2:B3"/>
    <mergeCell ref="A12:A15"/>
    <mergeCell ref="B12:B1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6"/>
  <sheetViews>
    <sheetView zoomScale="90" zoomScaleNormal="90" workbookViewId="0">
      <selection activeCell="A8" sqref="A8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23" customWidth="1"/>
    <col min="7" max="7" width="8.6640625" style="23" customWidth="1"/>
    <col min="8" max="9" width="8.6640625" style="24" hidden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7" width="8.5" style="1" hidden="1" customWidth="1"/>
    <col min="18" max="18" width="8.5" style="23" hidden="1" customWidth="1"/>
    <col min="19" max="19" width="8.83203125" style="1" customWidth="1"/>
    <col min="20" max="20" width="17.1640625" style="1" customWidth="1"/>
    <col min="21" max="21" width="16.83203125" style="1" customWidth="1"/>
    <col min="22" max="22" width="17" style="1" customWidth="1"/>
    <col min="23" max="1016" width="8.5" style="1" customWidth="1"/>
    <col min="1017" max="1025" width="9.1640625" style="1" customWidth="1"/>
  </cols>
  <sheetData>
    <row r="1" spans="1:19" ht="14" customHeight="1" x14ac:dyDescent="0.2">
      <c r="A1" s="58" t="s">
        <v>649</v>
      </c>
      <c r="B1" s="59" t="s">
        <v>650</v>
      </c>
      <c r="C1" s="59" t="s">
        <v>651</v>
      </c>
      <c r="D1" s="59" t="s">
        <v>128</v>
      </c>
      <c r="E1" s="59" t="s">
        <v>652</v>
      </c>
      <c r="F1" s="59" t="s">
        <v>653</v>
      </c>
      <c r="G1" s="59" t="s">
        <v>654</v>
      </c>
      <c r="H1" s="59"/>
      <c r="I1" s="25"/>
      <c r="K1" s="25"/>
      <c r="L1" s="25"/>
      <c r="M1" s="25"/>
      <c r="P1" s="58"/>
      <c r="Q1" s="58"/>
      <c r="R1" s="58"/>
    </row>
    <row r="2" spans="1:19" ht="28.5" customHeight="1" x14ac:dyDescent="0.2">
      <c r="A2" s="58"/>
      <c r="B2" s="58"/>
      <c r="C2" s="58"/>
      <c r="D2" s="58"/>
      <c r="E2" s="58"/>
      <c r="F2" s="59"/>
      <c r="G2" s="59"/>
      <c r="H2" s="59"/>
      <c r="I2" s="25" t="s">
        <v>655</v>
      </c>
      <c r="K2" s="25" t="s">
        <v>656</v>
      </c>
      <c r="L2" s="25" t="s">
        <v>657</v>
      </c>
      <c r="M2" s="25">
        <v>0</v>
      </c>
      <c r="P2" s="58"/>
      <c r="Q2" s="58"/>
      <c r="R2" s="58"/>
    </row>
    <row r="3" spans="1:19" s="32" customFormat="1" x14ac:dyDescent="0.2">
      <c r="A3" s="26">
        <f t="shared" ref="A3:A8" ca="1" si="0">IF(I3="-", "", 1 + SUM(INDIRECT(ADDRESS(2,COLUMN(L3)) &amp; ":" &amp; ADDRESS(ROW(),COLUMN(L3)))))</f>
        <v>1</v>
      </c>
      <c r="B3" s="27">
        <f>IF(E3="","",VLOOKUP(E3, 'SKU Милкпроджект'!$A$1:$B$50, 2, 0))</f>
        <v>150</v>
      </c>
      <c r="C3" s="27">
        <f>IF(E3="","",VLOOKUP(E3, 'SKU Милкпроджект'!$A$1:$C$50, 3, 0))</f>
        <v>30</v>
      </c>
      <c r="D3" s="28" t="s">
        <v>143</v>
      </c>
      <c r="E3" s="26" t="s">
        <v>193</v>
      </c>
      <c r="F3" s="29">
        <v>150</v>
      </c>
      <c r="G3" s="30" t="str">
        <f t="shared" ref="G3:G34" ca="1" si="1">IF(I3="","",(INDIRECT("M" &amp; ROW() - 1) - M3))</f>
        <v/>
      </c>
      <c r="H3" s="31" t="str">
        <f t="shared" ref="H3:H34" ca="1" si="2">IF(I3 = "-", INDIRECT("B" &amp; ROW() - 1),"")</f>
        <v/>
      </c>
      <c r="J3" s="33">
        <f t="shared" ref="J3:J34" ca="1" si="3">IF(I3 = "-", -INDIRECT("B" &amp; ROW() - 1),F3)</f>
        <v>150</v>
      </c>
      <c r="K3" s="32">
        <f t="shared" ref="K3:K34" ca="1" si="4">IF(I3 = "-", SUM(INDIRECT(ADDRESS(2,COLUMN(J3)) &amp; ":" &amp; ADDRESS(ROW(),COLUMN(J3)))), 0)</f>
        <v>0</v>
      </c>
      <c r="L3" s="32">
        <f t="shared" ref="L3:L34" si="5">IF(I3="-",1,0)</f>
        <v>0</v>
      </c>
      <c r="M3" s="32">
        <f t="shared" ref="M3:M34" ca="1" si="6">IF(K3 = 0, INDIRECT("M" &amp; ROW() - 1), K3)</f>
        <v>0</v>
      </c>
      <c r="O3" s="34"/>
      <c r="Q3" s="31" t="str">
        <f ca="1">IF(P3 = "", "", P3 / INDIRECT("D" &amp; ROW() - 1) )</f>
        <v/>
      </c>
      <c r="R3" s="31" t="str">
        <f ca="1">IF(I3="-",IF(ISNUMBER(SEARCH(",", INDIRECT("B" &amp; ROW() - 1) )),1,""), "")</f>
        <v/>
      </c>
    </row>
    <row r="4" spans="1:19" ht="14.5" customHeight="1" x14ac:dyDescent="0.2">
      <c r="A4" s="35" t="str">
        <f t="shared" ca="1" si="0"/>
        <v/>
      </c>
      <c r="B4" s="36" t="s">
        <v>658</v>
      </c>
      <c r="C4" s="37" t="str">
        <f>IF(E4="","",VLOOKUP(E4, 'SKU Милкпроджект'!$A$1:$C$50, 3, 0))</f>
        <v>-</v>
      </c>
      <c r="D4" s="31"/>
      <c r="E4" s="35" t="s">
        <v>658</v>
      </c>
      <c r="F4" s="38"/>
      <c r="G4" s="30">
        <f t="shared" ca="1" si="1"/>
        <v>0</v>
      </c>
      <c r="H4" s="31">
        <f t="shared" ca="1" si="2"/>
        <v>150</v>
      </c>
      <c r="I4" s="35" t="s">
        <v>658</v>
      </c>
      <c r="J4" s="33">
        <f t="shared" ca="1" si="3"/>
        <v>-150</v>
      </c>
      <c r="K4" s="32">
        <f t="shared" ca="1" si="4"/>
        <v>0</v>
      </c>
      <c r="L4" s="32">
        <f t="shared" si="5"/>
        <v>1</v>
      </c>
      <c r="M4" s="32">
        <f t="shared" ca="1" si="6"/>
        <v>0</v>
      </c>
      <c r="N4" s="32"/>
      <c r="O4" s="34"/>
      <c r="P4" s="32"/>
      <c r="R4" s="39" t="str">
        <f t="shared" ref="R4:R35" ca="1" si="7">IF(Q4 = "", "", Q4 / INDIRECT("D" &amp; ROW() - 1) )</f>
        <v/>
      </c>
      <c r="S4" s="40" t="str">
        <f t="shared" ref="S4:S67" ca="1" si="8">IF(J4="-",IF(ISNUMBER(SEARCH(",", INDIRECT("B" &amp; ROW() - 1) )),1,""), "")</f>
        <v/>
      </c>
    </row>
    <row r="5" spans="1:19" s="32" customFormat="1" x14ac:dyDescent="0.2">
      <c r="A5" s="26">
        <f t="shared" ca="1" si="0"/>
        <v>2</v>
      </c>
      <c r="B5" s="27">
        <f>IF(E5="","",VLOOKUP(E5, 'SKU Милкпроджект'!$A$1:$B$50, 2, 0))</f>
        <v>150</v>
      </c>
      <c r="C5" s="27">
        <f>IF(E5="","",VLOOKUP(E5, 'SKU Милкпроджект'!$A$1:$C$50, 3, 0))</f>
        <v>30</v>
      </c>
      <c r="D5" s="28" t="s">
        <v>143</v>
      </c>
      <c r="E5" s="26" t="s">
        <v>193</v>
      </c>
      <c r="F5" s="29">
        <v>150</v>
      </c>
      <c r="G5" s="30" t="str">
        <f t="shared" ref="G5:G8" ca="1" si="9">IF(I5="","",(INDIRECT("M" &amp; ROW() - 1) - M5))</f>
        <v/>
      </c>
      <c r="H5" s="31" t="str">
        <f t="shared" ca="1" si="2"/>
        <v/>
      </c>
      <c r="J5" s="33">
        <f t="shared" ref="J5:J8" ca="1" si="10">IF(I5 = "-", -INDIRECT("B" &amp; ROW() - 1),F5)</f>
        <v>150</v>
      </c>
      <c r="K5" s="32">
        <f t="shared" ref="K5:K8" ca="1" si="11">IF(I5 = "-", SUM(INDIRECT(ADDRESS(2,COLUMN(J5)) &amp; ":" &amp; ADDRESS(ROW(),COLUMN(J5)))), 0)</f>
        <v>0</v>
      </c>
      <c r="L5" s="32">
        <f t="shared" ref="L5:L8" si="12">IF(I5="-",1,0)</f>
        <v>0</v>
      </c>
      <c r="M5" s="32">
        <f t="shared" ref="M5:M8" ca="1" si="13">IF(K5 = 0, INDIRECT("M" &amp; ROW() - 1), K5)</f>
        <v>0</v>
      </c>
      <c r="O5" s="34"/>
      <c r="Q5" s="31" t="str">
        <f ca="1">IF(P5 = "", "", P5 / INDIRECT("D" &amp; ROW() - 1) )</f>
        <v/>
      </c>
      <c r="R5" s="31" t="str">
        <f ca="1">IF(I5="-",IF(ISNUMBER(SEARCH(",", INDIRECT("B" &amp; ROW() - 1) )),1,""), "")</f>
        <v/>
      </c>
    </row>
    <row r="6" spans="1:19" ht="14.5" customHeight="1" x14ac:dyDescent="0.2">
      <c r="A6" s="35" t="str">
        <f t="shared" ca="1" si="0"/>
        <v/>
      </c>
      <c r="B6" s="36" t="s">
        <v>658</v>
      </c>
      <c r="C6" s="37" t="str">
        <f>IF(E6="","",VLOOKUP(E6, 'SKU Милкпроджект'!$A$1:$C$50, 3, 0))</f>
        <v>-</v>
      </c>
      <c r="D6" s="31"/>
      <c r="E6" s="35" t="s">
        <v>658</v>
      </c>
      <c r="F6" s="38"/>
      <c r="G6" s="30">
        <f t="shared" ca="1" si="9"/>
        <v>0</v>
      </c>
      <c r="H6" s="31">
        <f t="shared" ca="1" si="2"/>
        <v>150</v>
      </c>
      <c r="I6" s="35" t="s">
        <v>658</v>
      </c>
      <c r="J6" s="33">
        <f t="shared" ca="1" si="10"/>
        <v>-150</v>
      </c>
      <c r="K6" s="32">
        <f t="shared" ca="1" si="11"/>
        <v>0</v>
      </c>
      <c r="L6" s="32">
        <f t="shared" si="12"/>
        <v>1</v>
      </c>
      <c r="M6" s="32">
        <f t="shared" ca="1" si="13"/>
        <v>0</v>
      </c>
      <c r="N6" s="32"/>
      <c r="O6" s="34"/>
      <c r="P6" s="32"/>
      <c r="R6" s="39" t="str">
        <f t="shared" ca="1" si="7"/>
        <v/>
      </c>
      <c r="S6" s="40" t="str">
        <f t="shared" ref="S6" ca="1" si="14">IF(J6="-",IF(ISNUMBER(SEARCH(",", INDIRECT("B" &amp; ROW() - 1) )),1,""), "")</f>
        <v/>
      </c>
    </row>
    <row r="7" spans="1:19" s="32" customFormat="1" x14ac:dyDescent="0.2">
      <c r="A7" s="26">
        <f t="shared" ca="1" si="0"/>
        <v>3</v>
      </c>
      <c r="B7" s="27">
        <f>IF(E7="","",VLOOKUP(E7, 'SKU Милкпроджект'!$A$1:$B$50, 2, 0))</f>
        <v>150</v>
      </c>
      <c r="C7" s="27">
        <f>IF(E7="","",VLOOKUP(E7, 'SKU Милкпроджект'!$A$1:$C$50, 3, 0))</f>
        <v>30</v>
      </c>
      <c r="D7" s="28" t="s">
        <v>143</v>
      </c>
      <c r="E7" s="26" t="s">
        <v>193</v>
      </c>
      <c r="F7" s="29">
        <v>150</v>
      </c>
      <c r="G7" s="30" t="str">
        <f t="shared" ca="1" si="9"/>
        <v/>
      </c>
      <c r="H7" s="31" t="str">
        <f t="shared" ca="1" si="2"/>
        <v/>
      </c>
      <c r="J7" s="33">
        <f t="shared" ca="1" si="10"/>
        <v>150</v>
      </c>
      <c r="K7" s="32">
        <f t="shared" ca="1" si="11"/>
        <v>0</v>
      </c>
      <c r="L7" s="32">
        <f t="shared" si="12"/>
        <v>0</v>
      </c>
      <c r="M7" s="32">
        <f t="shared" ca="1" si="13"/>
        <v>0</v>
      </c>
      <c r="O7" s="34"/>
      <c r="Q7" s="31" t="str">
        <f ca="1">IF(P7 = "", "", P7 / INDIRECT("D" &amp; ROW() - 1) )</f>
        <v/>
      </c>
      <c r="R7" s="31" t="str">
        <f ca="1">IF(I7="-",IF(ISNUMBER(SEARCH(",", INDIRECT("B" &amp; ROW() - 1) )),1,""), "")</f>
        <v/>
      </c>
    </row>
    <row r="8" spans="1:19" ht="14.5" customHeight="1" x14ac:dyDescent="0.2">
      <c r="A8" s="35" t="str">
        <f t="shared" ca="1" si="0"/>
        <v/>
      </c>
      <c r="B8" s="36" t="s">
        <v>658</v>
      </c>
      <c r="C8" s="37" t="str">
        <f>IF(E8="","",VLOOKUP(E8, 'SKU Милкпроджект'!$A$1:$C$50, 3, 0))</f>
        <v>-</v>
      </c>
      <c r="D8" s="31"/>
      <c r="E8" s="35" t="s">
        <v>658</v>
      </c>
      <c r="F8" s="38"/>
      <c r="G8" s="30">
        <f t="shared" ca="1" si="9"/>
        <v>0</v>
      </c>
      <c r="H8" s="31">
        <f t="shared" ca="1" si="2"/>
        <v>150</v>
      </c>
      <c r="I8" s="35" t="s">
        <v>658</v>
      </c>
      <c r="J8" s="33">
        <f t="shared" ca="1" si="10"/>
        <v>-150</v>
      </c>
      <c r="K8" s="32">
        <f t="shared" ca="1" si="11"/>
        <v>0</v>
      </c>
      <c r="L8" s="32">
        <f t="shared" si="12"/>
        <v>1</v>
      </c>
      <c r="M8" s="32">
        <f t="shared" ca="1" si="13"/>
        <v>0</v>
      </c>
      <c r="N8" s="32"/>
      <c r="O8" s="34"/>
      <c r="P8" s="32"/>
      <c r="R8" s="39" t="str">
        <f t="shared" ca="1" si="7"/>
        <v/>
      </c>
      <c r="S8" s="40" t="str">
        <f t="shared" ref="S8" ca="1" si="15">IF(J8="-",IF(ISNUMBER(SEARCH(",", INDIRECT("B" &amp; ROW() - 1) )),1,""), "")</f>
        <v/>
      </c>
    </row>
    <row r="9" spans="1:19" ht="14.5" customHeight="1" x14ac:dyDescent="0.2">
      <c r="A9" s="32"/>
      <c r="B9" s="31" t="str">
        <f>IF(E9="","",VLOOKUP(E9, 'SKU Милкпроджект'!$A$1:$B$50, 2, 0))</f>
        <v/>
      </c>
      <c r="C9" s="31" t="str">
        <f>IF(E9="","",VLOOKUP(E9, 'SKU Милкпроджект'!$A$1:$C$50, 3, 0))</f>
        <v/>
      </c>
      <c r="D9" s="31"/>
      <c r="E9" s="32"/>
      <c r="F9" s="38"/>
      <c r="G9" s="30" t="str">
        <f t="shared" ca="1" si="1"/>
        <v/>
      </c>
      <c r="H9" s="31" t="str">
        <f t="shared" ca="1" si="2"/>
        <v/>
      </c>
      <c r="I9" s="32"/>
      <c r="J9" s="33">
        <f t="shared" ca="1" si="3"/>
        <v>0</v>
      </c>
      <c r="K9" s="32">
        <f t="shared" ca="1" si="4"/>
        <v>0</v>
      </c>
      <c r="L9" s="32">
        <f t="shared" si="5"/>
        <v>0</v>
      </c>
      <c r="M9" s="32">
        <f t="shared" ca="1" si="6"/>
        <v>0</v>
      </c>
      <c r="N9" s="32"/>
      <c r="O9" s="34"/>
      <c r="P9" s="32"/>
      <c r="R9" s="39" t="str">
        <f t="shared" ca="1" si="7"/>
        <v/>
      </c>
      <c r="S9" s="40" t="str">
        <f t="shared" ca="1" si="8"/>
        <v/>
      </c>
    </row>
    <row r="10" spans="1:19" ht="14.5" customHeight="1" x14ac:dyDescent="0.2">
      <c r="A10" s="32"/>
      <c r="B10" s="31" t="str">
        <f>IF(E10="","",VLOOKUP(E10, 'SKU Милкпроджект'!$A$1:$B$50, 2, 0))</f>
        <v/>
      </c>
      <c r="C10" s="31" t="str">
        <f>IF(E10="","",VLOOKUP(E10, 'SKU Милкпроджект'!$A$1:$C$50, 3, 0))</f>
        <v/>
      </c>
      <c r="D10" s="31"/>
      <c r="E10" s="32"/>
      <c r="F10" s="38"/>
      <c r="G10" s="30" t="str">
        <f t="shared" ca="1" si="1"/>
        <v/>
      </c>
      <c r="H10" s="31" t="str">
        <f t="shared" ca="1" si="2"/>
        <v/>
      </c>
      <c r="I10" s="32"/>
      <c r="J10" s="33">
        <f t="shared" ca="1" si="3"/>
        <v>0</v>
      </c>
      <c r="K10" s="32">
        <f t="shared" ca="1" si="4"/>
        <v>0</v>
      </c>
      <c r="L10" s="32">
        <f t="shared" si="5"/>
        <v>0</v>
      </c>
      <c r="M10" s="32">
        <f t="shared" ca="1" si="6"/>
        <v>0</v>
      </c>
      <c r="N10" s="32"/>
      <c r="O10" s="34"/>
      <c r="P10" s="32"/>
      <c r="R10" s="39" t="str">
        <f t="shared" ca="1" si="7"/>
        <v/>
      </c>
      <c r="S10" s="40" t="str">
        <f t="shared" ca="1" si="8"/>
        <v/>
      </c>
    </row>
    <row r="11" spans="1:19" ht="14.5" customHeight="1" x14ac:dyDescent="0.2">
      <c r="A11" s="32"/>
      <c r="B11" s="31" t="str">
        <f>IF(E11="","",VLOOKUP(E11, 'SKU Милкпроджект'!$A$1:$B$50, 2, 0))</f>
        <v/>
      </c>
      <c r="C11" s="31" t="str">
        <f>IF(E11="","",VLOOKUP(E11, 'SKU Милкпроджект'!$A$1:$C$50, 3, 0))</f>
        <v/>
      </c>
      <c r="D11" s="31"/>
      <c r="E11" s="32"/>
      <c r="F11" s="38"/>
      <c r="G11" s="30" t="str">
        <f t="shared" ca="1" si="1"/>
        <v/>
      </c>
      <c r="H11" s="31" t="str">
        <f t="shared" ca="1" si="2"/>
        <v/>
      </c>
      <c r="I11" s="32"/>
      <c r="J11" s="33">
        <f t="shared" ca="1" si="3"/>
        <v>0</v>
      </c>
      <c r="K11" s="32">
        <f t="shared" ca="1" si="4"/>
        <v>0</v>
      </c>
      <c r="L11" s="32">
        <f t="shared" si="5"/>
        <v>0</v>
      </c>
      <c r="M11" s="32">
        <f t="shared" ca="1" si="6"/>
        <v>0</v>
      </c>
      <c r="N11" s="32"/>
      <c r="O11" s="34"/>
      <c r="P11" s="32"/>
      <c r="R11" s="39" t="str">
        <f t="shared" ca="1" si="7"/>
        <v/>
      </c>
      <c r="S11" s="40" t="str">
        <f t="shared" ca="1" si="8"/>
        <v/>
      </c>
    </row>
    <row r="12" spans="1:19" ht="14.5" customHeight="1" x14ac:dyDescent="0.2">
      <c r="A12" s="32"/>
      <c r="B12" s="31" t="str">
        <f>IF(E12="","",VLOOKUP(E12, 'SKU Милкпроджект'!$A$1:$B$50, 2, 0))</f>
        <v/>
      </c>
      <c r="C12" s="31" t="str">
        <f>IF(E12="","",VLOOKUP(E12, 'SKU Милкпроджект'!$A$1:$C$50, 3, 0))</f>
        <v/>
      </c>
      <c r="D12" s="31"/>
      <c r="E12" s="32"/>
      <c r="F12" s="38"/>
      <c r="G12" s="30" t="str">
        <f t="shared" ca="1" si="1"/>
        <v/>
      </c>
      <c r="H12" s="31" t="str">
        <f t="shared" ca="1" si="2"/>
        <v/>
      </c>
      <c r="I12" s="32"/>
      <c r="J12" s="33">
        <f t="shared" ca="1" si="3"/>
        <v>0</v>
      </c>
      <c r="K12" s="32">
        <f t="shared" ca="1" si="4"/>
        <v>0</v>
      </c>
      <c r="L12" s="32">
        <f t="shared" si="5"/>
        <v>0</v>
      </c>
      <c r="M12" s="32">
        <f t="shared" ca="1" si="6"/>
        <v>0</v>
      </c>
      <c r="N12" s="32"/>
      <c r="O12" s="34"/>
      <c r="P12" s="32"/>
      <c r="R12" s="39" t="str">
        <f t="shared" ca="1" si="7"/>
        <v/>
      </c>
      <c r="S12" s="40" t="str">
        <f t="shared" ca="1" si="8"/>
        <v/>
      </c>
    </row>
    <row r="13" spans="1:19" ht="14.5" customHeight="1" x14ac:dyDescent="0.2">
      <c r="A13" s="32"/>
      <c r="B13" s="31" t="str">
        <f>IF(E13="","",VLOOKUP(E13, 'SKU Милкпроджект'!$A$1:$B$50, 2, 0))</f>
        <v/>
      </c>
      <c r="C13" s="31" t="str">
        <f>IF(E13="","",VLOOKUP(E13, 'SKU Милкпроджект'!$A$1:$C$50, 3, 0))</f>
        <v/>
      </c>
      <c r="D13" s="31"/>
      <c r="E13" s="32"/>
      <c r="F13" s="38"/>
      <c r="G13" s="30" t="str">
        <f t="shared" ca="1" si="1"/>
        <v/>
      </c>
      <c r="H13" s="31" t="str">
        <f t="shared" ca="1" si="2"/>
        <v/>
      </c>
      <c r="I13" s="32"/>
      <c r="J13" s="33">
        <f t="shared" ca="1" si="3"/>
        <v>0</v>
      </c>
      <c r="K13" s="32">
        <f t="shared" ca="1" si="4"/>
        <v>0</v>
      </c>
      <c r="L13" s="32">
        <f t="shared" si="5"/>
        <v>0</v>
      </c>
      <c r="M13" s="32">
        <f t="shared" ca="1" si="6"/>
        <v>0</v>
      </c>
      <c r="N13" s="32"/>
      <c r="O13" s="34"/>
      <c r="P13" s="32"/>
      <c r="R13" s="39" t="str">
        <f t="shared" ca="1" si="7"/>
        <v/>
      </c>
      <c r="S13" s="40" t="str">
        <f t="shared" ca="1" si="8"/>
        <v/>
      </c>
    </row>
    <row r="14" spans="1:19" ht="14.5" customHeight="1" x14ac:dyDescent="0.2">
      <c r="A14" s="32"/>
      <c r="B14" s="31" t="str">
        <f>IF(E14="","",VLOOKUP(E14, 'SKU Милкпроджект'!$A$1:$B$50, 2, 0))</f>
        <v/>
      </c>
      <c r="C14" s="31" t="str">
        <f>IF(E14="","",VLOOKUP(E14, 'SKU Милкпроджект'!$A$1:$C$50, 3, 0))</f>
        <v/>
      </c>
      <c r="D14" s="31"/>
      <c r="E14" s="32"/>
      <c r="F14" s="38"/>
      <c r="G14" s="30" t="str">
        <f t="shared" ca="1" si="1"/>
        <v/>
      </c>
      <c r="H14" s="31" t="str">
        <f t="shared" ca="1" si="2"/>
        <v/>
      </c>
      <c r="I14" s="32"/>
      <c r="J14" s="33">
        <f t="shared" ca="1" si="3"/>
        <v>0</v>
      </c>
      <c r="K14" s="32">
        <f t="shared" ca="1" si="4"/>
        <v>0</v>
      </c>
      <c r="L14" s="32">
        <f t="shared" si="5"/>
        <v>0</v>
      </c>
      <c r="M14" s="32">
        <f t="shared" ca="1" si="6"/>
        <v>0</v>
      </c>
      <c r="N14" s="32"/>
      <c r="O14" s="34"/>
      <c r="P14" s="32"/>
      <c r="R14" s="39" t="str">
        <f t="shared" ca="1" si="7"/>
        <v/>
      </c>
      <c r="S14" s="40" t="str">
        <f t="shared" ca="1" si="8"/>
        <v/>
      </c>
    </row>
    <row r="15" spans="1:19" ht="14.5" customHeight="1" x14ac:dyDescent="0.2">
      <c r="A15" s="32"/>
      <c r="B15" s="31" t="str">
        <f>IF(E15="","",VLOOKUP(E15, 'SKU Милкпроджект'!$A$1:$B$50, 2, 0))</f>
        <v/>
      </c>
      <c r="C15" s="31" t="str">
        <f>IF(E15="","",VLOOKUP(E15, 'SKU Милкпроджект'!$A$1:$C$50, 3, 0))</f>
        <v/>
      </c>
      <c r="D15" s="31"/>
      <c r="E15" s="32"/>
      <c r="F15" s="38"/>
      <c r="G15" s="30" t="str">
        <f t="shared" ca="1" si="1"/>
        <v/>
      </c>
      <c r="H15" s="31" t="str">
        <f t="shared" ca="1" si="2"/>
        <v/>
      </c>
      <c r="I15" s="32"/>
      <c r="J15" s="33">
        <f t="shared" ca="1" si="3"/>
        <v>0</v>
      </c>
      <c r="K15" s="32">
        <f t="shared" ca="1" si="4"/>
        <v>0</v>
      </c>
      <c r="L15" s="32">
        <f t="shared" si="5"/>
        <v>0</v>
      </c>
      <c r="M15" s="32">
        <f t="shared" ca="1" si="6"/>
        <v>0</v>
      </c>
      <c r="N15" s="32"/>
      <c r="O15" s="34"/>
      <c r="P15" s="32"/>
      <c r="R15" s="39" t="str">
        <f t="shared" ca="1" si="7"/>
        <v/>
      </c>
      <c r="S15" s="40" t="str">
        <f t="shared" ca="1" si="8"/>
        <v/>
      </c>
    </row>
    <row r="16" spans="1:19" ht="14.5" customHeight="1" x14ac:dyDescent="0.2">
      <c r="A16" s="32"/>
      <c r="B16" s="31" t="str">
        <f>IF(E16="","",VLOOKUP(E16, 'SKU Милкпроджект'!$A$1:$B$50, 2, 0))</f>
        <v/>
      </c>
      <c r="C16" s="31" t="str">
        <f>IF(E16="","",VLOOKUP(E16, 'SKU Милкпроджект'!$A$1:$C$50, 3, 0))</f>
        <v/>
      </c>
      <c r="D16" s="31"/>
      <c r="E16" s="32"/>
      <c r="F16" s="38"/>
      <c r="G16" s="30" t="str">
        <f t="shared" ca="1" si="1"/>
        <v/>
      </c>
      <c r="H16" s="31" t="str">
        <f t="shared" ca="1" si="2"/>
        <v/>
      </c>
      <c r="I16" s="32"/>
      <c r="J16" s="33">
        <f t="shared" ca="1" si="3"/>
        <v>0</v>
      </c>
      <c r="K16" s="32">
        <f t="shared" ca="1" si="4"/>
        <v>0</v>
      </c>
      <c r="L16" s="32">
        <f t="shared" si="5"/>
        <v>0</v>
      </c>
      <c r="M16" s="32">
        <f t="shared" ca="1" si="6"/>
        <v>0</v>
      </c>
      <c r="N16" s="32"/>
      <c r="O16" s="34"/>
      <c r="P16" s="32"/>
      <c r="R16" s="39" t="str">
        <f t="shared" ca="1" si="7"/>
        <v/>
      </c>
      <c r="S16" s="40" t="str">
        <f t="shared" ca="1" si="8"/>
        <v/>
      </c>
    </row>
    <row r="17" spans="1:19" ht="14.5" customHeight="1" x14ac:dyDescent="0.2">
      <c r="A17" s="32"/>
      <c r="B17" s="31" t="str">
        <f>IF(E17="","",VLOOKUP(E17, 'SKU Милкпроджект'!$A$1:$B$50, 2, 0))</f>
        <v/>
      </c>
      <c r="C17" s="31" t="str">
        <f>IF(E17="","",VLOOKUP(E17, 'SKU Милкпроджект'!$A$1:$C$50, 3, 0))</f>
        <v/>
      </c>
      <c r="D17" s="31"/>
      <c r="E17" s="32"/>
      <c r="F17" s="38"/>
      <c r="G17" s="30" t="str">
        <f t="shared" ca="1" si="1"/>
        <v/>
      </c>
      <c r="H17" s="31" t="str">
        <f t="shared" ca="1" si="2"/>
        <v/>
      </c>
      <c r="I17" s="32"/>
      <c r="J17" s="33">
        <f t="shared" ca="1" si="3"/>
        <v>0</v>
      </c>
      <c r="K17" s="32">
        <f t="shared" ca="1" si="4"/>
        <v>0</v>
      </c>
      <c r="L17" s="32">
        <f t="shared" si="5"/>
        <v>0</v>
      </c>
      <c r="M17" s="32">
        <f t="shared" ca="1" si="6"/>
        <v>0</v>
      </c>
      <c r="N17" s="32"/>
      <c r="O17" s="34"/>
      <c r="P17" s="32"/>
      <c r="R17" s="39" t="str">
        <f t="shared" ca="1" si="7"/>
        <v/>
      </c>
      <c r="S17" s="40" t="str">
        <f t="shared" ca="1" si="8"/>
        <v/>
      </c>
    </row>
    <row r="18" spans="1:19" ht="14.5" customHeight="1" x14ac:dyDescent="0.2">
      <c r="A18" s="32"/>
      <c r="B18" s="31" t="str">
        <f>IF(E18="","",VLOOKUP(E18, 'SKU Милкпроджект'!$A$1:$B$50, 2, 0))</f>
        <v/>
      </c>
      <c r="C18" s="31" t="str">
        <f>IF(E18="","",VLOOKUP(E18, 'SKU Милкпроджект'!$A$1:$C$50, 3, 0))</f>
        <v/>
      </c>
      <c r="D18" s="31"/>
      <c r="E18" s="32"/>
      <c r="F18" s="38"/>
      <c r="G18" s="30" t="str">
        <f t="shared" ca="1" si="1"/>
        <v/>
      </c>
      <c r="H18" s="31" t="str">
        <f t="shared" ca="1" si="2"/>
        <v/>
      </c>
      <c r="I18" s="32"/>
      <c r="J18" s="33">
        <f t="shared" ca="1" si="3"/>
        <v>0</v>
      </c>
      <c r="K18" s="32">
        <f t="shared" ca="1" si="4"/>
        <v>0</v>
      </c>
      <c r="L18" s="32">
        <f t="shared" si="5"/>
        <v>0</v>
      </c>
      <c r="M18" s="32">
        <f t="shared" ca="1" si="6"/>
        <v>0</v>
      </c>
      <c r="N18" s="32"/>
      <c r="O18" s="34"/>
      <c r="P18" s="32"/>
      <c r="R18" s="39" t="str">
        <f t="shared" ca="1" si="7"/>
        <v/>
      </c>
      <c r="S18" s="40" t="str">
        <f t="shared" ca="1" si="8"/>
        <v/>
      </c>
    </row>
    <row r="19" spans="1:19" ht="14.5" customHeight="1" x14ac:dyDescent="0.2">
      <c r="A19" s="32"/>
      <c r="B19" s="31" t="str">
        <f>IF(E19="","",VLOOKUP(E19, 'SKU Милкпроджект'!$A$1:$B$50, 2, 0))</f>
        <v/>
      </c>
      <c r="C19" s="31" t="str">
        <f>IF(E19="","",VLOOKUP(E19, 'SKU Милкпроджект'!$A$1:$C$50, 3, 0))</f>
        <v/>
      </c>
      <c r="D19" s="31"/>
      <c r="E19" s="32"/>
      <c r="F19" s="38"/>
      <c r="G19" s="30" t="str">
        <f t="shared" ca="1" si="1"/>
        <v/>
      </c>
      <c r="H19" s="31" t="str">
        <f t="shared" ca="1" si="2"/>
        <v/>
      </c>
      <c r="I19" s="32"/>
      <c r="J19" s="33">
        <f t="shared" ca="1" si="3"/>
        <v>0</v>
      </c>
      <c r="K19" s="32">
        <f t="shared" ca="1" si="4"/>
        <v>0</v>
      </c>
      <c r="L19" s="32">
        <f t="shared" si="5"/>
        <v>0</v>
      </c>
      <c r="M19" s="32">
        <f t="shared" ca="1" si="6"/>
        <v>0</v>
      </c>
      <c r="N19" s="32"/>
      <c r="O19" s="34"/>
      <c r="P19" s="32"/>
      <c r="R19" s="39" t="str">
        <f t="shared" ca="1" si="7"/>
        <v/>
      </c>
      <c r="S19" s="40" t="str">
        <f t="shared" ca="1" si="8"/>
        <v/>
      </c>
    </row>
    <row r="20" spans="1:19" ht="14.5" customHeight="1" x14ac:dyDescent="0.2">
      <c r="A20" s="32"/>
      <c r="B20" s="31" t="str">
        <f>IF(E20="","",VLOOKUP(E20, 'SKU Милкпроджект'!$A$1:$B$50, 2, 0))</f>
        <v/>
      </c>
      <c r="C20" s="31" t="str">
        <f>IF(E20="","",VLOOKUP(E20, 'SKU Милкпроджект'!$A$1:$C$50, 3, 0))</f>
        <v/>
      </c>
      <c r="D20" s="31"/>
      <c r="E20" s="32"/>
      <c r="F20" s="38"/>
      <c r="G20" s="30" t="str">
        <f t="shared" ca="1" si="1"/>
        <v/>
      </c>
      <c r="H20" s="31" t="str">
        <f t="shared" ca="1" si="2"/>
        <v/>
      </c>
      <c r="I20" s="32"/>
      <c r="J20" s="33">
        <f t="shared" ca="1" si="3"/>
        <v>0</v>
      </c>
      <c r="K20" s="32">
        <f t="shared" ca="1" si="4"/>
        <v>0</v>
      </c>
      <c r="L20" s="32">
        <f t="shared" si="5"/>
        <v>0</v>
      </c>
      <c r="M20" s="32">
        <f t="shared" ca="1" si="6"/>
        <v>0</v>
      </c>
      <c r="N20" s="32"/>
      <c r="O20" s="34"/>
      <c r="P20" s="32"/>
      <c r="R20" s="39" t="str">
        <f t="shared" ca="1" si="7"/>
        <v/>
      </c>
      <c r="S20" s="40" t="str">
        <f t="shared" ca="1" si="8"/>
        <v/>
      </c>
    </row>
    <row r="21" spans="1:19" ht="14.5" customHeight="1" x14ac:dyDescent="0.2">
      <c r="A21" s="32"/>
      <c r="B21" s="31" t="str">
        <f>IF(E21="","",VLOOKUP(E21, 'SKU Милкпроджект'!$A$1:$B$50, 2, 0))</f>
        <v/>
      </c>
      <c r="C21" s="31" t="str">
        <f>IF(E21="","",VLOOKUP(E21, 'SKU Милкпроджект'!$A$1:$C$50, 3, 0))</f>
        <v/>
      </c>
      <c r="D21" s="31"/>
      <c r="E21" s="32"/>
      <c r="F21" s="38"/>
      <c r="G21" s="30" t="str">
        <f t="shared" ca="1" si="1"/>
        <v/>
      </c>
      <c r="H21" s="31" t="str">
        <f t="shared" ca="1" si="2"/>
        <v/>
      </c>
      <c r="I21" s="32"/>
      <c r="J21" s="33">
        <f t="shared" ca="1" si="3"/>
        <v>0</v>
      </c>
      <c r="K21" s="32">
        <f t="shared" ca="1" si="4"/>
        <v>0</v>
      </c>
      <c r="L21" s="32">
        <f t="shared" si="5"/>
        <v>0</v>
      </c>
      <c r="M21" s="32">
        <f t="shared" ca="1" si="6"/>
        <v>0</v>
      </c>
      <c r="N21" s="32"/>
      <c r="O21" s="34"/>
      <c r="P21" s="32"/>
      <c r="R21" s="39" t="str">
        <f t="shared" ca="1" si="7"/>
        <v/>
      </c>
      <c r="S21" s="40" t="str">
        <f t="shared" ca="1" si="8"/>
        <v/>
      </c>
    </row>
    <row r="22" spans="1:19" ht="14.5" customHeight="1" x14ac:dyDescent="0.2">
      <c r="A22" s="32"/>
      <c r="B22" s="31" t="str">
        <f>IF(E22="","",VLOOKUP(E22, 'SKU Милкпроджект'!$A$1:$B$50, 2, 0))</f>
        <v/>
      </c>
      <c r="C22" s="31" t="str">
        <f>IF(E22="","",VLOOKUP(E22, 'SKU Милкпроджект'!$A$1:$C$50, 3, 0))</f>
        <v/>
      </c>
      <c r="D22" s="31"/>
      <c r="E22" s="32"/>
      <c r="F22" s="38"/>
      <c r="G22" s="30" t="str">
        <f t="shared" ca="1" si="1"/>
        <v/>
      </c>
      <c r="H22" s="31" t="str">
        <f t="shared" ca="1" si="2"/>
        <v/>
      </c>
      <c r="I22" s="32"/>
      <c r="J22" s="33">
        <f t="shared" ca="1" si="3"/>
        <v>0</v>
      </c>
      <c r="K22" s="32">
        <f t="shared" ca="1" si="4"/>
        <v>0</v>
      </c>
      <c r="L22" s="32">
        <f t="shared" si="5"/>
        <v>0</v>
      </c>
      <c r="M22" s="32">
        <f t="shared" ca="1" si="6"/>
        <v>0</v>
      </c>
      <c r="N22" s="32"/>
      <c r="O22" s="34"/>
      <c r="P22" s="32"/>
      <c r="R22" s="39" t="str">
        <f t="shared" ca="1" si="7"/>
        <v/>
      </c>
      <c r="S22" s="40" t="str">
        <f t="shared" ca="1" si="8"/>
        <v/>
      </c>
    </row>
    <row r="23" spans="1:19" ht="14.5" customHeight="1" x14ac:dyDescent="0.2">
      <c r="A23" s="32"/>
      <c r="B23" s="31" t="str">
        <f>IF(E23="","",VLOOKUP(E23, 'SKU Милкпроджект'!$A$1:$B$50, 2, 0))</f>
        <v/>
      </c>
      <c r="C23" s="31" t="str">
        <f>IF(E23="","",VLOOKUP(E23, 'SKU Милкпроджект'!$A$1:$C$50, 3, 0))</f>
        <v/>
      </c>
      <c r="D23" s="31"/>
      <c r="E23" s="32"/>
      <c r="F23" s="38"/>
      <c r="G23" s="30" t="str">
        <f t="shared" ca="1" si="1"/>
        <v/>
      </c>
      <c r="H23" s="31" t="str">
        <f t="shared" ca="1" si="2"/>
        <v/>
      </c>
      <c r="I23" s="32"/>
      <c r="J23" s="33">
        <f t="shared" ca="1" si="3"/>
        <v>0</v>
      </c>
      <c r="K23" s="32">
        <f t="shared" ca="1" si="4"/>
        <v>0</v>
      </c>
      <c r="L23" s="32">
        <f t="shared" si="5"/>
        <v>0</v>
      </c>
      <c r="M23" s="32">
        <f t="shared" ca="1" si="6"/>
        <v>0</v>
      </c>
      <c r="N23" s="32"/>
      <c r="O23" s="34"/>
      <c r="P23" s="32"/>
      <c r="R23" s="39" t="str">
        <f t="shared" ca="1" si="7"/>
        <v/>
      </c>
      <c r="S23" s="40" t="str">
        <f t="shared" ca="1" si="8"/>
        <v/>
      </c>
    </row>
    <row r="24" spans="1:19" ht="14.5" customHeight="1" x14ac:dyDescent="0.2">
      <c r="A24" s="32"/>
      <c r="B24" s="31" t="str">
        <f>IF(E24="","",VLOOKUP(E24, 'SKU Милкпроджект'!$A$1:$B$50, 2, 0))</f>
        <v/>
      </c>
      <c r="C24" s="31" t="str">
        <f>IF(E24="","",VLOOKUP(E24, 'SKU Милкпроджект'!$A$1:$C$50, 3, 0))</f>
        <v/>
      </c>
      <c r="D24" s="31"/>
      <c r="E24" s="32"/>
      <c r="F24" s="38"/>
      <c r="G24" s="30" t="str">
        <f t="shared" ca="1" si="1"/>
        <v/>
      </c>
      <c r="H24" s="31" t="str">
        <f t="shared" ca="1" si="2"/>
        <v/>
      </c>
      <c r="I24" s="32"/>
      <c r="J24" s="33">
        <f t="shared" ca="1" si="3"/>
        <v>0</v>
      </c>
      <c r="K24" s="32">
        <f t="shared" ca="1" si="4"/>
        <v>0</v>
      </c>
      <c r="L24" s="32">
        <f t="shared" si="5"/>
        <v>0</v>
      </c>
      <c r="M24" s="32">
        <f t="shared" ca="1" si="6"/>
        <v>0</v>
      </c>
      <c r="N24" s="32"/>
      <c r="O24" s="34"/>
      <c r="P24" s="32"/>
      <c r="R24" s="39" t="str">
        <f t="shared" ca="1" si="7"/>
        <v/>
      </c>
      <c r="S24" s="40" t="str">
        <f t="shared" ca="1" si="8"/>
        <v/>
      </c>
    </row>
    <row r="25" spans="1:19" ht="14.5" customHeight="1" x14ac:dyDescent="0.2">
      <c r="A25" s="32"/>
      <c r="B25" s="31" t="str">
        <f>IF(E25="","",VLOOKUP(E25, 'SKU Милкпроджект'!$A$1:$B$50, 2, 0))</f>
        <v/>
      </c>
      <c r="C25" s="31" t="str">
        <f>IF(E25="","",VLOOKUP(E25, 'SKU Милкпроджект'!$A$1:$C$50, 3, 0))</f>
        <v/>
      </c>
      <c r="D25" s="31"/>
      <c r="E25" s="32"/>
      <c r="F25" s="38"/>
      <c r="G25" s="30" t="str">
        <f t="shared" ca="1" si="1"/>
        <v/>
      </c>
      <c r="H25" s="31" t="str">
        <f t="shared" ca="1" si="2"/>
        <v/>
      </c>
      <c r="I25" s="32"/>
      <c r="J25" s="33">
        <f t="shared" ca="1" si="3"/>
        <v>0</v>
      </c>
      <c r="K25" s="32">
        <f t="shared" ca="1" si="4"/>
        <v>0</v>
      </c>
      <c r="L25" s="32">
        <f t="shared" si="5"/>
        <v>0</v>
      </c>
      <c r="M25" s="32">
        <f t="shared" ca="1" si="6"/>
        <v>0</v>
      </c>
      <c r="N25" s="32"/>
      <c r="O25" s="34"/>
      <c r="P25" s="32"/>
      <c r="R25" s="39" t="str">
        <f t="shared" ca="1" si="7"/>
        <v/>
      </c>
      <c r="S25" s="40" t="str">
        <f t="shared" ca="1" si="8"/>
        <v/>
      </c>
    </row>
    <row r="26" spans="1:19" ht="14.5" customHeight="1" x14ac:dyDescent="0.2">
      <c r="A26" s="32"/>
      <c r="B26" s="31" t="str">
        <f>IF(E26="","",VLOOKUP(E26, 'SKU Милкпроджект'!$A$1:$B$50, 2, 0))</f>
        <v/>
      </c>
      <c r="C26" s="31" t="str">
        <f>IF(E26="","",VLOOKUP(E26, 'SKU Милкпроджект'!$A$1:$C$50, 3, 0))</f>
        <v/>
      </c>
      <c r="D26" s="31"/>
      <c r="E26" s="32"/>
      <c r="F26" s="38"/>
      <c r="G26" s="30" t="str">
        <f t="shared" ca="1" si="1"/>
        <v/>
      </c>
      <c r="H26" s="31" t="str">
        <f t="shared" ca="1" si="2"/>
        <v/>
      </c>
      <c r="I26" s="32"/>
      <c r="J26" s="33">
        <f t="shared" ca="1" si="3"/>
        <v>0</v>
      </c>
      <c r="K26" s="32">
        <f t="shared" ca="1" si="4"/>
        <v>0</v>
      </c>
      <c r="L26" s="32">
        <f t="shared" si="5"/>
        <v>0</v>
      </c>
      <c r="M26" s="32">
        <f t="shared" ca="1" si="6"/>
        <v>0</v>
      </c>
      <c r="N26" s="32"/>
      <c r="O26" s="34"/>
      <c r="P26" s="32"/>
      <c r="R26" s="39" t="str">
        <f t="shared" ca="1" si="7"/>
        <v/>
      </c>
      <c r="S26" s="40" t="str">
        <f t="shared" ca="1" si="8"/>
        <v/>
      </c>
    </row>
    <row r="27" spans="1:19" ht="14.5" customHeight="1" x14ac:dyDescent="0.2">
      <c r="A27" s="32"/>
      <c r="B27" s="31" t="str">
        <f>IF(E27="","",VLOOKUP(E27, 'SKU Милкпроджект'!$A$1:$B$50, 2, 0))</f>
        <v/>
      </c>
      <c r="C27" s="31" t="str">
        <f>IF(E27="","",VLOOKUP(E27, 'SKU Милкпроджект'!$A$1:$C$50, 3, 0))</f>
        <v/>
      </c>
      <c r="D27" s="31"/>
      <c r="E27" s="32"/>
      <c r="F27" s="38"/>
      <c r="G27" s="30" t="str">
        <f t="shared" ca="1" si="1"/>
        <v/>
      </c>
      <c r="H27" s="31" t="str">
        <f t="shared" ca="1" si="2"/>
        <v/>
      </c>
      <c r="I27" s="32"/>
      <c r="J27" s="33">
        <f t="shared" ca="1" si="3"/>
        <v>0</v>
      </c>
      <c r="K27" s="32">
        <f t="shared" ca="1" si="4"/>
        <v>0</v>
      </c>
      <c r="L27" s="32">
        <f t="shared" si="5"/>
        <v>0</v>
      </c>
      <c r="M27" s="32">
        <f t="shared" ca="1" si="6"/>
        <v>0</v>
      </c>
      <c r="N27" s="32"/>
      <c r="O27" s="34"/>
      <c r="P27" s="32"/>
      <c r="R27" s="39" t="str">
        <f t="shared" ca="1" si="7"/>
        <v/>
      </c>
      <c r="S27" s="40" t="str">
        <f t="shared" ca="1" si="8"/>
        <v/>
      </c>
    </row>
    <row r="28" spans="1:19" ht="14.5" customHeight="1" x14ac:dyDescent="0.2">
      <c r="A28" s="32"/>
      <c r="B28" s="31" t="str">
        <f>IF(E28="","",VLOOKUP(E28, 'SKU Милкпроджект'!$A$1:$B$50, 2, 0))</f>
        <v/>
      </c>
      <c r="C28" s="31" t="str">
        <f>IF(E28="","",VLOOKUP(E28, 'SKU Милкпроджект'!$A$1:$C$50, 3, 0))</f>
        <v/>
      </c>
      <c r="D28" s="31"/>
      <c r="E28" s="32"/>
      <c r="F28" s="38"/>
      <c r="G28" s="30" t="str">
        <f t="shared" ca="1" si="1"/>
        <v/>
      </c>
      <c r="H28" s="31" t="str">
        <f t="shared" ca="1" si="2"/>
        <v/>
      </c>
      <c r="I28" s="32"/>
      <c r="J28" s="33">
        <f t="shared" ca="1" si="3"/>
        <v>0</v>
      </c>
      <c r="K28" s="32">
        <f t="shared" ca="1" si="4"/>
        <v>0</v>
      </c>
      <c r="L28" s="32">
        <f t="shared" si="5"/>
        <v>0</v>
      </c>
      <c r="M28" s="32">
        <f t="shared" ca="1" si="6"/>
        <v>0</v>
      </c>
      <c r="N28" s="32"/>
      <c r="O28" s="34"/>
      <c r="P28" s="32"/>
      <c r="R28" s="39" t="str">
        <f t="shared" ca="1" si="7"/>
        <v/>
      </c>
      <c r="S28" s="40" t="str">
        <f t="shared" ca="1" si="8"/>
        <v/>
      </c>
    </row>
    <row r="29" spans="1:19" ht="14.5" customHeight="1" x14ac:dyDescent="0.2">
      <c r="A29" s="32"/>
      <c r="B29" s="31" t="str">
        <f>IF(E29="","",VLOOKUP(E29, 'SKU Милкпроджект'!$A$1:$B$50, 2, 0))</f>
        <v/>
      </c>
      <c r="C29" s="31" t="str">
        <f>IF(E29="","",VLOOKUP(E29, 'SKU Милкпроджект'!$A$1:$C$50, 3, 0))</f>
        <v/>
      </c>
      <c r="D29" s="31"/>
      <c r="E29" s="32"/>
      <c r="F29" s="38"/>
      <c r="G29" s="30" t="str">
        <f t="shared" ca="1" si="1"/>
        <v/>
      </c>
      <c r="H29" s="31" t="str">
        <f t="shared" ca="1" si="2"/>
        <v/>
      </c>
      <c r="I29" s="32"/>
      <c r="J29" s="33">
        <f t="shared" ca="1" si="3"/>
        <v>0</v>
      </c>
      <c r="K29" s="32">
        <f t="shared" ca="1" si="4"/>
        <v>0</v>
      </c>
      <c r="L29" s="32">
        <f t="shared" si="5"/>
        <v>0</v>
      </c>
      <c r="M29" s="32">
        <f t="shared" ca="1" si="6"/>
        <v>0</v>
      </c>
      <c r="N29" s="32"/>
      <c r="O29" s="34"/>
      <c r="P29" s="32"/>
      <c r="R29" s="39" t="str">
        <f t="shared" ca="1" si="7"/>
        <v/>
      </c>
      <c r="S29" s="40" t="str">
        <f t="shared" ca="1" si="8"/>
        <v/>
      </c>
    </row>
    <row r="30" spans="1:19" ht="14.5" customHeight="1" x14ac:dyDescent="0.2">
      <c r="A30" s="32"/>
      <c r="B30" s="31" t="str">
        <f>IF(E30="","",VLOOKUP(E30, 'SKU Милкпроджект'!$A$1:$B$50, 2, 0))</f>
        <v/>
      </c>
      <c r="C30" s="31" t="str">
        <f>IF(E30="","",VLOOKUP(E30, 'SKU Милкпроджект'!$A$1:$C$50, 3, 0))</f>
        <v/>
      </c>
      <c r="D30" s="31"/>
      <c r="E30" s="32"/>
      <c r="F30" s="38"/>
      <c r="G30" s="30" t="str">
        <f t="shared" ca="1" si="1"/>
        <v/>
      </c>
      <c r="H30" s="31" t="str">
        <f t="shared" ca="1" si="2"/>
        <v/>
      </c>
      <c r="I30" s="32"/>
      <c r="J30" s="33">
        <f t="shared" ca="1" si="3"/>
        <v>0</v>
      </c>
      <c r="K30" s="32">
        <f t="shared" ca="1" si="4"/>
        <v>0</v>
      </c>
      <c r="L30" s="32">
        <f t="shared" si="5"/>
        <v>0</v>
      </c>
      <c r="M30" s="32">
        <f t="shared" ca="1" si="6"/>
        <v>0</v>
      </c>
      <c r="N30" s="32"/>
      <c r="O30" s="34"/>
      <c r="P30" s="32"/>
      <c r="R30" s="39" t="str">
        <f t="shared" ca="1" si="7"/>
        <v/>
      </c>
      <c r="S30" s="40" t="str">
        <f t="shared" ca="1" si="8"/>
        <v/>
      </c>
    </row>
    <row r="31" spans="1:19" ht="14.5" customHeight="1" x14ac:dyDescent="0.2">
      <c r="A31" s="32"/>
      <c r="B31" s="31" t="str">
        <f>IF(E31="","",VLOOKUP(E31, 'SKU Милкпроджект'!$A$1:$B$50, 2, 0))</f>
        <v/>
      </c>
      <c r="C31" s="31" t="str">
        <f>IF(E31="","",VLOOKUP(E31, 'SKU Милкпроджект'!$A$1:$C$50, 3, 0))</f>
        <v/>
      </c>
      <c r="D31" s="31"/>
      <c r="E31" s="32"/>
      <c r="F31" s="38"/>
      <c r="G31" s="30" t="str">
        <f t="shared" ca="1" si="1"/>
        <v/>
      </c>
      <c r="H31" s="31" t="str">
        <f t="shared" ca="1" si="2"/>
        <v/>
      </c>
      <c r="I31" s="32"/>
      <c r="J31" s="33">
        <f t="shared" ca="1" si="3"/>
        <v>0</v>
      </c>
      <c r="K31" s="32">
        <f t="shared" ca="1" si="4"/>
        <v>0</v>
      </c>
      <c r="L31" s="32">
        <f t="shared" si="5"/>
        <v>0</v>
      </c>
      <c r="M31" s="32">
        <f t="shared" ca="1" si="6"/>
        <v>0</v>
      </c>
      <c r="N31" s="32"/>
      <c r="O31" s="34"/>
      <c r="P31" s="32"/>
      <c r="R31" s="39" t="str">
        <f t="shared" ca="1" si="7"/>
        <v/>
      </c>
      <c r="S31" s="40" t="str">
        <f t="shared" ca="1" si="8"/>
        <v/>
      </c>
    </row>
    <row r="32" spans="1:19" ht="14.5" customHeight="1" x14ac:dyDescent="0.2">
      <c r="A32" s="32"/>
      <c r="B32" s="31" t="str">
        <f>IF(E32="","",VLOOKUP(E32, 'SKU Милкпроджект'!$A$1:$B$50, 2, 0))</f>
        <v/>
      </c>
      <c r="C32" s="31" t="str">
        <f>IF(E32="","",VLOOKUP(E32, 'SKU Милкпроджект'!$A$1:$C$50, 3, 0))</f>
        <v/>
      </c>
      <c r="D32" s="31"/>
      <c r="E32" s="32"/>
      <c r="F32" s="38"/>
      <c r="G32" s="30" t="str">
        <f t="shared" ca="1" si="1"/>
        <v/>
      </c>
      <c r="H32" s="31" t="str">
        <f t="shared" ca="1" si="2"/>
        <v/>
      </c>
      <c r="I32" s="32"/>
      <c r="J32" s="33">
        <f t="shared" ca="1" si="3"/>
        <v>0</v>
      </c>
      <c r="K32" s="32">
        <f t="shared" ca="1" si="4"/>
        <v>0</v>
      </c>
      <c r="L32" s="32">
        <f t="shared" si="5"/>
        <v>0</v>
      </c>
      <c r="M32" s="32">
        <f t="shared" ca="1" si="6"/>
        <v>0</v>
      </c>
      <c r="N32" s="32"/>
      <c r="O32" s="34"/>
      <c r="P32" s="32"/>
      <c r="R32" s="39" t="str">
        <f t="shared" ca="1" si="7"/>
        <v/>
      </c>
      <c r="S32" s="40" t="str">
        <f t="shared" ca="1" si="8"/>
        <v/>
      </c>
    </row>
    <row r="33" spans="1:19" ht="14.5" customHeight="1" x14ac:dyDescent="0.2">
      <c r="A33" s="32"/>
      <c r="B33" s="31" t="str">
        <f>IF(E33="","",VLOOKUP(E33, 'SKU Милкпроджект'!$A$1:$B$50, 2, 0))</f>
        <v/>
      </c>
      <c r="C33" s="31" t="str">
        <f>IF(E33="","",VLOOKUP(E33, 'SKU Милкпроджект'!$A$1:$C$50, 3, 0))</f>
        <v/>
      </c>
      <c r="D33" s="31"/>
      <c r="E33" s="32"/>
      <c r="F33" s="38"/>
      <c r="G33" s="30" t="str">
        <f t="shared" ca="1" si="1"/>
        <v/>
      </c>
      <c r="H33" s="31" t="str">
        <f t="shared" ca="1" si="2"/>
        <v/>
      </c>
      <c r="I33" s="32"/>
      <c r="J33" s="33">
        <f t="shared" ca="1" si="3"/>
        <v>0</v>
      </c>
      <c r="K33" s="32">
        <f t="shared" ca="1" si="4"/>
        <v>0</v>
      </c>
      <c r="L33" s="32">
        <f t="shared" si="5"/>
        <v>0</v>
      </c>
      <c r="M33" s="32">
        <f t="shared" ca="1" si="6"/>
        <v>0</v>
      </c>
      <c r="N33" s="32"/>
      <c r="O33" s="34"/>
      <c r="P33" s="32"/>
      <c r="R33" s="39" t="str">
        <f t="shared" ca="1" si="7"/>
        <v/>
      </c>
      <c r="S33" s="40" t="str">
        <f t="shared" ca="1" si="8"/>
        <v/>
      </c>
    </row>
    <row r="34" spans="1:19" ht="14.5" customHeight="1" x14ac:dyDescent="0.2">
      <c r="A34" s="32"/>
      <c r="B34" s="31" t="str">
        <f>IF(E34="","",VLOOKUP(E34, 'SKU Милкпроджект'!$A$1:$B$50, 2, 0))</f>
        <v/>
      </c>
      <c r="C34" s="31" t="str">
        <f>IF(E34="","",VLOOKUP(E34, 'SKU Милкпроджект'!$A$1:$C$50, 3, 0))</f>
        <v/>
      </c>
      <c r="D34" s="31"/>
      <c r="E34" s="32"/>
      <c r="F34" s="38"/>
      <c r="G34" s="30" t="str">
        <f t="shared" ca="1" si="1"/>
        <v/>
      </c>
      <c r="H34" s="31" t="str">
        <f t="shared" ca="1" si="2"/>
        <v/>
      </c>
      <c r="I34" s="32"/>
      <c r="J34" s="33">
        <f t="shared" ca="1" si="3"/>
        <v>0</v>
      </c>
      <c r="K34" s="32">
        <f t="shared" ca="1" si="4"/>
        <v>0</v>
      </c>
      <c r="L34" s="32">
        <f t="shared" si="5"/>
        <v>0</v>
      </c>
      <c r="M34" s="32">
        <f t="shared" ca="1" si="6"/>
        <v>0</v>
      </c>
      <c r="N34" s="32"/>
      <c r="O34" s="34"/>
      <c r="P34" s="32"/>
      <c r="R34" s="39" t="str">
        <f t="shared" ca="1" si="7"/>
        <v/>
      </c>
      <c r="S34" s="40" t="str">
        <f t="shared" ca="1" si="8"/>
        <v/>
      </c>
    </row>
    <row r="35" spans="1:19" ht="14.5" customHeight="1" x14ac:dyDescent="0.2">
      <c r="A35" s="32"/>
      <c r="B35" s="31" t="str">
        <f>IF(E35="","",VLOOKUP(E35, 'SKU Милкпроджект'!$A$1:$B$50, 2, 0))</f>
        <v/>
      </c>
      <c r="C35" s="31" t="str">
        <f>IF(E35="","",VLOOKUP(E35, 'SKU Милкпроджект'!$A$1:$C$50, 3, 0))</f>
        <v/>
      </c>
      <c r="D35" s="31"/>
      <c r="E35" s="32"/>
      <c r="F35" s="38"/>
      <c r="G35" s="30" t="str">
        <f t="shared" ref="G35:G66" ca="1" si="16">IF(I35="","",(INDIRECT("M" &amp; ROW() - 1) - M35))</f>
        <v/>
      </c>
      <c r="H35" s="31" t="str">
        <f t="shared" ref="H35:H66" ca="1" si="17">IF(I35 = "-", INDIRECT("B" &amp; ROW() - 1),"")</f>
        <v/>
      </c>
      <c r="I35" s="32"/>
      <c r="J35" s="33">
        <f t="shared" ref="J35:J66" ca="1" si="18">IF(I35 = "-", -INDIRECT("B" &amp; ROW() - 1),F35)</f>
        <v>0</v>
      </c>
      <c r="K35" s="32">
        <f t="shared" ref="K35:K66" ca="1" si="19">IF(I35 = "-", SUM(INDIRECT(ADDRESS(2,COLUMN(J35)) &amp; ":" &amp; ADDRESS(ROW(),COLUMN(J35)))), 0)</f>
        <v>0</v>
      </c>
      <c r="L35" s="32">
        <f t="shared" ref="L35:L66" si="20">IF(I35="-",1,0)</f>
        <v>0</v>
      </c>
      <c r="M35" s="32">
        <f t="shared" ref="M35:M66" ca="1" si="21">IF(K35 = 0, INDIRECT("M" &amp; ROW() - 1), K35)</f>
        <v>0</v>
      </c>
      <c r="N35" s="32"/>
      <c r="O35" s="34"/>
      <c r="P35" s="32"/>
      <c r="R35" s="39" t="str">
        <f t="shared" ca="1" si="7"/>
        <v/>
      </c>
      <c r="S35" s="40" t="str">
        <f t="shared" ca="1" si="8"/>
        <v/>
      </c>
    </row>
    <row r="36" spans="1:19" ht="14.5" customHeight="1" x14ac:dyDescent="0.2">
      <c r="A36" s="32"/>
      <c r="B36" s="31" t="str">
        <f>IF(E36="","",VLOOKUP(E36, 'SKU Милкпроджект'!$A$1:$B$50, 2, 0))</f>
        <v/>
      </c>
      <c r="C36" s="31" t="str">
        <f>IF(E36="","",VLOOKUP(E36, 'SKU Милкпроджект'!$A$1:$C$50, 3, 0))</f>
        <v/>
      </c>
      <c r="D36" s="31"/>
      <c r="E36" s="32"/>
      <c r="F36" s="38"/>
      <c r="G36" s="30" t="str">
        <f t="shared" ca="1" si="16"/>
        <v/>
      </c>
      <c r="H36" s="31" t="str">
        <f t="shared" ca="1" si="17"/>
        <v/>
      </c>
      <c r="I36" s="32"/>
      <c r="J36" s="33">
        <f t="shared" ca="1" si="18"/>
        <v>0</v>
      </c>
      <c r="K36" s="32">
        <f t="shared" ca="1" si="19"/>
        <v>0</v>
      </c>
      <c r="L36" s="32">
        <f t="shared" si="20"/>
        <v>0</v>
      </c>
      <c r="M36" s="32">
        <f t="shared" ca="1" si="21"/>
        <v>0</v>
      </c>
      <c r="N36" s="32"/>
      <c r="O36" s="34"/>
      <c r="P36" s="32"/>
      <c r="R36" s="39" t="str">
        <f t="shared" ref="R36:R67" ca="1" si="22">IF(Q36 = "", "", Q36 / INDIRECT("D" &amp; ROW() - 1) )</f>
        <v/>
      </c>
      <c r="S36" s="40" t="str">
        <f t="shared" ca="1" si="8"/>
        <v/>
      </c>
    </row>
    <row r="37" spans="1:19" ht="14.5" customHeight="1" x14ac:dyDescent="0.2">
      <c r="A37" s="32"/>
      <c r="B37" s="31" t="str">
        <f>IF(E37="","",VLOOKUP(E37, 'SKU Милкпроджект'!$A$1:$B$50, 2, 0))</f>
        <v/>
      </c>
      <c r="C37" s="31" t="str">
        <f>IF(E37="","",VLOOKUP(E37, 'SKU Милкпроджект'!$A$1:$C$50, 3, 0))</f>
        <v/>
      </c>
      <c r="D37" s="31"/>
      <c r="E37" s="32"/>
      <c r="F37" s="38"/>
      <c r="G37" s="30" t="str">
        <f t="shared" ca="1" si="16"/>
        <v/>
      </c>
      <c r="H37" s="31" t="str">
        <f t="shared" ca="1" si="17"/>
        <v/>
      </c>
      <c r="I37" s="32"/>
      <c r="J37" s="33">
        <f t="shared" ca="1" si="18"/>
        <v>0</v>
      </c>
      <c r="K37" s="32">
        <f t="shared" ca="1" si="19"/>
        <v>0</v>
      </c>
      <c r="L37" s="32">
        <f t="shared" si="20"/>
        <v>0</v>
      </c>
      <c r="M37" s="32">
        <f t="shared" ca="1" si="21"/>
        <v>0</v>
      </c>
      <c r="N37" s="32"/>
      <c r="O37" s="34"/>
      <c r="P37" s="32"/>
      <c r="R37" s="39" t="str">
        <f t="shared" ca="1" si="22"/>
        <v/>
      </c>
      <c r="S37" s="40" t="str">
        <f t="shared" ca="1" si="8"/>
        <v/>
      </c>
    </row>
    <row r="38" spans="1:19" ht="14.5" customHeight="1" x14ac:dyDescent="0.2">
      <c r="A38" s="32"/>
      <c r="B38" s="31" t="str">
        <f>IF(E38="","",VLOOKUP(E38, 'SKU Милкпроджект'!$A$1:$B$50, 2, 0))</f>
        <v/>
      </c>
      <c r="C38" s="31" t="str">
        <f>IF(E38="","",VLOOKUP(E38, 'SKU Милкпроджект'!$A$1:$C$50, 3, 0))</f>
        <v/>
      </c>
      <c r="D38" s="31"/>
      <c r="E38" s="32"/>
      <c r="F38" s="38"/>
      <c r="G38" s="30" t="str">
        <f t="shared" ca="1" si="16"/>
        <v/>
      </c>
      <c r="H38" s="31" t="str">
        <f t="shared" ca="1" si="17"/>
        <v/>
      </c>
      <c r="I38" s="32"/>
      <c r="J38" s="33">
        <f t="shared" ca="1" si="18"/>
        <v>0</v>
      </c>
      <c r="K38" s="32">
        <f t="shared" ca="1" si="19"/>
        <v>0</v>
      </c>
      <c r="L38" s="32">
        <f t="shared" si="20"/>
        <v>0</v>
      </c>
      <c r="M38" s="32">
        <f t="shared" ca="1" si="21"/>
        <v>0</v>
      </c>
      <c r="N38" s="32"/>
      <c r="O38" s="34"/>
      <c r="P38" s="32"/>
      <c r="R38" s="39" t="str">
        <f t="shared" ca="1" si="22"/>
        <v/>
      </c>
      <c r="S38" s="40" t="str">
        <f t="shared" ca="1" si="8"/>
        <v/>
      </c>
    </row>
    <row r="39" spans="1:19" ht="14.5" customHeight="1" x14ac:dyDescent="0.2">
      <c r="A39" s="32"/>
      <c r="B39" s="31" t="str">
        <f>IF(E39="","",VLOOKUP(E39, 'SKU Милкпроджект'!$A$1:$B$50, 2, 0))</f>
        <v/>
      </c>
      <c r="C39" s="31" t="str">
        <f>IF(E39="","",VLOOKUP(E39, 'SKU Милкпроджект'!$A$1:$C$50, 3, 0))</f>
        <v/>
      </c>
      <c r="D39" s="31"/>
      <c r="E39" s="32"/>
      <c r="F39" s="38"/>
      <c r="G39" s="30" t="str">
        <f t="shared" ca="1" si="16"/>
        <v/>
      </c>
      <c r="H39" s="31" t="str">
        <f t="shared" ca="1" si="17"/>
        <v/>
      </c>
      <c r="I39" s="32"/>
      <c r="J39" s="33">
        <f t="shared" ca="1" si="18"/>
        <v>0</v>
      </c>
      <c r="K39" s="32">
        <f t="shared" ca="1" si="19"/>
        <v>0</v>
      </c>
      <c r="L39" s="32">
        <f t="shared" si="20"/>
        <v>0</v>
      </c>
      <c r="M39" s="32">
        <f t="shared" ca="1" si="21"/>
        <v>0</v>
      </c>
      <c r="N39" s="32"/>
      <c r="O39" s="34"/>
      <c r="P39" s="32"/>
      <c r="R39" s="39" t="str">
        <f t="shared" ca="1" si="22"/>
        <v/>
      </c>
      <c r="S39" s="40" t="str">
        <f t="shared" ca="1" si="8"/>
        <v/>
      </c>
    </row>
    <row r="40" spans="1:19" ht="14.5" customHeight="1" x14ac:dyDescent="0.2">
      <c r="A40" s="32"/>
      <c r="B40" s="31" t="str">
        <f>IF(E40="","",VLOOKUP(E40, 'SKU Милкпроджект'!$A$1:$B$50, 2, 0))</f>
        <v/>
      </c>
      <c r="C40" s="31" t="str">
        <f>IF(E40="","",VLOOKUP(E40, 'SKU Милкпроджект'!$A$1:$C$50, 3, 0))</f>
        <v/>
      </c>
      <c r="D40" s="31"/>
      <c r="E40" s="32"/>
      <c r="F40" s="38"/>
      <c r="G40" s="30" t="str">
        <f t="shared" ca="1" si="16"/>
        <v/>
      </c>
      <c r="H40" s="31" t="str">
        <f t="shared" ca="1" si="17"/>
        <v/>
      </c>
      <c r="I40" s="32"/>
      <c r="J40" s="33">
        <f t="shared" ca="1" si="18"/>
        <v>0</v>
      </c>
      <c r="K40" s="32">
        <f t="shared" ca="1" si="19"/>
        <v>0</v>
      </c>
      <c r="L40" s="32">
        <f t="shared" si="20"/>
        <v>0</v>
      </c>
      <c r="M40" s="32">
        <f t="shared" ca="1" si="21"/>
        <v>0</v>
      </c>
      <c r="N40" s="32"/>
      <c r="O40" s="34"/>
      <c r="P40" s="32"/>
      <c r="R40" s="39" t="str">
        <f t="shared" ca="1" si="22"/>
        <v/>
      </c>
      <c r="S40" s="40" t="str">
        <f t="shared" ca="1" si="8"/>
        <v/>
      </c>
    </row>
    <row r="41" spans="1:19" ht="14.5" customHeight="1" x14ac:dyDescent="0.2">
      <c r="A41" s="32"/>
      <c r="B41" s="31" t="str">
        <f>IF(E41="","",VLOOKUP(E41, 'SKU Милкпроджект'!$A$1:$B$50, 2, 0))</f>
        <v/>
      </c>
      <c r="C41" s="31" t="str">
        <f>IF(E41="","",VLOOKUP(E41, 'SKU Милкпроджект'!$A$1:$C$50, 3, 0))</f>
        <v/>
      </c>
      <c r="D41" s="31"/>
      <c r="E41" s="32"/>
      <c r="F41" s="38"/>
      <c r="G41" s="30" t="str">
        <f t="shared" ca="1" si="16"/>
        <v/>
      </c>
      <c r="H41" s="31" t="str">
        <f t="shared" ca="1" si="17"/>
        <v/>
      </c>
      <c r="I41" s="32"/>
      <c r="J41" s="33">
        <f t="shared" ca="1" si="18"/>
        <v>0</v>
      </c>
      <c r="K41" s="32">
        <f t="shared" ca="1" si="19"/>
        <v>0</v>
      </c>
      <c r="L41" s="32">
        <f t="shared" si="20"/>
        <v>0</v>
      </c>
      <c r="M41" s="32">
        <f t="shared" ca="1" si="21"/>
        <v>0</v>
      </c>
      <c r="N41" s="32"/>
      <c r="O41" s="34"/>
      <c r="P41" s="32"/>
      <c r="R41" s="39" t="str">
        <f t="shared" ca="1" si="22"/>
        <v/>
      </c>
      <c r="S41" s="40" t="str">
        <f t="shared" ca="1" si="8"/>
        <v/>
      </c>
    </row>
    <row r="42" spans="1:19" ht="14.5" customHeight="1" x14ac:dyDescent="0.2">
      <c r="A42" s="32"/>
      <c r="B42" s="31" t="str">
        <f>IF(E42="","",VLOOKUP(E42, 'SKU Милкпроджект'!$A$1:$B$50, 2, 0))</f>
        <v/>
      </c>
      <c r="C42" s="31" t="str">
        <f>IF(E42="","",VLOOKUP(E42, 'SKU Милкпроджект'!$A$1:$C$50, 3, 0))</f>
        <v/>
      </c>
      <c r="D42" s="31"/>
      <c r="E42" s="32"/>
      <c r="F42" s="38"/>
      <c r="G42" s="30" t="str">
        <f t="shared" ca="1" si="16"/>
        <v/>
      </c>
      <c r="H42" s="31" t="str">
        <f t="shared" ca="1" si="17"/>
        <v/>
      </c>
      <c r="I42" s="32"/>
      <c r="J42" s="33">
        <f t="shared" ca="1" si="18"/>
        <v>0</v>
      </c>
      <c r="K42" s="32">
        <f t="shared" ca="1" si="19"/>
        <v>0</v>
      </c>
      <c r="L42" s="32">
        <f t="shared" si="20"/>
        <v>0</v>
      </c>
      <c r="M42" s="32">
        <f t="shared" ca="1" si="21"/>
        <v>0</v>
      </c>
      <c r="N42" s="32"/>
      <c r="O42" s="34"/>
      <c r="P42" s="32"/>
      <c r="R42" s="39" t="str">
        <f t="shared" ca="1" si="22"/>
        <v/>
      </c>
      <c r="S42" s="40" t="str">
        <f t="shared" ca="1" si="8"/>
        <v/>
      </c>
    </row>
    <row r="43" spans="1:19" ht="14.5" customHeight="1" x14ac:dyDescent="0.2">
      <c r="A43" s="32"/>
      <c r="B43" s="31" t="str">
        <f>IF(E43="","",VLOOKUP(E43, 'SKU Милкпроджект'!$A$1:$B$50, 2, 0))</f>
        <v/>
      </c>
      <c r="C43" s="31" t="str">
        <f>IF(E43="","",VLOOKUP(E43, 'SKU Милкпроджект'!$A$1:$C$50, 3, 0))</f>
        <v/>
      </c>
      <c r="D43" s="31"/>
      <c r="E43" s="32"/>
      <c r="F43" s="38"/>
      <c r="G43" s="30" t="str">
        <f t="shared" ca="1" si="16"/>
        <v/>
      </c>
      <c r="H43" s="31" t="str">
        <f t="shared" ca="1" si="17"/>
        <v/>
      </c>
      <c r="I43" s="32"/>
      <c r="J43" s="33">
        <f t="shared" ca="1" si="18"/>
        <v>0</v>
      </c>
      <c r="K43" s="32">
        <f t="shared" ca="1" si="19"/>
        <v>0</v>
      </c>
      <c r="L43" s="32">
        <f t="shared" si="20"/>
        <v>0</v>
      </c>
      <c r="M43" s="32">
        <f t="shared" ca="1" si="21"/>
        <v>0</v>
      </c>
      <c r="N43" s="32"/>
      <c r="O43" s="34"/>
      <c r="P43" s="32"/>
      <c r="R43" s="39" t="str">
        <f t="shared" ca="1" si="22"/>
        <v/>
      </c>
      <c r="S43" s="40" t="str">
        <f t="shared" ca="1" si="8"/>
        <v/>
      </c>
    </row>
    <row r="44" spans="1:19" ht="14.5" customHeight="1" x14ac:dyDescent="0.2">
      <c r="A44" s="32"/>
      <c r="B44" s="31" t="str">
        <f>IF(E44="","",VLOOKUP(E44, 'SKU Милкпроджект'!$A$1:$B$50, 2, 0))</f>
        <v/>
      </c>
      <c r="C44" s="31" t="str">
        <f>IF(E44="","",VLOOKUP(E44, 'SKU Милкпроджект'!$A$1:$C$50, 3, 0))</f>
        <v/>
      </c>
      <c r="D44" s="31"/>
      <c r="E44" s="32"/>
      <c r="F44" s="38"/>
      <c r="G44" s="30" t="str">
        <f t="shared" ca="1" si="16"/>
        <v/>
      </c>
      <c r="H44" s="31" t="str">
        <f t="shared" ca="1" si="17"/>
        <v/>
      </c>
      <c r="I44" s="32"/>
      <c r="J44" s="33">
        <f t="shared" ca="1" si="18"/>
        <v>0</v>
      </c>
      <c r="K44" s="32">
        <f t="shared" ca="1" si="19"/>
        <v>0</v>
      </c>
      <c r="L44" s="32">
        <f t="shared" si="20"/>
        <v>0</v>
      </c>
      <c r="M44" s="32">
        <f t="shared" ca="1" si="21"/>
        <v>0</v>
      </c>
      <c r="N44" s="32"/>
      <c r="O44" s="34"/>
      <c r="P44" s="32"/>
      <c r="R44" s="39" t="str">
        <f t="shared" ca="1" si="22"/>
        <v/>
      </c>
      <c r="S44" s="40" t="str">
        <f t="shared" ca="1" si="8"/>
        <v/>
      </c>
    </row>
    <row r="45" spans="1:19" ht="14.5" customHeight="1" x14ac:dyDescent="0.2">
      <c r="A45" s="32"/>
      <c r="B45" s="31" t="str">
        <f>IF(E45="","",VLOOKUP(E45, 'SKU Милкпроджект'!$A$1:$B$50, 2, 0))</f>
        <v/>
      </c>
      <c r="C45" s="31" t="str">
        <f>IF(E45="","",VLOOKUP(E45, 'SKU Милкпроджект'!$A$1:$C$50, 3, 0))</f>
        <v/>
      </c>
      <c r="D45" s="31"/>
      <c r="E45" s="32"/>
      <c r="F45" s="38"/>
      <c r="G45" s="30" t="str">
        <f t="shared" ca="1" si="16"/>
        <v/>
      </c>
      <c r="H45" s="31" t="str">
        <f t="shared" ca="1" si="17"/>
        <v/>
      </c>
      <c r="I45" s="32"/>
      <c r="J45" s="33">
        <f t="shared" ca="1" si="18"/>
        <v>0</v>
      </c>
      <c r="K45" s="32">
        <f t="shared" ca="1" si="19"/>
        <v>0</v>
      </c>
      <c r="L45" s="32">
        <f t="shared" si="20"/>
        <v>0</v>
      </c>
      <c r="M45" s="32">
        <f t="shared" ca="1" si="21"/>
        <v>0</v>
      </c>
      <c r="N45" s="32"/>
      <c r="O45" s="34"/>
      <c r="P45" s="32"/>
      <c r="R45" s="39" t="str">
        <f t="shared" ca="1" si="22"/>
        <v/>
      </c>
      <c r="S45" s="40" t="str">
        <f t="shared" ca="1" si="8"/>
        <v/>
      </c>
    </row>
    <row r="46" spans="1:19" ht="14.5" customHeight="1" x14ac:dyDescent="0.2">
      <c r="A46" s="32"/>
      <c r="B46" s="31" t="str">
        <f>IF(E46="","",VLOOKUP(E46, 'SKU Милкпроджект'!$A$1:$B$50, 2, 0))</f>
        <v/>
      </c>
      <c r="C46" s="31" t="str">
        <f>IF(E46="","",VLOOKUP(E46, 'SKU Милкпроджект'!$A$1:$C$50, 3, 0))</f>
        <v/>
      </c>
      <c r="D46" s="31"/>
      <c r="E46" s="32"/>
      <c r="F46" s="38"/>
      <c r="G46" s="30" t="str">
        <f t="shared" ca="1" si="16"/>
        <v/>
      </c>
      <c r="H46" s="31" t="str">
        <f t="shared" ca="1" si="17"/>
        <v/>
      </c>
      <c r="I46" s="32"/>
      <c r="J46" s="33">
        <f t="shared" ca="1" si="18"/>
        <v>0</v>
      </c>
      <c r="K46" s="32">
        <f t="shared" ca="1" si="19"/>
        <v>0</v>
      </c>
      <c r="L46" s="32">
        <f t="shared" si="20"/>
        <v>0</v>
      </c>
      <c r="M46" s="32">
        <f t="shared" ca="1" si="21"/>
        <v>0</v>
      </c>
      <c r="N46" s="32"/>
      <c r="O46" s="34"/>
      <c r="P46" s="32"/>
      <c r="R46" s="39" t="str">
        <f t="shared" ca="1" si="22"/>
        <v/>
      </c>
      <c r="S46" s="40" t="str">
        <f t="shared" ca="1" si="8"/>
        <v/>
      </c>
    </row>
    <row r="47" spans="1:19" ht="14.5" customHeight="1" x14ac:dyDescent="0.2">
      <c r="A47" s="32"/>
      <c r="B47" s="31" t="str">
        <f>IF(E47="","",VLOOKUP(E47, 'SKU Милкпроджект'!$A$1:$B$50, 2, 0))</f>
        <v/>
      </c>
      <c r="C47" s="31" t="str">
        <f>IF(E47="","",VLOOKUP(E47, 'SKU Милкпроджект'!$A$1:$C$50, 3, 0))</f>
        <v/>
      </c>
      <c r="D47" s="31"/>
      <c r="E47" s="32"/>
      <c r="F47" s="38"/>
      <c r="G47" s="30" t="str">
        <f t="shared" ca="1" si="16"/>
        <v/>
      </c>
      <c r="H47" s="31" t="str">
        <f t="shared" ca="1" si="17"/>
        <v/>
      </c>
      <c r="I47" s="32"/>
      <c r="J47" s="33">
        <f t="shared" ca="1" si="18"/>
        <v>0</v>
      </c>
      <c r="K47" s="32">
        <f t="shared" ca="1" si="19"/>
        <v>0</v>
      </c>
      <c r="L47" s="32">
        <f t="shared" si="20"/>
        <v>0</v>
      </c>
      <c r="M47" s="32">
        <f t="shared" ca="1" si="21"/>
        <v>0</v>
      </c>
      <c r="N47" s="32"/>
      <c r="O47" s="34"/>
      <c r="P47" s="32"/>
      <c r="R47" s="39" t="str">
        <f t="shared" ca="1" si="22"/>
        <v/>
      </c>
      <c r="S47" s="40" t="str">
        <f t="shared" ca="1" si="8"/>
        <v/>
      </c>
    </row>
    <row r="48" spans="1:19" ht="14.5" customHeight="1" x14ac:dyDescent="0.2">
      <c r="A48" s="32"/>
      <c r="B48" s="31" t="str">
        <f>IF(E48="","",VLOOKUP(E48, 'SKU Милкпроджект'!$A$1:$B$50, 2, 0))</f>
        <v/>
      </c>
      <c r="C48" s="31" t="str">
        <f>IF(E48="","",VLOOKUP(E48, 'SKU Милкпроджект'!$A$1:$C$50, 3, 0))</f>
        <v/>
      </c>
      <c r="D48" s="31"/>
      <c r="E48" s="32"/>
      <c r="F48" s="38"/>
      <c r="G48" s="30" t="str">
        <f t="shared" ca="1" si="16"/>
        <v/>
      </c>
      <c r="H48" s="31" t="str">
        <f t="shared" ca="1" si="17"/>
        <v/>
      </c>
      <c r="I48" s="32"/>
      <c r="J48" s="33">
        <f t="shared" ca="1" si="18"/>
        <v>0</v>
      </c>
      <c r="K48" s="32">
        <f t="shared" ca="1" si="19"/>
        <v>0</v>
      </c>
      <c r="L48" s="32">
        <f t="shared" si="20"/>
        <v>0</v>
      </c>
      <c r="M48" s="32">
        <f t="shared" ca="1" si="21"/>
        <v>0</v>
      </c>
      <c r="N48" s="32"/>
      <c r="O48" s="34"/>
      <c r="P48" s="32"/>
      <c r="R48" s="39" t="str">
        <f t="shared" ca="1" si="22"/>
        <v/>
      </c>
      <c r="S48" s="40" t="str">
        <f t="shared" ca="1" si="8"/>
        <v/>
      </c>
    </row>
    <row r="49" spans="1:19" ht="14.5" customHeight="1" x14ac:dyDescent="0.2">
      <c r="A49" s="32"/>
      <c r="B49" s="31" t="str">
        <f>IF(E49="","",VLOOKUP(E49, 'SKU Милкпроджект'!$A$1:$B$50, 2, 0))</f>
        <v/>
      </c>
      <c r="C49" s="31" t="str">
        <f>IF(E49="","",VLOOKUP(E49, 'SKU Милкпроджект'!$A$1:$C$50, 3, 0))</f>
        <v/>
      </c>
      <c r="D49" s="31"/>
      <c r="E49" s="32"/>
      <c r="F49" s="38"/>
      <c r="G49" s="30" t="str">
        <f t="shared" ca="1" si="16"/>
        <v/>
      </c>
      <c r="H49" s="31" t="str">
        <f t="shared" ca="1" si="17"/>
        <v/>
      </c>
      <c r="I49" s="32"/>
      <c r="J49" s="33">
        <f t="shared" ca="1" si="18"/>
        <v>0</v>
      </c>
      <c r="K49" s="32">
        <f t="shared" ca="1" si="19"/>
        <v>0</v>
      </c>
      <c r="L49" s="32">
        <f t="shared" si="20"/>
        <v>0</v>
      </c>
      <c r="M49" s="32">
        <f t="shared" ca="1" si="21"/>
        <v>0</v>
      </c>
      <c r="N49" s="32"/>
      <c r="O49" s="34"/>
      <c r="P49" s="32"/>
      <c r="R49" s="39" t="str">
        <f t="shared" ca="1" si="22"/>
        <v/>
      </c>
      <c r="S49" s="40" t="str">
        <f t="shared" ca="1" si="8"/>
        <v/>
      </c>
    </row>
    <row r="50" spans="1:19" ht="14.5" customHeight="1" x14ac:dyDescent="0.2">
      <c r="A50" s="32"/>
      <c r="B50" s="31" t="str">
        <f>IF(E50="","",VLOOKUP(E50, 'SKU Милкпроджект'!$A$1:$B$50, 2, 0))</f>
        <v/>
      </c>
      <c r="C50" s="31" t="str">
        <f>IF(E50="","",VLOOKUP(E50, 'SKU Милкпроджект'!$A$1:$C$50, 3, 0))</f>
        <v/>
      </c>
      <c r="D50" s="31"/>
      <c r="E50" s="32"/>
      <c r="F50" s="38"/>
      <c r="G50" s="30" t="str">
        <f t="shared" ca="1" si="16"/>
        <v/>
      </c>
      <c r="H50" s="31" t="str">
        <f t="shared" ca="1" si="17"/>
        <v/>
      </c>
      <c r="I50" s="32"/>
      <c r="J50" s="33">
        <f t="shared" ca="1" si="18"/>
        <v>0</v>
      </c>
      <c r="K50" s="32">
        <f t="shared" ca="1" si="19"/>
        <v>0</v>
      </c>
      <c r="L50" s="32">
        <f t="shared" si="20"/>
        <v>0</v>
      </c>
      <c r="M50" s="32">
        <f t="shared" ca="1" si="21"/>
        <v>0</v>
      </c>
      <c r="N50" s="32"/>
      <c r="O50" s="34"/>
      <c r="P50" s="32"/>
      <c r="R50" s="39" t="str">
        <f t="shared" ca="1" si="22"/>
        <v/>
      </c>
      <c r="S50" s="40" t="str">
        <f t="shared" ca="1" si="8"/>
        <v/>
      </c>
    </row>
    <row r="51" spans="1:19" ht="14.5" customHeight="1" x14ac:dyDescent="0.2">
      <c r="A51" s="32"/>
      <c r="B51" s="31" t="str">
        <f>IF(E51="","",VLOOKUP(E51, 'SKU Милкпроджект'!$A$1:$B$50, 2, 0))</f>
        <v/>
      </c>
      <c r="C51" s="31" t="str">
        <f>IF(E51="","",VLOOKUP(E51, 'SKU Милкпроджект'!$A$1:$C$50, 3, 0))</f>
        <v/>
      </c>
      <c r="D51" s="31"/>
      <c r="E51" s="32"/>
      <c r="F51" s="38"/>
      <c r="G51" s="30" t="str">
        <f t="shared" ca="1" si="16"/>
        <v/>
      </c>
      <c r="H51" s="31" t="str">
        <f t="shared" ca="1" si="17"/>
        <v/>
      </c>
      <c r="I51" s="32"/>
      <c r="J51" s="33">
        <f t="shared" ca="1" si="18"/>
        <v>0</v>
      </c>
      <c r="K51" s="32">
        <f t="shared" ca="1" si="19"/>
        <v>0</v>
      </c>
      <c r="L51" s="32">
        <f t="shared" si="20"/>
        <v>0</v>
      </c>
      <c r="M51" s="32">
        <f t="shared" ca="1" si="21"/>
        <v>0</v>
      </c>
      <c r="N51" s="32"/>
      <c r="O51" s="34"/>
      <c r="P51" s="32"/>
      <c r="R51" s="39" t="str">
        <f t="shared" ca="1" si="22"/>
        <v/>
      </c>
      <c r="S51" s="40" t="str">
        <f t="shared" ca="1" si="8"/>
        <v/>
      </c>
    </row>
    <row r="52" spans="1:19" ht="14.5" customHeight="1" x14ac:dyDescent="0.2">
      <c r="A52" s="32"/>
      <c r="B52" s="31" t="str">
        <f>IF(E52="","",VLOOKUP(E52, 'SKU Милкпроджект'!$A$1:$B$50, 2, 0))</f>
        <v/>
      </c>
      <c r="C52" s="31" t="str">
        <f>IF(E52="","",VLOOKUP(E52, 'SKU Милкпроджект'!$A$1:$C$50, 3, 0))</f>
        <v/>
      </c>
      <c r="D52" s="31"/>
      <c r="E52" s="32"/>
      <c r="F52" s="38"/>
      <c r="G52" s="30" t="str">
        <f t="shared" ca="1" si="16"/>
        <v/>
      </c>
      <c r="H52" s="31" t="str">
        <f t="shared" ca="1" si="17"/>
        <v/>
      </c>
      <c r="I52" s="32"/>
      <c r="J52" s="33">
        <f t="shared" ca="1" si="18"/>
        <v>0</v>
      </c>
      <c r="K52" s="32">
        <f t="shared" ca="1" si="19"/>
        <v>0</v>
      </c>
      <c r="L52" s="32">
        <f t="shared" si="20"/>
        <v>0</v>
      </c>
      <c r="M52" s="32">
        <f t="shared" ca="1" si="21"/>
        <v>0</v>
      </c>
      <c r="N52" s="32"/>
      <c r="O52" s="34"/>
      <c r="P52" s="32"/>
      <c r="R52" s="39" t="str">
        <f t="shared" ca="1" si="22"/>
        <v/>
      </c>
      <c r="S52" s="40" t="str">
        <f t="shared" ca="1" si="8"/>
        <v/>
      </c>
    </row>
    <row r="53" spans="1:19" ht="14.5" customHeight="1" x14ac:dyDescent="0.2">
      <c r="A53" s="32"/>
      <c r="B53" s="31" t="str">
        <f>IF(E53="","",VLOOKUP(E53, 'SKU Милкпроджект'!$A$1:$B$50, 2, 0))</f>
        <v/>
      </c>
      <c r="C53" s="31" t="str">
        <f>IF(E53="","",VLOOKUP(E53, 'SKU Милкпроджект'!$A$1:$C$50, 3, 0))</f>
        <v/>
      </c>
      <c r="D53" s="31"/>
      <c r="E53" s="32"/>
      <c r="F53" s="38"/>
      <c r="G53" s="30" t="str">
        <f t="shared" ca="1" si="16"/>
        <v/>
      </c>
      <c r="H53" s="31" t="str">
        <f t="shared" ca="1" si="17"/>
        <v/>
      </c>
      <c r="I53" s="32"/>
      <c r="J53" s="33">
        <f t="shared" ca="1" si="18"/>
        <v>0</v>
      </c>
      <c r="K53" s="32">
        <f t="shared" ca="1" si="19"/>
        <v>0</v>
      </c>
      <c r="L53" s="32">
        <f t="shared" si="20"/>
        <v>0</v>
      </c>
      <c r="M53" s="32">
        <f t="shared" ca="1" si="21"/>
        <v>0</v>
      </c>
      <c r="N53" s="32"/>
      <c r="O53" s="34"/>
      <c r="P53" s="32"/>
      <c r="R53" s="39" t="str">
        <f t="shared" ca="1" si="22"/>
        <v/>
      </c>
      <c r="S53" s="40" t="str">
        <f t="shared" ca="1" si="8"/>
        <v/>
      </c>
    </row>
    <row r="54" spans="1:19" ht="14.5" customHeight="1" x14ac:dyDescent="0.2">
      <c r="A54" s="32"/>
      <c r="B54" s="31" t="str">
        <f>IF(E54="","",VLOOKUP(E54, 'SKU Милкпроджект'!$A$1:$B$50, 2, 0))</f>
        <v/>
      </c>
      <c r="C54" s="31" t="str">
        <f>IF(E54="","",VLOOKUP(E54, 'SKU Милкпроджект'!$A$1:$C$50, 3, 0))</f>
        <v/>
      </c>
      <c r="D54" s="31"/>
      <c r="E54" s="32"/>
      <c r="F54" s="38"/>
      <c r="G54" s="30" t="str">
        <f t="shared" ca="1" si="16"/>
        <v/>
      </c>
      <c r="H54" s="31" t="str">
        <f t="shared" ca="1" si="17"/>
        <v/>
      </c>
      <c r="I54" s="32"/>
      <c r="J54" s="33">
        <f t="shared" ca="1" si="18"/>
        <v>0</v>
      </c>
      <c r="K54" s="32">
        <f t="shared" ca="1" si="19"/>
        <v>0</v>
      </c>
      <c r="L54" s="32">
        <f t="shared" si="20"/>
        <v>0</v>
      </c>
      <c r="M54" s="32">
        <f t="shared" ca="1" si="21"/>
        <v>0</v>
      </c>
      <c r="N54" s="32"/>
      <c r="O54" s="34"/>
      <c r="P54" s="32"/>
      <c r="R54" s="39" t="str">
        <f t="shared" ca="1" si="22"/>
        <v/>
      </c>
      <c r="S54" s="40" t="str">
        <f t="shared" ca="1" si="8"/>
        <v/>
      </c>
    </row>
    <row r="55" spans="1:19" ht="14.5" customHeight="1" x14ac:dyDescent="0.2">
      <c r="A55" s="32"/>
      <c r="B55" s="31" t="str">
        <f>IF(E55="","",VLOOKUP(E55, 'SKU Милкпроджект'!$A$1:$B$50, 2, 0))</f>
        <v/>
      </c>
      <c r="C55" s="31" t="str">
        <f>IF(E55="","",VLOOKUP(E55, 'SKU Милкпроджект'!$A$1:$C$50, 3, 0))</f>
        <v/>
      </c>
      <c r="D55" s="31"/>
      <c r="E55" s="32"/>
      <c r="F55" s="38"/>
      <c r="G55" s="30" t="str">
        <f t="shared" ca="1" si="16"/>
        <v/>
      </c>
      <c r="H55" s="31" t="str">
        <f t="shared" ca="1" si="17"/>
        <v/>
      </c>
      <c r="I55" s="32"/>
      <c r="J55" s="33">
        <f t="shared" ca="1" si="18"/>
        <v>0</v>
      </c>
      <c r="K55" s="32">
        <f t="shared" ca="1" si="19"/>
        <v>0</v>
      </c>
      <c r="L55" s="32">
        <f t="shared" si="20"/>
        <v>0</v>
      </c>
      <c r="M55" s="32">
        <f t="shared" ca="1" si="21"/>
        <v>0</v>
      </c>
      <c r="N55" s="32"/>
      <c r="O55" s="34"/>
      <c r="P55" s="32"/>
      <c r="R55" s="39" t="str">
        <f t="shared" ca="1" si="22"/>
        <v/>
      </c>
      <c r="S55" s="40" t="str">
        <f t="shared" ca="1" si="8"/>
        <v/>
      </c>
    </row>
    <row r="56" spans="1:19" ht="14.5" customHeight="1" x14ac:dyDescent="0.2">
      <c r="A56" s="32"/>
      <c r="B56" s="31" t="str">
        <f>IF(E56="","",VLOOKUP(E56, 'SKU Милкпроджект'!$A$1:$B$50, 2, 0))</f>
        <v/>
      </c>
      <c r="C56" s="31" t="str">
        <f>IF(E56="","",VLOOKUP(E56, 'SKU Милкпроджект'!$A$1:$C$50, 3, 0))</f>
        <v/>
      </c>
      <c r="D56" s="31"/>
      <c r="E56" s="32"/>
      <c r="F56" s="38"/>
      <c r="G56" s="30" t="str">
        <f t="shared" ca="1" si="16"/>
        <v/>
      </c>
      <c r="H56" s="31" t="str">
        <f t="shared" ca="1" si="17"/>
        <v/>
      </c>
      <c r="I56" s="32"/>
      <c r="J56" s="33">
        <f t="shared" ca="1" si="18"/>
        <v>0</v>
      </c>
      <c r="K56" s="32">
        <f t="shared" ca="1" si="19"/>
        <v>0</v>
      </c>
      <c r="L56" s="32">
        <f t="shared" si="20"/>
        <v>0</v>
      </c>
      <c r="M56" s="32">
        <f t="shared" ca="1" si="21"/>
        <v>0</v>
      </c>
      <c r="N56" s="32"/>
      <c r="O56" s="34"/>
      <c r="P56" s="32"/>
      <c r="R56" s="39" t="str">
        <f t="shared" ca="1" si="22"/>
        <v/>
      </c>
      <c r="S56" s="40" t="str">
        <f t="shared" ca="1" si="8"/>
        <v/>
      </c>
    </row>
    <row r="57" spans="1:19" ht="14.5" customHeight="1" x14ac:dyDescent="0.2">
      <c r="A57" s="32"/>
      <c r="B57" s="31" t="str">
        <f>IF(E57="","",VLOOKUP(E57, 'SKU Милкпроджект'!$A$1:$B$50, 2, 0))</f>
        <v/>
      </c>
      <c r="C57" s="31" t="str">
        <f>IF(E57="","",VLOOKUP(E57, 'SKU Милкпроджект'!$A$1:$C$50, 3, 0))</f>
        <v/>
      </c>
      <c r="D57" s="31"/>
      <c r="E57" s="32"/>
      <c r="F57" s="38"/>
      <c r="G57" s="30" t="str">
        <f t="shared" ca="1" si="16"/>
        <v/>
      </c>
      <c r="H57" s="31" t="str">
        <f t="shared" ca="1" si="17"/>
        <v/>
      </c>
      <c r="I57" s="32"/>
      <c r="J57" s="33">
        <f t="shared" ca="1" si="18"/>
        <v>0</v>
      </c>
      <c r="K57" s="32">
        <f t="shared" ca="1" si="19"/>
        <v>0</v>
      </c>
      <c r="L57" s="32">
        <f t="shared" si="20"/>
        <v>0</v>
      </c>
      <c r="M57" s="32">
        <f t="shared" ca="1" si="21"/>
        <v>0</v>
      </c>
      <c r="N57" s="32"/>
      <c r="O57" s="34"/>
      <c r="P57" s="32"/>
      <c r="R57" s="39" t="str">
        <f t="shared" ca="1" si="22"/>
        <v/>
      </c>
      <c r="S57" s="40" t="str">
        <f t="shared" ca="1" si="8"/>
        <v/>
      </c>
    </row>
    <row r="58" spans="1:19" ht="14.5" customHeight="1" x14ac:dyDescent="0.2">
      <c r="A58" s="32"/>
      <c r="B58" s="31" t="str">
        <f>IF(E58="","",VLOOKUP(E58, 'SKU Милкпроджект'!$A$1:$B$50, 2, 0))</f>
        <v/>
      </c>
      <c r="C58" s="31" t="str">
        <f>IF(E58="","",VLOOKUP(E58, 'SKU Милкпроджект'!$A$1:$C$50, 3, 0))</f>
        <v/>
      </c>
      <c r="D58" s="31"/>
      <c r="E58" s="32"/>
      <c r="F58" s="38"/>
      <c r="G58" s="30" t="str">
        <f t="shared" ca="1" si="16"/>
        <v/>
      </c>
      <c r="H58" s="31" t="str">
        <f t="shared" ca="1" si="17"/>
        <v/>
      </c>
      <c r="I58" s="32"/>
      <c r="J58" s="33">
        <f t="shared" ca="1" si="18"/>
        <v>0</v>
      </c>
      <c r="K58" s="32">
        <f t="shared" ca="1" si="19"/>
        <v>0</v>
      </c>
      <c r="L58" s="32">
        <f t="shared" si="20"/>
        <v>0</v>
      </c>
      <c r="M58" s="32">
        <f t="shared" ca="1" si="21"/>
        <v>0</v>
      </c>
      <c r="N58" s="32"/>
      <c r="O58" s="34"/>
      <c r="P58" s="32"/>
      <c r="R58" s="39" t="str">
        <f t="shared" ca="1" si="22"/>
        <v/>
      </c>
      <c r="S58" s="40" t="str">
        <f t="shared" ca="1" si="8"/>
        <v/>
      </c>
    </row>
    <row r="59" spans="1:19" ht="14.5" customHeight="1" x14ac:dyDescent="0.2">
      <c r="A59" s="32"/>
      <c r="B59" s="31" t="str">
        <f>IF(E59="","",VLOOKUP(E59, 'SKU Милкпроджект'!$A$1:$B$50, 2, 0))</f>
        <v/>
      </c>
      <c r="C59" s="31" t="str">
        <f>IF(E59="","",VLOOKUP(E59, 'SKU Милкпроджект'!$A$1:$C$50, 3, 0))</f>
        <v/>
      </c>
      <c r="D59" s="31"/>
      <c r="E59" s="32"/>
      <c r="F59" s="38"/>
      <c r="G59" s="30" t="str">
        <f t="shared" ca="1" si="16"/>
        <v/>
      </c>
      <c r="H59" s="31" t="str">
        <f t="shared" ca="1" si="17"/>
        <v/>
      </c>
      <c r="I59" s="32"/>
      <c r="J59" s="33">
        <f t="shared" ca="1" si="18"/>
        <v>0</v>
      </c>
      <c r="K59" s="32">
        <f t="shared" ca="1" si="19"/>
        <v>0</v>
      </c>
      <c r="L59" s="32">
        <f t="shared" si="20"/>
        <v>0</v>
      </c>
      <c r="M59" s="32">
        <f t="shared" ca="1" si="21"/>
        <v>0</v>
      </c>
      <c r="N59" s="32"/>
      <c r="O59" s="34"/>
      <c r="P59" s="32"/>
      <c r="R59" s="39" t="str">
        <f t="shared" ca="1" si="22"/>
        <v/>
      </c>
      <c r="S59" s="40" t="str">
        <f t="shared" ca="1" si="8"/>
        <v/>
      </c>
    </row>
    <row r="60" spans="1:19" ht="14.5" customHeight="1" x14ac:dyDescent="0.2">
      <c r="A60" s="32"/>
      <c r="B60" s="31" t="str">
        <f>IF(E60="","",VLOOKUP(E60, 'SKU Милкпроджект'!$A$1:$B$50, 2, 0))</f>
        <v/>
      </c>
      <c r="C60" s="31" t="str">
        <f>IF(E60="","",VLOOKUP(E60, 'SKU Милкпроджект'!$A$1:$C$50, 3, 0))</f>
        <v/>
      </c>
      <c r="D60" s="31"/>
      <c r="E60" s="32"/>
      <c r="F60" s="38"/>
      <c r="G60" s="30" t="str">
        <f t="shared" ca="1" si="16"/>
        <v/>
      </c>
      <c r="H60" s="31" t="str">
        <f t="shared" ca="1" si="17"/>
        <v/>
      </c>
      <c r="I60" s="32"/>
      <c r="J60" s="33">
        <f t="shared" ca="1" si="18"/>
        <v>0</v>
      </c>
      <c r="K60" s="32">
        <f t="shared" ca="1" si="19"/>
        <v>0</v>
      </c>
      <c r="L60" s="32">
        <f t="shared" si="20"/>
        <v>0</v>
      </c>
      <c r="M60" s="32">
        <f t="shared" ca="1" si="21"/>
        <v>0</v>
      </c>
      <c r="N60" s="32"/>
      <c r="O60" s="34"/>
      <c r="P60" s="32"/>
      <c r="R60" s="39" t="str">
        <f t="shared" ca="1" si="22"/>
        <v/>
      </c>
      <c r="S60" s="40" t="str">
        <f t="shared" ca="1" si="8"/>
        <v/>
      </c>
    </row>
    <row r="61" spans="1:19" ht="14.5" customHeight="1" x14ac:dyDescent="0.2">
      <c r="A61" s="32"/>
      <c r="B61" s="31" t="str">
        <f>IF(E61="","",VLOOKUP(E61, 'SKU Милкпроджект'!$A$1:$B$50, 2, 0))</f>
        <v/>
      </c>
      <c r="C61" s="31" t="str">
        <f>IF(E61="","",VLOOKUP(E61, 'SKU Милкпроджект'!$A$1:$C$50, 3, 0))</f>
        <v/>
      </c>
      <c r="D61" s="31"/>
      <c r="E61" s="32"/>
      <c r="F61" s="38"/>
      <c r="G61" s="30" t="str">
        <f t="shared" ca="1" si="16"/>
        <v/>
      </c>
      <c r="H61" s="31" t="str">
        <f t="shared" ca="1" si="17"/>
        <v/>
      </c>
      <c r="I61" s="32"/>
      <c r="J61" s="33">
        <f t="shared" ca="1" si="18"/>
        <v>0</v>
      </c>
      <c r="K61" s="32">
        <f t="shared" ca="1" si="19"/>
        <v>0</v>
      </c>
      <c r="L61" s="32">
        <f t="shared" si="20"/>
        <v>0</v>
      </c>
      <c r="M61" s="32">
        <f t="shared" ca="1" si="21"/>
        <v>0</v>
      </c>
      <c r="N61" s="32"/>
      <c r="O61" s="34"/>
      <c r="P61" s="32"/>
      <c r="R61" s="39" t="str">
        <f t="shared" ca="1" si="22"/>
        <v/>
      </c>
      <c r="S61" s="40" t="str">
        <f t="shared" ca="1" si="8"/>
        <v/>
      </c>
    </row>
    <row r="62" spans="1:19" ht="14.5" customHeight="1" x14ac:dyDescent="0.2">
      <c r="A62" s="32"/>
      <c r="B62" s="31" t="str">
        <f>IF(E62="","",VLOOKUP(E62, 'SKU Милкпроджект'!$A$1:$B$50, 2, 0))</f>
        <v/>
      </c>
      <c r="C62" s="31" t="str">
        <f>IF(E62="","",VLOOKUP(E62, 'SKU Милкпроджект'!$A$1:$C$50, 3, 0))</f>
        <v/>
      </c>
      <c r="D62" s="31"/>
      <c r="E62" s="32"/>
      <c r="F62" s="38"/>
      <c r="G62" s="30" t="str">
        <f t="shared" ca="1" si="16"/>
        <v/>
      </c>
      <c r="H62" s="31" t="str">
        <f t="shared" ca="1" si="17"/>
        <v/>
      </c>
      <c r="I62" s="32"/>
      <c r="J62" s="33">
        <f t="shared" ca="1" si="18"/>
        <v>0</v>
      </c>
      <c r="K62" s="32">
        <f t="shared" ca="1" si="19"/>
        <v>0</v>
      </c>
      <c r="L62" s="32">
        <f t="shared" si="20"/>
        <v>0</v>
      </c>
      <c r="M62" s="32">
        <f t="shared" ca="1" si="21"/>
        <v>0</v>
      </c>
      <c r="N62" s="32"/>
      <c r="O62" s="34"/>
      <c r="P62" s="32"/>
      <c r="R62" s="39" t="str">
        <f t="shared" ca="1" si="22"/>
        <v/>
      </c>
      <c r="S62" s="40" t="str">
        <f t="shared" ca="1" si="8"/>
        <v/>
      </c>
    </row>
    <row r="63" spans="1:19" ht="14.5" customHeight="1" x14ac:dyDescent="0.2">
      <c r="A63" s="32"/>
      <c r="B63" s="31" t="str">
        <f>IF(E63="","",VLOOKUP(E63, 'SKU Милкпроджект'!$A$1:$B$50, 2, 0))</f>
        <v/>
      </c>
      <c r="C63" s="31" t="str">
        <f>IF(E63="","",VLOOKUP(E63, 'SKU Милкпроджект'!$A$1:$C$50, 3, 0))</f>
        <v/>
      </c>
      <c r="D63" s="31"/>
      <c r="E63" s="32"/>
      <c r="F63" s="38"/>
      <c r="G63" s="30" t="str">
        <f t="shared" ca="1" si="16"/>
        <v/>
      </c>
      <c r="H63" s="31" t="str">
        <f t="shared" ca="1" si="17"/>
        <v/>
      </c>
      <c r="I63" s="32"/>
      <c r="J63" s="33">
        <f t="shared" ca="1" si="18"/>
        <v>0</v>
      </c>
      <c r="K63" s="32">
        <f t="shared" ca="1" si="19"/>
        <v>0</v>
      </c>
      <c r="L63" s="32">
        <f t="shared" si="20"/>
        <v>0</v>
      </c>
      <c r="M63" s="32">
        <f t="shared" ca="1" si="21"/>
        <v>0</v>
      </c>
      <c r="N63" s="32"/>
      <c r="O63" s="34"/>
      <c r="P63" s="32"/>
      <c r="R63" s="39" t="str">
        <f t="shared" ca="1" si="22"/>
        <v/>
      </c>
      <c r="S63" s="40" t="str">
        <f t="shared" ca="1" si="8"/>
        <v/>
      </c>
    </row>
    <row r="64" spans="1:19" ht="14.5" customHeight="1" x14ac:dyDescent="0.2">
      <c r="A64" s="32"/>
      <c r="B64" s="31" t="str">
        <f>IF(E64="","",VLOOKUP(E64, 'SKU Милкпроджект'!$A$1:$B$50, 2, 0))</f>
        <v/>
      </c>
      <c r="C64" s="31" t="str">
        <f>IF(E64="","",VLOOKUP(E64, 'SKU Милкпроджект'!$A$1:$C$50, 3, 0))</f>
        <v/>
      </c>
      <c r="D64" s="31"/>
      <c r="E64" s="32"/>
      <c r="F64" s="38"/>
      <c r="G64" s="30" t="str">
        <f t="shared" ca="1" si="16"/>
        <v/>
      </c>
      <c r="H64" s="31" t="str">
        <f t="shared" ca="1" si="17"/>
        <v/>
      </c>
      <c r="I64" s="32"/>
      <c r="J64" s="33">
        <f t="shared" ca="1" si="18"/>
        <v>0</v>
      </c>
      <c r="K64" s="32">
        <f t="shared" ca="1" si="19"/>
        <v>0</v>
      </c>
      <c r="L64" s="32">
        <f t="shared" si="20"/>
        <v>0</v>
      </c>
      <c r="M64" s="32">
        <f t="shared" ca="1" si="21"/>
        <v>0</v>
      </c>
      <c r="N64" s="32"/>
      <c r="O64" s="34"/>
      <c r="P64" s="32"/>
      <c r="R64" s="39" t="str">
        <f t="shared" ca="1" si="22"/>
        <v/>
      </c>
      <c r="S64" s="40" t="str">
        <f t="shared" ca="1" si="8"/>
        <v/>
      </c>
    </row>
    <row r="65" spans="1:19" ht="14.5" customHeight="1" x14ac:dyDescent="0.2">
      <c r="A65" s="32"/>
      <c r="B65" s="31" t="str">
        <f>IF(E65="","",VLOOKUP(E65, 'SKU Милкпроджект'!$A$1:$B$50, 2, 0))</f>
        <v/>
      </c>
      <c r="C65" s="31" t="str">
        <f>IF(E65="","",VLOOKUP(E65, 'SKU Милкпроджект'!$A$1:$C$50, 3, 0))</f>
        <v/>
      </c>
      <c r="D65" s="31"/>
      <c r="E65" s="32"/>
      <c r="F65" s="38"/>
      <c r="G65" s="30" t="str">
        <f t="shared" ca="1" si="16"/>
        <v/>
      </c>
      <c r="H65" s="31" t="str">
        <f t="shared" ca="1" si="17"/>
        <v/>
      </c>
      <c r="I65" s="32"/>
      <c r="J65" s="33">
        <f t="shared" ca="1" si="18"/>
        <v>0</v>
      </c>
      <c r="K65" s="32">
        <f t="shared" ca="1" si="19"/>
        <v>0</v>
      </c>
      <c r="L65" s="32">
        <f t="shared" si="20"/>
        <v>0</v>
      </c>
      <c r="M65" s="32">
        <f t="shared" ca="1" si="21"/>
        <v>0</v>
      </c>
      <c r="N65" s="32"/>
      <c r="O65" s="34"/>
      <c r="P65" s="32"/>
      <c r="R65" s="39" t="str">
        <f t="shared" ca="1" si="22"/>
        <v/>
      </c>
      <c r="S65" s="40" t="str">
        <f t="shared" ca="1" si="8"/>
        <v/>
      </c>
    </row>
    <row r="66" spans="1:19" ht="14.5" customHeight="1" x14ac:dyDescent="0.2">
      <c r="A66" s="32"/>
      <c r="B66" s="31" t="str">
        <f>IF(E66="","",VLOOKUP(E66, 'SKU Милкпроджект'!$A$1:$B$50, 2, 0))</f>
        <v/>
      </c>
      <c r="C66" s="31" t="str">
        <f>IF(E66="","",VLOOKUP(E66, 'SKU Милкпроджект'!$A$1:$C$50, 3, 0))</f>
        <v/>
      </c>
      <c r="D66" s="31"/>
      <c r="E66" s="32"/>
      <c r="F66" s="38"/>
      <c r="G66" s="30" t="str">
        <f t="shared" ca="1" si="16"/>
        <v/>
      </c>
      <c r="H66" s="31" t="str">
        <f t="shared" ca="1" si="17"/>
        <v/>
      </c>
      <c r="I66" s="32"/>
      <c r="J66" s="33">
        <f t="shared" ca="1" si="18"/>
        <v>0</v>
      </c>
      <c r="K66" s="32">
        <f t="shared" ca="1" si="19"/>
        <v>0</v>
      </c>
      <c r="L66" s="32">
        <f t="shared" si="20"/>
        <v>0</v>
      </c>
      <c r="M66" s="32">
        <f t="shared" ca="1" si="21"/>
        <v>0</v>
      </c>
      <c r="N66" s="32"/>
      <c r="O66" s="34"/>
      <c r="P66" s="32"/>
      <c r="R66" s="39" t="str">
        <f t="shared" ca="1" si="22"/>
        <v/>
      </c>
      <c r="S66" s="40" t="str">
        <f t="shared" ca="1" si="8"/>
        <v/>
      </c>
    </row>
    <row r="67" spans="1:19" ht="14.5" customHeight="1" x14ac:dyDescent="0.2">
      <c r="A67" s="32"/>
      <c r="B67" s="31" t="str">
        <f>IF(E67="","",VLOOKUP(E67, 'SKU Милкпроджект'!$A$1:$B$50, 2, 0))</f>
        <v/>
      </c>
      <c r="C67" s="31" t="str">
        <f>IF(E67="","",VLOOKUP(E67, 'SKU Милкпроджект'!$A$1:$C$50, 3, 0))</f>
        <v/>
      </c>
      <c r="D67" s="31"/>
      <c r="E67" s="32"/>
      <c r="F67" s="38"/>
      <c r="G67" s="30" t="str">
        <f t="shared" ref="G67:G98" ca="1" si="23">IF(I67="","",(INDIRECT("M" &amp; ROW() - 1) - M67))</f>
        <v/>
      </c>
      <c r="H67" s="31" t="str">
        <f t="shared" ref="H67:H98" ca="1" si="24">IF(I67 = "-", INDIRECT("B" &amp; ROW() - 1),"")</f>
        <v/>
      </c>
      <c r="I67" s="32"/>
      <c r="J67" s="33">
        <f t="shared" ref="J67:J98" ca="1" si="25">IF(I67 = "-", -INDIRECT("B" &amp; ROW() - 1),F67)</f>
        <v>0</v>
      </c>
      <c r="K67" s="32">
        <f t="shared" ref="K67:K98" ca="1" si="26">IF(I67 = "-", SUM(INDIRECT(ADDRESS(2,COLUMN(J67)) &amp; ":" &amp; ADDRESS(ROW(),COLUMN(J67)))), 0)</f>
        <v>0</v>
      </c>
      <c r="L67" s="32">
        <f t="shared" ref="L67:L98" si="27">IF(I67="-",1,0)</f>
        <v>0</v>
      </c>
      <c r="M67" s="32">
        <f t="shared" ref="M67:M98" ca="1" si="28">IF(K67 = 0, INDIRECT("M" &amp; ROW() - 1), K67)</f>
        <v>0</v>
      </c>
      <c r="N67" s="32"/>
      <c r="O67" s="34"/>
      <c r="P67" s="32"/>
      <c r="R67" s="39" t="str">
        <f t="shared" ca="1" si="22"/>
        <v/>
      </c>
      <c r="S67" s="40" t="str">
        <f t="shared" ca="1" si="8"/>
        <v/>
      </c>
    </row>
    <row r="68" spans="1:19" ht="14.5" customHeight="1" x14ac:dyDescent="0.2">
      <c r="A68" s="32"/>
      <c r="B68" s="31" t="str">
        <f>IF(E68="","",VLOOKUP(E68, 'SKU Милкпроджект'!$A$1:$B$50, 2, 0))</f>
        <v/>
      </c>
      <c r="C68" s="31" t="str">
        <f>IF(E68="","",VLOOKUP(E68, 'SKU Милкпроджект'!$A$1:$C$50, 3, 0))</f>
        <v/>
      </c>
      <c r="D68" s="31"/>
      <c r="E68" s="32"/>
      <c r="F68" s="38"/>
      <c r="G68" s="30" t="str">
        <f t="shared" ca="1" si="23"/>
        <v/>
      </c>
      <c r="H68" s="31" t="str">
        <f t="shared" ca="1" si="24"/>
        <v/>
      </c>
      <c r="I68" s="32"/>
      <c r="J68" s="33">
        <f t="shared" ca="1" si="25"/>
        <v>0</v>
      </c>
      <c r="K68" s="32">
        <f t="shared" ca="1" si="26"/>
        <v>0</v>
      </c>
      <c r="L68" s="32">
        <f t="shared" si="27"/>
        <v>0</v>
      </c>
      <c r="M68" s="32">
        <f t="shared" ca="1" si="28"/>
        <v>0</v>
      </c>
      <c r="N68" s="32"/>
      <c r="O68" s="34"/>
      <c r="P68" s="32"/>
      <c r="R68" s="39" t="str">
        <f t="shared" ref="R68:R99" ca="1" si="29">IF(Q68 = "", "", Q68 / INDIRECT("D" &amp; ROW() - 1) )</f>
        <v/>
      </c>
      <c r="S68" s="40" t="str">
        <f t="shared" ref="S68:S131" ca="1" si="30">IF(J68="-",IF(ISNUMBER(SEARCH(",", INDIRECT("B" &amp; ROW() - 1) )),1,""), "")</f>
        <v/>
      </c>
    </row>
    <row r="69" spans="1:19" ht="14.5" customHeight="1" x14ac:dyDescent="0.2">
      <c r="A69" s="32"/>
      <c r="B69" s="31" t="str">
        <f>IF(E69="","",VLOOKUP(E69, 'SKU Милкпроджект'!$A$1:$B$50, 2, 0))</f>
        <v/>
      </c>
      <c r="C69" s="31" t="str">
        <f>IF(E69="","",VLOOKUP(E69, 'SKU Милкпроджект'!$A$1:$C$50, 3, 0))</f>
        <v/>
      </c>
      <c r="D69" s="31"/>
      <c r="E69" s="32"/>
      <c r="F69" s="38"/>
      <c r="G69" s="30" t="str">
        <f t="shared" ca="1" si="23"/>
        <v/>
      </c>
      <c r="H69" s="31" t="str">
        <f t="shared" ca="1" si="24"/>
        <v/>
      </c>
      <c r="I69" s="32"/>
      <c r="J69" s="33">
        <f t="shared" ca="1" si="25"/>
        <v>0</v>
      </c>
      <c r="K69" s="32">
        <f t="shared" ca="1" si="26"/>
        <v>0</v>
      </c>
      <c r="L69" s="32">
        <f t="shared" si="27"/>
        <v>0</v>
      </c>
      <c r="M69" s="32">
        <f t="shared" ca="1" si="28"/>
        <v>0</v>
      </c>
      <c r="N69" s="32"/>
      <c r="O69" s="34"/>
      <c r="P69" s="32"/>
      <c r="R69" s="39" t="str">
        <f t="shared" ca="1" si="29"/>
        <v/>
      </c>
      <c r="S69" s="40" t="str">
        <f t="shared" ca="1" si="30"/>
        <v/>
      </c>
    </row>
    <row r="70" spans="1:19" ht="14.5" customHeight="1" x14ac:dyDescent="0.2">
      <c r="A70" s="32"/>
      <c r="B70" s="31" t="str">
        <f>IF(E70="","",VLOOKUP(E70, 'SKU Милкпроджект'!$A$1:$B$50, 2, 0))</f>
        <v/>
      </c>
      <c r="C70" s="31" t="str">
        <f>IF(E70="","",VLOOKUP(E70, 'SKU Милкпроджект'!$A$1:$C$50, 3, 0))</f>
        <v/>
      </c>
      <c r="D70" s="31"/>
      <c r="E70" s="32"/>
      <c r="F70" s="38"/>
      <c r="G70" s="30" t="str">
        <f t="shared" ca="1" si="23"/>
        <v/>
      </c>
      <c r="H70" s="31" t="str">
        <f t="shared" ca="1" si="24"/>
        <v/>
      </c>
      <c r="I70" s="32"/>
      <c r="J70" s="33">
        <f t="shared" ca="1" si="25"/>
        <v>0</v>
      </c>
      <c r="K70" s="32">
        <f t="shared" ca="1" si="26"/>
        <v>0</v>
      </c>
      <c r="L70" s="32">
        <f t="shared" si="27"/>
        <v>0</v>
      </c>
      <c r="M70" s="32">
        <f t="shared" ca="1" si="28"/>
        <v>0</v>
      </c>
      <c r="N70" s="32"/>
      <c r="O70" s="34"/>
      <c r="P70" s="32"/>
      <c r="R70" s="39" t="str">
        <f t="shared" ca="1" si="29"/>
        <v/>
      </c>
      <c r="S70" s="40" t="str">
        <f t="shared" ca="1" si="30"/>
        <v/>
      </c>
    </row>
    <row r="71" spans="1:19" ht="14.5" customHeight="1" x14ac:dyDescent="0.2">
      <c r="A71" s="32"/>
      <c r="B71" s="31" t="str">
        <f>IF(E71="","",VLOOKUP(E71, 'SKU Милкпроджект'!$A$1:$B$50, 2, 0))</f>
        <v/>
      </c>
      <c r="C71" s="31" t="str">
        <f>IF(E71="","",VLOOKUP(E71, 'SKU Милкпроджект'!$A$1:$C$50, 3, 0))</f>
        <v/>
      </c>
      <c r="D71" s="31"/>
      <c r="E71" s="32"/>
      <c r="F71" s="38"/>
      <c r="G71" s="30" t="str">
        <f t="shared" ca="1" si="23"/>
        <v/>
      </c>
      <c r="H71" s="31" t="str">
        <f t="shared" ca="1" si="24"/>
        <v/>
      </c>
      <c r="I71" s="32"/>
      <c r="J71" s="33">
        <f t="shared" ca="1" si="25"/>
        <v>0</v>
      </c>
      <c r="K71" s="32">
        <f t="shared" ca="1" si="26"/>
        <v>0</v>
      </c>
      <c r="L71" s="32">
        <f t="shared" si="27"/>
        <v>0</v>
      </c>
      <c r="M71" s="32">
        <f t="shared" ca="1" si="28"/>
        <v>0</v>
      </c>
      <c r="N71" s="32"/>
      <c r="O71" s="34"/>
      <c r="P71" s="32"/>
      <c r="R71" s="39" t="str">
        <f t="shared" ca="1" si="29"/>
        <v/>
      </c>
      <c r="S71" s="40" t="str">
        <f t="shared" ca="1" si="30"/>
        <v/>
      </c>
    </row>
    <row r="72" spans="1:19" ht="14.5" customHeight="1" x14ac:dyDescent="0.2">
      <c r="A72" s="32"/>
      <c r="B72" s="31" t="str">
        <f>IF(E72="","",VLOOKUP(E72, 'SKU Милкпроджект'!$A$1:$B$50, 2, 0))</f>
        <v/>
      </c>
      <c r="C72" s="31" t="str">
        <f>IF(E72="","",VLOOKUP(E72, 'SKU Милкпроджект'!$A$1:$C$50, 3, 0))</f>
        <v/>
      </c>
      <c r="D72" s="31"/>
      <c r="E72" s="32"/>
      <c r="F72" s="38"/>
      <c r="G72" s="30" t="str">
        <f t="shared" ca="1" si="23"/>
        <v/>
      </c>
      <c r="H72" s="31" t="str">
        <f t="shared" ca="1" si="24"/>
        <v/>
      </c>
      <c r="I72" s="32"/>
      <c r="J72" s="33">
        <f t="shared" ca="1" si="25"/>
        <v>0</v>
      </c>
      <c r="K72" s="32">
        <f t="shared" ca="1" si="26"/>
        <v>0</v>
      </c>
      <c r="L72" s="32">
        <f t="shared" si="27"/>
        <v>0</v>
      </c>
      <c r="M72" s="32">
        <f t="shared" ca="1" si="28"/>
        <v>0</v>
      </c>
      <c r="N72" s="32"/>
      <c r="O72" s="34"/>
      <c r="P72" s="32"/>
      <c r="R72" s="39" t="str">
        <f t="shared" ca="1" si="29"/>
        <v/>
      </c>
      <c r="S72" s="40" t="str">
        <f t="shared" ca="1" si="30"/>
        <v/>
      </c>
    </row>
    <row r="73" spans="1:19" ht="14.5" customHeight="1" x14ac:dyDescent="0.2">
      <c r="A73" s="32"/>
      <c r="B73" s="31" t="str">
        <f>IF(E73="","",VLOOKUP(E73, 'SKU Милкпроджект'!$A$1:$B$50, 2, 0))</f>
        <v/>
      </c>
      <c r="C73" s="31" t="str">
        <f>IF(E73="","",VLOOKUP(E73, 'SKU Милкпроджект'!$A$1:$C$50, 3, 0))</f>
        <v/>
      </c>
      <c r="D73" s="31"/>
      <c r="E73" s="32"/>
      <c r="F73" s="38"/>
      <c r="G73" s="30" t="str">
        <f t="shared" ca="1" si="23"/>
        <v/>
      </c>
      <c r="H73" s="31" t="str">
        <f t="shared" ca="1" si="24"/>
        <v/>
      </c>
      <c r="I73" s="32"/>
      <c r="J73" s="33">
        <f t="shared" ca="1" si="25"/>
        <v>0</v>
      </c>
      <c r="K73" s="32">
        <f t="shared" ca="1" si="26"/>
        <v>0</v>
      </c>
      <c r="L73" s="32">
        <f t="shared" si="27"/>
        <v>0</v>
      </c>
      <c r="M73" s="32">
        <f t="shared" ca="1" si="28"/>
        <v>0</v>
      </c>
      <c r="N73" s="32"/>
      <c r="O73" s="34"/>
      <c r="P73" s="32"/>
      <c r="R73" s="39" t="str">
        <f t="shared" ca="1" si="29"/>
        <v/>
      </c>
      <c r="S73" s="40" t="str">
        <f t="shared" ca="1" si="30"/>
        <v/>
      </c>
    </row>
    <row r="74" spans="1:19" ht="14.5" customHeight="1" x14ac:dyDescent="0.2">
      <c r="A74" s="32"/>
      <c r="B74" s="31" t="str">
        <f>IF(E74="","",VLOOKUP(E74, 'SKU Милкпроджект'!$A$1:$B$50, 2, 0))</f>
        <v/>
      </c>
      <c r="C74" s="31" t="str">
        <f>IF(E74="","",VLOOKUP(E74, 'SKU Милкпроджект'!$A$1:$C$50, 3, 0))</f>
        <v/>
      </c>
      <c r="D74" s="31"/>
      <c r="E74" s="32"/>
      <c r="F74" s="38"/>
      <c r="G74" s="30" t="str">
        <f t="shared" ca="1" si="23"/>
        <v/>
      </c>
      <c r="H74" s="31" t="str">
        <f t="shared" ca="1" si="24"/>
        <v/>
      </c>
      <c r="I74" s="32"/>
      <c r="J74" s="33">
        <f t="shared" ca="1" si="25"/>
        <v>0</v>
      </c>
      <c r="K74" s="32">
        <f t="shared" ca="1" si="26"/>
        <v>0</v>
      </c>
      <c r="L74" s="32">
        <f t="shared" si="27"/>
        <v>0</v>
      </c>
      <c r="M74" s="32">
        <f t="shared" ca="1" si="28"/>
        <v>0</v>
      </c>
      <c r="N74" s="32"/>
      <c r="O74" s="34"/>
      <c r="P74" s="32"/>
      <c r="R74" s="39" t="str">
        <f t="shared" ca="1" si="29"/>
        <v/>
      </c>
      <c r="S74" s="40" t="str">
        <f t="shared" ca="1" si="30"/>
        <v/>
      </c>
    </row>
    <row r="75" spans="1:19" ht="14.5" customHeight="1" x14ac:dyDescent="0.2">
      <c r="A75" s="32"/>
      <c r="B75" s="31" t="str">
        <f>IF(E75="","",VLOOKUP(E75, 'SKU Милкпроджект'!$A$1:$B$50, 2, 0))</f>
        <v/>
      </c>
      <c r="C75" s="31" t="str">
        <f>IF(E75="","",VLOOKUP(E75, 'SKU Милкпроджект'!$A$1:$C$50, 3, 0))</f>
        <v/>
      </c>
      <c r="D75" s="31"/>
      <c r="E75" s="32"/>
      <c r="F75" s="38"/>
      <c r="G75" s="30" t="str">
        <f t="shared" ca="1" si="23"/>
        <v/>
      </c>
      <c r="H75" s="31" t="str">
        <f t="shared" ca="1" si="24"/>
        <v/>
      </c>
      <c r="I75" s="32"/>
      <c r="J75" s="33">
        <f t="shared" ca="1" si="25"/>
        <v>0</v>
      </c>
      <c r="K75" s="32">
        <f t="shared" ca="1" si="26"/>
        <v>0</v>
      </c>
      <c r="L75" s="32">
        <f t="shared" si="27"/>
        <v>0</v>
      </c>
      <c r="M75" s="32">
        <f t="shared" ca="1" si="28"/>
        <v>0</v>
      </c>
      <c r="N75" s="32"/>
      <c r="O75" s="34"/>
      <c r="P75" s="32"/>
      <c r="R75" s="39" t="str">
        <f t="shared" ca="1" si="29"/>
        <v/>
      </c>
      <c r="S75" s="40" t="str">
        <f t="shared" ca="1" si="30"/>
        <v/>
      </c>
    </row>
    <row r="76" spans="1:19" ht="14.5" customHeight="1" x14ac:dyDescent="0.2">
      <c r="A76" s="32"/>
      <c r="B76" s="31" t="str">
        <f>IF(E76="","",VLOOKUP(E76, 'SKU Милкпроджект'!$A$1:$B$50, 2, 0))</f>
        <v/>
      </c>
      <c r="C76" s="31" t="str">
        <f>IF(E76="","",VLOOKUP(E76, 'SKU Милкпроджект'!$A$1:$C$50, 3, 0))</f>
        <v/>
      </c>
      <c r="D76" s="31"/>
      <c r="E76" s="32"/>
      <c r="F76" s="38"/>
      <c r="G76" s="30" t="str">
        <f t="shared" ca="1" si="23"/>
        <v/>
      </c>
      <c r="H76" s="31" t="str">
        <f t="shared" ca="1" si="24"/>
        <v/>
      </c>
      <c r="I76" s="32"/>
      <c r="J76" s="33">
        <f t="shared" ca="1" si="25"/>
        <v>0</v>
      </c>
      <c r="K76" s="32">
        <f t="shared" ca="1" si="26"/>
        <v>0</v>
      </c>
      <c r="L76" s="32">
        <f t="shared" si="27"/>
        <v>0</v>
      </c>
      <c r="M76" s="32">
        <f t="shared" ca="1" si="28"/>
        <v>0</v>
      </c>
      <c r="N76" s="32"/>
      <c r="O76" s="34"/>
      <c r="P76" s="32"/>
      <c r="R76" s="39" t="str">
        <f t="shared" ca="1" si="29"/>
        <v/>
      </c>
      <c r="S76" s="40" t="str">
        <f t="shared" ca="1" si="30"/>
        <v/>
      </c>
    </row>
    <row r="77" spans="1:19" ht="14.5" customHeight="1" x14ac:dyDescent="0.2">
      <c r="A77" s="32"/>
      <c r="B77" s="31" t="str">
        <f>IF(E77="","",VLOOKUP(E77, 'SKU Милкпроджект'!$A$1:$B$50, 2, 0))</f>
        <v/>
      </c>
      <c r="C77" s="31" t="str">
        <f>IF(E77="","",VLOOKUP(E77, 'SKU Милкпроджект'!$A$1:$C$50, 3, 0))</f>
        <v/>
      </c>
      <c r="D77" s="31"/>
      <c r="E77" s="32"/>
      <c r="F77" s="38"/>
      <c r="G77" s="30" t="str">
        <f t="shared" ca="1" si="23"/>
        <v/>
      </c>
      <c r="H77" s="31" t="str">
        <f t="shared" ca="1" si="24"/>
        <v/>
      </c>
      <c r="I77" s="32"/>
      <c r="J77" s="33">
        <f t="shared" ca="1" si="25"/>
        <v>0</v>
      </c>
      <c r="K77" s="32">
        <f t="shared" ca="1" si="26"/>
        <v>0</v>
      </c>
      <c r="L77" s="32">
        <f t="shared" si="27"/>
        <v>0</v>
      </c>
      <c r="M77" s="32">
        <f t="shared" ca="1" si="28"/>
        <v>0</v>
      </c>
      <c r="N77" s="32"/>
      <c r="O77" s="34"/>
      <c r="P77" s="32"/>
      <c r="R77" s="39" t="str">
        <f t="shared" ca="1" si="29"/>
        <v/>
      </c>
      <c r="S77" s="40" t="str">
        <f t="shared" ca="1" si="30"/>
        <v/>
      </c>
    </row>
    <row r="78" spans="1:19" ht="14.5" customHeight="1" x14ac:dyDescent="0.2">
      <c r="A78" s="32"/>
      <c r="B78" s="31" t="str">
        <f>IF(E78="","",VLOOKUP(E78, 'SKU Милкпроджект'!$A$1:$B$50, 2, 0))</f>
        <v/>
      </c>
      <c r="C78" s="31" t="str">
        <f>IF(E78="","",VLOOKUP(E78, 'SKU Милкпроджект'!$A$1:$C$50, 3, 0))</f>
        <v/>
      </c>
      <c r="D78" s="31"/>
      <c r="E78" s="32"/>
      <c r="F78" s="38"/>
      <c r="G78" s="30" t="str">
        <f t="shared" ca="1" si="23"/>
        <v/>
      </c>
      <c r="H78" s="31" t="str">
        <f t="shared" ca="1" si="24"/>
        <v/>
      </c>
      <c r="I78" s="32"/>
      <c r="J78" s="33">
        <f t="shared" ca="1" si="25"/>
        <v>0</v>
      </c>
      <c r="K78" s="32">
        <f t="shared" ca="1" si="26"/>
        <v>0</v>
      </c>
      <c r="L78" s="32">
        <f t="shared" si="27"/>
        <v>0</v>
      </c>
      <c r="M78" s="32">
        <f t="shared" ca="1" si="28"/>
        <v>0</v>
      </c>
      <c r="N78" s="32"/>
      <c r="O78" s="34"/>
      <c r="P78" s="32"/>
      <c r="R78" s="39" t="str">
        <f t="shared" ca="1" si="29"/>
        <v/>
      </c>
      <c r="S78" s="40" t="str">
        <f t="shared" ca="1" si="30"/>
        <v/>
      </c>
    </row>
    <row r="79" spans="1:19" ht="14.5" customHeight="1" x14ac:dyDescent="0.2">
      <c r="A79" s="32"/>
      <c r="B79" s="31" t="str">
        <f>IF(E79="","",VLOOKUP(E79, 'SKU Милкпроджект'!$A$1:$B$50, 2, 0))</f>
        <v/>
      </c>
      <c r="C79" s="31" t="str">
        <f>IF(E79="","",VLOOKUP(E79, 'SKU Милкпроджект'!$A$1:$C$50, 3, 0))</f>
        <v/>
      </c>
      <c r="D79" s="31"/>
      <c r="E79" s="32"/>
      <c r="F79" s="38"/>
      <c r="G79" s="30" t="str">
        <f t="shared" ca="1" si="23"/>
        <v/>
      </c>
      <c r="H79" s="31" t="str">
        <f t="shared" ca="1" si="24"/>
        <v/>
      </c>
      <c r="I79" s="32"/>
      <c r="J79" s="33">
        <f t="shared" ca="1" si="25"/>
        <v>0</v>
      </c>
      <c r="K79" s="32">
        <f t="shared" ca="1" si="26"/>
        <v>0</v>
      </c>
      <c r="L79" s="32">
        <f t="shared" si="27"/>
        <v>0</v>
      </c>
      <c r="M79" s="32">
        <f t="shared" ca="1" si="28"/>
        <v>0</v>
      </c>
      <c r="N79" s="32"/>
      <c r="O79" s="34"/>
      <c r="P79" s="32"/>
      <c r="R79" s="39" t="str">
        <f t="shared" ca="1" si="29"/>
        <v/>
      </c>
      <c r="S79" s="40" t="str">
        <f t="shared" ca="1" si="30"/>
        <v/>
      </c>
    </row>
    <row r="80" spans="1:19" ht="14.5" customHeight="1" x14ac:dyDescent="0.2">
      <c r="A80" s="32"/>
      <c r="B80" s="31" t="str">
        <f>IF(E80="","",VLOOKUP(E80, 'SKU Милкпроджект'!$A$1:$B$50, 2, 0))</f>
        <v/>
      </c>
      <c r="C80" s="31" t="str">
        <f>IF(E80="","",VLOOKUP(E80, 'SKU Милкпроджект'!$A$1:$C$50, 3, 0))</f>
        <v/>
      </c>
      <c r="D80" s="31"/>
      <c r="E80" s="32"/>
      <c r="F80" s="38"/>
      <c r="G80" s="30" t="str">
        <f t="shared" ca="1" si="23"/>
        <v/>
      </c>
      <c r="H80" s="31" t="str">
        <f t="shared" ca="1" si="24"/>
        <v/>
      </c>
      <c r="I80" s="32"/>
      <c r="J80" s="33">
        <f t="shared" ca="1" si="25"/>
        <v>0</v>
      </c>
      <c r="K80" s="32">
        <f t="shared" ca="1" si="26"/>
        <v>0</v>
      </c>
      <c r="L80" s="32">
        <f t="shared" si="27"/>
        <v>0</v>
      </c>
      <c r="M80" s="32">
        <f t="shared" ca="1" si="28"/>
        <v>0</v>
      </c>
      <c r="N80" s="32"/>
      <c r="O80" s="34"/>
      <c r="P80" s="32"/>
      <c r="R80" s="39" t="str">
        <f t="shared" ca="1" si="29"/>
        <v/>
      </c>
      <c r="S80" s="40" t="str">
        <f t="shared" ca="1" si="30"/>
        <v/>
      </c>
    </row>
    <row r="81" spans="1:19" ht="14.5" customHeight="1" x14ac:dyDescent="0.2">
      <c r="A81" s="32"/>
      <c r="B81" s="31" t="str">
        <f>IF(E81="","",VLOOKUP(E81, 'SKU Милкпроджект'!$A$1:$B$50, 2, 0))</f>
        <v/>
      </c>
      <c r="C81" s="31" t="str">
        <f>IF(E81="","",VLOOKUP(E81, 'SKU Милкпроджект'!$A$1:$C$50, 3, 0))</f>
        <v/>
      </c>
      <c r="D81" s="31"/>
      <c r="E81" s="32"/>
      <c r="F81" s="38"/>
      <c r="G81" s="30" t="str">
        <f t="shared" ca="1" si="23"/>
        <v/>
      </c>
      <c r="H81" s="31" t="str">
        <f t="shared" ca="1" si="24"/>
        <v/>
      </c>
      <c r="I81" s="32"/>
      <c r="J81" s="33">
        <f t="shared" ca="1" si="25"/>
        <v>0</v>
      </c>
      <c r="K81" s="32">
        <f t="shared" ca="1" si="26"/>
        <v>0</v>
      </c>
      <c r="L81" s="32">
        <f t="shared" si="27"/>
        <v>0</v>
      </c>
      <c r="M81" s="32">
        <f t="shared" ca="1" si="28"/>
        <v>0</v>
      </c>
      <c r="N81" s="32"/>
      <c r="O81" s="34"/>
      <c r="P81" s="32"/>
      <c r="R81" s="39" t="str">
        <f t="shared" ca="1" si="29"/>
        <v/>
      </c>
      <c r="S81" s="40" t="str">
        <f t="shared" ca="1" si="30"/>
        <v/>
      </c>
    </row>
    <row r="82" spans="1:19" ht="14.5" customHeight="1" x14ac:dyDescent="0.2">
      <c r="A82" s="32"/>
      <c r="B82" s="31" t="str">
        <f>IF(E82="","",VLOOKUP(E82, 'SKU Милкпроджект'!$A$1:$B$50, 2, 0))</f>
        <v/>
      </c>
      <c r="C82" s="31" t="str">
        <f>IF(E82="","",VLOOKUP(E82, 'SKU Милкпроджект'!$A$1:$C$50, 3, 0))</f>
        <v/>
      </c>
      <c r="D82" s="31"/>
      <c r="E82" s="32"/>
      <c r="F82" s="38"/>
      <c r="G82" s="30" t="str">
        <f t="shared" ca="1" si="23"/>
        <v/>
      </c>
      <c r="H82" s="31" t="str">
        <f t="shared" ca="1" si="24"/>
        <v/>
      </c>
      <c r="I82" s="32"/>
      <c r="J82" s="33">
        <f t="shared" ca="1" si="25"/>
        <v>0</v>
      </c>
      <c r="K82" s="32">
        <f t="shared" ca="1" si="26"/>
        <v>0</v>
      </c>
      <c r="L82" s="32">
        <f t="shared" si="27"/>
        <v>0</v>
      </c>
      <c r="M82" s="32">
        <f t="shared" ca="1" si="28"/>
        <v>0</v>
      </c>
      <c r="N82" s="32"/>
      <c r="O82" s="34"/>
      <c r="P82" s="32"/>
      <c r="R82" s="39" t="str">
        <f t="shared" ca="1" si="29"/>
        <v/>
      </c>
      <c r="S82" s="40" t="str">
        <f t="shared" ca="1" si="30"/>
        <v/>
      </c>
    </row>
    <row r="83" spans="1:19" ht="14.5" customHeight="1" x14ac:dyDescent="0.2">
      <c r="A83" s="32"/>
      <c r="B83" s="31" t="str">
        <f>IF(E83="","",VLOOKUP(E83, 'SKU Милкпроджект'!$A$1:$B$50, 2, 0))</f>
        <v/>
      </c>
      <c r="C83" s="31" t="str">
        <f>IF(E83="","",VLOOKUP(E83, 'SKU Милкпроджект'!$A$1:$C$50, 3, 0))</f>
        <v/>
      </c>
      <c r="D83" s="31"/>
      <c r="E83" s="32"/>
      <c r="F83" s="38"/>
      <c r="G83" s="30" t="str">
        <f t="shared" ca="1" si="23"/>
        <v/>
      </c>
      <c r="H83" s="31" t="str">
        <f t="shared" ca="1" si="24"/>
        <v/>
      </c>
      <c r="I83" s="32"/>
      <c r="J83" s="33">
        <f t="shared" ca="1" si="25"/>
        <v>0</v>
      </c>
      <c r="K83" s="32">
        <f t="shared" ca="1" si="26"/>
        <v>0</v>
      </c>
      <c r="L83" s="32">
        <f t="shared" si="27"/>
        <v>0</v>
      </c>
      <c r="M83" s="32">
        <f t="shared" ca="1" si="28"/>
        <v>0</v>
      </c>
      <c r="N83" s="32"/>
      <c r="O83" s="34"/>
      <c r="P83" s="32"/>
      <c r="R83" s="39" t="str">
        <f t="shared" ca="1" si="29"/>
        <v/>
      </c>
      <c r="S83" s="40" t="str">
        <f t="shared" ca="1" si="30"/>
        <v/>
      </c>
    </row>
    <row r="84" spans="1:19" ht="14.5" customHeight="1" x14ac:dyDescent="0.2">
      <c r="A84" s="32"/>
      <c r="B84" s="31" t="str">
        <f>IF(E84="","",VLOOKUP(E84, 'SKU Милкпроджект'!$A$1:$B$50, 2, 0))</f>
        <v/>
      </c>
      <c r="C84" s="31" t="str">
        <f>IF(E84="","",VLOOKUP(E84, 'SKU Милкпроджект'!$A$1:$C$50, 3, 0))</f>
        <v/>
      </c>
      <c r="D84" s="31"/>
      <c r="E84" s="32"/>
      <c r="F84" s="38"/>
      <c r="G84" s="30" t="str">
        <f t="shared" ca="1" si="23"/>
        <v/>
      </c>
      <c r="H84" s="31" t="str">
        <f t="shared" ca="1" si="24"/>
        <v/>
      </c>
      <c r="I84" s="32"/>
      <c r="J84" s="33">
        <f t="shared" ca="1" si="25"/>
        <v>0</v>
      </c>
      <c r="K84" s="32">
        <f t="shared" ca="1" si="26"/>
        <v>0</v>
      </c>
      <c r="L84" s="32">
        <f t="shared" si="27"/>
        <v>0</v>
      </c>
      <c r="M84" s="32">
        <f t="shared" ca="1" si="28"/>
        <v>0</v>
      </c>
      <c r="N84" s="32"/>
      <c r="O84" s="34"/>
      <c r="P84" s="32"/>
      <c r="R84" s="39" t="str">
        <f t="shared" ca="1" si="29"/>
        <v/>
      </c>
      <c r="S84" s="40" t="str">
        <f t="shared" ca="1" si="30"/>
        <v/>
      </c>
    </row>
    <row r="85" spans="1:19" ht="14.5" customHeight="1" x14ac:dyDescent="0.2">
      <c r="A85" s="32"/>
      <c r="B85" s="31" t="str">
        <f>IF(E85="","",VLOOKUP(E85, 'SKU Милкпроджект'!$A$1:$B$50, 2, 0))</f>
        <v/>
      </c>
      <c r="C85" s="31" t="str">
        <f>IF(E85="","",VLOOKUP(E85, 'SKU Милкпроджект'!$A$1:$C$50, 3, 0))</f>
        <v/>
      </c>
      <c r="D85" s="31"/>
      <c r="E85" s="32"/>
      <c r="F85" s="38"/>
      <c r="G85" s="30" t="str">
        <f t="shared" ca="1" si="23"/>
        <v/>
      </c>
      <c r="H85" s="31" t="str">
        <f t="shared" ca="1" si="24"/>
        <v/>
      </c>
      <c r="I85" s="32"/>
      <c r="J85" s="33">
        <f t="shared" ca="1" si="25"/>
        <v>0</v>
      </c>
      <c r="K85" s="32">
        <f t="shared" ca="1" si="26"/>
        <v>0</v>
      </c>
      <c r="L85" s="32">
        <f t="shared" si="27"/>
        <v>0</v>
      </c>
      <c r="M85" s="32">
        <f t="shared" ca="1" si="28"/>
        <v>0</v>
      </c>
      <c r="N85" s="32"/>
      <c r="O85" s="34"/>
      <c r="P85" s="32"/>
      <c r="R85" s="39" t="str">
        <f t="shared" ca="1" si="29"/>
        <v/>
      </c>
      <c r="S85" s="40" t="str">
        <f t="shared" ca="1" si="30"/>
        <v/>
      </c>
    </row>
    <row r="86" spans="1:19" ht="14.5" customHeight="1" x14ac:dyDescent="0.2">
      <c r="A86" s="32"/>
      <c r="B86" s="31" t="str">
        <f>IF(E86="","",VLOOKUP(E86, 'SKU Милкпроджект'!$A$1:$B$50, 2, 0))</f>
        <v/>
      </c>
      <c r="C86" s="31" t="str">
        <f>IF(E86="","",VLOOKUP(E86, 'SKU Милкпроджект'!$A$1:$C$50, 3, 0))</f>
        <v/>
      </c>
      <c r="D86" s="31"/>
      <c r="E86" s="32"/>
      <c r="F86" s="38"/>
      <c r="G86" s="30" t="str">
        <f t="shared" ca="1" si="23"/>
        <v/>
      </c>
      <c r="H86" s="31" t="str">
        <f t="shared" ca="1" si="24"/>
        <v/>
      </c>
      <c r="I86" s="32"/>
      <c r="J86" s="33">
        <f t="shared" ca="1" si="25"/>
        <v>0</v>
      </c>
      <c r="K86" s="32">
        <f t="shared" ca="1" si="26"/>
        <v>0</v>
      </c>
      <c r="L86" s="32">
        <f t="shared" si="27"/>
        <v>0</v>
      </c>
      <c r="M86" s="32">
        <f t="shared" ca="1" si="28"/>
        <v>0</v>
      </c>
      <c r="N86" s="32"/>
      <c r="O86" s="34"/>
      <c r="P86" s="32"/>
      <c r="R86" s="39" t="str">
        <f t="shared" ca="1" si="29"/>
        <v/>
      </c>
      <c r="S86" s="40" t="str">
        <f t="shared" ca="1" si="30"/>
        <v/>
      </c>
    </row>
    <row r="87" spans="1:19" ht="14.5" customHeight="1" x14ac:dyDescent="0.2">
      <c r="A87" s="32"/>
      <c r="B87" s="31" t="str">
        <f>IF(E87="","",VLOOKUP(E87, 'SKU Милкпроджект'!$A$1:$B$50, 2, 0))</f>
        <v/>
      </c>
      <c r="C87" s="31" t="str">
        <f>IF(E87="","",VLOOKUP(E87, 'SKU Милкпроджект'!$A$1:$C$50, 3, 0))</f>
        <v/>
      </c>
      <c r="D87" s="31"/>
      <c r="E87" s="32"/>
      <c r="F87" s="38"/>
      <c r="G87" s="30" t="str">
        <f t="shared" ca="1" si="23"/>
        <v/>
      </c>
      <c r="H87" s="31" t="str">
        <f t="shared" ca="1" si="24"/>
        <v/>
      </c>
      <c r="I87" s="32"/>
      <c r="J87" s="33">
        <f t="shared" ca="1" si="25"/>
        <v>0</v>
      </c>
      <c r="K87" s="32">
        <f t="shared" ca="1" si="26"/>
        <v>0</v>
      </c>
      <c r="L87" s="32">
        <f t="shared" si="27"/>
        <v>0</v>
      </c>
      <c r="M87" s="32">
        <f t="shared" ca="1" si="28"/>
        <v>0</v>
      </c>
      <c r="N87" s="32"/>
      <c r="O87" s="34"/>
      <c r="P87" s="32"/>
      <c r="R87" s="39" t="str">
        <f t="shared" ca="1" si="29"/>
        <v/>
      </c>
      <c r="S87" s="40" t="str">
        <f t="shared" ca="1" si="30"/>
        <v/>
      </c>
    </row>
    <row r="88" spans="1:19" ht="14.5" customHeight="1" x14ac:dyDescent="0.2">
      <c r="A88" s="32"/>
      <c r="B88" s="31" t="str">
        <f>IF(E88="","",VLOOKUP(E88, 'SKU Милкпроджект'!$A$1:$B$50, 2, 0))</f>
        <v/>
      </c>
      <c r="C88" s="31" t="str">
        <f>IF(E88="","",VLOOKUP(E88, 'SKU Милкпроджект'!$A$1:$C$50, 3, 0))</f>
        <v/>
      </c>
      <c r="D88" s="31"/>
      <c r="E88" s="32"/>
      <c r="F88" s="38"/>
      <c r="G88" s="30" t="str">
        <f t="shared" ca="1" si="23"/>
        <v/>
      </c>
      <c r="H88" s="31" t="str">
        <f t="shared" ca="1" si="24"/>
        <v/>
      </c>
      <c r="I88" s="32"/>
      <c r="J88" s="33">
        <f t="shared" ca="1" si="25"/>
        <v>0</v>
      </c>
      <c r="K88" s="32">
        <f t="shared" ca="1" si="26"/>
        <v>0</v>
      </c>
      <c r="L88" s="32">
        <f t="shared" si="27"/>
        <v>0</v>
      </c>
      <c r="M88" s="32">
        <f t="shared" ca="1" si="28"/>
        <v>0</v>
      </c>
      <c r="N88" s="32"/>
      <c r="O88" s="34"/>
      <c r="P88" s="32"/>
      <c r="R88" s="39" t="str">
        <f t="shared" ca="1" si="29"/>
        <v/>
      </c>
      <c r="S88" s="40" t="str">
        <f t="shared" ca="1" si="30"/>
        <v/>
      </c>
    </row>
    <row r="89" spans="1:19" ht="14.5" customHeight="1" x14ac:dyDescent="0.2">
      <c r="A89" s="32"/>
      <c r="B89" s="31" t="str">
        <f>IF(E89="","",VLOOKUP(E89, 'SKU Милкпроджект'!$A$1:$B$50, 2, 0))</f>
        <v/>
      </c>
      <c r="C89" s="31" t="str">
        <f>IF(E89="","",VLOOKUP(E89, 'SKU Милкпроджект'!$A$1:$C$50, 3, 0))</f>
        <v/>
      </c>
      <c r="D89" s="31"/>
      <c r="E89" s="32"/>
      <c r="F89" s="38"/>
      <c r="G89" s="30" t="str">
        <f t="shared" ca="1" si="23"/>
        <v/>
      </c>
      <c r="H89" s="31" t="str">
        <f t="shared" ca="1" si="24"/>
        <v/>
      </c>
      <c r="I89" s="32"/>
      <c r="J89" s="33">
        <f t="shared" ca="1" si="25"/>
        <v>0</v>
      </c>
      <c r="K89" s="32">
        <f t="shared" ca="1" si="26"/>
        <v>0</v>
      </c>
      <c r="L89" s="32">
        <f t="shared" si="27"/>
        <v>0</v>
      </c>
      <c r="M89" s="32">
        <f t="shared" ca="1" si="28"/>
        <v>0</v>
      </c>
      <c r="N89" s="32"/>
      <c r="O89" s="34"/>
      <c r="P89" s="32"/>
      <c r="R89" s="39" t="str">
        <f t="shared" ca="1" si="29"/>
        <v/>
      </c>
      <c r="S89" s="40" t="str">
        <f t="shared" ca="1" si="30"/>
        <v/>
      </c>
    </row>
    <row r="90" spans="1:19" ht="14.5" customHeight="1" x14ac:dyDescent="0.2">
      <c r="A90" s="32"/>
      <c r="B90" s="31" t="str">
        <f>IF(E90="","",VLOOKUP(E90, 'SKU Милкпроджект'!$A$1:$B$50, 2, 0))</f>
        <v/>
      </c>
      <c r="C90" s="31" t="str">
        <f>IF(E90="","",VLOOKUP(E90, 'SKU Милкпроджект'!$A$1:$C$50, 3, 0))</f>
        <v/>
      </c>
      <c r="D90" s="31"/>
      <c r="E90" s="32"/>
      <c r="F90" s="38"/>
      <c r="G90" s="30" t="str">
        <f t="shared" ca="1" si="23"/>
        <v/>
      </c>
      <c r="H90" s="31" t="str">
        <f t="shared" ca="1" si="24"/>
        <v/>
      </c>
      <c r="I90" s="32"/>
      <c r="J90" s="33">
        <f t="shared" ca="1" si="25"/>
        <v>0</v>
      </c>
      <c r="K90" s="32">
        <f t="shared" ca="1" si="26"/>
        <v>0</v>
      </c>
      <c r="L90" s="32">
        <f t="shared" si="27"/>
        <v>0</v>
      </c>
      <c r="M90" s="32">
        <f t="shared" ca="1" si="28"/>
        <v>0</v>
      </c>
      <c r="N90" s="32"/>
      <c r="O90" s="34"/>
      <c r="P90" s="32"/>
      <c r="R90" s="39" t="str">
        <f t="shared" ca="1" si="29"/>
        <v/>
      </c>
      <c r="S90" s="40" t="str">
        <f t="shared" ca="1" si="30"/>
        <v/>
      </c>
    </row>
    <row r="91" spans="1:19" ht="14.5" customHeight="1" x14ac:dyDescent="0.2">
      <c r="A91" s="32"/>
      <c r="B91" s="31" t="str">
        <f>IF(E91="","",VLOOKUP(E91, 'SKU Милкпроджект'!$A$1:$B$50, 2, 0))</f>
        <v/>
      </c>
      <c r="C91" s="31" t="str">
        <f>IF(E91="","",VLOOKUP(E91, 'SKU Милкпроджект'!$A$1:$C$50, 3, 0))</f>
        <v/>
      </c>
      <c r="D91" s="31"/>
      <c r="E91" s="32"/>
      <c r="F91" s="38"/>
      <c r="G91" s="30" t="str">
        <f t="shared" ca="1" si="23"/>
        <v/>
      </c>
      <c r="H91" s="31" t="str">
        <f t="shared" ca="1" si="24"/>
        <v/>
      </c>
      <c r="I91" s="32"/>
      <c r="J91" s="33">
        <f t="shared" ca="1" si="25"/>
        <v>0</v>
      </c>
      <c r="K91" s="32">
        <f t="shared" ca="1" si="26"/>
        <v>0</v>
      </c>
      <c r="L91" s="32">
        <f t="shared" si="27"/>
        <v>0</v>
      </c>
      <c r="M91" s="32">
        <f t="shared" ca="1" si="28"/>
        <v>0</v>
      </c>
      <c r="N91" s="32"/>
      <c r="O91" s="34"/>
      <c r="P91" s="32"/>
      <c r="R91" s="39" t="str">
        <f t="shared" ca="1" si="29"/>
        <v/>
      </c>
      <c r="S91" s="40" t="str">
        <f t="shared" ca="1" si="30"/>
        <v/>
      </c>
    </row>
    <row r="92" spans="1:19" ht="14.5" customHeight="1" x14ac:dyDescent="0.2">
      <c r="A92" s="32"/>
      <c r="B92" s="31" t="str">
        <f>IF(E92="","",VLOOKUP(E92, 'SKU Милкпроджект'!$A$1:$B$50, 2, 0))</f>
        <v/>
      </c>
      <c r="C92" s="31" t="str">
        <f>IF(E92="","",VLOOKUP(E92, 'SKU Милкпроджект'!$A$1:$C$50, 3, 0))</f>
        <v/>
      </c>
      <c r="D92" s="31"/>
      <c r="E92" s="32"/>
      <c r="F92" s="38"/>
      <c r="G92" s="30" t="str">
        <f t="shared" ca="1" si="23"/>
        <v/>
      </c>
      <c r="H92" s="31" t="str">
        <f t="shared" ca="1" si="24"/>
        <v/>
      </c>
      <c r="I92" s="32"/>
      <c r="J92" s="33">
        <f t="shared" ca="1" si="25"/>
        <v>0</v>
      </c>
      <c r="K92" s="32">
        <f t="shared" ca="1" si="26"/>
        <v>0</v>
      </c>
      <c r="L92" s="32">
        <f t="shared" si="27"/>
        <v>0</v>
      </c>
      <c r="M92" s="32">
        <f t="shared" ca="1" si="28"/>
        <v>0</v>
      </c>
      <c r="N92" s="32"/>
      <c r="O92" s="34"/>
      <c r="P92" s="32"/>
      <c r="R92" s="39" t="str">
        <f t="shared" ca="1" si="29"/>
        <v/>
      </c>
      <c r="S92" s="40" t="str">
        <f t="shared" ca="1" si="30"/>
        <v/>
      </c>
    </row>
    <row r="93" spans="1:19" ht="14.5" customHeight="1" x14ac:dyDescent="0.2">
      <c r="A93" s="32"/>
      <c r="B93" s="31" t="str">
        <f>IF(E93="","",VLOOKUP(E93, 'SKU Милкпроджект'!$A$1:$B$50, 2, 0))</f>
        <v/>
      </c>
      <c r="C93" s="31" t="str">
        <f>IF(E93="","",VLOOKUP(E93, 'SKU Милкпроджект'!$A$1:$C$50, 3, 0))</f>
        <v/>
      </c>
      <c r="D93" s="31"/>
      <c r="E93" s="32"/>
      <c r="F93" s="38"/>
      <c r="G93" s="30" t="str">
        <f t="shared" ca="1" si="23"/>
        <v/>
      </c>
      <c r="H93" s="31" t="str">
        <f t="shared" ca="1" si="24"/>
        <v/>
      </c>
      <c r="I93" s="32"/>
      <c r="J93" s="33">
        <f t="shared" ca="1" si="25"/>
        <v>0</v>
      </c>
      <c r="K93" s="32">
        <f t="shared" ca="1" si="26"/>
        <v>0</v>
      </c>
      <c r="L93" s="32">
        <f t="shared" si="27"/>
        <v>0</v>
      </c>
      <c r="M93" s="32">
        <f t="shared" ca="1" si="28"/>
        <v>0</v>
      </c>
      <c r="N93" s="32"/>
      <c r="O93" s="34"/>
      <c r="P93" s="32"/>
      <c r="R93" s="39" t="str">
        <f t="shared" ca="1" si="29"/>
        <v/>
      </c>
      <c r="S93" s="40" t="str">
        <f t="shared" ca="1" si="30"/>
        <v/>
      </c>
    </row>
    <row r="94" spans="1:19" ht="14.5" customHeight="1" x14ac:dyDescent="0.2">
      <c r="A94" s="32"/>
      <c r="B94" s="31" t="str">
        <f>IF(E94="","",VLOOKUP(E94, 'SKU Милкпроджект'!$A$1:$B$50, 2, 0))</f>
        <v/>
      </c>
      <c r="C94" s="31" t="str">
        <f>IF(E94="","",VLOOKUP(E94, 'SKU Милкпроджект'!$A$1:$C$50, 3, 0))</f>
        <v/>
      </c>
      <c r="D94" s="31"/>
      <c r="E94" s="32"/>
      <c r="F94" s="38"/>
      <c r="G94" s="30" t="str">
        <f t="shared" ca="1" si="23"/>
        <v/>
      </c>
      <c r="H94" s="31" t="str">
        <f t="shared" ca="1" si="24"/>
        <v/>
      </c>
      <c r="I94" s="32"/>
      <c r="J94" s="33">
        <f t="shared" ca="1" si="25"/>
        <v>0</v>
      </c>
      <c r="K94" s="32">
        <f t="shared" ca="1" si="26"/>
        <v>0</v>
      </c>
      <c r="L94" s="32">
        <f t="shared" si="27"/>
        <v>0</v>
      </c>
      <c r="M94" s="32">
        <f t="shared" ca="1" si="28"/>
        <v>0</v>
      </c>
      <c r="N94" s="32"/>
      <c r="O94" s="34"/>
      <c r="P94" s="32"/>
      <c r="R94" s="39" t="str">
        <f t="shared" ca="1" si="29"/>
        <v/>
      </c>
      <c r="S94" s="40" t="str">
        <f t="shared" ca="1" si="30"/>
        <v/>
      </c>
    </row>
    <row r="95" spans="1:19" ht="14.5" customHeight="1" x14ac:dyDescent="0.2">
      <c r="A95" s="32"/>
      <c r="B95" s="31" t="str">
        <f>IF(E95="","",VLOOKUP(E95, 'SKU Милкпроджект'!$A$1:$B$50, 2, 0))</f>
        <v/>
      </c>
      <c r="C95" s="31" t="str">
        <f>IF(E95="","",VLOOKUP(E95, 'SKU Милкпроджект'!$A$1:$C$50, 3, 0))</f>
        <v/>
      </c>
      <c r="D95" s="31"/>
      <c r="E95" s="32"/>
      <c r="F95" s="38"/>
      <c r="G95" s="30" t="str">
        <f t="shared" ca="1" si="23"/>
        <v/>
      </c>
      <c r="H95" s="31" t="str">
        <f t="shared" ca="1" si="24"/>
        <v/>
      </c>
      <c r="I95" s="32"/>
      <c r="J95" s="33">
        <f t="shared" ca="1" si="25"/>
        <v>0</v>
      </c>
      <c r="K95" s="32">
        <f t="shared" ca="1" si="26"/>
        <v>0</v>
      </c>
      <c r="L95" s="32">
        <f t="shared" si="27"/>
        <v>0</v>
      </c>
      <c r="M95" s="32">
        <f t="shared" ca="1" si="28"/>
        <v>0</v>
      </c>
      <c r="N95" s="32"/>
      <c r="O95" s="34"/>
      <c r="P95" s="32"/>
      <c r="R95" s="39" t="str">
        <f t="shared" ca="1" si="29"/>
        <v/>
      </c>
      <c r="S95" s="40" t="str">
        <f t="shared" ca="1" si="30"/>
        <v/>
      </c>
    </row>
    <row r="96" spans="1:19" ht="14.5" customHeight="1" x14ac:dyDescent="0.2">
      <c r="A96" s="32"/>
      <c r="B96" s="31" t="str">
        <f>IF(E96="","",VLOOKUP(E96, 'SKU Милкпроджект'!$A$1:$B$50, 2, 0))</f>
        <v/>
      </c>
      <c r="C96" s="31" t="str">
        <f>IF(E96="","",VLOOKUP(E96, 'SKU Милкпроджект'!$A$1:$C$50, 3, 0))</f>
        <v/>
      </c>
      <c r="D96" s="31"/>
      <c r="E96" s="32"/>
      <c r="F96" s="38"/>
      <c r="G96" s="30" t="str">
        <f t="shared" ca="1" si="23"/>
        <v/>
      </c>
      <c r="H96" s="31" t="str">
        <f t="shared" ca="1" si="24"/>
        <v/>
      </c>
      <c r="I96" s="32"/>
      <c r="J96" s="33">
        <f t="shared" ca="1" si="25"/>
        <v>0</v>
      </c>
      <c r="K96" s="32">
        <f t="shared" ca="1" si="26"/>
        <v>0</v>
      </c>
      <c r="L96" s="32">
        <f t="shared" si="27"/>
        <v>0</v>
      </c>
      <c r="M96" s="32">
        <f t="shared" ca="1" si="28"/>
        <v>0</v>
      </c>
      <c r="N96" s="32"/>
      <c r="O96" s="34"/>
      <c r="P96" s="32"/>
      <c r="R96" s="39" t="str">
        <f t="shared" ca="1" si="29"/>
        <v/>
      </c>
      <c r="S96" s="40" t="str">
        <f t="shared" ca="1" si="30"/>
        <v/>
      </c>
    </row>
    <row r="97" spans="1:19" ht="14.5" customHeight="1" x14ac:dyDescent="0.2">
      <c r="A97" s="32"/>
      <c r="B97" s="31" t="str">
        <f>IF(E97="","",VLOOKUP(E97, 'SKU Милкпроджект'!$A$1:$B$50, 2, 0))</f>
        <v/>
      </c>
      <c r="C97" s="31" t="str">
        <f>IF(E97="","",VLOOKUP(E97, 'SKU Милкпроджект'!$A$1:$C$50, 3, 0))</f>
        <v/>
      </c>
      <c r="D97" s="31"/>
      <c r="E97" s="32"/>
      <c r="F97" s="38"/>
      <c r="G97" s="30" t="str">
        <f t="shared" ca="1" si="23"/>
        <v/>
      </c>
      <c r="H97" s="31" t="str">
        <f t="shared" ca="1" si="24"/>
        <v/>
      </c>
      <c r="I97" s="32"/>
      <c r="J97" s="33">
        <f t="shared" ca="1" si="25"/>
        <v>0</v>
      </c>
      <c r="K97" s="32">
        <f t="shared" ca="1" si="26"/>
        <v>0</v>
      </c>
      <c r="L97" s="32">
        <f t="shared" si="27"/>
        <v>0</v>
      </c>
      <c r="M97" s="32">
        <f t="shared" ca="1" si="28"/>
        <v>0</v>
      </c>
      <c r="N97" s="32"/>
      <c r="O97" s="34"/>
      <c r="P97" s="32"/>
      <c r="R97" s="39" t="str">
        <f t="shared" ca="1" si="29"/>
        <v/>
      </c>
      <c r="S97" s="40" t="str">
        <f t="shared" ca="1" si="30"/>
        <v/>
      </c>
    </row>
    <row r="98" spans="1:19" ht="14.5" customHeight="1" x14ac:dyDescent="0.2">
      <c r="A98" s="32"/>
      <c r="B98" s="31" t="str">
        <f>IF(E98="","",VLOOKUP(E98, 'SKU Милкпроджект'!$A$1:$B$50, 2, 0))</f>
        <v/>
      </c>
      <c r="C98" s="31" t="str">
        <f>IF(E98="","",VLOOKUP(E98, 'SKU Милкпроджект'!$A$1:$C$50, 3, 0))</f>
        <v/>
      </c>
      <c r="D98" s="31"/>
      <c r="E98" s="32"/>
      <c r="F98" s="38"/>
      <c r="G98" s="30" t="str">
        <f t="shared" ca="1" si="23"/>
        <v/>
      </c>
      <c r="H98" s="31" t="str">
        <f t="shared" ca="1" si="24"/>
        <v/>
      </c>
      <c r="I98" s="32"/>
      <c r="J98" s="33">
        <f t="shared" ca="1" si="25"/>
        <v>0</v>
      </c>
      <c r="K98" s="32">
        <f t="shared" ca="1" si="26"/>
        <v>0</v>
      </c>
      <c r="L98" s="32">
        <f t="shared" si="27"/>
        <v>0</v>
      </c>
      <c r="M98" s="32">
        <f t="shared" ca="1" si="28"/>
        <v>0</v>
      </c>
      <c r="N98" s="32"/>
      <c r="O98" s="34"/>
      <c r="P98" s="32"/>
      <c r="R98" s="39" t="str">
        <f t="shared" ca="1" si="29"/>
        <v/>
      </c>
      <c r="S98" s="40" t="str">
        <f t="shared" ca="1" si="30"/>
        <v/>
      </c>
    </row>
    <row r="99" spans="1:19" ht="14.5" customHeight="1" x14ac:dyDescent="0.2">
      <c r="A99" s="32"/>
      <c r="B99" s="31" t="str">
        <f>IF(E99="","",VLOOKUP(E99, 'SKU Милкпроджект'!$A$1:$B$50, 2, 0))</f>
        <v/>
      </c>
      <c r="C99" s="31" t="str">
        <f>IF(E99="","",VLOOKUP(E99, 'SKU Милкпроджект'!$A$1:$C$50, 3, 0))</f>
        <v/>
      </c>
      <c r="D99" s="31"/>
      <c r="E99" s="32"/>
      <c r="F99" s="38"/>
      <c r="G99" s="30" t="str">
        <f t="shared" ref="G99:G123" ca="1" si="31">IF(I99="","",(INDIRECT("M" &amp; ROW() - 1) - M99))</f>
        <v/>
      </c>
      <c r="H99" s="31" t="str">
        <f t="shared" ref="H99:H123" ca="1" si="32">IF(I99 = "-", INDIRECT("B" &amp; ROW() - 1),"")</f>
        <v/>
      </c>
      <c r="I99" s="32"/>
      <c r="J99" s="33">
        <f t="shared" ref="J99:J123" ca="1" si="33">IF(I99 = "-", -INDIRECT("B" &amp; ROW() - 1),F99)</f>
        <v>0</v>
      </c>
      <c r="K99" s="32">
        <f t="shared" ref="K99:K123" ca="1" si="34">IF(I99 = "-", SUM(INDIRECT(ADDRESS(2,COLUMN(J99)) &amp; ":" &amp; ADDRESS(ROW(),COLUMN(J99)))), 0)</f>
        <v>0</v>
      </c>
      <c r="L99" s="32">
        <f t="shared" ref="L99:L123" si="35">IF(I99="-",1,0)</f>
        <v>0</v>
      </c>
      <c r="M99" s="32">
        <f t="shared" ref="M99:M123" ca="1" si="36">IF(K99 = 0, INDIRECT("M" &amp; ROW() - 1), K99)</f>
        <v>0</v>
      </c>
      <c r="N99" s="32"/>
      <c r="O99" s="34"/>
      <c r="P99" s="32"/>
      <c r="R99" s="39" t="str">
        <f t="shared" ca="1" si="29"/>
        <v/>
      </c>
      <c r="S99" s="40" t="str">
        <f t="shared" ca="1" si="30"/>
        <v/>
      </c>
    </row>
    <row r="100" spans="1:19" ht="14.5" customHeight="1" x14ac:dyDescent="0.2">
      <c r="A100" s="32"/>
      <c r="B100" s="31" t="str">
        <f>IF(E100="","",VLOOKUP(E100, 'SKU Милкпроджект'!$A$1:$B$50, 2, 0))</f>
        <v/>
      </c>
      <c r="C100" s="31" t="str">
        <f>IF(E100="","",VLOOKUP(E100, 'SKU Милкпроджект'!$A$1:$C$50, 3, 0))</f>
        <v/>
      </c>
      <c r="D100" s="31"/>
      <c r="E100" s="32"/>
      <c r="F100" s="38"/>
      <c r="G100" s="30" t="str">
        <f t="shared" ca="1" si="31"/>
        <v/>
      </c>
      <c r="H100" s="31" t="str">
        <f t="shared" ca="1" si="32"/>
        <v/>
      </c>
      <c r="I100" s="32"/>
      <c r="J100" s="33">
        <f t="shared" ca="1" si="33"/>
        <v>0</v>
      </c>
      <c r="K100" s="32">
        <f t="shared" ca="1" si="34"/>
        <v>0</v>
      </c>
      <c r="L100" s="32">
        <f t="shared" si="35"/>
        <v>0</v>
      </c>
      <c r="M100" s="32">
        <f t="shared" ca="1" si="36"/>
        <v>0</v>
      </c>
      <c r="N100" s="32"/>
      <c r="O100" s="34"/>
      <c r="P100" s="32"/>
      <c r="R100" s="39" t="str">
        <f t="shared" ref="R100:R131" ca="1" si="37">IF(Q100 = "", "", Q100 / INDIRECT("D" &amp; ROW() - 1) )</f>
        <v/>
      </c>
      <c r="S100" s="40" t="str">
        <f t="shared" ca="1" si="30"/>
        <v/>
      </c>
    </row>
    <row r="101" spans="1:19" ht="14.5" customHeight="1" x14ac:dyDescent="0.2">
      <c r="A101" s="32"/>
      <c r="B101" s="31" t="str">
        <f>IF(E101="","",VLOOKUP(E101, 'SKU Милкпроджект'!$A$1:$B$50, 2, 0))</f>
        <v/>
      </c>
      <c r="C101" s="31" t="str">
        <f>IF(E101="","",VLOOKUP(E101, 'SKU Милкпроджект'!$A$1:$C$50, 3, 0))</f>
        <v/>
      </c>
      <c r="D101" s="31"/>
      <c r="E101" s="32"/>
      <c r="F101" s="38"/>
      <c r="G101" s="30" t="str">
        <f t="shared" ca="1" si="31"/>
        <v/>
      </c>
      <c r="H101" s="31" t="str">
        <f t="shared" ca="1" si="32"/>
        <v/>
      </c>
      <c r="I101" s="32"/>
      <c r="J101" s="33">
        <f t="shared" ca="1" si="33"/>
        <v>0</v>
      </c>
      <c r="K101" s="32">
        <f t="shared" ca="1" si="34"/>
        <v>0</v>
      </c>
      <c r="L101" s="32">
        <f t="shared" si="35"/>
        <v>0</v>
      </c>
      <c r="M101" s="32">
        <f t="shared" ca="1" si="36"/>
        <v>0</v>
      </c>
      <c r="N101" s="32"/>
      <c r="O101" s="34"/>
      <c r="P101" s="32"/>
      <c r="R101" s="39" t="str">
        <f t="shared" ca="1" si="37"/>
        <v/>
      </c>
      <c r="S101" s="40" t="str">
        <f t="shared" ca="1" si="30"/>
        <v/>
      </c>
    </row>
    <row r="102" spans="1:19" ht="14.5" customHeight="1" x14ac:dyDescent="0.2">
      <c r="A102" s="32"/>
      <c r="B102" s="31" t="str">
        <f>IF(E102="","",VLOOKUP(E102, 'SKU Милкпроджект'!$A$1:$B$50, 2, 0))</f>
        <v/>
      </c>
      <c r="C102" s="31" t="str">
        <f>IF(E102="","",VLOOKUP(E102, 'SKU Милкпроджект'!$A$1:$C$50, 3, 0))</f>
        <v/>
      </c>
      <c r="D102" s="31"/>
      <c r="E102" s="32"/>
      <c r="F102" s="38"/>
      <c r="G102" s="30" t="str">
        <f t="shared" ca="1" si="31"/>
        <v/>
      </c>
      <c r="H102" s="31" t="str">
        <f t="shared" ca="1" si="32"/>
        <v/>
      </c>
      <c r="I102" s="32"/>
      <c r="J102" s="33">
        <f t="shared" ca="1" si="33"/>
        <v>0</v>
      </c>
      <c r="K102" s="32">
        <f t="shared" ca="1" si="34"/>
        <v>0</v>
      </c>
      <c r="L102" s="32">
        <f t="shared" si="35"/>
        <v>0</v>
      </c>
      <c r="M102" s="32">
        <f t="shared" ca="1" si="36"/>
        <v>0</v>
      </c>
      <c r="N102" s="32"/>
      <c r="O102" s="34"/>
      <c r="P102" s="32"/>
      <c r="R102" s="39" t="str">
        <f t="shared" ca="1" si="37"/>
        <v/>
      </c>
      <c r="S102" s="40" t="str">
        <f t="shared" ca="1" si="30"/>
        <v/>
      </c>
    </row>
    <row r="103" spans="1:19" ht="14.5" customHeight="1" x14ac:dyDescent="0.2">
      <c r="A103" s="32"/>
      <c r="B103" s="31" t="str">
        <f>IF(E103="","",VLOOKUP(E103, 'SKU Милкпроджект'!$A$1:$B$50, 2, 0))</f>
        <v/>
      </c>
      <c r="C103" s="31" t="str">
        <f>IF(E103="","",VLOOKUP(E103, 'SKU Милкпроджект'!$A$1:$C$50, 3, 0))</f>
        <v/>
      </c>
      <c r="D103" s="31"/>
      <c r="E103" s="32"/>
      <c r="F103" s="38"/>
      <c r="G103" s="30" t="str">
        <f t="shared" ca="1" si="31"/>
        <v/>
      </c>
      <c r="H103" s="31" t="str">
        <f t="shared" ca="1" si="32"/>
        <v/>
      </c>
      <c r="I103" s="32"/>
      <c r="J103" s="33">
        <f t="shared" ca="1" si="33"/>
        <v>0</v>
      </c>
      <c r="K103" s="32">
        <f t="shared" ca="1" si="34"/>
        <v>0</v>
      </c>
      <c r="L103" s="32">
        <f t="shared" si="35"/>
        <v>0</v>
      </c>
      <c r="M103" s="32">
        <f t="shared" ca="1" si="36"/>
        <v>0</v>
      </c>
      <c r="N103" s="32"/>
      <c r="O103" s="34"/>
      <c r="P103" s="32"/>
      <c r="R103" s="39" t="str">
        <f t="shared" ca="1" si="37"/>
        <v/>
      </c>
      <c r="S103" s="40" t="str">
        <f t="shared" ca="1" si="30"/>
        <v/>
      </c>
    </row>
    <row r="104" spans="1:19" ht="14.5" customHeight="1" x14ac:dyDescent="0.2">
      <c r="A104" s="32"/>
      <c r="B104" s="31" t="str">
        <f>IF(E104="","",VLOOKUP(E104, 'SKU Милкпроджект'!$A$1:$B$50, 2, 0))</f>
        <v/>
      </c>
      <c r="C104" s="31" t="str">
        <f>IF(E104="","",VLOOKUP(E104, 'SKU Милкпроджект'!$A$1:$C$50, 3, 0))</f>
        <v/>
      </c>
      <c r="D104" s="31"/>
      <c r="E104" s="32"/>
      <c r="F104" s="38"/>
      <c r="G104" s="30" t="str">
        <f t="shared" ca="1" si="31"/>
        <v/>
      </c>
      <c r="H104" s="31" t="str">
        <f t="shared" ca="1" si="32"/>
        <v/>
      </c>
      <c r="I104" s="32"/>
      <c r="J104" s="33">
        <f t="shared" ca="1" si="33"/>
        <v>0</v>
      </c>
      <c r="K104" s="32">
        <f t="shared" ca="1" si="34"/>
        <v>0</v>
      </c>
      <c r="L104" s="32">
        <f t="shared" si="35"/>
        <v>0</v>
      </c>
      <c r="M104" s="32">
        <f t="shared" ca="1" si="36"/>
        <v>0</v>
      </c>
      <c r="N104" s="32"/>
      <c r="O104" s="34"/>
      <c r="P104" s="32"/>
      <c r="R104" s="39" t="str">
        <f t="shared" ca="1" si="37"/>
        <v/>
      </c>
      <c r="S104" s="40" t="str">
        <f t="shared" ca="1" si="30"/>
        <v/>
      </c>
    </row>
    <row r="105" spans="1:19" ht="14.5" customHeight="1" x14ac:dyDescent="0.2">
      <c r="A105" s="32"/>
      <c r="B105" s="31" t="str">
        <f>IF(E105="","",VLOOKUP(E105, 'SKU Милкпроджект'!$A$1:$B$50, 2, 0))</f>
        <v/>
      </c>
      <c r="C105" s="31" t="str">
        <f>IF(E105="","",VLOOKUP(E105, 'SKU Милкпроджект'!$A$1:$C$50, 3, 0))</f>
        <v/>
      </c>
      <c r="D105" s="31"/>
      <c r="E105" s="32"/>
      <c r="F105" s="38"/>
      <c r="G105" s="30" t="str">
        <f t="shared" ca="1" si="31"/>
        <v/>
      </c>
      <c r="H105" s="31" t="str">
        <f t="shared" ca="1" si="32"/>
        <v/>
      </c>
      <c r="I105" s="32"/>
      <c r="J105" s="33">
        <f t="shared" ca="1" si="33"/>
        <v>0</v>
      </c>
      <c r="K105" s="32">
        <f t="shared" ca="1" si="34"/>
        <v>0</v>
      </c>
      <c r="L105" s="32">
        <f t="shared" si="35"/>
        <v>0</v>
      </c>
      <c r="M105" s="32">
        <f t="shared" ca="1" si="36"/>
        <v>0</v>
      </c>
      <c r="N105" s="32"/>
      <c r="O105" s="34"/>
      <c r="P105" s="32"/>
      <c r="R105" s="39" t="str">
        <f t="shared" ca="1" si="37"/>
        <v/>
      </c>
      <c r="S105" s="40" t="str">
        <f t="shared" ca="1" si="30"/>
        <v/>
      </c>
    </row>
    <row r="106" spans="1:19" ht="14.5" customHeight="1" x14ac:dyDescent="0.2">
      <c r="A106" s="32"/>
      <c r="B106" s="31" t="str">
        <f>IF(E106="","",VLOOKUP(E106, 'SKU Милкпроджект'!$A$1:$B$50, 2, 0))</f>
        <v/>
      </c>
      <c r="C106" s="31" t="str">
        <f>IF(E106="","",VLOOKUP(E106, 'SKU Милкпроджект'!$A$1:$C$50, 3, 0))</f>
        <v/>
      </c>
      <c r="D106" s="31"/>
      <c r="E106" s="32"/>
      <c r="F106" s="38"/>
      <c r="G106" s="30" t="str">
        <f t="shared" ca="1" si="31"/>
        <v/>
      </c>
      <c r="H106" s="31" t="str">
        <f t="shared" ca="1" si="32"/>
        <v/>
      </c>
      <c r="I106" s="32"/>
      <c r="J106" s="33">
        <f t="shared" ca="1" si="33"/>
        <v>0</v>
      </c>
      <c r="K106" s="32">
        <f t="shared" ca="1" si="34"/>
        <v>0</v>
      </c>
      <c r="L106" s="32">
        <f t="shared" si="35"/>
        <v>0</v>
      </c>
      <c r="M106" s="32">
        <f t="shared" ca="1" si="36"/>
        <v>0</v>
      </c>
      <c r="N106" s="32"/>
      <c r="O106" s="34"/>
      <c r="P106" s="32"/>
      <c r="R106" s="39" t="str">
        <f t="shared" ca="1" si="37"/>
        <v/>
      </c>
      <c r="S106" s="40" t="str">
        <f t="shared" ca="1" si="30"/>
        <v/>
      </c>
    </row>
    <row r="107" spans="1:19" ht="14.5" customHeight="1" x14ac:dyDescent="0.2">
      <c r="A107" s="32"/>
      <c r="B107" s="31" t="str">
        <f>IF(E107="","",VLOOKUP(E107, 'SKU Милкпроджект'!$A$1:$B$50, 2, 0))</f>
        <v/>
      </c>
      <c r="C107" s="31" t="str">
        <f>IF(E107="","",VLOOKUP(E107, 'SKU Милкпроджект'!$A$1:$C$50, 3, 0))</f>
        <v/>
      </c>
      <c r="D107" s="31"/>
      <c r="E107" s="32"/>
      <c r="F107" s="38"/>
      <c r="G107" s="30" t="str">
        <f t="shared" ca="1" si="31"/>
        <v/>
      </c>
      <c r="H107" s="31" t="str">
        <f t="shared" ca="1" si="32"/>
        <v/>
      </c>
      <c r="I107" s="32"/>
      <c r="J107" s="33">
        <f t="shared" ca="1" si="33"/>
        <v>0</v>
      </c>
      <c r="K107" s="32">
        <f t="shared" ca="1" si="34"/>
        <v>0</v>
      </c>
      <c r="L107" s="32">
        <f t="shared" si="35"/>
        <v>0</v>
      </c>
      <c r="M107" s="32">
        <f t="shared" ca="1" si="36"/>
        <v>0</v>
      </c>
      <c r="N107" s="32"/>
      <c r="O107" s="34"/>
      <c r="P107" s="32"/>
      <c r="R107" s="39" t="str">
        <f t="shared" ca="1" si="37"/>
        <v/>
      </c>
      <c r="S107" s="40" t="str">
        <f t="shared" ca="1" si="30"/>
        <v/>
      </c>
    </row>
    <row r="108" spans="1:19" ht="14.5" customHeight="1" x14ac:dyDescent="0.2">
      <c r="A108" s="32"/>
      <c r="B108" s="31" t="str">
        <f>IF(E108="","",VLOOKUP(E108, 'SKU Милкпроджект'!$A$1:$B$50, 2, 0))</f>
        <v/>
      </c>
      <c r="C108" s="31" t="str">
        <f>IF(E108="","",VLOOKUP(E108, 'SKU Милкпроджект'!$A$1:$C$50, 3, 0))</f>
        <v/>
      </c>
      <c r="D108" s="31"/>
      <c r="E108" s="32"/>
      <c r="F108" s="38"/>
      <c r="G108" s="30" t="str">
        <f t="shared" ca="1" si="31"/>
        <v/>
      </c>
      <c r="H108" s="31" t="str">
        <f t="shared" ca="1" si="32"/>
        <v/>
      </c>
      <c r="I108" s="32"/>
      <c r="J108" s="33">
        <f t="shared" ca="1" si="33"/>
        <v>0</v>
      </c>
      <c r="K108" s="32">
        <f t="shared" ca="1" si="34"/>
        <v>0</v>
      </c>
      <c r="L108" s="32">
        <f t="shared" si="35"/>
        <v>0</v>
      </c>
      <c r="M108" s="32">
        <f t="shared" ca="1" si="36"/>
        <v>0</v>
      </c>
      <c r="N108" s="32"/>
      <c r="O108" s="34"/>
      <c r="P108" s="32"/>
      <c r="R108" s="39" t="str">
        <f t="shared" ca="1" si="37"/>
        <v/>
      </c>
      <c r="S108" s="40" t="str">
        <f t="shared" ca="1" si="30"/>
        <v/>
      </c>
    </row>
    <row r="109" spans="1:19" ht="14.5" customHeight="1" x14ac:dyDescent="0.2">
      <c r="A109" s="32"/>
      <c r="B109" s="31" t="str">
        <f>IF(E109="","",VLOOKUP(E109, 'SKU Милкпроджект'!$A$1:$B$50, 2, 0))</f>
        <v/>
      </c>
      <c r="C109" s="31" t="str">
        <f>IF(E109="","",VLOOKUP(E109, 'SKU Милкпроджект'!$A$1:$C$50, 3, 0))</f>
        <v/>
      </c>
      <c r="D109" s="31"/>
      <c r="E109" s="32"/>
      <c r="F109" s="38"/>
      <c r="G109" s="30" t="str">
        <f t="shared" ca="1" si="31"/>
        <v/>
      </c>
      <c r="H109" s="31" t="str">
        <f t="shared" ca="1" si="32"/>
        <v/>
      </c>
      <c r="I109" s="32"/>
      <c r="J109" s="33">
        <f t="shared" ca="1" si="33"/>
        <v>0</v>
      </c>
      <c r="K109" s="32">
        <f t="shared" ca="1" si="34"/>
        <v>0</v>
      </c>
      <c r="L109" s="32">
        <f t="shared" si="35"/>
        <v>0</v>
      </c>
      <c r="M109" s="32">
        <f t="shared" ca="1" si="36"/>
        <v>0</v>
      </c>
      <c r="N109" s="32"/>
      <c r="O109" s="34"/>
      <c r="P109" s="32"/>
      <c r="R109" s="39" t="str">
        <f t="shared" ca="1" si="37"/>
        <v/>
      </c>
      <c r="S109" s="40" t="str">
        <f t="shared" ca="1" si="30"/>
        <v/>
      </c>
    </row>
    <row r="110" spans="1:19" ht="14.5" customHeight="1" x14ac:dyDescent="0.2">
      <c r="A110" s="32"/>
      <c r="B110" s="31" t="str">
        <f>IF(E110="","",VLOOKUP(E110, 'SKU Милкпроджект'!$A$1:$B$50, 2, 0))</f>
        <v/>
      </c>
      <c r="C110" s="31" t="str">
        <f>IF(E110="","",VLOOKUP(E110, 'SKU Милкпроджект'!$A$1:$C$50, 3, 0))</f>
        <v/>
      </c>
      <c r="D110" s="31"/>
      <c r="E110" s="32"/>
      <c r="F110" s="38"/>
      <c r="G110" s="30" t="str">
        <f t="shared" ca="1" si="31"/>
        <v/>
      </c>
      <c r="H110" s="31" t="str">
        <f t="shared" ca="1" si="32"/>
        <v/>
      </c>
      <c r="I110" s="32"/>
      <c r="J110" s="33">
        <f t="shared" ca="1" si="33"/>
        <v>0</v>
      </c>
      <c r="K110" s="32">
        <f t="shared" ca="1" si="34"/>
        <v>0</v>
      </c>
      <c r="L110" s="32">
        <f t="shared" si="35"/>
        <v>0</v>
      </c>
      <c r="M110" s="32">
        <f t="shared" ca="1" si="36"/>
        <v>0</v>
      </c>
      <c r="N110" s="32"/>
      <c r="O110" s="34"/>
      <c r="P110" s="32"/>
      <c r="R110" s="39" t="str">
        <f t="shared" ca="1" si="37"/>
        <v/>
      </c>
      <c r="S110" s="40" t="str">
        <f t="shared" ca="1" si="30"/>
        <v/>
      </c>
    </row>
    <row r="111" spans="1:19" ht="14.5" customHeight="1" x14ac:dyDescent="0.2">
      <c r="A111" s="32"/>
      <c r="B111" s="31" t="str">
        <f>IF(E111="","",VLOOKUP(E111, 'SKU Милкпроджект'!$A$1:$B$50, 2, 0))</f>
        <v/>
      </c>
      <c r="C111" s="31" t="str">
        <f>IF(E111="","",VLOOKUP(E111, 'SKU Милкпроджект'!$A$1:$C$50, 3, 0))</f>
        <v/>
      </c>
      <c r="D111" s="31"/>
      <c r="E111" s="32"/>
      <c r="F111" s="38"/>
      <c r="G111" s="30" t="str">
        <f t="shared" ca="1" si="31"/>
        <v/>
      </c>
      <c r="H111" s="31" t="str">
        <f t="shared" ca="1" si="32"/>
        <v/>
      </c>
      <c r="I111" s="32"/>
      <c r="J111" s="33">
        <f t="shared" ca="1" si="33"/>
        <v>0</v>
      </c>
      <c r="K111" s="32">
        <f t="shared" ca="1" si="34"/>
        <v>0</v>
      </c>
      <c r="L111" s="32">
        <f t="shared" si="35"/>
        <v>0</v>
      </c>
      <c r="M111" s="32">
        <f t="shared" ca="1" si="36"/>
        <v>0</v>
      </c>
      <c r="N111" s="32"/>
      <c r="O111" s="34"/>
      <c r="P111" s="32"/>
      <c r="R111" s="39" t="str">
        <f t="shared" ca="1" si="37"/>
        <v/>
      </c>
      <c r="S111" s="40" t="str">
        <f t="shared" ca="1" si="30"/>
        <v/>
      </c>
    </row>
    <row r="112" spans="1:19" ht="14.5" customHeight="1" x14ac:dyDescent="0.2">
      <c r="A112" s="32"/>
      <c r="B112" s="31" t="str">
        <f>IF(E112="","",VLOOKUP(E112, 'SKU Милкпроджект'!$A$1:$B$50, 2, 0))</f>
        <v/>
      </c>
      <c r="C112" s="31" t="str">
        <f>IF(E112="","",VLOOKUP(E112, 'SKU Милкпроджект'!$A$1:$C$50, 3, 0))</f>
        <v/>
      </c>
      <c r="D112" s="31"/>
      <c r="E112" s="32"/>
      <c r="F112" s="38"/>
      <c r="G112" s="30" t="str">
        <f t="shared" ca="1" si="31"/>
        <v/>
      </c>
      <c r="H112" s="31" t="str">
        <f t="shared" ca="1" si="32"/>
        <v/>
      </c>
      <c r="I112" s="32"/>
      <c r="J112" s="33">
        <f t="shared" ca="1" si="33"/>
        <v>0</v>
      </c>
      <c r="K112" s="32">
        <f t="shared" ca="1" si="34"/>
        <v>0</v>
      </c>
      <c r="L112" s="32">
        <f t="shared" si="35"/>
        <v>0</v>
      </c>
      <c r="M112" s="32">
        <f t="shared" ca="1" si="36"/>
        <v>0</v>
      </c>
      <c r="N112" s="32"/>
      <c r="O112" s="34"/>
      <c r="P112" s="32"/>
      <c r="R112" s="39" t="str">
        <f t="shared" ca="1" si="37"/>
        <v/>
      </c>
      <c r="S112" s="40" t="str">
        <f t="shared" ca="1" si="30"/>
        <v/>
      </c>
    </row>
    <row r="113" spans="1:19" ht="14.5" customHeight="1" x14ac:dyDescent="0.2">
      <c r="A113" s="32"/>
      <c r="B113" s="31" t="str">
        <f>IF(E113="","",VLOOKUP(E113, 'SKU Милкпроджект'!$A$1:$B$50, 2, 0))</f>
        <v/>
      </c>
      <c r="C113" s="31" t="str">
        <f>IF(E113="","",VLOOKUP(E113, 'SKU Милкпроджект'!$A$1:$C$50, 3, 0))</f>
        <v/>
      </c>
      <c r="D113" s="31"/>
      <c r="E113" s="32"/>
      <c r="F113" s="38"/>
      <c r="G113" s="30" t="str">
        <f t="shared" ca="1" si="31"/>
        <v/>
      </c>
      <c r="H113" s="31" t="str">
        <f t="shared" ca="1" si="32"/>
        <v/>
      </c>
      <c r="I113" s="32"/>
      <c r="J113" s="33">
        <f t="shared" ca="1" si="33"/>
        <v>0</v>
      </c>
      <c r="K113" s="32">
        <f t="shared" ca="1" si="34"/>
        <v>0</v>
      </c>
      <c r="L113" s="32">
        <f t="shared" si="35"/>
        <v>0</v>
      </c>
      <c r="M113" s="32">
        <f t="shared" ca="1" si="36"/>
        <v>0</v>
      </c>
      <c r="N113" s="32"/>
      <c r="O113" s="34"/>
      <c r="P113" s="32"/>
      <c r="R113" s="39" t="str">
        <f t="shared" ca="1" si="37"/>
        <v/>
      </c>
      <c r="S113" s="40" t="str">
        <f t="shared" ca="1" si="30"/>
        <v/>
      </c>
    </row>
    <row r="114" spans="1:19" ht="14.5" customHeight="1" x14ac:dyDescent="0.2">
      <c r="A114" s="32"/>
      <c r="B114" s="31" t="str">
        <f>IF(E114="","",VLOOKUP(E114, 'SKU Милкпроджект'!$A$1:$B$50, 2, 0))</f>
        <v/>
      </c>
      <c r="C114" s="31" t="str">
        <f>IF(E114="","",VLOOKUP(E114, 'SKU Милкпроджект'!$A$1:$C$50, 3, 0))</f>
        <v/>
      </c>
      <c r="D114" s="31"/>
      <c r="E114" s="32"/>
      <c r="F114" s="38"/>
      <c r="G114" s="30" t="str">
        <f t="shared" ca="1" si="31"/>
        <v/>
      </c>
      <c r="H114" s="31" t="str">
        <f t="shared" ca="1" si="32"/>
        <v/>
      </c>
      <c r="I114" s="32"/>
      <c r="J114" s="33">
        <f t="shared" ca="1" si="33"/>
        <v>0</v>
      </c>
      <c r="K114" s="32">
        <f t="shared" ca="1" si="34"/>
        <v>0</v>
      </c>
      <c r="L114" s="32">
        <f t="shared" si="35"/>
        <v>0</v>
      </c>
      <c r="M114" s="32">
        <f t="shared" ca="1" si="36"/>
        <v>0</v>
      </c>
      <c r="N114" s="32"/>
      <c r="O114" s="34"/>
      <c r="P114" s="32"/>
      <c r="R114" s="39" t="str">
        <f t="shared" ca="1" si="37"/>
        <v/>
      </c>
      <c r="S114" s="40" t="str">
        <f t="shared" ca="1" si="30"/>
        <v/>
      </c>
    </row>
    <row r="115" spans="1:19" ht="14.5" customHeight="1" x14ac:dyDescent="0.2">
      <c r="A115" s="32"/>
      <c r="B115" s="31" t="str">
        <f>IF(E115="","",VLOOKUP(E115, 'SKU Милкпроджект'!$A$1:$B$50, 2, 0))</f>
        <v/>
      </c>
      <c r="C115" s="31" t="str">
        <f>IF(E115="","",VLOOKUP(E115, 'SKU Милкпроджект'!$A$1:$C$50, 3, 0))</f>
        <v/>
      </c>
      <c r="D115" s="31"/>
      <c r="E115" s="32"/>
      <c r="F115" s="38"/>
      <c r="G115" s="30" t="str">
        <f t="shared" ca="1" si="31"/>
        <v/>
      </c>
      <c r="H115" s="31" t="str">
        <f t="shared" ca="1" si="32"/>
        <v/>
      </c>
      <c r="I115" s="32"/>
      <c r="J115" s="33">
        <f t="shared" ca="1" si="33"/>
        <v>0</v>
      </c>
      <c r="K115" s="32">
        <f t="shared" ca="1" si="34"/>
        <v>0</v>
      </c>
      <c r="L115" s="32">
        <f t="shared" si="35"/>
        <v>0</v>
      </c>
      <c r="M115" s="32">
        <f t="shared" ca="1" si="36"/>
        <v>0</v>
      </c>
      <c r="N115" s="32"/>
      <c r="O115" s="34"/>
      <c r="P115" s="32"/>
      <c r="R115" s="39" t="str">
        <f t="shared" ca="1" si="37"/>
        <v/>
      </c>
      <c r="S115" s="40" t="str">
        <f t="shared" ca="1" si="30"/>
        <v/>
      </c>
    </row>
    <row r="116" spans="1:19" ht="14.5" customHeight="1" x14ac:dyDescent="0.2">
      <c r="A116" s="32"/>
      <c r="B116" s="31" t="str">
        <f>IF(E116="","",VLOOKUP(E116, 'SKU Милкпроджект'!$A$1:$B$50, 2, 0))</f>
        <v/>
      </c>
      <c r="C116" s="31" t="str">
        <f>IF(E116="","",VLOOKUP(E116, 'SKU Милкпроджект'!$A$1:$C$50, 3, 0))</f>
        <v/>
      </c>
      <c r="D116" s="31"/>
      <c r="E116" s="32"/>
      <c r="F116" s="38"/>
      <c r="G116" s="30" t="str">
        <f t="shared" ca="1" si="31"/>
        <v/>
      </c>
      <c r="H116" s="31" t="str">
        <f t="shared" ca="1" si="32"/>
        <v/>
      </c>
      <c r="I116" s="32"/>
      <c r="J116" s="33">
        <f t="shared" ca="1" si="33"/>
        <v>0</v>
      </c>
      <c r="K116" s="32">
        <f t="shared" ca="1" si="34"/>
        <v>0</v>
      </c>
      <c r="L116" s="32">
        <f t="shared" si="35"/>
        <v>0</v>
      </c>
      <c r="M116" s="32">
        <f t="shared" ca="1" si="36"/>
        <v>0</v>
      </c>
      <c r="N116" s="32"/>
      <c r="O116" s="34"/>
      <c r="P116" s="32"/>
      <c r="R116" s="39" t="str">
        <f t="shared" ca="1" si="37"/>
        <v/>
      </c>
      <c r="S116" s="40" t="str">
        <f t="shared" ca="1" si="30"/>
        <v/>
      </c>
    </row>
    <row r="117" spans="1:19" ht="14.5" customHeight="1" x14ac:dyDescent="0.2">
      <c r="A117" s="32"/>
      <c r="B117" s="31" t="str">
        <f>IF(E117="","",VLOOKUP(E117, 'SKU Милкпроджект'!$A$1:$B$50, 2, 0))</f>
        <v/>
      </c>
      <c r="C117" s="31" t="str">
        <f>IF(E117="","",VLOOKUP(E117, 'SKU Милкпроджект'!$A$1:$C$50, 3, 0))</f>
        <v/>
      </c>
      <c r="D117" s="31"/>
      <c r="E117" s="32"/>
      <c r="F117" s="38"/>
      <c r="G117" s="30" t="str">
        <f t="shared" ca="1" si="31"/>
        <v/>
      </c>
      <c r="H117" s="31" t="str">
        <f t="shared" ca="1" si="32"/>
        <v/>
      </c>
      <c r="I117" s="32"/>
      <c r="J117" s="33">
        <f t="shared" ca="1" si="33"/>
        <v>0</v>
      </c>
      <c r="K117" s="32">
        <f t="shared" ca="1" si="34"/>
        <v>0</v>
      </c>
      <c r="L117" s="32">
        <f t="shared" si="35"/>
        <v>0</v>
      </c>
      <c r="M117" s="32">
        <f t="shared" ca="1" si="36"/>
        <v>0</v>
      </c>
      <c r="N117" s="32"/>
      <c r="O117" s="34"/>
      <c r="P117" s="32"/>
      <c r="R117" s="39" t="str">
        <f t="shared" ca="1" si="37"/>
        <v/>
      </c>
      <c r="S117" s="40" t="str">
        <f t="shared" ca="1" si="30"/>
        <v/>
      </c>
    </row>
    <row r="118" spans="1:19" ht="14.5" customHeight="1" x14ac:dyDescent="0.2">
      <c r="A118" s="32"/>
      <c r="B118" s="31" t="str">
        <f>IF(E118="","",VLOOKUP(E118, 'SKU Милкпроджект'!$A$1:$B$50, 2, 0))</f>
        <v/>
      </c>
      <c r="C118" s="31" t="str">
        <f>IF(E118="","",VLOOKUP(E118, 'SKU Милкпроджект'!$A$1:$C$50, 3, 0))</f>
        <v/>
      </c>
      <c r="D118" s="31"/>
      <c r="E118" s="32"/>
      <c r="F118" s="38"/>
      <c r="G118" s="30" t="str">
        <f t="shared" ca="1" si="31"/>
        <v/>
      </c>
      <c r="H118" s="31" t="str">
        <f t="shared" ca="1" si="32"/>
        <v/>
      </c>
      <c r="I118" s="32"/>
      <c r="J118" s="33">
        <f t="shared" ca="1" si="33"/>
        <v>0</v>
      </c>
      <c r="K118" s="32">
        <f t="shared" ca="1" si="34"/>
        <v>0</v>
      </c>
      <c r="L118" s="32">
        <f t="shared" si="35"/>
        <v>0</v>
      </c>
      <c r="M118" s="32">
        <f t="shared" ca="1" si="36"/>
        <v>0</v>
      </c>
      <c r="N118" s="32"/>
      <c r="O118" s="34"/>
      <c r="P118" s="32"/>
      <c r="R118" s="39" t="str">
        <f t="shared" ca="1" si="37"/>
        <v/>
      </c>
      <c r="S118" s="40" t="str">
        <f t="shared" ca="1" si="30"/>
        <v/>
      </c>
    </row>
    <row r="119" spans="1:19" ht="14.5" customHeight="1" x14ac:dyDescent="0.2">
      <c r="A119" s="32"/>
      <c r="B119" s="31" t="str">
        <f>IF(E119="","",VLOOKUP(E119, 'SKU Милкпроджект'!$A$1:$B$50, 2, 0))</f>
        <v/>
      </c>
      <c r="C119" s="31" t="str">
        <f>IF(E119="","",VLOOKUP(E119, 'SKU Милкпроджект'!$A$1:$C$50, 3, 0))</f>
        <v/>
      </c>
      <c r="D119" s="31"/>
      <c r="E119" s="32"/>
      <c r="F119" s="38"/>
      <c r="G119" s="30" t="str">
        <f t="shared" ca="1" si="31"/>
        <v/>
      </c>
      <c r="H119" s="31" t="str">
        <f t="shared" ca="1" si="32"/>
        <v/>
      </c>
      <c r="I119" s="32"/>
      <c r="J119" s="33">
        <f t="shared" ca="1" si="33"/>
        <v>0</v>
      </c>
      <c r="K119" s="32">
        <f t="shared" ca="1" si="34"/>
        <v>0</v>
      </c>
      <c r="L119" s="32">
        <f t="shared" si="35"/>
        <v>0</v>
      </c>
      <c r="M119" s="32">
        <f t="shared" ca="1" si="36"/>
        <v>0</v>
      </c>
      <c r="N119" s="32"/>
      <c r="O119" s="34"/>
      <c r="P119" s="32"/>
      <c r="R119" s="39" t="str">
        <f t="shared" ca="1" si="37"/>
        <v/>
      </c>
      <c r="S119" s="40" t="str">
        <f t="shared" ca="1" si="30"/>
        <v/>
      </c>
    </row>
    <row r="120" spans="1:19" ht="14.5" customHeight="1" x14ac:dyDescent="0.2">
      <c r="A120" s="32"/>
      <c r="B120" s="31" t="str">
        <f>IF(E120="","",VLOOKUP(E120, 'SKU Милкпроджект'!$A$1:$B$50, 2, 0))</f>
        <v/>
      </c>
      <c r="C120" s="31" t="str">
        <f>IF(E120="","",VLOOKUP(E120, 'SKU Милкпроджект'!$A$1:$C$50, 3, 0))</f>
        <v/>
      </c>
      <c r="D120" s="31"/>
      <c r="E120" s="32"/>
      <c r="F120" s="38"/>
      <c r="G120" s="30" t="str">
        <f t="shared" ca="1" si="31"/>
        <v/>
      </c>
      <c r="H120" s="31" t="str">
        <f t="shared" ca="1" si="32"/>
        <v/>
      </c>
      <c r="I120" s="32"/>
      <c r="J120" s="33">
        <f t="shared" ca="1" si="33"/>
        <v>0</v>
      </c>
      <c r="K120" s="32">
        <f t="shared" ca="1" si="34"/>
        <v>0</v>
      </c>
      <c r="L120" s="32">
        <f t="shared" si="35"/>
        <v>0</v>
      </c>
      <c r="M120" s="32">
        <f t="shared" ca="1" si="36"/>
        <v>0</v>
      </c>
      <c r="N120" s="32"/>
      <c r="O120" s="34"/>
      <c r="P120" s="32"/>
      <c r="R120" s="39" t="str">
        <f t="shared" ca="1" si="37"/>
        <v/>
      </c>
      <c r="S120" s="40" t="str">
        <f t="shared" ca="1" si="30"/>
        <v/>
      </c>
    </row>
    <row r="121" spans="1:19" ht="14.5" customHeight="1" x14ac:dyDescent="0.2">
      <c r="A121" s="32"/>
      <c r="B121" s="31" t="str">
        <f>IF(E121="","",VLOOKUP(E121, 'SKU Милкпроджект'!$A$1:$B$50, 2, 0))</f>
        <v/>
      </c>
      <c r="C121" s="31" t="str">
        <f>IF(E121="","",VLOOKUP(E121, 'SKU Милкпроджект'!$A$1:$C$50, 3, 0))</f>
        <v/>
      </c>
      <c r="D121" s="31"/>
      <c r="E121" s="32"/>
      <c r="F121" s="38"/>
      <c r="G121" s="30" t="str">
        <f t="shared" ca="1" si="31"/>
        <v/>
      </c>
      <c r="H121" s="31" t="str">
        <f t="shared" ca="1" si="32"/>
        <v/>
      </c>
      <c r="I121" s="32"/>
      <c r="J121" s="33">
        <f t="shared" ca="1" si="33"/>
        <v>0</v>
      </c>
      <c r="K121" s="32">
        <f t="shared" ca="1" si="34"/>
        <v>0</v>
      </c>
      <c r="L121" s="32">
        <f t="shared" si="35"/>
        <v>0</v>
      </c>
      <c r="M121" s="32">
        <f t="shared" ca="1" si="36"/>
        <v>0</v>
      </c>
      <c r="N121" s="32"/>
      <c r="O121" s="34"/>
      <c r="P121" s="32"/>
      <c r="R121" s="39" t="str">
        <f t="shared" ca="1" si="37"/>
        <v/>
      </c>
      <c r="S121" s="40" t="str">
        <f t="shared" ca="1" si="30"/>
        <v/>
      </c>
    </row>
    <row r="122" spans="1:19" ht="14.5" customHeight="1" x14ac:dyDescent="0.2">
      <c r="A122" s="32"/>
      <c r="B122" s="31" t="str">
        <f>IF(E122="","",VLOOKUP(E122, 'SKU Милкпроджект'!$A$1:$B$50, 2, 0))</f>
        <v/>
      </c>
      <c r="C122" s="31" t="str">
        <f>IF(E122="","",VLOOKUP(E122, 'SKU Милкпроджект'!$A$1:$C$50, 3, 0))</f>
        <v/>
      </c>
      <c r="D122" s="31"/>
      <c r="E122" s="32"/>
      <c r="F122" s="38"/>
      <c r="G122" s="30" t="str">
        <f t="shared" ca="1" si="31"/>
        <v/>
      </c>
      <c r="H122" s="31" t="str">
        <f t="shared" ca="1" si="32"/>
        <v/>
      </c>
      <c r="I122" s="32"/>
      <c r="J122" s="33">
        <f t="shared" ca="1" si="33"/>
        <v>0</v>
      </c>
      <c r="K122" s="32">
        <f t="shared" ca="1" si="34"/>
        <v>0</v>
      </c>
      <c r="L122" s="32">
        <f t="shared" si="35"/>
        <v>0</v>
      </c>
      <c r="M122" s="32">
        <f t="shared" ca="1" si="36"/>
        <v>0</v>
      </c>
      <c r="N122" s="32"/>
      <c r="O122" s="34"/>
      <c r="P122" s="32"/>
      <c r="R122" s="39" t="str">
        <f t="shared" ca="1" si="37"/>
        <v/>
      </c>
      <c r="S122" s="40" t="str">
        <f t="shared" ca="1" si="30"/>
        <v/>
      </c>
    </row>
    <row r="123" spans="1:19" ht="14.5" customHeight="1" x14ac:dyDescent="0.2">
      <c r="A123" s="32"/>
      <c r="B123" s="31" t="str">
        <f>IF(E123="","",VLOOKUP(E123, 'SKU Милкпроджект'!$A$1:$B$50, 2, 0))</f>
        <v/>
      </c>
      <c r="C123" s="31" t="str">
        <f>IF(E123="","",VLOOKUP(E123, 'SKU Милкпроджект'!$A$1:$C$50, 3, 0))</f>
        <v/>
      </c>
      <c r="D123" s="31"/>
      <c r="E123" s="32"/>
      <c r="F123" s="38"/>
      <c r="G123" s="30" t="str">
        <f t="shared" ca="1" si="31"/>
        <v/>
      </c>
      <c r="H123" s="31" t="str">
        <f t="shared" ca="1" si="32"/>
        <v/>
      </c>
      <c r="I123" s="32"/>
      <c r="J123" s="33">
        <f t="shared" ca="1" si="33"/>
        <v>0</v>
      </c>
      <c r="K123" s="32">
        <f t="shared" ca="1" si="34"/>
        <v>0</v>
      </c>
      <c r="L123" s="32">
        <f t="shared" si="35"/>
        <v>0</v>
      </c>
      <c r="M123" s="32">
        <f t="shared" ca="1" si="36"/>
        <v>0</v>
      </c>
      <c r="N123" s="32"/>
      <c r="O123" s="34"/>
      <c r="P123" s="32"/>
      <c r="R123" s="39" t="str">
        <f t="shared" ca="1" si="37"/>
        <v/>
      </c>
      <c r="S123" s="40" t="str">
        <f t="shared" ca="1" si="30"/>
        <v/>
      </c>
    </row>
    <row r="124" spans="1:19" ht="14.5" customHeight="1" x14ac:dyDescent="0.2">
      <c r="B124" s="40"/>
      <c r="C124" s="40" t="str">
        <f>IF(E124="","",VLOOKUP(E124,'SKU Милкпроджект'!$A$1:$C$150,3,0))</f>
        <v/>
      </c>
      <c r="D124" s="40" t="str">
        <f>IF(E124="","",VLOOKUP(E124,'SKU Милкпроджект'!$A$1:$D$150,4,0))</f>
        <v/>
      </c>
      <c r="H124" s="41" t="str">
        <f t="shared" ref="H124:H165" ca="1" si="38">IF(J124 = "-", INDIRECT("D" &amp; ROW() - 1) * 1890,"")</f>
        <v/>
      </c>
      <c r="I124" s="41" t="str">
        <f t="shared" ref="I124:I187" ca="1" si="39">IF(J124 = "-", INDIRECT("C" &amp; ROW() - 1),"")</f>
        <v/>
      </c>
      <c r="R124" s="39" t="str">
        <f t="shared" ca="1" si="37"/>
        <v/>
      </c>
      <c r="S124" s="40" t="str">
        <f t="shared" ca="1" si="30"/>
        <v/>
      </c>
    </row>
    <row r="125" spans="1:19" ht="14.5" customHeight="1" x14ac:dyDescent="0.2">
      <c r="B125" s="40"/>
      <c r="C125" s="40" t="str">
        <f>IF(E125="","",VLOOKUP(E125,'SKU Милкпроджект'!$A$1:$C$150,3,0))</f>
        <v/>
      </c>
      <c r="D125" s="40" t="str">
        <f>IF(E125="","",VLOOKUP(E125,'SKU Милкпроджект'!$A$1:$D$150,4,0))</f>
        <v/>
      </c>
      <c r="H125" s="41" t="str">
        <f t="shared" ca="1" si="38"/>
        <v/>
      </c>
      <c r="I125" s="41" t="str">
        <f t="shared" ca="1" si="39"/>
        <v/>
      </c>
      <c r="R125" s="39" t="str">
        <f t="shared" ca="1" si="37"/>
        <v/>
      </c>
      <c r="S125" s="40" t="str">
        <f t="shared" ca="1" si="30"/>
        <v/>
      </c>
    </row>
    <row r="126" spans="1:19" ht="14.5" customHeight="1" x14ac:dyDescent="0.2">
      <c r="B126" s="40"/>
      <c r="C126" s="40" t="str">
        <f>IF(E126="","",VLOOKUP(E126,'SKU Милкпроджект'!$A$1:$C$150,3,0))</f>
        <v/>
      </c>
      <c r="D126" s="40" t="str">
        <f>IF(E126="","",VLOOKUP(E126,'SKU Милкпроджект'!$A$1:$D$150,4,0))</f>
        <v/>
      </c>
      <c r="H126" s="41" t="str">
        <f t="shared" ca="1" si="38"/>
        <v/>
      </c>
      <c r="I126" s="41" t="str">
        <f t="shared" ca="1" si="39"/>
        <v/>
      </c>
      <c r="R126" s="39" t="str">
        <f t="shared" ca="1" si="37"/>
        <v/>
      </c>
      <c r="S126" s="40" t="str">
        <f t="shared" ca="1" si="30"/>
        <v/>
      </c>
    </row>
    <row r="127" spans="1:19" ht="14.5" customHeight="1" x14ac:dyDescent="0.2">
      <c r="B127" s="40"/>
      <c r="C127" s="40" t="str">
        <f>IF(E127="","",VLOOKUP(E127,'SKU Милкпроджект'!$A$1:$C$150,3,0))</f>
        <v/>
      </c>
      <c r="D127" s="40" t="str">
        <f>IF(E127="","",VLOOKUP(E127,'SKU Милкпроджект'!$A$1:$D$150,4,0))</f>
        <v/>
      </c>
      <c r="H127" s="41" t="str">
        <f t="shared" ca="1" si="38"/>
        <v/>
      </c>
      <c r="I127" s="41" t="str">
        <f t="shared" ca="1" si="39"/>
        <v/>
      </c>
      <c r="R127" s="39" t="str">
        <f t="shared" ca="1" si="37"/>
        <v/>
      </c>
      <c r="S127" s="40" t="str">
        <f t="shared" ca="1" si="30"/>
        <v/>
      </c>
    </row>
    <row r="128" spans="1:19" ht="14.5" customHeight="1" x14ac:dyDescent="0.2">
      <c r="B128" s="40"/>
      <c r="C128" s="40" t="str">
        <f>IF(E128="","",VLOOKUP(E128,'SKU Милкпроджект'!$A$1:$C$150,3,0))</f>
        <v/>
      </c>
      <c r="D128" s="40" t="str">
        <f>IF(E128="","",VLOOKUP(E128,'SKU Милкпроджект'!$A$1:$D$150,4,0))</f>
        <v/>
      </c>
      <c r="H128" s="41" t="str">
        <f t="shared" ca="1" si="38"/>
        <v/>
      </c>
      <c r="I128" s="41" t="str">
        <f t="shared" ca="1" si="39"/>
        <v/>
      </c>
      <c r="R128" s="39" t="str">
        <f t="shared" ca="1" si="37"/>
        <v/>
      </c>
      <c r="S128" s="40" t="str">
        <f t="shared" ca="1" si="30"/>
        <v/>
      </c>
    </row>
    <row r="129" spans="2:19" ht="14.5" customHeight="1" x14ac:dyDescent="0.2">
      <c r="B129" s="40"/>
      <c r="C129" s="40" t="str">
        <f>IF(E129="","",VLOOKUP(E129,'SKU Милкпроджект'!$A$1:$C$150,3,0))</f>
        <v/>
      </c>
      <c r="D129" s="40" t="str">
        <f>IF(E129="","",VLOOKUP(E129,'SKU Милкпроджект'!$A$1:$D$150,4,0))</f>
        <v/>
      </c>
      <c r="H129" s="41" t="str">
        <f t="shared" ca="1" si="38"/>
        <v/>
      </c>
      <c r="I129" s="41" t="str">
        <f t="shared" ca="1" si="39"/>
        <v/>
      </c>
      <c r="R129" s="39" t="str">
        <f t="shared" ca="1" si="37"/>
        <v/>
      </c>
      <c r="S129" s="40" t="str">
        <f t="shared" ca="1" si="30"/>
        <v/>
      </c>
    </row>
    <row r="130" spans="2:19" ht="14.5" customHeight="1" x14ac:dyDescent="0.2">
      <c r="B130" s="40"/>
      <c r="C130" s="40" t="str">
        <f>IF(E130="","",VLOOKUP(E130,'SKU Милкпроджект'!$A$1:$C$150,3,0))</f>
        <v/>
      </c>
      <c r="D130" s="40" t="str">
        <f>IF(E130="","",VLOOKUP(E130,'SKU Милкпроджект'!$A$1:$D$150,4,0))</f>
        <v/>
      </c>
      <c r="H130" s="41" t="str">
        <f t="shared" ca="1" si="38"/>
        <v/>
      </c>
      <c r="I130" s="41" t="str">
        <f t="shared" ca="1" si="39"/>
        <v/>
      </c>
      <c r="R130" s="39" t="str">
        <f t="shared" ca="1" si="37"/>
        <v/>
      </c>
      <c r="S130" s="40" t="str">
        <f t="shared" ca="1" si="30"/>
        <v/>
      </c>
    </row>
    <row r="131" spans="2:19" ht="14.5" customHeight="1" x14ac:dyDescent="0.2">
      <c r="B131" s="40"/>
      <c r="C131" s="40" t="str">
        <f>IF(E131="","",VLOOKUP(E131,'SKU Милкпроджект'!$A$1:$C$150,3,0))</f>
        <v/>
      </c>
      <c r="D131" s="40" t="str">
        <f>IF(E131="","",VLOOKUP(E131,'SKU Милкпроджект'!$A$1:$D$150,4,0))</f>
        <v/>
      </c>
      <c r="H131" s="41" t="str">
        <f t="shared" ca="1" si="38"/>
        <v/>
      </c>
      <c r="I131" s="41" t="str">
        <f t="shared" ca="1" si="39"/>
        <v/>
      </c>
      <c r="R131" s="39" t="str">
        <f t="shared" ca="1" si="37"/>
        <v/>
      </c>
      <c r="S131" s="40" t="str">
        <f t="shared" ca="1" si="30"/>
        <v/>
      </c>
    </row>
    <row r="132" spans="2:19" ht="14.5" customHeight="1" x14ac:dyDescent="0.2">
      <c r="B132" s="40"/>
      <c r="C132" s="40" t="str">
        <f>IF(E132="","",VLOOKUP(E132,'SKU Милкпроджект'!$A$1:$C$150,3,0))</f>
        <v/>
      </c>
      <c r="D132" s="40" t="str">
        <f>IF(E132="","",VLOOKUP(E132,'SKU Милкпроджект'!$A$1:$D$150,4,0))</f>
        <v/>
      </c>
      <c r="H132" s="41" t="str">
        <f t="shared" ca="1" si="38"/>
        <v/>
      </c>
      <c r="I132" s="41" t="str">
        <f t="shared" ca="1" si="39"/>
        <v/>
      </c>
      <c r="R132" s="39" t="str">
        <f t="shared" ref="R132:R163" ca="1" si="40">IF(Q132 = "", "", Q132 / INDIRECT("D" &amp; ROW() - 1) )</f>
        <v/>
      </c>
      <c r="S132" s="40" t="str">
        <f t="shared" ref="S132:S195" ca="1" si="41">IF(J132="-",IF(ISNUMBER(SEARCH(",", INDIRECT("B" &amp; ROW() - 1) )),1,""), "")</f>
        <v/>
      </c>
    </row>
    <row r="133" spans="2:19" ht="14.5" customHeight="1" x14ac:dyDescent="0.2">
      <c r="B133" s="40"/>
      <c r="C133" s="40" t="str">
        <f>IF(E133="","",VLOOKUP(E133,'SKU Милкпроджект'!$A$1:$C$150,3,0))</f>
        <v/>
      </c>
      <c r="D133" s="40" t="str">
        <f>IF(E133="","",VLOOKUP(E133,'SKU Милкпроджект'!$A$1:$D$150,4,0))</f>
        <v/>
      </c>
      <c r="H133" s="41" t="str">
        <f t="shared" ca="1" si="38"/>
        <v/>
      </c>
      <c r="I133" s="41" t="str">
        <f t="shared" ca="1" si="39"/>
        <v/>
      </c>
      <c r="R133" s="39" t="str">
        <f t="shared" ca="1" si="40"/>
        <v/>
      </c>
      <c r="S133" s="40" t="str">
        <f t="shared" ca="1" si="41"/>
        <v/>
      </c>
    </row>
    <row r="134" spans="2:19" ht="14.5" customHeight="1" x14ac:dyDescent="0.2">
      <c r="B134" s="40"/>
      <c r="C134" s="40" t="str">
        <f>IF(E134="","",VLOOKUP(E134,'SKU Милкпроджект'!$A$1:$C$150,3,0))</f>
        <v/>
      </c>
      <c r="D134" s="40" t="str">
        <f>IF(E134="","",VLOOKUP(E134,'SKU Милкпроджект'!$A$1:$D$150,4,0))</f>
        <v/>
      </c>
      <c r="H134" s="41" t="str">
        <f t="shared" ca="1" si="38"/>
        <v/>
      </c>
      <c r="I134" s="41" t="str">
        <f t="shared" ca="1" si="39"/>
        <v/>
      </c>
      <c r="R134" s="39" t="str">
        <f t="shared" ca="1" si="40"/>
        <v/>
      </c>
      <c r="S134" s="40" t="str">
        <f t="shared" ca="1" si="41"/>
        <v/>
      </c>
    </row>
    <row r="135" spans="2:19" ht="14.5" customHeight="1" x14ac:dyDescent="0.2">
      <c r="B135" s="40"/>
      <c r="C135" s="40" t="str">
        <f>IF(E135="","",VLOOKUP(E135,'SKU Милкпроджект'!$A$1:$C$150,3,0))</f>
        <v/>
      </c>
      <c r="D135" s="40"/>
      <c r="H135" s="41" t="str">
        <f t="shared" ca="1" si="38"/>
        <v/>
      </c>
      <c r="I135" s="41" t="str">
        <f t="shared" ca="1" si="39"/>
        <v/>
      </c>
      <c r="R135" s="39" t="str">
        <f t="shared" ca="1" si="40"/>
        <v/>
      </c>
      <c r="S135" s="40" t="str">
        <f t="shared" ca="1" si="41"/>
        <v/>
      </c>
    </row>
    <row r="136" spans="2:19" ht="14.5" customHeight="1" x14ac:dyDescent="0.2">
      <c r="B136" s="40"/>
      <c r="C136" s="40" t="str">
        <f>IF(E136="","",VLOOKUP(E136,'SKU Милкпроджект'!$A$1:$C$150,3,0))</f>
        <v/>
      </c>
      <c r="D136" s="40"/>
      <c r="H136" s="41" t="str">
        <f t="shared" ca="1" si="38"/>
        <v/>
      </c>
      <c r="I136" s="41" t="str">
        <f t="shared" ca="1" si="39"/>
        <v/>
      </c>
      <c r="R136" s="39" t="str">
        <f t="shared" ca="1" si="40"/>
        <v/>
      </c>
      <c r="S136" s="40" t="str">
        <f t="shared" ca="1" si="41"/>
        <v/>
      </c>
    </row>
    <row r="137" spans="2:19" ht="14.5" customHeight="1" x14ac:dyDescent="0.2">
      <c r="B137" s="40"/>
      <c r="C137" s="40" t="str">
        <f>IF(E137="","",VLOOKUP(E137,'SKU Милкпроджект'!$A$1:$C$150,3,0))</f>
        <v/>
      </c>
      <c r="D137" s="40"/>
      <c r="H137" s="41" t="str">
        <f t="shared" ca="1" si="38"/>
        <v/>
      </c>
      <c r="I137" s="41" t="str">
        <f t="shared" ca="1" si="39"/>
        <v/>
      </c>
      <c r="R137" s="39" t="str">
        <f t="shared" ca="1" si="40"/>
        <v/>
      </c>
      <c r="S137" s="40" t="str">
        <f t="shared" ca="1" si="41"/>
        <v/>
      </c>
    </row>
    <row r="138" spans="2:19" ht="14.5" customHeight="1" x14ac:dyDescent="0.2">
      <c r="B138" s="40"/>
      <c r="C138" s="40" t="str">
        <f>IF(E138="","",VLOOKUP(E138,'SKU Милкпроджект'!$A$1:$C$150,3,0))</f>
        <v/>
      </c>
      <c r="D138" s="40"/>
      <c r="H138" s="41" t="str">
        <f t="shared" ca="1" si="38"/>
        <v/>
      </c>
      <c r="I138" s="41" t="str">
        <f t="shared" ca="1" si="39"/>
        <v/>
      </c>
      <c r="R138" s="39" t="str">
        <f t="shared" ca="1" si="40"/>
        <v/>
      </c>
      <c r="S138" s="40" t="str">
        <f t="shared" ca="1" si="41"/>
        <v/>
      </c>
    </row>
    <row r="139" spans="2:19" ht="14.5" customHeight="1" x14ac:dyDescent="0.2">
      <c r="B139" s="40"/>
      <c r="C139" s="40" t="str">
        <f>IF(E139="","",VLOOKUP(E139,'SKU Милкпроджект'!$A$1:$C$150,3,0))</f>
        <v/>
      </c>
      <c r="D139" s="40"/>
      <c r="H139" s="41" t="str">
        <f t="shared" ca="1" si="38"/>
        <v/>
      </c>
      <c r="I139" s="41" t="str">
        <f t="shared" ca="1" si="39"/>
        <v/>
      </c>
      <c r="R139" s="39" t="str">
        <f t="shared" ca="1" si="40"/>
        <v/>
      </c>
      <c r="S139" s="40" t="str">
        <f t="shared" ca="1" si="41"/>
        <v/>
      </c>
    </row>
    <row r="140" spans="2:19" ht="14.5" customHeight="1" x14ac:dyDescent="0.2">
      <c r="B140" s="40"/>
      <c r="C140" s="40" t="str">
        <f>IF(E140="","",VLOOKUP(E140,'SKU Милкпроджект'!$A$1:$C$150,3,0))</f>
        <v/>
      </c>
      <c r="D140" s="40"/>
      <c r="H140" s="41" t="str">
        <f t="shared" ca="1" si="38"/>
        <v/>
      </c>
      <c r="I140" s="41" t="str">
        <f t="shared" ca="1" si="39"/>
        <v/>
      </c>
      <c r="R140" s="39" t="str">
        <f t="shared" ca="1" si="40"/>
        <v/>
      </c>
      <c r="S140" s="40" t="str">
        <f t="shared" ca="1" si="41"/>
        <v/>
      </c>
    </row>
    <row r="141" spans="2:19" ht="14.5" customHeight="1" x14ac:dyDescent="0.2">
      <c r="B141" s="40"/>
      <c r="C141" s="40" t="str">
        <f>IF(E141="","",VLOOKUP(E141,'SKU Милкпроджект'!$A$1:$C$150,3,0))</f>
        <v/>
      </c>
      <c r="D141" s="40"/>
      <c r="H141" s="41" t="str">
        <f t="shared" ca="1" si="38"/>
        <v/>
      </c>
      <c r="I141" s="41" t="str">
        <f t="shared" ca="1" si="39"/>
        <v/>
      </c>
      <c r="R141" s="39" t="str">
        <f t="shared" ca="1" si="40"/>
        <v/>
      </c>
      <c r="S141" s="40" t="str">
        <f t="shared" ca="1" si="41"/>
        <v/>
      </c>
    </row>
    <row r="142" spans="2:19" ht="14.5" customHeight="1" x14ac:dyDescent="0.2">
      <c r="B142" s="40"/>
      <c r="C142" s="40" t="str">
        <f>IF(E142="","",VLOOKUP(E142,'SKU Милкпроджект'!$A$1:$C$150,3,0))</f>
        <v/>
      </c>
      <c r="D142" s="40"/>
      <c r="H142" s="41" t="str">
        <f t="shared" ca="1" si="38"/>
        <v/>
      </c>
      <c r="I142" s="41" t="str">
        <f t="shared" ca="1" si="39"/>
        <v/>
      </c>
      <c r="R142" s="39" t="str">
        <f t="shared" ca="1" si="40"/>
        <v/>
      </c>
      <c r="S142" s="40" t="str">
        <f t="shared" ca="1" si="41"/>
        <v/>
      </c>
    </row>
    <row r="143" spans="2:19" ht="14.5" customHeight="1" x14ac:dyDescent="0.2">
      <c r="B143" s="40"/>
      <c r="C143" s="40" t="str">
        <f>IF(E143="","",VLOOKUP(E143,'SKU Милкпроджект'!$A$1:$C$150,3,0))</f>
        <v/>
      </c>
      <c r="D143" s="40"/>
      <c r="H143" s="41" t="str">
        <f t="shared" ca="1" si="38"/>
        <v/>
      </c>
      <c r="I143" s="41" t="str">
        <f t="shared" ca="1" si="39"/>
        <v/>
      </c>
      <c r="R143" s="39" t="str">
        <f t="shared" ca="1" si="40"/>
        <v/>
      </c>
      <c r="S143" s="40" t="str">
        <f t="shared" ca="1" si="41"/>
        <v/>
      </c>
    </row>
    <row r="144" spans="2:19" ht="14.5" customHeight="1" x14ac:dyDescent="0.2">
      <c r="B144" s="40"/>
      <c r="C144" s="40" t="str">
        <f>IF(E144="","",VLOOKUP(E144,'SKU Милкпроджект'!$A$1:$C$150,3,0))</f>
        <v/>
      </c>
      <c r="D144" s="40"/>
      <c r="H144" s="41" t="str">
        <f t="shared" ca="1" si="38"/>
        <v/>
      </c>
      <c r="I144" s="41" t="str">
        <f t="shared" ca="1" si="39"/>
        <v/>
      </c>
      <c r="R144" s="39" t="str">
        <f t="shared" ca="1" si="40"/>
        <v/>
      </c>
      <c r="S144" s="40" t="str">
        <f t="shared" ca="1" si="41"/>
        <v/>
      </c>
    </row>
    <row r="145" spans="2:19" ht="14.5" customHeight="1" x14ac:dyDescent="0.2">
      <c r="B145" s="40"/>
      <c r="C145" s="40" t="str">
        <f>IF(E145="","",VLOOKUP(E145,'SKU Милкпроджект'!$A$1:$C$150,3,0))</f>
        <v/>
      </c>
      <c r="D145" s="40"/>
      <c r="H145" s="41" t="str">
        <f t="shared" ca="1" si="38"/>
        <v/>
      </c>
      <c r="I145" s="41" t="str">
        <f t="shared" ca="1" si="39"/>
        <v/>
      </c>
      <c r="R145" s="39" t="str">
        <f t="shared" ca="1" si="40"/>
        <v/>
      </c>
      <c r="S145" s="40" t="str">
        <f t="shared" ca="1" si="41"/>
        <v/>
      </c>
    </row>
    <row r="146" spans="2:19" ht="14.5" customHeight="1" x14ac:dyDescent="0.2">
      <c r="B146" s="40"/>
      <c r="C146" s="40" t="str">
        <f>IF(E146="","",VLOOKUP(E146,'SKU Милкпроджект'!$A$1:$C$150,3,0))</f>
        <v/>
      </c>
      <c r="D146" s="40"/>
      <c r="H146" s="41" t="str">
        <f t="shared" ca="1" si="38"/>
        <v/>
      </c>
      <c r="I146" s="41" t="str">
        <f t="shared" ca="1" si="39"/>
        <v/>
      </c>
      <c r="R146" s="39" t="str">
        <f t="shared" ca="1" si="40"/>
        <v/>
      </c>
      <c r="S146" s="40" t="str">
        <f t="shared" ca="1" si="41"/>
        <v/>
      </c>
    </row>
    <row r="147" spans="2:19" ht="14.5" customHeight="1" x14ac:dyDescent="0.2">
      <c r="B147" s="40"/>
      <c r="C147" s="40" t="str">
        <f>IF(E147="","",VLOOKUP(E147,'SKU Милкпроджект'!$A$1:$C$150,3,0))</f>
        <v/>
      </c>
      <c r="D147" s="40"/>
      <c r="H147" s="41" t="str">
        <f t="shared" ca="1" si="38"/>
        <v/>
      </c>
      <c r="I147" s="41" t="str">
        <f t="shared" ca="1" si="39"/>
        <v/>
      </c>
      <c r="R147" s="39" t="str">
        <f t="shared" ca="1" si="40"/>
        <v/>
      </c>
      <c r="S147" s="40" t="str">
        <f t="shared" ca="1" si="41"/>
        <v/>
      </c>
    </row>
    <row r="148" spans="2:19" ht="14.5" customHeight="1" x14ac:dyDescent="0.2">
      <c r="B148" s="40"/>
      <c r="C148" s="40" t="str">
        <f>IF(E148="","",VLOOKUP(E148,'SKU Милкпроджект'!$A$1:$C$150,3,0))</f>
        <v/>
      </c>
      <c r="D148" s="40"/>
      <c r="H148" s="41" t="str">
        <f t="shared" ca="1" si="38"/>
        <v/>
      </c>
      <c r="I148" s="41" t="str">
        <f t="shared" ca="1" si="39"/>
        <v/>
      </c>
      <c r="R148" s="39" t="str">
        <f t="shared" ca="1" si="40"/>
        <v/>
      </c>
      <c r="S148" s="40" t="str">
        <f t="shared" ca="1" si="41"/>
        <v/>
      </c>
    </row>
    <row r="149" spans="2:19" ht="14.5" customHeight="1" x14ac:dyDescent="0.2">
      <c r="B149" s="40"/>
      <c r="C149" s="40" t="str">
        <f>IF(E149="","",VLOOKUP(E149,'SKU Милкпроджект'!$A$1:$C$150,3,0))</f>
        <v/>
      </c>
      <c r="D149" s="40"/>
      <c r="H149" s="41" t="str">
        <f t="shared" ca="1" si="38"/>
        <v/>
      </c>
      <c r="I149" s="41" t="str">
        <f t="shared" ca="1" si="39"/>
        <v/>
      </c>
      <c r="R149" s="39" t="str">
        <f t="shared" ca="1" si="40"/>
        <v/>
      </c>
      <c r="S149" s="40" t="str">
        <f t="shared" ca="1" si="41"/>
        <v/>
      </c>
    </row>
    <row r="150" spans="2:19" ht="14.5" customHeight="1" x14ac:dyDescent="0.2">
      <c r="B150" s="40"/>
      <c r="C150" s="40"/>
      <c r="D150" s="40"/>
      <c r="H150" s="41" t="str">
        <f t="shared" ca="1" si="38"/>
        <v/>
      </c>
      <c r="I150" s="41" t="str">
        <f t="shared" ca="1" si="39"/>
        <v/>
      </c>
      <c r="R150" s="39" t="str">
        <f t="shared" ca="1" si="40"/>
        <v/>
      </c>
      <c r="S150" s="40" t="str">
        <f t="shared" ca="1" si="41"/>
        <v/>
      </c>
    </row>
    <row r="151" spans="2:19" ht="14.5" customHeight="1" x14ac:dyDescent="0.2">
      <c r="B151" s="40"/>
      <c r="C151" s="40"/>
      <c r="D151" s="40"/>
      <c r="H151" s="41" t="str">
        <f t="shared" ca="1" si="38"/>
        <v/>
      </c>
      <c r="I151" s="41" t="str">
        <f t="shared" ca="1" si="39"/>
        <v/>
      </c>
      <c r="R151" s="39" t="str">
        <f t="shared" ca="1" si="40"/>
        <v/>
      </c>
      <c r="S151" s="40" t="str">
        <f t="shared" ca="1" si="41"/>
        <v/>
      </c>
    </row>
    <row r="152" spans="2:19" ht="14.5" customHeight="1" x14ac:dyDescent="0.2">
      <c r="B152" s="40"/>
      <c r="C152" s="40"/>
      <c r="D152" s="40"/>
      <c r="H152" s="41" t="str">
        <f t="shared" ca="1" si="38"/>
        <v/>
      </c>
      <c r="I152" s="41" t="str">
        <f t="shared" ca="1" si="39"/>
        <v/>
      </c>
      <c r="R152" s="39" t="str">
        <f t="shared" ca="1" si="40"/>
        <v/>
      </c>
      <c r="S152" s="40" t="str">
        <f t="shared" ca="1" si="41"/>
        <v/>
      </c>
    </row>
    <row r="153" spans="2:19" ht="14.5" customHeight="1" x14ac:dyDescent="0.2">
      <c r="B153" s="40"/>
      <c r="C153" s="40"/>
      <c r="D153" s="40"/>
      <c r="H153" s="41" t="str">
        <f t="shared" ca="1" si="38"/>
        <v/>
      </c>
      <c r="I153" s="41" t="str">
        <f t="shared" ca="1" si="39"/>
        <v/>
      </c>
      <c r="R153" s="39" t="str">
        <f t="shared" ca="1" si="40"/>
        <v/>
      </c>
      <c r="S153" s="40" t="str">
        <f t="shared" ca="1" si="41"/>
        <v/>
      </c>
    </row>
    <row r="154" spans="2:19" ht="14.5" customHeight="1" x14ac:dyDescent="0.2">
      <c r="B154" s="40"/>
      <c r="C154" s="40"/>
      <c r="D154" s="40"/>
      <c r="H154" s="41" t="str">
        <f t="shared" ca="1" si="38"/>
        <v/>
      </c>
      <c r="I154" s="41" t="str">
        <f t="shared" ca="1" si="39"/>
        <v/>
      </c>
      <c r="R154" s="39" t="str">
        <f t="shared" ca="1" si="40"/>
        <v/>
      </c>
      <c r="S154" s="40" t="str">
        <f t="shared" ca="1" si="41"/>
        <v/>
      </c>
    </row>
    <row r="155" spans="2:19" ht="14.5" customHeight="1" x14ac:dyDescent="0.2">
      <c r="B155" s="40"/>
      <c r="C155" s="40"/>
      <c r="D155" s="40"/>
      <c r="H155" s="41" t="str">
        <f t="shared" ca="1" si="38"/>
        <v/>
      </c>
      <c r="I155" s="41" t="str">
        <f t="shared" ca="1" si="39"/>
        <v/>
      </c>
      <c r="R155" s="39" t="str">
        <f t="shared" ca="1" si="40"/>
        <v/>
      </c>
      <c r="S155" s="40" t="str">
        <f t="shared" ca="1" si="41"/>
        <v/>
      </c>
    </row>
    <row r="156" spans="2:19" ht="14.5" customHeight="1" x14ac:dyDescent="0.2">
      <c r="B156" s="40"/>
      <c r="C156" s="40"/>
      <c r="D156" s="40"/>
      <c r="H156" s="41" t="str">
        <f t="shared" ca="1" si="38"/>
        <v/>
      </c>
      <c r="I156" s="41" t="str">
        <f t="shared" ca="1" si="39"/>
        <v/>
      </c>
      <c r="R156" s="39" t="str">
        <f t="shared" ca="1" si="40"/>
        <v/>
      </c>
      <c r="S156" s="40" t="str">
        <f t="shared" ca="1" si="41"/>
        <v/>
      </c>
    </row>
    <row r="157" spans="2:19" ht="14.5" customHeight="1" x14ac:dyDescent="0.2">
      <c r="B157" s="40"/>
      <c r="C157" s="40"/>
      <c r="D157" s="40"/>
      <c r="H157" s="41" t="str">
        <f t="shared" ca="1" si="38"/>
        <v/>
      </c>
      <c r="I157" s="41" t="str">
        <f t="shared" ca="1" si="39"/>
        <v/>
      </c>
      <c r="R157" s="39" t="str">
        <f t="shared" ca="1" si="40"/>
        <v/>
      </c>
      <c r="S157" s="40" t="str">
        <f t="shared" ca="1" si="41"/>
        <v/>
      </c>
    </row>
    <row r="158" spans="2:19" ht="14.5" customHeight="1" x14ac:dyDescent="0.2">
      <c r="B158" s="40"/>
      <c r="C158" s="40"/>
      <c r="D158" s="40"/>
      <c r="H158" s="41" t="str">
        <f t="shared" ca="1" si="38"/>
        <v/>
      </c>
      <c r="I158" s="41" t="str">
        <f t="shared" ca="1" si="39"/>
        <v/>
      </c>
      <c r="R158" s="39" t="str">
        <f t="shared" ca="1" si="40"/>
        <v/>
      </c>
      <c r="S158" s="40" t="str">
        <f t="shared" ca="1" si="41"/>
        <v/>
      </c>
    </row>
    <row r="159" spans="2:19" ht="14.5" customHeight="1" x14ac:dyDescent="0.2">
      <c r="B159" s="40"/>
      <c r="C159" s="40"/>
      <c r="D159" s="40"/>
      <c r="H159" s="41" t="str">
        <f t="shared" ca="1" si="38"/>
        <v/>
      </c>
      <c r="I159" s="41" t="str">
        <f t="shared" ca="1" si="39"/>
        <v/>
      </c>
      <c r="R159" s="39" t="str">
        <f t="shared" ca="1" si="40"/>
        <v/>
      </c>
      <c r="S159" s="40" t="str">
        <f t="shared" ca="1" si="41"/>
        <v/>
      </c>
    </row>
    <row r="160" spans="2:19" ht="14.5" customHeight="1" x14ac:dyDescent="0.2">
      <c r="B160" s="40"/>
      <c r="C160" s="40"/>
      <c r="D160" s="40"/>
      <c r="H160" s="41" t="str">
        <f t="shared" ca="1" si="38"/>
        <v/>
      </c>
      <c r="I160" s="41" t="str">
        <f t="shared" ca="1" si="39"/>
        <v/>
      </c>
      <c r="R160" s="39" t="str">
        <f t="shared" ca="1" si="40"/>
        <v/>
      </c>
      <c r="S160" s="40" t="str">
        <f t="shared" ca="1" si="41"/>
        <v/>
      </c>
    </row>
    <row r="161" spans="2:19" ht="14.5" customHeight="1" x14ac:dyDescent="0.2">
      <c r="B161" s="40"/>
      <c r="C161" s="40"/>
      <c r="D161" s="40"/>
      <c r="H161" s="41" t="str">
        <f t="shared" ca="1" si="38"/>
        <v/>
      </c>
      <c r="I161" s="41" t="str">
        <f t="shared" ca="1" si="39"/>
        <v/>
      </c>
      <c r="R161" s="39" t="str">
        <f t="shared" ca="1" si="40"/>
        <v/>
      </c>
      <c r="S161" s="40" t="str">
        <f t="shared" ca="1" si="41"/>
        <v/>
      </c>
    </row>
    <row r="162" spans="2:19" ht="14.5" customHeight="1" x14ac:dyDescent="0.2">
      <c r="B162" s="40"/>
      <c r="C162" s="40"/>
      <c r="D162" s="40"/>
      <c r="H162" s="41" t="str">
        <f t="shared" ca="1" si="38"/>
        <v/>
      </c>
      <c r="I162" s="41" t="str">
        <f t="shared" ca="1" si="39"/>
        <v/>
      </c>
      <c r="R162" s="39" t="str">
        <f t="shared" ca="1" si="40"/>
        <v/>
      </c>
      <c r="S162" s="40" t="str">
        <f t="shared" ca="1" si="41"/>
        <v/>
      </c>
    </row>
    <row r="163" spans="2:19" ht="14.5" customHeight="1" x14ac:dyDescent="0.2">
      <c r="B163" s="40"/>
      <c r="C163" s="40"/>
      <c r="D163" s="40"/>
      <c r="H163" s="41" t="str">
        <f t="shared" ca="1" si="38"/>
        <v/>
      </c>
      <c r="I163" s="41" t="str">
        <f t="shared" ca="1" si="39"/>
        <v/>
      </c>
      <c r="R163" s="39" t="str">
        <f t="shared" ca="1" si="40"/>
        <v/>
      </c>
      <c r="S163" s="40" t="str">
        <f t="shared" ca="1" si="41"/>
        <v/>
      </c>
    </row>
    <row r="164" spans="2:19" ht="14.5" customHeight="1" x14ac:dyDescent="0.2">
      <c r="B164" s="40"/>
      <c r="C164" s="40"/>
      <c r="D164" s="40"/>
      <c r="H164" s="41" t="str">
        <f t="shared" ca="1" si="38"/>
        <v/>
      </c>
      <c r="I164" s="41" t="str">
        <f t="shared" ca="1" si="39"/>
        <v/>
      </c>
      <c r="R164" s="39" t="str">
        <f t="shared" ref="R164:R184" ca="1" si="42">IF(Q164 = "", "", Q164 / INDIRECT("D" &amp; ROW() - 1) )</f>
        <v/>
      </c>
      <c r="S164" s="40" t="str">
        <f t="shared" ca="1" si="41"/>
        <v/>
      </c>
    </row>
    <row r="165" spans="2:19" ht="14.5" customHeight="1" x14ac:dyDescent="0.2">
      <c r="B165" s="40"/>
      <c r="C165" s="40"/>
      <c r="D165" s="40"/>
      <c r="H165" s="41" t="str">
        <f t="shared" ca="1" si="38"/>
        <v/>
      </c>
      <c r="I165" s="41" t="str">
        <f t="shared" ca="1" si="39"/>
        <v/>
      </c>
      <c r="R165" s="39" t="str">
        <f t="shared" ca="1" si="42"/>
        <v/>
      </c>
      <c r="S165" s="40" t="str">
        <f t="shared" ca="1" si="41"/>
        <v/>
      </c>
    </row>
    <row r="166" spans="2:19" ht="14.5" customHeight="1" x14ac:dyDescent="0.2">
      <c r="B166" s="40"/>
      <c r="C166" s="40"/>
      <c r="D166" s="40"/>
      <c r="I166" s="41" t="str">
        <f t="shared" ca="1" si="39"/>
        <v/>
      </c>
      <c r="R166" s="39" t="str">
        <f t="shared" ca="1" si="42"/>
        <v/>
      </c>
      <c r="S166" s="40" t="str">
        <f t="shared" ca="1" si="41"/>
        <v/>
      </c>
    </row>
    <row r="167" spans="2:19" ht="14.5" customHeight="1" x14ac:dyDescent="0.2">
      <c r="B167" s="40"/>
      <c r="C167" s="40"/>
      <c r="D167" s="40"/>
      <c r="I167" s="41" t="str">
        <f t="shared" ca="1" si="39"/>
        <v/>
      </c>
      <c r="R167" s="39" t="str">
        <f t="shared" ca="1" si="42"/>
        <v/>
      </c>
      <c r="S167" s="40" t="str">
        <f t="shared" ca="1" si="41"/>
        <v/>
      </c>
    </row>
    <row r="168" spans="2:19" ht="14.5" customHeight="1" x14ac:dyDescent="0.2">
      <c r="B168" s="40"/>
      <c r="C168" s="40"/>
      <c r="D168" s="40"/>
      <c r="I168" s="41" t="str">
        <f t="shared" ca="1" si="39"/>
        <v/>
      </c>
      <c r="R168" s="39" t="str">
        <f t="shared" ca="1" si="42"/>
        <v/>
      </c>
      <c r="S168" s="40" t="str">
        <f t="shared" ca="1" si="41"/>
        <v/>
      </c>
    </row>
    <row r="169" spans="2:19" ht="14.5" customHeight="1" x14ac:dyDescent="0.2">
      <c r="B169" s="40"/>
      <c r="C169" s="40"/>
      <c r="D169" s="40"/>
      <c r="I169" s="41" t="str">
        <f t="shared" ca="1" si="39"/>
        <v/>
      </c>
      <c r="R169" s="39" t="str">
        <f t="shared" ca="1" si="42"/>
        <v/>
      </c>
      <c r="S169" s="40" t="str">
        <f t="shared" ca="1" si="41"/>
        <v/>
      </c>
    </row>
    <row r="170" spans="2:19" ht="14.5" customHeight="1" x14ac:dyDescent="0.2">
      <c r="B170" s="40"/>
      <c r="C170" s="40"/>
      <c r="D170" s="40"/>
      <c r="I170" s="41" t="str">
        <f t="shared" ca="1" si="39"/>
        <v/>
      </c>
      <c r="R170" s="39" t="str">
        <f t="shared" ca="1" si="42"/>
        <v/>
      </c>
      <c r="S170" s="40" t="str">
        <f t="shared" ca="1" si="41"/>
        <v/>
      </c>
    </row>
    <row r="171" spans="2:19" ht="14.5" customHeight="1" x14ac:dyDescent="0.2">
      <c r="B171" s="40"/>
      <c r="C171" s="40"/>
      <c r="D171" s="40"/>
      <c r="I171" s="41" t="str">
        <f t="shared" ca="1" si="39"/>
        <v/>
      </c>
      <c r="R171" s="39" t="str">
        <f t="shared" ca="1" si="42"/>
        <v/>
      </c>
      <c r="S171" s="40" t="str">
        <f t="shared" ca="1" si="41"/>
        <v/>
      </c>
    </row>
    <row r="172" spans="2:19" ht="14.5" customHeight="1" x14ac:dyDescent="0.2">
      <c r="B172" s="40"/>
      <c r="C172" s="40"/>
      <c r="D172" s="40"/>
      <c r="I172" s="41" t="str">
        <f t="shared" ca="1" si="39"/>
        <v/>
      </c>
      <c r="R172" s="39" t="str">
        <f t="shared" ca="1" si="42"/>
        <v/>
      </c>
      <c r="S172" s="40" t="str">
        <f t="shared" ca="1" si="41"/>
        <v/>
      </c>
    </row>
    <row r="173" spans="2:19" ht="14.5" customHeight="1" x14ac:dyDescent="0.2">
      <c r="B173" s="40"/>
      <c r="C173" s="40"/>
      <c r="D173" s="40"/>
      <c r="I173" s="41" t="str">
        <f t="shared" ca="1" si="39"/>
        <v/>
      </c>
      <c r="R173" s="39" t="str">
        <f t="shared" ca="1" si="42"/>
        <v/>
      </c>
      <c r="S173" s="40" t="str">
        <f t="shared" ca="1" si="41"/>
        <v/>
      </c>
    </row>
    <row r="174" spans="2:19" ht="14.5" customHeight="1" x14ac:dyDescent="0.2">
      <c r="B174" s="40"/>
      <c r="C174" s="40"/>
      <c r="D174" s="40"/>
      <c r="I174" s="41" t="str">
        <f t="shared" ca="1" si="39"/>
        <v/>
      </c>
      <c r="R174" s="39" t="str">
        <f t="shared" ca="1" si="42"/>
        <v/>
      </c>
      <c r="S174" s="40" t="str">
        <f t="shared" ca="1" si="41"/>
        <v/>
      </c>
    </row>
    <row r="175" spans="2:19" ht="14.5" customHeight="1" x14ac:dyDescent="0.2">
      <c r="B175" s="40"/>
      <c r="C175" s="40"/>
      <c r="D175" s="40"/>
      <c r="I175" s="41" t="str">
        <f t="shared" ca="1" si="39"/>
        <v/>
      </c>
      <c r="R175" s="39" t="str">
        <f t="shared" ca="1" si="42"/>
        <v/>
      </c>
      <c r="S175" s="40" t="str">
        <f t="shared" ca="1" si="41"/>
        <v/>
      </c>
    </row>
    <row r="176" spans="2:19" ht="14.5" customHeight="1" x14ac:dyDescent="0.2">
      <c r="B176" s="40"/>
      <c r="C176" s="40"/>
      <c r="D176" s="40"/>
      <c r="I176" s="41" t="str">
        <f t="shared" ca="1" si="39"/>
        <v/>
      </c>
      <c r="R176" s="39" t="str">
        <f t="shared" ca="1" si="42"/>
        <v/>
      </c>
      <c r="S176" s="40" t="str">
        <f t="shared" ca="1" si="41"/>
        <v/>
      </c>
    </row>
    <row r="177" spans="2:19" ht="14.5" customHeight="1" x14ac:dyDescent="0.2">
      <c r="B177" s="40"/>
      <c r="C177" s="40"/>
      <c r="D177" s="40"/>
      <c r="I177" s="41" t="str">
        <f t="shared" ca="1" si="39"/>
        <v/>
      </c>
      <c r="R177" s="39" t="str">
        <f t="shared" ca="1" si="42"/>
        <v/>
      </c>
      <c r="S177" s="40" t="str">
        <f t="shared" ca="1" si="41"/>
        <v/>
      </c>
    </row>
    <row r="178" spans="2:19" ht="14.5" customHeight="1" x14ac:dyDescent="0.2">
      <c r="B178" s="40"/>
      <c r="C178" s="40"/>
      <c r="D178" s="40"/>
      <c r="I178" s="41" t="str">
        <f t="shared" ca="1" si="39"/>
        <v/>
      </c>
      <c r="R178" s="39" t="str">
        <f t="shared" ca="1" si="42"/>
        <v/>
      </c>
      <c r="S178" s="40" t="str">
        <f t="shared" ca="1" si="41"/>
        <v/>
      </c>
    </row>
    <row r="179" spans="2:19" ht="14.5" customHeight="1" x14ac:dyDescent="0.2">
      <c r="B179" s="40"/>
      <c r="C179" s="40"/>
      <c r="D179" s="40"/>
      <c r="I179" s="41" t="str">
        <f t="shared" ca="1" si="39"/>
        <v/>
      </c>
      <c r="R179" s="39" t="str">
        <f t="shared" ca="1" si="42"/>
        <v/>
      </c>
      <c r="S179" s="40" t="str">
        <f t="shared" ca="1" si="41"/>
        <v/>
      </c>
    </row>
    <row r="180" spans="2:19" ht="14.5" customHeight="1" x14ac:dyDescent="0.2">
      <c r="B180" s="40"/>
      <c r="C180" s="40"/>
      <c r="D180" s="40"/>
      <c r="I180" s="41" t="str">
        <f t="shared" ca="1" si="39"/>
        <v/>
      </c>
      <c r="R180" s="39" t="str">
        <f t="shared" ca="1" si="42"/>
        <v/>
      </c>
      <c r="S180" s="40" t="str">
        <f t="shared" ca="1" si="41"/>
        <v/>
      </c>
    </row>
    <row r="181" spans="2:19" ht="14.5" customHeight="1" x14ac:dyDescent="0.2">
      <c r="B181" s="40"/>
      <c r="C181" s="40"/>
      <c r="D181" s="40"/>
      <c r="I181" s="41" t="str">
        <f t="shared" ca="1" si="39"/>
        <v/>
      </c>
      <c r="R181" s="39" t="str">
        <f t="shared" ca="1" si="42"/>
        <v/>
      </c>
      <c r="S181" s="40" t="str">
        <f t="shared" ca="1" si="41"/>
        <v/>
      </c>
    </row>
    <row r="182" spans="2:19" ht="14.5" customHeight="1" x14ac:dyDescent="0.2">
      <c r="B182" s="40"/>
      <c r="C182" s="40"/>
      <c r="D182" s="40"/>
      <c r="I182" s="41" t="str">
        <f t="shared" ca="1" si="39"/>
        <v/>
      </c>
      <c r="R182" s="39" t="str">
        <f t="shared" ca="1" si="42"/>
        <v/>
      </c>
      <c r="S182" s="40" t="str">
        <f t="shared" ca="1" si="41"/>
        <v/>
      </c>
    </row>
    <row r="183" spans="2:19" ht="14.5" customHeight="1" x14ac:dyDescent="0.2">
      <c r="B183" s="40"/>
      <c r="C183" s="40"/>
      <c r="D183" s="40"/>
      <c r="I183" s="41" t="str">
        <f t="shared" ca="1" si="39"/>
        <v/>
      </c>
      <c r="R183" s="39" t="str">
        <f t="shared" ca="1" si="42"/>
        <v/>
      </c>
      <c r="S183" s="40" t="str">
        <f t="shared" ca="1" si="41"/>
        <v/>
      </c>
    </row>
    <row r="184" spans="2:19" ht="14.5" customHeight="1" x14ac:dyDescent="0.2">
      <c r="B184" s="40"/>
      <c r="C184" s="40"/>
      <c r="D184" s="40"/>
      <c r="I184" s="41" t="str">
        <f t="shared" ca="1" si="39"/>
        <v/>
      </c>
      <c r="R184" s="39" t="str">
        <f t="shared" ca="1" si="42"/>
        <v/>
      </c>
      <c r="S184" s="40" t="str">
        <f t="shared" ca="1" si="41"/>
        <v/>
      </c>
    </row>
    <row r="185" spans="2:19" ht="14.5" customHeight="1" x14ac:dyDescent="0.2">
      <c r="B185" s="40"/>
      <c r="C185" s="40"/>
      <c r="D185" s="40"/>
      <c r="I185" s="41" t="str">
        <f t="shared" ca="1" si="39"/>
        <v/>
      </c>
      <c r="R185" s="39"/>
      <c r="S185" s="40" t="str">
        <f t="shared" ca="1" si="41"/>
        <v/>
      </c>
    </row>
    <row r="186" spans="2:19" ht="14.5" customHeight="1" x14ac:dyDescent="0.2">
      <c r="B186" s="40"/>
      <c r="C186" s="40"/>
      <c r="D186" s="40"/>
      <c r="I186" s="41" t="str">
        <f t="shared" ca="1" si="39"/>
        <v/>
      </c>
      <c r="R186" s="39"/>
      <c r="S186" s="40" t="str">
        <f t="shared" ca="1" si="41"/>
        <v/>
      </c>
    </row>
    <row r="187" spans="2:19" ht="14.5" customHeight="1" x14ac:dyDescent="0.2">
      <c r="B187" s="40"/>
      <c r="C187" s="40"/>
      <c r="D187" s="40"/>
      <c r="I187" s="41" t="str">
        <f t="shared" ca="1" si="39"/>
        <v/>
      </c>
      <c r="R187" s="39"/>
      <c r="S187" s="40" t="str">
        <f t="shared" ca="1" si="41"/>
        <v/>
      </c>
    </row>
    <row r="188" spans="2:19" ht="14.5" customHeight="1" x14ac:dyDescent="0.2">
      <c r="B188" s="40"/>
      <c r="C188" s="40"/>
      <c r="D188" s="40"/>
      <c r="I188" s="41" t="str">
        <f t="shared" ref="I188:I251" ca="1" si="43">IF(J188 = "-", INDIRECT("C" &amp; ROW() - 1),"")</f>
        <v/>
      </c>
      <c r="R188" s="39"/>
      <c r="S188" s="40" t="str">
        <f t="shared" ca="1" si="41"/>
        <v/>
      </c>
    </row>
    <row r="189" spans="2:19" ht="14.5" customHeight="1" x14ac:dyDescent="0.2">
      <c r="B189" s="40"/>
      <c r="C189" s="40"/>
      <c r="D189" s="40"/>
      <c r="I189" s="41" t="str">
        <f t="shared" ca="1" si="43"/>
        <v/>
      </c>
      <c r="R189" s="39"/>
      <c r="S189" s="40" t="str">
        <f t="shared" ca="1" si="41"/>
        <v/>
      </c>
    </row>
    <row r="190" spans="2:19" ht="14.5" customHeight="1" x14ac:dyDescent="0.2">
      <c r="B190" s="40"/>
      <c r="C190" s="40"/>
      <c r="D190" s="40"/>
      <c r="I190" s="41" t="str">
        <f t="shared" ca="1" si="43"/>
        <v/>
      </c>
      <c r="R190" s="39"/>
      <c r="S190" s="40" t="str">
        <f t="shared" ca="1" si="41"/>
        <v/>
      </c>
    </row>
    <row r="191" spans="2:19" ht="14.5" customHeight="1" x14ac:dyDescent="0.2">
      <c r="B191" s="40"/>
      <c r="C191" s="40"/>
      <c r="D191" s="40"/>
      <c r="I191" s="41" t="str">
        <f t="shared" ca="1" si="43"/>
        <v/>
      </c>
      <c r="R191" s="39"/>
      <c r="S191" s="40" t="str">
        <f t="shared" ca="1" si="41"/>
        <v/>
      </c>
    </row>
    <row r="192" spans="2:19" ht="14.5" customHeight="1" x14ac:dyDescent="0.2">
      <c r="B192" s="40"/>
      <c r="C192" s="40"/>
      <c r="D192" s="40"/>
      <c r="I192" s="41" t="str">
        <f t="shared" ca="1" si="43"/>
        <v/>
      </c>
      <c r="R192" s="39"/>
      <c r="S192" s="40" t="str">
        <f t="shared" ca="1" si="41"/>
        <v/>
      </c>
    </row>
    <row r="193" spans="2:19" ht="14.5" customHeight="1" x14ac:dyDescent="0.2">
      <c r="B193" s="40"/>
      <c r="C193" s="40"/>
      <c r="D193" s="40"/>
      <c r="I193" s="41" t="str">
        <f t="shared" ca="1" si="43"/>
        <v/>
      </c>
      <c r="R193" s="39"/>
      <c r="S193" s="40" t="str">
        <f t="shared" ca="1" si="41"/>
        <v/>
      </c>
    </row>
    <row r="194" spans="2:19" ht="14.5" customHeight="1" x14ac:dyDescent="0.2">
      <c r="B194" s="40"/>
      <c r="C194" s="40"/>
      <c r="D194" s="40"/>
      <c r="I194" s="41" t="str">
        <f t="shared" ca="1" si="43"/>
        <v/>
      </c>
      <c r="R194" s="39"/>
      <c r="S194" s="40" t="str">
        <f t="shared" ca="1" si="41"/>
        <v/>
      </c>
    </row>
    <row r="195" spans="2:19" ht="14.5" customHeight="1" x14ac:dyDescent="0.2">
      <c r="B195" s="40"/>
      <c r="C195" s="40"/>
      <c r="D195" s="40"/>
      <c r="I195" s="41" t="str">
        <f t="shared" ca="1" si="43"/>
        <v/>
      </c>
      <c r="R195" s="39"/>
      <c r="S195" s="40" t="str">
        <f t="shared" ca="1" si="41"/>
        <v/>
      </c>
    </row>
    <row r="196" spans="2:19" ht="14.5" customHeight="1" x14ac:dyDescent="0.2">
      <c r="B196" s="40"/>
      <c r="C196" s="40"/>
      <c r="D196" s="40"/>
      <c r="I196" s="41" t="str">
        <f t="shared" ca="1" si="43"/>
        <v/>
      </c>
      <c r="R196" s="39"/>
      <c r="S196" s="40" t="str">
        <f t="shared" ref="S196:S229" ca="1" si="44">IF(J196="-",IF(ISNUMBER(SEARCH(",", INDIRECT("B" &amp; ROW() - 1) )),1,""), "")</f>
        <v/>
      </c>
    </row>
    <row r="197" spans="2:19" ht="14.5" customHeight="1" x14ac:dyDescent="0.2">
      <c r="B197" s="40"/>
      <c r="C197" s="40"/>
      <c r="D197" s="40"/>
      <c r="I197" s="41" t="str">
        <f t="shared" ca="1" si="43"/>
        <v/>
      </c>
      <c r="R197" s="39"/>
      <c r="S197" s="40" t="str">
        <f t="shared" ca="1" si="44"/>
        <v/>
      </c>
    </row>
    <row r="198" spans="2:19" ht="14.5" customHeight="1" x14ac:dyDescent="0.2">
      <c r="B198" s="40"/>
      <c r="C198" s="40"/>
      <c r="D198" s="40"/>
      <c r="I198" s="41" t="str">
        <f t="shared" ca="1" si="43"/>
        <v/>
      </c>
      <c r="R198" s="39"/>
      <c r="S198" s="40" t="str">
        <f t="shared" ca="1" si="44"/>
        <v/>
      </c>
    </row>
    <row r="199" spans="2:19" ht="14.5" customHeight="1" x14ac:dyDescent="0.2">
      <c r="B199" s="40"/>
      <c r="C199" s="40"/>
      <c r="D199" s="40"/>
      <c r="I199" s="41" t="str">
        <f t="shared" ca="1" si="43"/>
        <v/>
      </c>
      <c r="R199" s="39"/>
      <c r="S199" s="40" t="str">
        <f t="shared" ca="1" si="44"/>
        <v/>
      </c>
    </row>
    <row r="200" spans="2:19" ht="14.5" customHeight="1" x14ac:dyDescent="0.2">
      <c r="B200" s="40"/>
      <c r="C200" s="40"/>
      <c r="D200" s="40"/>
      <c r="I200" s="41" t="str">
        <f t="shared" ca="1" si="43"/>
        <v/>
      </c>
      <c r="R200" s="39"/>
      <c r="S200" s="40" t="str">
        <f t="shared" ca="1" si="44"/>
        <v/>
      </c>
    </row>
    <row r="201" spans="2:19" ht="14.5" customHeight="1" x14ac:dyDescent="0.2">
      <c r="B201" s="40"/>
      <c r="C201" s="40"/>
      <c r="D201" s="40"/>
      <c r="I201" s="41" t="str">
        <f t="shared" ca="1" si="43"/>
        <v/>
      </c>
      <c r="R201" s="39"/>
      <c r="S201" s="40" t="str">
        <f t="shared" ca="1" si="44"/>
        <v/>
      </c>
    </row>
    <row r="202" spans="2:19" ht="14.5" customHeight="1" x14ac:dyDescent="0.2">
      <c r="B202" s="40"/>
      <c r="C202" s="40"/>
      <c r="D202" s="40"/>
      <c r="I202" s="41" t="str">
        <f t="shared" ca="1" si="43"/>
        <v/>
      </c>
      <c r="R202" s="39"/>
      <c r="S202" s="40" t="str">
        <f t="shared" ca="1" si="44"/>
        <v/>
      </c>
    </row>
    <row r="203" spans="2:19" ht="14.5" customHeight="1" x14ac:dyDescent="0.2">
      <c r="B203" s="40"/>
      <c r="C203" s="40"/>
      <c r="D203" s="40"/>
      <c r="I203" s="41" t="str">
        <f t="shared" ca="1" si="43"/>
        <v/>
      </c>
      <c r="R203" s="39"/>
      <c r="S203" s="40" t="str">
        <f t="shared" ca="1" si="44"/>
        <v/>
      </c>
    </row>
    <row r="204" spans="2:19" ht="14.5" customHeight="1" x14ac:dyDescent="0.2">
      <c r="B204" s="40"/>
      <c r="C204" s="40"/>
      <c r="D204" s="40"/>
      <c r="I204" s="41" t="str">
        <f t="shared" ca="1" si="43"/>
        <v/>
      </c>
      <c r="R204" s="39"/>
      <c r="S204" s="40" t="str">
        <f t="shared" ca="1" si="44"/>
        <v/>
      </c>
    </row>
    <row r="205" spans="2:19" ht="14.5" customHeight="1" x14ac:dyDescent="0.2">
      <c r="B205" s="40"/>
      <c r="C205" s="40"/>
      <c r="D205" s="40"/>
      <c r="I205" s="41" t="str">
        <f t="shared" ca="1" si="43"/>
        <v/>
      </c>
      <c r="R205" s="39"/>
      <c r="S205" s="40" t="str">
        <f t="shared" ca="1" si="44"/>
        <v/>
      </c>
    </row>
    <row r="206" spans="2:19" ht="14.5" customHeight="1" x14ac:dyDescent="0.2">
      <c r="B206" s="40"/>
      <c r="C206" s="40"/>
      <c r="D206" s="40"/>
      <c r="I206" s="41" t="str">
        <f t="shared" ca="1" si="43"/>
        <v/>
      </c>
      <c r="R206" s="39"/>
      <c r="S206" s="40" t="str">
        <f t="shared" ca="1" si="44"/>
        <v/>
      </c>
    </row>
    <row r="207" spans="2:19" ht="14.5" customHeight="1" x14ac:dyDescent="0.2">
      <c r="B207" s="40"/>
      <c r="C207" s="40"/>
      <c r="D207" s="40"/>
      <c r="I207" s="41" t="str">
        <f t="shared" ca="1" si="43"/>
        <v/>
      </c>
      <c r="R207" s="39"/>
      <c r="S207" s="40" t="str">
        <f t="shared" ca="1" si="44"/>
        <v/>
      </c>
    </row>
    <row r="208" spans="2:19" ht="14.5" customHeight="1" x14ac:dyDescent="0.2">
      <c r="B208" s="40"/>
      <c r="C208" s="40"/>
      <c r="D208" s="40"/>
      <c r="I208" s="41" t="str">
        <f t="shared" ca="1" si="43"/>
        <v/>
      </c>
      <c r="R208" s="39"/>
      <c r="S208" s="40" t="str">
        <f t="shared" ca="1" si="44"/>
        <v/>
      </c>
    </row>
    <row r="209" spans="2:19" ht="14.5" customHeight="1" x14ac:dyDescent="0.2">
      <c r="B209" s="40"/>
      <c r="C209" s="40"/>
      <c r="D209" s="40"/>
      <c r="I209" s="41" t="str">
        <f t="shared" ca="1" si="43"/>
        <v/>
      </c>
      <c r="R209" s="39"/>
      <c r="S209" s="40" t="str">
        <f t="shared" ca="1" si="44"/>
        <v/>
      </c>
    </row>
    <row r="210" spans="2:19" ht="14.5" customHeight="1" x14ac:dyDescent="0.2">
      <c r="B210" s="40"/>
      <c r="C210" s="40"/>
      <c r="D210" s="40"/>
      <c r="I210" s="41" t="str">
        <f t="shared" ca="1" si="43"/>
        <v/>
      </c>
      <c r="R210" s="39"/>
      <c r="S210" s="40" t="str">
        <f t="shared" ca="1" si="44"/>
        <v/>
      </c>
    </row>
    <row r="211" spans="2:19" ht="14.5" customHeight="1" x14ac:dyDescent="0.2">
      <c r="B211" s="40"/>
      <c r="C211" s="40"/>
      <c r="D211" s="40"/>
      <c r="I211" s="41" t="str">
        <f t="shared" ca="1" si="43"/>
        <v/>
      </c>
      <c r="R211" s="39"/>
      <c r="S211" s="40" t="str">
        <f t="shared" ca="1" si="44"/>
        <v/>
      </c>
    </row>
    <row r="212" spans="2:19" ht="14.5" customHeight="1" x14ac:dyDescent="0.2">
      <c r="B212" s="40"/>
      <c r="C212" s="40"/>
      <c r="D212" s="40"/>
      <c r="I212" s="41" t="str">
        <f t="shared" ca="1" si="43"/>
        <v/>
      </c>
      <c r="R212" s="39"/>
      <c r="S212" s="40" t="str">
        <f t="shared" ca="1" si="44"/>
        <v/>
      </c>
    </row>
    <row r="213" spans="2:19" ht="14.5" customHeight="1" x14ac:dyDescent="0.2">
      <c r="B213" s="40"/>
      <c r="C213" s="40"/>
      <c r="D213" s="40"/>
      <c r="I213" s="41" t="str">
        <f t="shared" ca="1" si="43"/>
        <v/>
      </c>
      <c r="R213" s="39"/>
      <c r="S213" s="40" t="str">
        <f t="shared" ca="1" si="44"/>
        <v/>
      </c>
    </row>
    <row r="214" spans="2:19" ht="14.5" customHeight="1" x14ac:dyDescent="0.2">
      <c r="B214" s="40"/>
      <c r="C214" s="40"/>
      <c r="D214" s="40"/>
      <c r="I214" s="41" t="str">
        <f t="shared" ca="1" si="43"/>
        <v/>
      </c>
      <c r="R214" s="39"/>
      <c r="S214" s="40" t="str">
        <f t="shared" ca="1" si="44"/>
        <v/>
      </c>
    </row>
    <row r="215" spans="2:19" ht="14.5" customHeight="1" x14ac:dyDescent="0.2">
      <c r="B215" s="40"/>
      <c r="C215" s="40"/>
      <c r="D215" s="40"/>
      <c r="I215" s="41" t="str">
        <f t="shared" ca="1" si="43"/>
        <v/>
      </c>
      <c r="R215" s="39"/>
      <c r="S215" s="40" t="str">
        <f t="shared" ca="1" si="44"/>
        <v/>
      </c>
    </row>
    <row r="216" spans="2:19" ht="14.5" customHeight="1" x14ac:dyDescent="0.2">
      <c r="B216" s="40"/>
      <c r="C216" s="40"/>
      <c r="D216" s="40"/>
      <c r="I216" s="41" t="str">
        <f t="shared" ca="1" si="43"/>
        <v/>
      </c>
      <c r="R216" s="39"/>
      <c r="S216" s="40" t="str">
        <f t="shared" ca="1" si="44"/>
        <v/>
      </c>
    </row>
    <row r="217" spans="2:19" ht="14.5" customHeight="1" x14ac:dyDescent="0.2">
      <c r="B217" s="40"/>
      <c r="C217" s="40"/>
      <c r="D217" s="40"/>
      <c r="I217" s="41" t="str">
        <f t="shared" ca="1" si="43"/>
        <v/>
      </c>
      <c r="R217" s="39"/>
      <c r="S217" s="40" t="str">
        <f t="shared" ca="1" si="44"/>
        <v/>
      </c>
    </row>
    <row r="218" spans="2:19" ht="14.5" customHeight="1" x14ac:dyDescent="0.2">
      <c r="B218" s="40"/>
      <c r="C218" s="40"/>
      <c r="D218" s="40"/>
      <c r="I218" s="41" t="str">
        <f t="shared" ca="1" si="43"/>
        <v/>
      </c>
      <c r="R218" s="39"/>
      <c r="S218" s="40" t="str">
        <f t="shared" ca="1" si="44"/>
        <v/>
      </c>
    </row>
    <row r="219" spans="2:19" ht="14.5" customHeight="1" x14ac:dyDescent="0.2">
      <c r="B219" s="40"/>
      <c r="C219" s="40"/>
      <c r="D219" s="40"/>
      <c r="I219" s="41" t="str">
        <f t="shared" ca="1" si="43"/>
        <v/>
      </c>
      <c r="R219" s="39"/>
      <c r="S219" s="40" t="str">
        <f t="shared" ca="1" si="44"/>
        <v/>
      </c>
    </row>
    <row r="220" spans="2:19" ht="14.5" customHeight="1" x14ac:dyDescent="0.2">
      <c r="B220" s="40"/>
      <c r="C220" s="40"/>
      <c r="D220" s="40"/>
      <c r="I220" s="41" t="str">
        <f t="shared" ca="1" si="43"/>
        <v/>
      </c>
      <c r="R220" s="39"/>
      <c r="S220" s="40" t="str">
        <f t="shared" ca="1" si="44"/>
        <v/>
      </c>
    </row>
    <row r="221" spans="2:19" ht="14.5" customHeight="1" x14ac:dyDescent="0.2">
      <c r="B221" s="40"/>
      <c r="C221" s="40"/>
      <c r="D221" s="40"/>
      <c r="I221" s="41" t="str">
        <f t="shared" ca="1" si="43"/>
        <v/>
      </c>
      <c r="R221" s="39"/>
      <c r="S221" s="40" t="str">
        <f t="shared" ca="1" si="44"/>
        <v/>
      </c>
    </row>
    <row r="222" spans="2:19" ht="14.5" customHeight="1" x14ac:dyDescent="0.2">
      <c r="B222" s="40"/>
      <c r="C222" s="40"/>
      <c r="D222" s="40"/>
      <c r="I222" s="41" t="str">
        <f t="shared" ca="1" si="43"/>
        <v/>
      </c>
      <c r="R222" s="39"/>
      <c r="S222" s="40" t="str">
        <f t="shared" ca="1" si="44"/>
        <v/>
      </c>
    </row>
    <row r="223" spans="2:19" ht="14.5" customHeight="1" x14ac:dyDescent="0.2">
      <c r="B223" s="40"/>
      <c r="C223" s="40"/>
      <c r="D223" s="40"/>
      <c r="I223" s="41" t="str">
        <f t="shared" ca="1" si="43"/>
        <v/>
      </c>
      <c r="R223" s="39"/>
      <c r="S223" s="40" t="str">
        <f t="shared" ca="1" si="44"/>
        <v/>
      </c>
    </row>
    <row r="224" spans="2:19" ht="14.5" customHeight="1" x14ac:dyDescent="0.2">
      <c r="B224" s="40"/>
      <c r="C224" s="40"/>
      <c r="D224" s="40"/>
      <c r="I224" s="41" t="str">
        <f t="shared" ca="1" si="43"/>
        <v/>
      </c>
      <c r="R224" s="39"/>
      <c r="S224" s="40" t="str">
        <f t="shared" ca="1" si="44"/>
        <v/>
      </c>
    </row>
    <row r="225" spans="2:19" ht="14.5" customHeight="1" x14ac:dyDescent="0.2">
      <c r="B225" s="40"/>
      <c r="C225" s="40"/>
      <c r="D225" s="40"/>
      <c r="I225" s="41" t="str">
        <f t="shared" ca="1" si="43"/>
        <v/>
      </c>
      <c r="R225" s="39"/>
      <c r="S225" s="40" t="str">
        <f t="shared" ca="1" si="44"/>
        <v/>
      </c>
    </row>
    <row r="226" spans="2:19" ht="14.5" customHeight="1" x14ac:dyDescent="0.2">
      <c r="B226" s="40"/>
      <c r="C226" s="40"/>
      <c r="D226" s="40"/>
      <c r="I226" s="41" t="str">
        <f t="shared" ca="1" si="43"/>
        <v/>
      </c>
      <c r="R226" s="39"/>
      <c r="S226" s="40" t="str">
        <f t="shared" ca="1" si="44"/>
        <v/>
      </c>
    </row>
    <row r="227" spans="2:19" ht="14.5" customHeight="1" x14ac:dyDescent="0.2">
      <c r="B227" s="40"/>
      <c r="C227" s="40"/>
      <c r="D227" s="40"/>
      <c r="I227" s="41" t="str">
        <f t="shared" ca="1" si="43"/>
        <v/>
      </c>
      <c r="R227" s="39"/>
      <c r="S227" s="40" t="str">
        <f t="shared" ca="1" si="44"/>
        <v/>
      </c>
    </row>
    <row r="228" spans="2:19" ht="14.5" customHeight="1" x14ac:dyDescent="0.2">
      <c r="B228" s="40"/>
      <c r="C228" s="40"/>
      <c r="D228" s="40"/>
      <c r="I228" s="41" t="str">
        <f t="shared" ca="1" si="43"/>
        <v/>
      </c>
      <c r="R228" s="39"/>
      <c r="S228" s="40" t="str">
        <f t="shared" ca="1" si="44"/>
        <v/>
      </c>
    </row>
    <row r="229" spans="2:19" ht="14.5" customHeight="1" x14ac:dyDescent="0.2">
      <c r="B229" s="40"/>
      <c r="C229" s="40"/>
      <c r="D229" s="40"/>
      <c r="I229" s="41" t="str">
        <f t="shared" ca="1" si="43"/>
        <v/>
      </c>
      <c r="R229" s="39"/>
      <c r="S229" s="40" t="str">
        <f t="shared" ca="1" si="44"/>
        <v/>
      </c>
    </row>
    <row r="230" spans="2:19" ht="14.5" customHeight="1" x14ac:dyDescent="0.2">
      <c r="B230" s="40"/>
      <c r="C230" s="40"/>
      <c r="D230" s="40"/>
      <c r="I230" s="41" t="str">
        <f t="shared" ca="1" si="43"/>
        <v/>
      </c>
      <c r="R230" s="39"/>
      <c r="S230" s="40"/>
    </row>
    <row r="231" spans="2:19" ht="14.5" customHeight="1" x14ac:dyDescent="0.2">
      <c r="B231" s="40"/>
      <c r="C231" s="40"/>
      <c r="D231" s="40"/>
      <c r="I231" s="41" t="str">
        <f t="shared" ca="1" si="43"/>
        <v/>
      </c>
      <c r="R231" s="39"/>
      <c r="S231" s="40"/>
    </row>
    <row r="232" spans="2:19" ht="14.5" customHeight="1" x14ac:dyDescent="0.2">
      <c r="B232" s="40"/>
      <c r="C232" s="40"/>
      <c r="D232" s="40"/>
      <c r="I232" s="41" t="str">
        <f t="shared" ca="1" si="43"/>
        <v/>
      </c>
      <c r="R232" s="39"/>
      <c r="S232" s="40"/>
    </row>
    <row r="233" spans="2:19" ht="14.5" customHeight="1" x14ac:dyDescent="0.2">
      <c r="B233" s="40"/>
      <c r="C233" s="40"/>
      <c r="D233" s="40"/>
      <c r="I233" s="41" t="str">
        <f t="shared" ca="1" si="43"/>
        <v/>
      </c>
      <c r="R233" s="39"/>
      <c r="S233" s="40"/>
    </row>
    <row r="234" spans="2:19" ht="14.5" customHeight="1" x14ac:dyDescent="0.2">
      <c r="B234" s="40"/>
      <c r="C234" s="40"/>
      <c r="D234" s="40"/>
      <c r="I234" s="41" t="str">
        <f t="shared" ca="1" si="43"/>
        <v/>
      </c>
      <c r="R234" s="39"/>
      <c r="S234" s="40"/>
    </row>
    <row r="235" spans="2:19" ht="14.5" customHeight="1" x14ac:dyDescent="0.2">
      <c r="B235" s="40"/>
      <c r="C235" s="40"/>
      <c r="D235" s="40"/>
      <c r="I235" s="41" t="str">
        <f t="shared" ca="1" si="43"/>
        <v/>
      </c>
      <c r="R235" s="39"/>
      <c r="S235" s="40"/>
    </row>
    <row r="236" spans="2:19" ht="14.5" customHeight="1" x14ac:dyDescent="0.2">
      <c r="B236" s="40"/>
      <c r="C236" s="40"/>
      <c r="D236" s="40"/>
      <c r="I236" s="41" t="str">
        <f t="shared" ca="1" si="43"/>
        <v/>
      </c>
      <c r="R236" s="39"/>
      <c r="S236" s="40"/>
    </row>
    <row r="237" spans="2:19" ht="14.5" customHeight="1" x14ac:dyDescent="0.2">
      <c r="B237" s="40"/>
      <c r="C237" s="40"/>
      <c r="D237" s="40"/>
      <c r="I237" s="41" t="str">
        <f t="shared" ca="1" si="43"/>
        <v/>
      </c>
      <c r="R237" s="39"/>
      <c r="S237" s="40"/>
    </row>
    <row r="238" spans="2:19" ht="14.5" customHeight="1" x14ac:dyDescent="0.2">
      <c r="B238" s="40"/>
      <c r="C238" s="40"/>
      <c r="D238" s="40"/>
      <c r="I238" s="41" t="str">
        <f t="shared" ca="1" si="43"/>
        <v/>
      </c>
      <c r="R238" s="39"/>
      <c r="S238" s="40"/>
    </row>
    <row r="239" spans="2:19" ht="14.5" customHeight="1" x14ac:dyDescent="0.2">
      <c r="B239" s="40"/>
      <c r="C239" s="40"/>
      <c r="D239" s="40"/>
      <c r="I239" s="41" t="str">
        <f t="shared" ca="1" si="43"/>
        <v/>
      </c>
      <c r="R239" s="39"/>
      <c r="S239" s="40"/>
    </row>
    <row r="240" spans="2:19" ht="14.5" customHeight="1" x14ac:dyDescent="0.2">
      <c r="B240" s="40"/>
      <c r="C240" s="40"/>
      <c r="D240" s="40"/>
      <c r="I240" s="41" t="str">
        <f t="shared" ca="1" si="43"/>
        <v/>
      </c>
      <c r="R240" s="39"/>
      <c r="S240" s="40"/>
    </row>
    <row r="241" spans="2:19" ht="14.5" customHeight="1" x14ac:dyDescent="0.2">
      <c r="B241" s="40"/>
      <c r="C241" s="40"/>
      <c r="D241" s="40"/>
      <c r="I241" s="41" t="str">
        <f t="shared" ca="1" si="43"/>
        <v/>
      </c>
      <c r="R241" s="39"/>
      <c r="S241" s="40"/>
    </row>
    <row r="242" spans="2:19" ht="14.5" customHeight="1" x14ac:dyDescent="0.2">
      <c r="B242" s="40"/>
      <c r="C242" s="40"/>
      <c r="D242" s="40"/>
      <c r="I242" s="41" t="str">
        <f t="shared" ca="1" si="43"/>
        <v/>
      </c>
      <c r="R242" s="39"/>
      <c r="S242" s="40"/>
    </row>
    <row r="243" spans="2:19" ht="14.5" customHeight="1" x14ac:dyDescent="0.2">
      <c r="B243" s="40"/>
      <c r="C243" s="40"/>
      <c r="D243" s="40"/>
      <c r="I243" s="41" t="str">
        <f t="shared" ca="1" si="43"/>
        <v/>
      </c>
      <c r="R243" s="39"/>
      <c r="S243" s="40"/>
    </row>
    <row r="244" spans="2:19" ht="14.5" customHeight="1" x14ac:dyDescent="0.2">
      <c r="B244" s="40"/>
      <c r="C244" s="40"/>
      <c r="D244" s="40"/>
      <c r="I244" s="41" t="str">
        <f t="shared" ca="1" si="43"/>
        <v/>
      </c>
      <c r="R244" s="39"/>
      <c r="S244" s="40"/>
    </row>
    <row r="245" spans="2:19" ht="14.5" customHeight="1" x14ac:dyDescent="0.2">
      <c r="B245" s="40"/>
      <c r="C245" s="40"/>
      <c r="D245" s="40"/>
      <c r="I245" s="41" t="str">
        <f t="shared" ca="1" si="43"/>
        <v/>
      </c>
      <c r="R245" s="39"/>
      <c r="S245" s="40"/>
    </row>
    <row r="246" spans="2:19" ht="14.5" customHeight="1" x14ac:dyDescent="0.2">
      <c r="B246" s="40"/>
      <c r="C246" s="40"/>
      <c r="D246" s="40"/>
      <c r="I246" s="41" t="str">
        <f t="shared" ca="1" si="43"/>
        <v/>
      </c>
      <c r="R246" s="39"/>
      <c r="S246" s="40"/>
    </row>
    <row r="247" spans="2:19" ht="14.5" customHeight="1" x14ac:dyDescent="0.2">
      <c r="B247" s="40"/>
      <c r="C247" s="40"/>
      <c r="D247" s="40"/>
      <c r="I247" s="41" t="str">
        <f t="shared" ca="1" si="43"/>
        <v/>
      </c>
      <c r="R247" s="39"/>
      <c r="S247" s="40"/>
    </row>
    <row r="248" spans="2:19" ht="14.5" customHeight="1" x14ac:dyDescent="0.2">
      <c r="B248" s="40"/>
      <c r="C248" s="40"/>
      <c r="D248" s="40"/>
      <c r="I248" s="41" t="str">
        <f t="shared" ca="1" si="43"/>
        <v/>
      </c>
      <c r="R248" s="39"/>
      <c r="S248" s="40"/>
    </row>
    <row r="249" spans="2:19" ht="14.5" customHeight="1" x14ac:dyDescent="0.2">
      <c r="B249" s="40"/>
      <c r="C249" s="40"/>
      <c r="D249" s="40"/>
      <c r="I249" s="41" t="str">
        <f t="shared" ca="1" si="43"/>
        <v/>
      </c>
      <c r="R249" s="39"/>
      <c r="S249" s="40"/>
    </row>
    <row r="250" spans="2:19" ht="14.5" customHeight="1" x14ac:dyDescent="0.2">
      <c r="B250" s="40"/>
      <c r="C250" s="40"/>
      <c r="D250" s="40"/>
      <c r="I250" s="41" t="str">
        <f t="shared" ca="1" si="43"/>
        <v/>
      </c>
      <c r="R250" s="39"/>
      <c r="S250" s="40"/>
    </row>
    <row r="251" spans="2:19" ht="14.5" customHeight="1" x14ac:dyDescent="0.2">
      <c r="B251" s="40"/>
      <c r="C251" s="40"/>
      <c r="D251" s="40"/>
      <c r="I251" s="41" t="str">
        <f t="shared" ca="1" si="43"/>
        <v/>
      </c>
      <c r="R251" s="39"/>
      <c r="S251" s="40"/>
    </row>
    <row r="252" spans="2:19" ht="14.5" customHeight="1" x14ac:dyDescent="0.2">
      <c r="B252" s="40"/>
      <c r="C252" s="40"/>
      <c r="D252" s="40"/>
      <c r="I252" s="41" t="str">
        <f t="shared" ref="I252:I315" ca="1" si="45">IF(J252 = "-", INDIRECT("C" &amp; ROW() - 1),"")</f>
        <v/>
      </c>
      <c r="R252" s="39"/>
      <c r="S252" s="40"/>
    </row>
    <row r="253" spans="2:19" ht="14.5" customHeight="1" x14ac:dyDescent="0.2">
      <c r="B253" s="40"/>
      <c r="C253" s="40"/>
      <c r="D253" s="40"/>
      <c r="I253" s="41" t="str">
        <f t="shared" ca="1" si="45"/>
        <v/>
      </c>
      <c r="R253" s="39"/>
      <c r="S253" s="40"/>
    </row>
    <row r="254" spans="2:19" ht="14.5" customHeight="1" x14ac:dyDescent="0.2">
      <c r="B254" s="40"/>
      <c r="C254" s="40"/>
      <c r="D254" s="40"/>
      <c r="I254" s="41" t="str">
        <f t="shared" ca="1" si="45"/>
        <v/>
      </c>
      <c r="R254" s="39"/>
      <c r="S254" s="40"/>
    </row>
    <row r="255" spans="2:19" ht="14.5" customHeight="1" x14ac:dyDescent="0.2">
      <c r="B255" s="40"/>
      <c r="C255" s="40"/>
      <c r="D255" s="40"/>
      <c r="I255" s="41" t="str">
        <f t="shared" ca="1" si="45"/>
        <v/>
      </c>
      <c r="R255" s="39"/>
      <c r="S255" s="40"/>
    </row>
    <row r="256" spans="2:19" ht="14.5" customHeight="1" x14ac:dyDescent="0.2">
      <c r="B256" s="40"/>
      <c r="C256" s="40"/>
      <c r="D256" s="40"/>
      <c r="I256" s="41" t="str">
        <f t="shared" ca="1" si="45"/>
        <v/>
      </c>
      <c r="R256" s="39"/>
      <c r="S256" s="40"/>
    </row>
    <row r="257" spans="2:19" ht="14.5" customHeight="1" x14ac:dyDescent="0.2">
      <c r="B257" s="40"/>
      <c r="C257" s="40"/>
      <c r="D257" s="40"/>
      <c r="I257" s="41" t="str">
        <f t="shared" ca="1" si="45"/>
        <v/>
      </c>
      <c r="R257" s="39"/>
      <c r="S257" s="40"/>
    </row>
    <row r="258" spans="2:19" ht="14.5" customHeight="1" x14ac:dyDescent="0.2">
      <c r="B258" s="40"/>
      <c r="C258" s="40"/>
      <c r="D258" s="40"/>
      <c r="I258" s="41" t="str">
        <f t="shared" ca="1" si="45"/>
        <v/>
      </c>
      <c r="R258" s="39"/>
      <c r="S258" s="40"/>
    </row>
    <row r="259" spans="2:19" ht="14.5" customHeight="1" x14ac:dyDescent="0.2">
      <c r="B259" s="40"/>
      <c r="C259" s="40"/>
      <c r="D259" s="40"/>
      <c r="I259" s="41" t="str">
        <f t="shared" ca="1" si="45"/>
        <v/>
      </c>
      <c r="R259" s="39"/>
      <c r="S259" s="40"/>
    </row>
    <row r="260" spans="2:19" ht="14.5" customHeight="1" x14ac:dyDescent="0.2">
      <c r="B260" s="40"/>
      <c r="C260" s="40"/>
      <c r="D260" s="40"/>
      <c r="I260" s="41" t="str">
        <f t="shared" ca="1" si="45"/>
        <v/>
      </c>
      <c r="R260" s="39"/>
      <c r="S260" s="40"/>
    </row>
    <row r="261" spans="2:19" ht="14.5" customHeight="1" x14ac:dyDescent="0.2">
      <c r="B261" s="40"/>
      <c r="C261" s="40"/>
      <c r="D261" s="40"/>
      <c r="I261" s="41" t="str">
        <f t="shared" ca="1" si="45"/>
        <v/>
      </c>
      <c r="R261" s="39"/>
      <c r="S261" s="40"/>
    </row>
    <row r="262" spans="2:19" ht="14.5" customHeight="1" x14ac:dyDescent="0.2">
      <c r="B262" s="40"/>
      <c r="C262" s="40"/>
      <c r="D262" s="40"/>
      <c r="I262" s="41" t="str">
        <f t="shared" ca="1" si="45"/>
        <v/>
      </c>
      <c r="R262" s="39"/>
      <c r="S262" s="40"/>
    </row>
    <row r="263" spans="2:19" ht="14.5" customHeight="1" x14ac:dyDescent="0.2">
      <c r="B263" s="40"/>
      <c r="C263" s="40"/>
      <c r="D263" s="40"/>
      <c r="I263" s="41" t="str">
        <f t="shared" ca="1" si="45"/>
        <v/>
      </c>
      <c r="R263" s="39"/>
      <c r="S263" s="40"/>
    </row>
    <row r="264" spans="2:19" ht="14.5" customHeight="1" x14ac:dyDescent="0.2">
      <c r="B264" s="40"/>
      <c r="C264" s="40"/>
      <c r="D264" s="40"/>
      <c r="I264" s="41" t="str">
        <f t="shared" ca="1" si="45"/>
        <v/>
      </c>
      <c r="R264" s="39"/>
      <c r="S264" s="40"/>
    </row>
    <row r="265" spans="2:19" ht="14.5" customHeight="1" x14ac:dyDescent="0.2">
      <c r="B265" s="40"/>
      <c r="C265" s="40"/>
      <c r="D265" s="40"/>
      <c r="I265" s="41" t="str">
        <f t="shared" ca="1" si="45"/>
        <v/>
      </c>
      <c r="R265" s="39"/>
      <c r="S265" s="40"/>
    </row>
    <row r="266" spans="2:19" ht="14.5" customHeight="1" x14ac:dyDescent="0.2">
      <c r="B266" s="40"/>
      <c r="C266" s="40"/>
      <c r="D266" s="40"/>
      <c r="I266" s="41" t="str">
        <f t="shared" ca="1" si="45"/>
        <v/>
      </c>
      <c r="R266" s="39"/>
      <c r="S266" s="40"/>
    </row>
    <row r="267" spans="2:19" ht="14.5" customHeight="1" x14ac:dyDescent="0.2">
      <c r="B267" s="40"/>
      <c r="C267" s="40"/>
      <c r="D267" s="40"/>
      <c r="I267" s="41" t="str">
        <f t="shared" ca="1" si="45"/>
        <v/>
      </c>
      <c r="R267" s="39"/>
      <c r="S267" s="40"/>
    </row>
    <row r="268" spans="2:19" ht="14.5" customHeight="1" x14ac:dyDescent="0.2">
      <c r="B268" s="40"/>
      <c r="C268" s="40"/>
      <c r="D268" s="40"/>
      <c r="I268" s="41" t="str">
        <f t="shared" ca="1" si="45"/>
        <v/>
      </c>
    </row>
    <row r="269" spans="2:19" ht="14.5" customHeight="1" x14ac:dyDescent="0.2">
      <c r="B269" s="40"/>
      <c r="C269" s="40"/>
      <c r="D269" s="40"/>
      <c r="I269" s="41" t="str">
        <f t="shared" ca="1" si="45"/>
        <v/>
      </c>
    </row>
    <row r="270" spans="2:19" ht="14.5" customHeight="1" x14ac:dyDescent="0.2">
      <c r="B270" s="40"/>
      <c r="C270" s="40"/>
      <c r="D270" s="40"/>
      <c r="I270" s="41" t="str">
        <f t="shared" ca="1" si="45"/>
        <v/>
      </c>
    </row>
    <row r="271" spans="2:19" ht="14.5" customHeight="1" x14ac:dyDescent="0.2">
      <c r="B271" s="40"/>
      <c r="C271" s="40"/>
      <c r="D271" s="40"/>
      <c r="I271" s="41" t="str">
        <f t="shared" ca="1" si="45"/>
        <v/>
      </c>
    </row>
    <row r="272" spans="2:19" ht="14.5" customHeight="1" x14ac:dyDescent="0.2">
      <c r="B272" s="40"/>
      <c r="C272" s="40"/>
      <c r="D272" s="40"/>
      <c r="I272" s="41" t="str">
        <f t="shared" ca="1" si="45"/>
        <v/>
      </c>
    </row>
    <row r="273" spans="2:9" ht="14.5" customHeight="1" x14ac:dyDescent="0.2">
      <c r="B273" s="40"/>
      <c r="C273" s="40"/>
      <c r="D273" s="40"/>
      <c r="I273" s="41" t="str">
        <f t="shared" ca="1" si="45"/>
        <v/>
      </c>
    </row>
    <row r="274" spans="2:9" ht="14.5" customHeight="1" x14ac:dyDescent="0.2">
      <c r="B274" s="40"/>
      <c r="C274" s="40"/>
      <c r="D274" s="40"/>
      <c r="I274" s="41" t="str">
        <f t="shared" ca="1" si="45"/>
        <v/>
      </c>
    </row>
    <row r="275" spans="2:9" ht="14.5" customHeight="1" x14ac:dyDescent="0.2">
      <c r="B275" s="40"/>
      <c r="C275" s="40"/>
      <c r="D275" s="40"/>
      <c r="I275" s="41" t="str">
        <f t="shared" ca="1" si="45"/>
        <v/>
      </c>
    </row>
    <row r="276" spans="2:9" ht="14.5" customHeight="1" x14ac:dyDescent="0.2">
      <c r="B276" s="40"/>
      <c r="C276" s="40"/>
      <c r="D276" s="40"/>
      <c r="I276" s="41" t="str">
        <f t="shared" ca="1" si="45"/>
        <v/>
      </c>
    </row>
    <row r="277" spans="2:9" ht="14.5" customHeight="1" x14ac:dyDescent="0.2">
      <c r="B277" s="40"/>
      <c r="C277" s="40"/>
      <c r="D277" s="40"/>
      <c r="I277" s="41" t="str">
        <f t="shared" ca="1" si="45"/>
        <v/>
      </c>
    </row>
    <row r="278" spans="2:9" ht="14.5" customHeight="1" x14ac:dyDescent="0.2">
      <c r="B278" s="40"/>
      <c r="C278" s="40"/>
      <c r="D278" s="40"/>
      <c r="I278" s="41" t="str">
        <f t="shared" ca="1" si="45"/>
        <v/>
      </c>
    </row>
    <row r="279" spans="2:9" ht="14.5" customHeight="1" x14ac:dyDescent="0.2">
      <c r="B279" s="40"/>
      <c r="C279" s="40"/>
      <c r="D279" s="40"/>
      <c r="I279" s="41" t="str">
        <f t="shared" ca="1" si="45"/>
        <v/>
      </c>
    </row>
    <row r="280" spans="2:9" ht="14.5" customHeight="1" x14ac:dyDescent="0.2">
      <c r="B280" s="40"/>
      <c r="C280" s="40"/>
      <c r="D280" s="40"/>
      <c r="I280" s="41" t="str">
        <f t="shared" ca="1" si="45"/>
        <v/>
      </c>
    </row>
    <row r="281" spans="2:9" ht="14.5" customHeight="1" x14ac:dyDescent="0.2">
      <c r="B281" s="40"/>
      <c r="C281" s="40"/>
      <c r="D281" s="40"/>
      <c r="I281" s="41" t="str">
        <f t="shared" ca="1" si="45"/>
        <v/>
      </c>
    </row>
    <row r="282" spans="2:9" ht="14.5" customHeight="1" x14ac:dyDescent="0.2">
      <c r="B282" s="40"/>
      <c r="C282" s="40"/>
      <c r="D282" s="40"/>
      <c r="I282" s="41" t="str">
        <f t="shared" ca="1" si="45"/>
        <v/>
      </c>
    </row>
    <row r="283" spans="2:9" ht="14.5" customHeight="1" x14ac:dyDescent="0.2">
      <c r="B283" s="40"/>
      <c r="C283" s="40"/>
      <c r="D283" s="40"/>
      <c r="I283" s="41" t="str">
        <f t="shared" ca="1" si="45"/>
        <v/>
      </c>
    </row>
    <row r="284" spans="2:9" ht="14.5" customHeight="1" x14ac:dyDescent="0.2">
      <c r="B284" s="40"/>
      <c r="C284" s="40"/>
      <c r="D284" s="40"/>
      <c r="I284" s="41" t="str">
        <f t="shared" ca="1" si="45"/>
        <v/>
      </c>
    </row>
    <row r="285" spans="2:9" ht="14.5" customHeight="1" x14ac:dyDescent="0.2">
      <c r="B285" s="40"/>
      <c r="C285" s="40"/>
      <c r="D285" s="40"/>
      <c r="I285" s="41" t="str">
        <f t="shared" ca="1" si="45"/>
        <v/>
      </c>
    </row>
    <row r="286" spans="2:9" ht="14.5" customHeight="1" x14ac:dyDescent="0.2">
      <c r="B286" s="40"/>
      <c r="C286" s="40"/>
      <c r="D286" s="40"/>
      <c r="I286" s="41" t="str">
        <f t="shared" ca="1" si="45"/>
        <v/>
      </c>
    </row>
    <row r="287" spans="2:9" ht="14.5" customHeight="1" x14ac:dyDescent="0.2">
      <c r="B287" s="40"/>
      <c r="C287" s="40"/>
      <c r="D287" s="40"/>
      <c r="I287" s="41" t="str">
        <f t="shared" ca="1" si="45"/>
        <v/>
      </c>
    </row>
    <row r="288" spans="2:9" ht="14.5" customHeight="1" x14ac:dyDescent="0.2">
      <c r="B288" s="40"/>
      <c r="C288" s="40"/>
      <c r="D288" s="40"/>
      <c r="I288" s="41" t="str">
        <f t="shared" ca="1" si="45"/>
        <v/>
      </c>
    </row>
    <row r="289" spans="2:9" ht="14.5" customHeight="1" x14ac:dyDescent="0.2">
      <c r="B289" s="40"/>
      <c r="C289" s="40"/>
      <c r="D289" s="40"/>
      <c r="I289" s="41" t="str">
        <f t="shared" ca="1" si="45"/>
        <v/>
      </c>
    </row>
    <row r="290" spans="2:9" ht="14.5" customHeight="1" x14ac:dyDescent="0.2">
      <c r="B290" s="40"/>
      <c r="C290" s="40"/>
      <c r="D290" s="40"/>
      <c r="I290" s="41" t="str">
        <f t="shared" ca="1" si="45"/>
        <v/>
      </c>
    </row>
    <row r="291" spans="2:9" ht="14.5" customHeight="1" x14ac:dyDescent="0.2">
      <c r="B291" s="40"/>
      <c r="C291" s="40"/>
      <c r="D291" s="40"/>
      <c r="I291" s="41" t="str">
        <f t="shared" ca="1" si="45"/>
        <v/>
      </c>
    </row>
    <row r="292" spans="2:9" ht="14.5" customHeight="1" x14ac:dyDescent="0.2">
      <c r="B292" s="40"/>
      <c r="C292" s="40"/>
      <c r="D292" s="40"/>
      <c r="I292" s="41" t="str">
        <f t="shared" ca="1" si="45"/>
        <v/>
      </c>
    </row>
    <row r="293" spans="2:9" ht="14.5" customHeight="1" x14ac:dyDescent="0.2">
      <c r="B293" s="40"/>
      <c r="C293" s="40"/>
      <c r="D293" s="40"/>
      <c r="I293" s="41" t="str">
        <f t="shared" ca="1" si="45"/>
        <v/>
      </c>
    </row>
    <row r="294" spans="2:9" ht="14.5" customHeight="1" x14ac:dyDescent="0.2">
      <c r="B294" s="40"/>
      <c r="C294" s="40"/>
      <c r="D294" s="40"/>
      <c r="I294" s="41" t="str">
        <f t="shared" ca="1" si="45"/>
        <v/>
      </c>
    </row>
    <row r="295" spans="2:9" ht="14.5" customHeight="1" x14ac:dyDescent="0.2">
      <c r="B295" s="40"/>
      <c r="C295" s="40"/>
      <c r="D295" s="40"/>
      <c r="I295" s="41" t="str">
        <f t="shared" ca="1" si="45"/>
        <v/>
      </c>
    </row>
    <row r="296" spans="2:9" ht="14.5" customHeight="1" x14ac:dyDescent="0.2">
      <c r="B296" s="40"/>
      <c r="C296" s="40"/>
      <c r="D296" s="40"/>
      <c r="I296" s="41" t="str">
        <f t="shared" ca="1" si="45"/>
        <v/>
      </c>
    </row>
    <row r="297" spans="2:9" ht="14.5" customHeight="1" x14ac:dyDescent="0.2">
      <c r="B297" s="40"/>
      <c r="C297" s="40"/>
      <c r="D297" s="40"/>
      <c r="I297" s="41" t="str">
        <f t="shared" ca="1" si="45"/>
        <v/>
      </c>
    </row>
    <row r="298" spans="2:9" ht="14.5" customHeight="1" x14ac:dyDescent="0.2">
      <c r="B298" s="40"/>
      <c r="C298" s="40"/>
      <c r="D298" s="40"/>
      <c r="I298" s="41" t="str">
        <f t="shared" ca="1" si="45"/>
        <v/>
      </c>
    </row>
    <row r="299" spans="2:9" ht="14.5" customHeight="1" x14ac:dyDescent="0.2">
      <c r="B299" s="40"/>
      <c r="C299" s="40"/>
      <c r="D299" s="40"/>
      <c r="I299" s="41" t="str">
        <f t="shared" ca="1" si="45"/>
        <v/>
      </c>
    </row>
    <row r="300" spans="2:9" ht="14.5" customHeight="1" x14ac:dyDescent="0.2">
      <c r="B300" s="40"/>
      <c r="C300" s="40"/>
      <c r="D300" s="40"/>
      <c r="I300" s="41" t="str">
        <f t="shared" ca="1" si="45"/>
        <v/>
      </c>
    </row>
    <row r="301" spans="2:9" ht="14.5" customHeight="1" x14ac:dyDescent="0.2">
      <c r="B301" s="40"/>
      <c r="C301" s="40"/>
      <c r="D301" s="40"/>
      <c r="I301" s="41" t="str">
        <f t="shared" ca="1" si="45"/>
        <v/>
      </c>
    </row>
    <row r="302" spans="2:9" ht="14.5" customHeight="1" x14ac:dyDescent="0.2">
      <c r="B302" s="40"/>
      <c r="C302" s="40"/>
      <c r="D302" s="40"/>
      <c r="I302" s="41" t="str">
        <f t="shared" ca="1" si="45"/>
        <v/>
      </c>
    </row>
    <row r="303" spans="2:9" ht="14.5" customHeight="1" x14ac:dyDescent="0.2">
      <c r="B303" s="40"/>
      <c r="C303" s="40"/>
      <c r="D303" s="40"/>
      <c r="I303" s="41" t="str">
        <f t="shared" ca="1" si="45"/>
        <v/>
      </c>
    </row>
    <row r="304" spans="2:9" ht="14.5" customHeight="1" x14ac:dyDescent="0.2">
      <c r="B304" s="40"/>
      <c r="C304" s="40"/>
      <c r="D304" s="40"/>
      <c r="I304" s="41" t="str">
        <f t="shared" ca="1" si="45"/>
        <v/>
      </c>
    </row>
    <row r="305" spans="2:9" ht="14.5" customHeight="1" x14ac:dyDescent="0.2">
      <c r="B305" s="40"/>
      <c r="C305" s="40"/>
      <c r="D305" s="40"/>
      <c r="I305" s="41" t="str">
        <f t="shared" ca="1" si="45"/>
        <v/>
      </c>
    </row>
    <row r="306" spans="2:9" ht="14.5" customHeight="1" x14ac:dyDescent="0.2">
      <c r="B306" s="40"/>
      <c r="C306" s="40"/>
      <c r="D306" s="40"/>
      <c r="I306" s="41" t="str">
        <f t="shared" ca="1" si="45"/>
        <v/>
      </c>
    </row>
    <row r="307" spans="2:9" ht="14.5" customHeight="1" x14ac:dyDescent="0.2">
      <c r="B307" s="40"/>
      <c r="C307" s="40"/>
      <c r="D307" s="40"/>
      <c r="I307" s="41" t="str">
        <f t="shared" ca="1" si="45"/>
        <v/>
      </c>
    </row>
    <row r="308" spans="2:9" ht="14.5" customHeight="1" x14ac:dyDescent="0.2">
      <c r="B308" s="40"/>
      <c r="C308" s="40"/>
      <c r="D308" s="40"/>
      <c r="I308" s="41" t="str">
        <f t="shared" ca="1" si="45"/>
        <v/>
      </c>
    </row>
    <row r="309" spans="2:9" ht="14.5" customHeight="1" x14ac:dyDescent="0.2">
      <c r="B309" s="40"/>
      <c r="C309" s="40"/>
      <c r="D309" s="40"/>
      <c r="I309" s="41" t="str">
        <f t="shared" ca="1" si="45"/>
        <v/>
      </c>
    </row>
    <row r="310" spans="2:9" ht="14.5" customHeight="1" x14ac:dyDescent="0.2">
      <c r="B310" s="40"/>
      <c r="C310" s="40"/>
      <c r="D310" s="40"/>
      <c r="I310" s="41" t="str">
        <f t="shared" ca="1" si="45"/>
        <v/>
      </c>
    </row>
    <row r="311" spans="2:9" ht="14.5" customHeight="1" x14ac:dyDescent="0.2">
      <c r="B311" s="40"/>
      <c r="C311" s="40"/>
      <c r="D311" s="40"/>
      <c r="I311" s="41" t="str">
        <f t="shared" ca="1" si="45"/>
        <v/>
      </c>
    </row>
    <row r="312" spans="2:9" ht="14.5" customHeight="1" x14ac:dyDescent="0.2">
      <c r="B312" s="40"/>
      <c r="C312" s="40"/>
      <c r="D312" s="40"/>
      <c r="I312" s="41" t="str">
        <f t="shared" ca="1" si="45"/>
        <v/>
      </c>
    </row>
    <row r="313" spans="2:9" ht="14.5" customHeight="1" x14ac:dyDescent="0.2">
      <c r="B313" s="40"/>
      <c r="C313" s="40"/>
      <c r="D313" s="40"/>
      <c r="I313" s="41" t="str">
        <f t="shared" ca="1" si="45"/>
        <v/>
      </c>
    </row>
    <row r="314" spans="2:9" ht="14.5" customHeight="1" x14ac:dyDescent="0.2">
      <c r="B314" s="40"/>
      <c r="C314" s="40"/>
      <c r="D314" s="40"/>
      <c r="I314" s="41" t="str">
        <f t="shared" ca="1" si="45"/>
        <v/>
      </c>
    </row>
    <row r="315" spans="2:9" ht="14.5" customHeight="1" x14ac:dyDescent="0.2">
      <c r="B315" s="40"/>
      <c r="C315" s="40"/>
      <c r="D315" s="40"/>
      <c r="I315" s="41" t="str">
        <f t="shared" ca="1" si="45"/>
        <v/>
      </c>
    </row>
    <row r="316" spans="2:9" ht="14.5" customHeight="1" x14ac:dyDescent="0.2">
      <c r="B316" s="40"/>
      <c r="C316" s="40"/>
      <c r="D316" s="40"/>
      <c r="I316" s="41" t="str">
        <f t="shared" ref="I316:I326" ca="1" si="46">IF(J316 = "-", INDIRECT("C" &amp; ROW() - 1),"")</f>
        <v/>
      </c>
    </row>
    <row r="317" spans="2:9" ht="14.5" customHeight="1" x14ac:dyDescent="0.2">
      <c r="I317" s="41" t="str">
        <f t="shared" ca="1" si="46"/>
        <v/>
      </c>
    </row>
    <row r="318" spans="2:9" ht="14.5" customHeight="1" x14ac:dyDescent="0.2">
      <c r="I318" s="41" t="str">
        <f t="shared" ca="1" si="46"/>
        <v/>
      </c>
    </row>
    <row r="319" spans="2:9" ht="14.5" customHeight="1" x14ac:dyDescent="0.2">
      <c r="I319" s="41" t="str">
        <f t="shared" ca="1" si="46"/>
        <v/>
      </c>
    </row>
    <row r="320" spans="2:9" ht="14.5" customHeight="1" x14ac:dyDescent="0.2">
      <c r="I320" s="41" t="str">
        <f t="shared" ca="1" si="46"/>
        <v/>
      </c>
    </row>
    <row r="321" spans="9:9" ht="14.5" customHeight="1" x14ac:dyDescent="0.2">
      <c r="I321" s="41" t="str">
        <f t="shared" ca="1" si="46"/>
        <v/>
      </c>
    </row>
    <row r="322" spans="9:9" ht="14.5" customHeight="1" x14ac:dyDescent="0.2">
      <c r="I322" s="41" t="str">
        <f t="shared" ca="1" si="46"/>
        <v/>
      </c>
    </row>
    <row r="323" spans="9:9" ht="14.5" customHeight="1" x14ac:dyDescent="0.2">
      <c r="I323" s="41" t="str">
        <f t="shared" ca="1" si="46"/>
        <v/>
      </c>
    </row>
    <row r="324" spans="9:9" ht="14.5" customHeight="1" x14ac:dyDescent="0.2">
      <c r="I324" s="41" t="str">
        <f t="shared" ca="1" si="46"/>
        <v/>
      </c>
    </row>
    <row r="325" spans="9:9" ht="14.5" customHeight="1" x14ac:dyDescent="0.2">
      <c r="I325" s="41" t="str">
        <f t="shared" ca="1" si="46"/>
        <v/>
      </c>
    </row>
    <row r="326" spans="9:9" ht="14.5" customHeight="1" x14ac:dyDescent="0.2">
      <c r="I326" s="41" t="str">
        <f t="shared" ca="1" si="46"/>
        <v/>
      </c>
    </row>
  </sheetData>
  <mergeCells count="11">
    <mergeCell ref="A1:A2"/>
    <mergeCell ref="B1:B2"/>
    <mergeCell ref="C1:C2"/>
    <mergeCell ref="D1:D2"/>
    <mergeCell ref="E1:E2"/>
    <mergeCell ref="R1:R2"/>
    <mergeCell ref="F1:F2"/>
    <mergeCell ref="G1:G2"/>
    <mergeCell ref="H1:H2"/>
    <mergeCell ref="P1:P2"/>
    <mergeCell ref="Q1:Q2"/>
  </mergeCells>
  <conditionalFormatting sqref="G3:G4 G9:G123">
    <cfRule type="expression" dxfId="11" priority="10">
      <formula>IF(H3="",0, G3)  &lt; - 0.05* IF(H3="",0,H3)</formula>
    </cfRule>
    <cfRule type="expression" dxfId="10" priority="11">
      <formula>AND(IF(H3="",0, G3)  &gt;= - 0.05* IF(H3="",0,G3), IF(H3="",0, G3) &lt; 0)</formula>
    </cfRule>
    <cfRule type="expression" dxfId="9" priority="12">
      <formula>AND(IF(H3="",0, G3)  &lt;= 0.05* IF(H3="",0,H3), IF(H3="",0, G3) &gt; 0)</formula>
    </cfRule>
    <cfRule type="expression" dxfId="8" priority="13">
      <formula>IF(H3="",0,G3)  &gt; 0.05* IF(H3="",0,H3)</formula>
    </cfRule>
  </conditionalFormatting>
  <conditionalFormatting sqref="G5:G6">
    <cfRule type="expression" dxfId="7" priority="5">
      <formula>IF(H5="",0, G5)  &lt; - 0.05* IF(H5="",0,H5)</formula>
    </cfRule>
    <cfRule type="expression" dxfId="6" priority="6">
      <formula>AND(IF(H5="",0, G5)  &gt;= - 0.05* IF(H5="",0,G5), IF(H5="",0, G5) &lt; 0)</formula>
    </cfRule>
    <cfRule type="expression" dxfId="5" priority="7">
      <formula>AND(IF(H5="",0, G5)  &lt;= 0.05* IF(H5="",0,H5), IF(H5="",0, G5) &gt; 0)</formula>
    </cfRule>
    <cfRule type="expression" dxfId="4" priority="8">
      <formula>IF(H5="",0,G5)  &gt; 0.05* IF(H5="",0,H5)</formula>
    </cfRule>
  </conditionalFormatting>
  <conditionalFormatting sqref="G7:G8">
    <cfRule type="expression" dxfId="3" priority="1">
      <formula>IF(H7="",0, G7)  &lt; - 0.05* IF(H7="",0,H7)</formula>
    </cfRule>
    <cfRule type="expression" dxfId="2" priority="2">
      <formula>AND(IF(H7="",0, G7)  &gt;= - 0.05* IF(H7="",0,G7), IF(H7="",0, G7) &lt; 0)</formula>
    </cfRule>
    <cfRule type="expression" dxfId="1" priority="3">
      <formula>AND(IF(H7="",0, G7)  &lt;= 0.05* IF(H7="",0,H7), IF(H7="",0, G7) &gt; 0)</formula>
    </cfRule>
    <cfRule type="expression" dxfId="0" priority="4">
      <formula>IF(H7="",0,G7)  &gt; 0.05* IF(H7="",0,H7)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'SKU Милкпроджект'!$B$1:$B$50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'SKU Милкпроджект'!$A$1:$A$50</xm:f>
          </x14:formula1>
          <x14:formula2>
            <xm:f>0</xm:f>
          </x14:formula2>
          <xm:sqref>E3:E123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15"/>
  <sheetViews>
    <sheetView tabSelected="1" zoomScaleNormal="100" workbookViewId="0">
      <selection activeCell="E35" sqref="E3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4" width="43.1640625" style="1" customWidth="1"/>
    <col min="5" max="5" width="10.33203125" style="23" customWidth="1"/>
    <col min="6" max="6" width="8.6640625" style="23" customWidth="1"/>
    <col min="7" max="7" width="9" style="23" customWidth="1"/>
    <col min="8" max="8" width="8.6640625" style="23" customWidth="1"/>
    <col min="9" max="9" width="3" style="1" hidden="1" customWidth="1"/>
    <col min="10" max="10" width="5" style="1" hidden="1" customWidth="1"/>
    <col min="11" max="11" width="4" style="1" hidden="1" customWidth="1"/>
    <col min="12" max="12" width="3.83203125" style="1" hidden="1" customWidth="1"/>
    <col min="13" max="13" width="8.33203125" style="1" hidden="1" customWidth="1"/>
    <col min="14" max="14" width="8.5" style="1" hidden="1" customWidth="1"/>
    <col min="15" max="1009" width="8.5" style="1" customWidth="1"/>
    <col min="1010" max="1025" width="9.1640625" style="1" customWidth="1"/>
  </cols>
  <sheetData>
    <row r="1" spans="1:14" ht="34.25" customHeight="1" x14ac:dyDescent="0.2">
      <c r="A1" s="62" t="s">
        <v>649</v>
      </c>
      <c r="B1" s="63" t="s">
        <v>128</v>
      </c>
      <c r="C1" s="63" t="s">
        <v>650</v>
      </c>
      <c r="D1" s="63" t="s">
        <v>652</v>
      </c>
      <c r="E1" s="60" t="s">
        <v>653</v>
      </c>
      <c r="F1" s="60" t="s">
        <v>654</v>
      </c>
      <c r="G1" s="60" t="s">
        <v>659</v>
      </c>
      <c r="H1" s="61" t="s">
        <v>660</v>
      </c>
      <c r="I1" s="25"/>
      <c r="K1" s="25"/>
      <c r="L1" s="25"/>
      <c r="M1" s="25"/>
    </row>
    <row r="2" spans="1:14" ht="29.25" customHeight="1" x14ac:dyDescent="0.2">
      <c r="A2" s="62"/>
      <c r="B2" s="62"/>
      <c r="C2" s="62"/>
      <c r="D2" s="62"/>
      <c r="E2" s="60"/>
      <c r="F2" s="60"/>
      <c r="G2" s="60"/>
      <c r="H2" s="60"/>
      <c r="I2" s="25" t="s">
        <v>655</v>
      </c>
      <c r="K2" s="25" t="s">
        <v>656</v>
      </c>
      <c r="L2" s="25" t="s">
        <v>657</v>
      </c>
      <c r="M2" s="25">
        <v>0</v>
      </c>
    </row>
    <row r="3" spans="1:14" ht="13.75" customHeight="1" x14ac:dyDescent="0.2">
      <c r="A3" s="42">
        <f t="shared" ref="A3:A11" ca="1" si="0">IF(I3="-", "", 1 + SUM(INDIRECT(ADDRESS(2,COLUMN(L3)) &amp; ":" &amp; ADDRESS(ROW(),COLUMN(L3)))))</f>
        <v>1</v>
      </c>
      <c r="B3" s="43" t="s">
        <v>129</v>
      </c>
      <c r="C3" s="44">
        <f>IF(D3="","",VLOOKUP(D3, 'SKU Адыгейский'!$A$1:$C$150,3,0))</f>
        <v>65</v>
      </c>
      <c r="D3" s="42" t="s">
        <v>185</v>
      </c>
      <c r="E3" s="42">
        <v>566</v>
      </c>
      <c r="F3" s="45" t="str">
        <f t="shared" ref="F3:F34" ca="1" si="1">IF(L3=0, "", H3 - G3 * (INDIRECT("C" &amp; ROW() - 1)))</f>
        <v/>
      </c>
      <c r="G3" s="45" t="str">
        <f t="shared" ref="G3:G34" ca="1" si="2">IF(L3=0, "", _xlfn.CEILING.MATH(H3 / (INDIRECT("C" &amp; ROW() - 1)), 1))</f>
        <v/>
      </c>
      <c r="H3" s="45" t="str">
        <f t="shared" ref="H3:H34" si="3">IF(L3=0, "", -N3)</f>
        <v/>
      </c>
      <c r="J3" s="23" t="e">
        <f ca="1">IF(I3 = "-", -INDIRECT("C" &amp; ROW() - 1) * INDIRECT("F" &amp; ROW() - 1),E3 *#REF!)</f>
        <v>#REF!</v>
      </c>
      <c r="K3" s="1">
        <f t="shared" ref="K3:K34" ca="1" si="4">IF(I3 = "-", SUM(INDIRECT(ADDRESS(2,COLUMN(J3)) &amp; ":" &amp; ADDRESS(ROW(),COLUMN(J3)))), 0)</f>
        <v>0</v>
      </c>
      <c r="L3" s="1">
        <f t="shared" ref="L3:L34" si="5">IF(I3="-",1,0)</f>
        <v>0</v>
      </c>
      <c r="M3" s="1">
        <f t="shared" ref="M3:M34" ca="1" si="6">IF(K3 = 0, INDIRECT("M" &amp; ROW() - 1), K3)</f>
        <v>0</v>
      </c>
      <c r="N3" s="46">
        <f ca="1">IF(L3=0,E3,-SUM((INDIRECT("N" &amp; ROW() - 1):$N$2)))</f>
        <v>566</v>
      </c>
    </row>
    <row r="4" spans="1:14" ht="13.75" customHeight="1" x14ac:dyDescent="0.2">
      <c r="A4" s="42">
        <f t="shared" ca="1" si="0"/>
        <v>1</v>
      </c>
      <c r="B4" s="43" t="s">
        <v>129</v>
      </c>
      <c r="C4" s="44">
        <f>IF(D4="","",VLOOKUP(D4, 'SKU Адыгейский'!$A$1:$C$150,3,0))</f>
        <v>65</v>
      </c>
      <c r="D4" s="42" t="s">
        <v>186</v>
      </c>
      <c r="E4" s="42">
        <v>355</v>
      </c>
      <c r="F4" s="45" t="str">
        <f t="shared" ca="1" si="1"/>
        <v/>
      </c>
      <c r="G4" s="45" t="str">
        <f t="shared" ca="1" si="2"/>
        <v/>
      </c>
      <c r="H4" s="45" t="str">
        <f t="shared" si="3"/>
        <v/>
      </c>
      <c r="J4" s="23" t="e">
        <f ca="1">IF(I4 = "-", -INDIRECT("C" &amp; ROW() - 1) * INDIRECT("F" &amp; ROW() - 1),E4 *#REF!)</f>
        <v>#REF!</v>
      </c>
      <c r="K4" s="1">
        <f t="shared" ca="1" si="4"/>
        <v>0</v>
      </c>
      <c r="L4" s="1">
        <f t="shared" si="5"/>
        <v>0</v>
      </c>
      <c r="M4" s="1">
        <f t="shared" ca="1" si="6"/>
        <v>0</v>
      </c>
      <c r="N4" s="46">
        <f ca="1">IF(L4=0,E4,-SUM((INDIRECT("N" &amp; ROW() - 1):$N$2)))</f>
        <v>355</v>
      </c>
    </row>
    <row r="5" spans="1:14" ht="13.75" customHeight="1" x14ac:dyDescent="0.2">
      <c r="A5" s="42">
        <f t="shared" ca="1" si="0"/>
        <v>1</v>
      </c>
      <c r="B5" s="43" t="s">
        <v>129</v>
      </c>
      <c r="C5" s="44">
        <f>IF(D5="","",VLOOKUP(D5, 'SKU Адыгейский'!$A$1:$C$150,3,0))</f>
        <v>65</v>
      </c>
      <c r="D5" s="42" t="s">
        <v>187</v>
      </c>
      <c r="E5" s="42">
        <v>9</v>
      </c>
      <c r="F5" s="45" t="str">
        <f t="shared" ca="1" si="1"/>
        <v/>
      </c>
      <c r="G5" s="45" t="str">
        <f t="shared" ca="1" si="2"/>
        <v/>
      </c>
      <c r="H5" s="45" t="str">
        <f t="shared" si="3"/>
        <v/>
      </c>
      <c r="J5" s="23" t="e">
        <f ca="1">IF(I5 = "-", -INDIRECT("C" &amp; ROW() - 1) * INDIRECT("F" &amp; ROW() - 1),E5 *#REF!)</f>
        <v>#REF!</v>
      </c>
      <c r="K5" s="1">
        <f t="shared" ca="1" si="4"/>
        <v>0</v>
      </c>
      <c r="L5" s="1">
        <f t="shared" si="5"/>
        <v>0</v>
      </c>
      <c r="M5" s="1">
        <f t="shared" ca="1" si="6"/>
        <v>0</v>
      </c>
      <c r="N5" s="46">
        <f ca="1">IF(L5=0,E5,-SUM((INDIRECT("N" &amp; ROW() - 1):$N$2)))</f>
        <v>9</v>
      </c>
    </row>
    <row r="6" spans="1:14" ht="13.75" customHeight="1" x14ac:dyDescent="0.2">
      <c r="A6" s="42">
        <f t="shared" ca="1" si="0"/>
        <v>1</v>
      </c>
      <c r="B6" s="43" t="s">
        <v>129</v>
      </c>
      <c r="C6" s="44">
        <f>IF(D6="","",VLOOKUP(D6, 'SKU Адыгейский'!$A$1:$C$150,3,0))</f>
        <v>65</v>
      </c>
      <c r="D6" s="42" t="s">
        <v>188</v>
      </c>
      <c r="E6" s="42">
        <v>305</v>
      </c>
      <c r="F6" s="45" t="str">
        <f t="shared" ca="1" si="1"/>
        <v/>
      </c>
      <c r="G6" s="45" t="str">
        <f t="shared" ca="1" si="2"/>
        <v/>
      </c>
      <c r="H6" s="45" t="str">
        <f t="shared" si="3"/>
        <v/>
      </c>
      <c r="J6" s="23" t="e">
        <f ca="1">IF(I6 = "-", -INDIRECT("C" &amp; ROW() - 1) * INDIRECT("F" &amp; ROW() - 1),E6 *#REF!)</f>
        <v>#REF!</v>
      </c>
      <c r="K6" s="1">
        <f t="shared" ca="1" si="4"/>
        <v>0</v>
      </c>
      <c r="L6" s="1">
        <f t="shared" si="5"/>
        <v>0</v>
      </c>
      <c r="M6" s="1">
        <f t="shared" ca="1" si="6"/>
        <v>0</v>
      </c>
      <c r="N6" s="46">
        <f ca="1">IF(L6=0,E6,-SUM((INDIRECT("N" &amp; ROW() - 1):$N$2)))</f>
        <v>305</v>
      </c>
    </row>
    <row r="7" spans="1:14" ht="13.75" customHeight="1" x14ac:dyDescent="0.2">
      <c r="A7" s="47" t="str">
        <f t="shared" ca="1" si="0"/>
        <v/>
      </c>
      <c r="B7" s="48" t="s">
        <v>658</v>
      </c>
      <c r="C7" s="40" t="str">
        <f>IF(D7="","",VLOOKUP(D7, 'SKU Адыгейский'!$A$1:$C$150,3,0))</f>
        <v>-</v>
      </c>
      <c r="D7" s="47" t="s">
        <v>658</v>
      </c>
      <c r="F7" s="45">
        <f t="shared" ca="1" si="1"/>
        <v>0</v>
      </c>
      <c r="G7" s="45">
        <f t="shared" ca="1" si="2"/>
        <v>19</v>
      </c>
      <c r="H7" s="45">
        <f t="shared" ca="1" si="3"/>
        <v>1235</v>
      </c>
      <c r="I7" s="47" t="s">
        <v>658</v>
      </c>
      <c r="J7" s="23" t="e">
        <f ca="1">IF(I7 = "-", -INDIRECT("C" &amp; ROW() - 1) * INDIRECT("F" &amp; ROW() - 1),E7 *#REF!)</f>
        <v>#VALUE!</v>
      </c>
      <c r="K7" s="1" t="e">
        <f t="shared" ca="1" si="4"/>
        <v>#REF!</v>
      </c>
      <c r="L7" s="1">
        <f t="shared" si="5"/>
        <v>1</v>
      </c>
      <c r="M7" s="1" t="e">
        <f t="shared" ca="1" si="6"/>
        <v>#REF!</v>
      </c>
      <c r="N7" s="46">
        <f ca="1">IF(L7=0,E7,-SUM((INDIRECT("N" &amp; ROW() - 1):$N$2)))</f>
        <v>-1235</v>
      </c>
    </row>
    <row r="8" spans="1:14" ht="13.75" customHeight="1" x14ac:dyDescent="0.2">
      <c r="A8" s="49">
        <f t="shared" ca="1" si="0"/>
        <v>2</v>
      </c>
      <c r="B8" s="50" t="s">
        <v>130</v>
      </c>
      <c r="C8" s="51">
        <f>IF(D8="","",VLOOKUP(D8, 'SKU Адыгейский'!$A$1:$C$150,3,0))</f>
        <v>65</v>
      </c>
      <c r="D8" s="49" t="s">
        <v>189</v>
      </c>
      <c r="E8" s="49">
        <v>65</v>
      </c>
      <c r="F8" s="45" t="str">
        <f t="shared" ca="1" si="1"/>
        <v/>
      </c>
      <c r="G8" s="45" t="str">
        <f t="shared" ca="1" si="2"/>
        <v/>
      </c>
      <c r="H8" s="45" t="str">
        <f t="shared" si="3"/>
        <v/>
      </c>
      <c r="J8" s="23" t="e">
        <f ca="1">IF(I8 = "-", -INDIRECT("C" &amp; ROW() - 1) * INDIRECT("F" &amp; ROW() - 1),E8 *#REF!)</f>
        <v>#REF!</v>
      </c>
      <c r="K8" s="1">
        <f t="shared" ca="1" si="4"/>
        <v>0</v>
      </c>
      <c r="L8" s="1">
        <f t="shared" si="5"/>
        <v>0</v>
      </c>
      <c r="M8" s="1" t="e">
        <f t="shared" ca="1" si="6"/>
        <v>#REF!</v>
      </c>
      <c r="N8" s="46">
        <f ca="1">IF(L8=0,E8,-SUM((INDIRECT("N" &amp; ROW() - 1):$N$2)))</f>
        <v>65</v>
      </c>
    </row>
    <row r="9" spans="1:14" ht="13.75" customHeight="1" x14ac:dyDescent="0.2">
      <c r="A9" s="47" t="str">
        <f t="shared" ca="1" si="0"/>
        <v/>
      </c>
      <c r="B9" s="48" t="s">
        <v>658</v>
      </c>
      <c r="C9" s="40" t="str">
        <f>IF(D9="","",VLOOKUP(D9, 'SKU Адыгейский'!$A$1:$C$150,3,0))</f>
        <v>-</v>
      </c>
      <c r="D9" s="47" t="s">
        <v>658</v>
      </c>
      <c r="F9" s="45">
        <f t="shared" ca="1" si="1"/>
        <v>0</v>
      </c>
      <c r="G9" s="45">
        <f t="shared" ca="1" si="2"/>
        <v>1</v>
      </c>
      <c r="H9" s="45">
        <f t="shared" ca="1" si="3"/>
        <v>65</v>
      </c>
      <c r="I9" s="47" t="s">
        <v>658</v>
      </c>
      <c r="J9" s="23" t="e">
        <f ca="1">IF(I9 = "-", -INDIRECT("C" &amp; ROW() - 1) * INDIRECT("F" &amp; ROW() - 1),E9 *#REF!)</f>
        <v>#VALUE!</v>
      </c>
      <c r="K9" s="1" t="e">
        <f t="shared" ca="1" si="4"/>
        <v>#REF!</v>
      </c>
      <c r="L9" s="1">
        <f t="shared" si="5"/>
        <v>1</v>
      </c>
      <c r="M9" s="1" t="e">
        <f t="shared" ca="1" si="6"/>
        <v>#REF!</v>
      </c>
      <c r="N9" s="46">
        <f ca="1">IF(L9=0,E9,-SUM((INDIRECT("N" &amp; ROW() - 1):$N$2)))</f>
        <v>-65</v>
      </c>
    </row>
    <row r="10" spans="1:14" ht="13.75" customHeight="1" x14ac:dyDescent="0.2">
      <c r="A10" s="26">
        <f t="shared" ca="1" si="0"/>
        <v>3</v>
      </c>
      <c r="B10" s="52" t="s">
        <v>143</v>
      </c>
      <c r="C10" s="53">
        <f>IF(D10="","",VLOOKUP(D10, 'SKU Адыгейский'!$A$1:$C$150,3,0))</f>
        <v>65</v>
      </c>
      <c r="D10" s="26" t="s">
        <v>255</v>
      </c>
      <c r="E10" s="26">
        <v>65</v>
      </c>
      <c r="F10" s="45" t="str">
        <f t="shared" ca="1" si="1"/>
        <v/>
      </c>
      <c r="G10" s="45" t="str">
        <f t="shared" ca="1" si="2"/>
        <v/>
      </c>
      <c r="H10" s="45" t="str">
        <f t="shared" si="3"/>
        <v/>
      </c>
      <c r="J10" s="23" t="e">
        <f ca="1">IF(I10 = "-", -INDIRECT("C" &amp; ROW() - 1) * INDIRECT("F" &amp; ROW() - 1),E10 *#REF!)</f>
        <v>#REF!</v>
      </c>
      <c r="K10" s="1">
        <f t="shared" ca="1" si="4"/>
        <v>0</v>
      </c>
      <c r="L10" s="1">
        <f t="shared" si="5"/>
        <v>0</v>
      </c>
      <c r="M10" s="1" t="e">
        <f t="shared" ca="1" si="6"/>
        <v>#REF!</v>
      </c>
      <c r="N10" s="46">
        <f ca="1">IF(L10=0,E10,-SUM((INDIRECT("N" &amp; ROW() - 1):$N$2)))</f>
        <v>65</v>
      </c>
    </row>
    <row r="11" spans="1:14" ht="13.75" customHeight="1" x14ac:dyDescent="0.2">
      <c r="A11" s="47" t="str">
        <f t="shared" ca="1" si="0"/>
        <v/>
      </c>
      <c r="B11" s="48" t="s">
        <v>658</v>
      </c>
      <c r="C11" s="40" t="str">
        <f>IF(D11="","",VLOOKUP(D11, 'SKU Адыгейский'!$A$1:$C$150,3,0))</f>
        <v>-</v>
      </c>
      <c r="D11" s="47" t="s">
        <v>658</v>
      </c>
      <c r="F11" s="45">
        <f t="shared" ca="1" si="1"/>
        <v>0</v>
      </c>
      <c r="G11" s="45">
        <f t="shared" ca="1" si="2"/>
        <v>1</v>
      </c>
      <c r="H11" s="45">
        <f t="shared" ca="1" si="3"/>
        <v>65</v>
      </c>
      <c r="I11" s="47" t="s">
        <v>658</v>
      </c>
      <c r="J11" s="23" t="e">
        <f ca="1">IF(I11 = "-", -INDIRECT("C" &amp; ROW() - 1) * INDIRECT("F" &amp; ROW() - 1),E11 *#REF!)</f>
        <v>#VALUE!</v>
      </c>
      <c r="K11" s="1" t="e">
        <f t="shared" ca="1" si="4"/>
        <v>#REF!</v>
      </c>
      <c r="L11" s="1">
        <f t="shared" si="5"/>
        <v>1</v>
      </c>
      <c r="M11" s="1" t="e">
        <f t="shared" ca="1" si="6"/>
        <v>#REF!</v>
      </c>
      <c r="N11" s="46">
        <f ca="1">IF(L11=0,E11,-SUM((INDIRECT("N" &amp; ROW() - 1):$N$2)))</f>
        <v>-65</v>
      </c>
    </row>
    <row r="12" spans="1:14" ht="13.75" customHeight="1" x14ac:dyDescent="0.2">
      <c r="B12" s="40" t="str">
        <f>IF(D12="","",VLOOKUP(D12,'SKU Адыгейский'!$A$1:$B$150,2,0))</f>
        <v/>
      </c>
      <c r="C12" s="40" t="str">
        <f>IF(D12="","",VLOOKUP(D12, 'SKU Адыгейский'!$A$1:$C$150,3,0))</f>
        <v/>
      </c>
      <c r="F12" s="45" t="str">
        <f t="shared" ca="1" si="1"/>
        <v/>
      </c>
      <c r="G12" s="45" t="str">
        <f t="shared" ca="1" si="2"/>
        <v/>
      </c>
      <c r="H12" s="45" t="str">
        <f t="shared" si="3"/>
        <v/>
      </c>
      <c r="J12" s="23" t="e">
        <f ca="1">IF(I12 = "-", -INDIRECT("C" &amp; ROW() - 1) * INDIRECT("F" &amp; ROW() - 1),E12 *#REF!)</f>
        <v>#REF!</v>
      </c>
      <c r="K12" s="1">
        <f t="shared" ca="1" si="4"/>
        <v>0</v>
      </c>
      <c r="L12" s="1">
        <f t="shared" si="5"/>
        <v>0</v>
      </c>
      <c r="M12" s="1" t="e">
        <f t="shared" ca="1" si="6"/>
        <v>#REF!</v>
      </c>
      <c r="N12" s="46">
        <f ca="1">IF(L12=0,E12,-SUM((INDIRECT("N" &amp; ROW() - 1):$N$2)))</f>
        <v>0</v>
      </c>
    </row>
    <row r="13" spans="1:14" ht="13.75" customHeight="1" x14ac:dyDescent="0.2">
      <c r="B13" s="40" t="str">
        <f>IF(D13="","",VLOOKUP(D13,'SKU Адыгейский'!$A$1:$B$150,2,0))</f>
        <v/>
      </c>
      <c r="C13" s="40" t="str">
        <f>IF(D13="","",VLOOKUP(D13, 'SKU Адыгейский'!$A$1:$C$150,3,0))</f>
        <v/>
      </c>
      <c r="F13" s="45" t="str">
        <f t="shared" ca="1" si="1"/>
        <v/>
      </c>
      <c r="G13" s="45" t="str">
        <f t="shared" ca="1" si="2"/>
        <v/>
      </c>
      <c r="H13" s="45" t="str">
        <f t="shared" si="3"/>
        <v/>
      </c>
      <c r="J13" s="23" t="e">
        <f ca="1">IF(I13 = "-", -INDIRECT("C" &amp; ROW() - 1) * INDIRECT("F" &amp; ROW() - 1),E13 *#REF!)</f>
        <v>#REF!</v>
      </c>
      <c r="K13" s="1">
        <f t="shared" ca="1" si="4"/>
        <v>0</v>
      </c>
      <c r="L13" s="1">
        <f t="shared" si="5"/>
        <v>0</v>
      </c>
      <c r="M13" s="1" t="e">
        <f t="shared" ca="1" si="6"/>
        <v>#REF!</v>
      </c>
      <c r="N13" s="46">
        <f ca="1">IF(L13=0,E13,-SUM((INDIRECT("N" &amp; ROW() - 1):$N$2)))</f>
        <v>0</v>
      </c>
    </row>
    <row r="14" spans="1:14" ht="13.75" customHeight="1" x14ac:dyDescent="0.2">
      <c r="B14" s="40" t="str">
        <f>IF(D14="","",VLOOKUP(D14,'SKU Адыгейский'!$A$1:$B$150,2,0))</f>
        <v/>
      </c>
      <c r="C14" s="40" t="str">
        <f>IF(D14="","",VLOOKUP(D14, 'SKU Адыгейский'!$A$1:$C$150,3,0))</f>
        <v/>
      </c>
      <c r="F14" s="45" t="str">
        <f t="shared" ca="1" si="1"/>
        <v/>
      </c>
      <c r="G14" s="45" t="str">
        <f t="shared" ca="1" si="2"/>
        <v/>
      </c>
      <c r="H14" s="45" t="str">
        <f t="shared" si="3"/>
        <v/>
      </c>
      <c r="J14" s="23" t="e">
        <f ca="1">IF(I14 = "-", -INDIRECT("C" &amp; ROW() - 1) * INDIRECT("F" &amp; ROW() - 1),E14 *#REF!)</f>
        <v>#REF!</v>
      </c>
      <c r="K14" s="1">
        <f t="shared" ca="1" si="4"/>
        <v>0</v>
      </c>
      <c r="L14" s="1">
        <f t="shared" si="5"/>
        <v>0</v>
      </c>
      <c r="M14" s="1" t="e">
        <f t="shared" ca="1" si="6"/>
        <v>#REF!</v>
      </c>
      <c r="N14" s="46">
        <f ca="1">IF(L14=0,E14,-SUM((INDIRECT("N" &amp; ROW() - 1):$N$2)))</f>
        <v>0</v>
      </c>
    </row>
    <row r="15" spans="1:14" ht="13.75" customHeight="1" x14ac:dyDescent="0.2">
      <c r="B15" s="40" t="str">
        <f>IF(D15="","",VLOOKUP(D15,'SKU Адыгейский'!$A$1:$B$150,2,0))</f>
        <v/>
      </c>
      <c r="C15" s="40" t="str">
        <f>IF(D15="","",VLOOKUP(D15, 'SKU Адыгейский'!$A$1:$C$150,3,0))</f>
        <v/>
      </c>
      <c r="F15" s="45" t="str">
        <f t="shared" ca="1" si="1"/>
        <v/>
      </c>
      <c r="G15" s="45" t="str">
        <f t="shared" ca="1" si="2"/>
        <v/>
      </c>
      <c r="H15" s="45" t="str">
        <f t="shared" si="3"/>
        <v/>
      </c>
      <c r="J15" s="23" t="e">
        <f ca="1">IF(I15 = "-", -INDIRECT("C" &amp; ROW() - 1) * INDIRECT("F" &amp; ROW() - 1),E15 *#REF!)</f>
        <v>#REF!</v>
      </c>
      <c r="K15" s="1">
        <f t="shared" ca="1" si="4"/>
        <v>0</v>
      </c>
      <c r="L15" s="1">
        <f t="shared" si="5"/>
        <v>0</v>
      </c>
      <c r="M15" s="1" t="e">
        <f t="shared" ca="1" si="6"/>
        <v>#REF!</v>
      </c>
      <c r="N15" s="46">
        <f ca="1">IF(L15=0,E15,-SUM((INDIRECT("N" &amp; ROW() - 1):$N$2)))</f>
        <v>0</v>
      </c>
    </row>
    <row r="16" spans="1:14" ht="13.75" customHeight="1" x14ac:dyDescent="0.2">
      <c r="B16" s="40" t="str">
        <f>IF(D16="","",VLOOKUP(D16,'SKU Адыгейский'!$A$1:$B$150,2,0))</f>
        <v/>
      </c>
      <c r="C16" s="40" t="str">
        <f>IF(D16="","",VLOOKUP(D16, 'SKU Адыгейский'!$A$1:$C$150,3,0))</f>
        <v/>
      </c>
      <c r="F16" s="45" t="str">
        <f t="shared" ca="1" si="1"/>
        <v/>
      </c>
      <c r="G16" s="45" t="str">
        <f t="shared" ca="1" si="2"/>
        <v/>
      </c>
      <c r="H16" s="45" t="str">
        <f t="shared" si="3"/>
        <v/>
      </c>
      <c r="J16" s="23" t="e">
        <f ca="1">IF(I16 = "-", -INDIRECT("C" &amp; ROW() - 1) * INDIRECT("F" &amp; ROW() - 1),E16 *#REF!)</f>
        <v>#REF!</v>
      </c>
      <c r="K16" s="1">
        <f t="shared" ca="1" si="4"/>
        <v>0</v>
      </c>
      <c r="L16" s="1">
        <f t="shared" si="5"/>
        <v>0</v>
      </c>
      <c r="M16" s="1" t="e">
        <f t="shared" ca="1" si="6"/>
        <v>#REF!</v>
      </c>
      <c r="N16" s="46">
        <f ca="1">IF(L16=0,E16,-SUM((INDIRECT("N" &amp; ROW() - 1):$N$2)))</f>
        <v>0</v>
      </c>
    </row>
    <row r="17" spans="2:14" ht="13.75" customHeight="1" x14ac:dyDescent="0.2">
      <c r="B17" s="40" t="str">
        <f>IF(D17="","",VLOOKUP(D17,'SKU Адыгейский'!$A$1:$B$150,2,0))</f>
        <v/>
      </c>
      <c r="C17" s="40" t="str">
        <f>IF(D17="","",VLOOKUP(D17, 'SKU Адыгейский'!$A$1:$C$150,3,0))</f>
        <v/>
      </c>
      <c r="F17" s="45" t="str">
        <f t="shared" ca="1" si="1"/>
        <v/>
      </c>
      <c r="G17" s="45" t="str">
        <f t="shared" ca="1" si="2"/>
        <v/>
      </c>
      <c r="H17" s="45" t="str">
        <f t="shared" si="3"/>
        <v/>
      </c>
      <c r="J17" s="23" t="e">
        <f ca="1">IF(I17 = "-", -INDIRECT("C" &amp; ROW() - 1) * INDIRECT("F" &amp; ROW() - 1),E17 *#REF!)</f>
        <v>#REF!</v>
      </c>
      <c r="K17" s="1">
        <f t="shared" ca="1" si="4"/>
        <v>0</v>
      </c>
      <c r="L17" s="1">
        <f t="shared" si="5"/>
        <v>0</v>
      </c>
      <c r="M17" s="1" t="e">
        <f t="shared" ca="1" si="6"/>
        <v>#REF!</v>
      </c>
      <c r="N17" s="46">
        <f ca="1">IF(L17=0,E17,-SUM((INDIRECT("N" &amp; ROW() - 1):$N$2)))</f>
        <v>0</v>
      </c>
    </row>
    <row r="18" spans="2:14" ht="13.75" customHeight="1" x14ac:dyDescent="0.2">
      <c r="B18" s="40" t="str">
        <f>IF(D18="","",VLOOKUP(D18,'SKU Адыгейский'!$A$1:$B$150,2,0))</f>
        <v/>
      </c>
      <c r="C18" s="40" t="str">
        <f>IF(D18="","",VLOOKUP(D18, 'SKU Адыгейский'!$A$1:$C$150,3,0))</f>
        <v/>
      </c>
      <c r="F18" s="45" t="str">
        <f t="shared" ca="1" si="1"/>
        <v/>
      </c>
      <c r="G18" s="45" t="str">
        <f t="shared" ca="1" si="2"/>
        <v/>
      </c>
      <c r="H18" s="45" t="str">
        <f t="shared" si="3"/>
        <v/>
      </c>
      <c r="J18" s="23" t="e">
        <f ca="1">IF(I18 = "-", -INDIRECT("C" &amp; ROW() - 1) * INDIRECT("F" &amp; ROW() - 1),E18 *#REF!)</f>
        <v>#REF!</v>
      </c>
      <c r="K18" s="1">
        <f t="shared" ca="1" si="4"/>
        <v>0</v>
      </c>
      <c r="L18" s="1">
        <f t="shared" si="5"/>
        <v>0</v>
      </c>
      <c r="M18" s="1" t="e">
        <f t="shared" ca="1" si="6"/>
        <v>#REF!</v>
      </c>
      <c r="N18" s="46">
        <f ca="1">IF(L18=0,E18,-SUM((INDIRECT("N" &amp; ROW() - 1):$N$2)))</f>
        <v>0</v>
      </c>
    </row>
    <row r="19" spans="2:14" ht="13.75" customHeight="1" x14ac:dyDescent="0.2">
      <c r="B19" s="40" t="str">
        <f>IF(D19="","",VLOOKUP(D19,'SKU Адыгейский'!$A$1:$B$150,2,0))</f>
        <v/>
      </c>
      <c r="C19" s="40" t="str">
        <f>IF(D19="","",VLOOKUP(D19, 'SKU Адыгейский'!$A$1:$C$150,3,0))</f>
        <v/>
      </c>
      <c r="F19" s="45" t="str">
        <f t="shared" ca="1" si="1"/>
        <v/>
      </c>
      <c r="G19" s="45" t="str">
        <f t="shared" ca="1" si="2"/>
        <v/>
      </c>
      <c r="H19" s="45" t="str">
        <f t="shared" si="3"/>
        <v/>
      </c>
      <c r="J19" s="23" t="e">
        <f ca="1">IF(I19 = "-", -INDIRECT("C" &amp; ROW() - 1) * INDIRECT("F" &amp; ROW() - 1),E19 *#REF!)</f>
        <v>#REF!</v>
      </c>
      <c r="K19" s="1">
        <f t="shared" ca="1" si="4"/>
        <v>0</v>
      </c>
      <c r="L19" s="1">
        <f t="shared" si="5"/>
        <v>0</v>
      </c>
      <c r="M19" s="1" t="e">
        <f t="shared" ca="1" si="6"/>
        <v>#REF!</v>
      </c>
      <c r="N19" s="46">
        <f ca="1">IF(L19=0,E19,-SUM((INDIRECT("N" &amp; ROW() - 1):$N$2)))</f>
        <v>0</v>
      </c>
    </row>
    <row r="20" spans="2:14" ht="13.75" customHeight="1" x14ac:dyDescent="0.2">
      <c r="B20" s="40" t="str">
        <f>IF(D20="","",VLOOKUP(D20,'SKU Адыгейский'!$A$1:$B$150,2,0))</f>
        <v/>
      </c>
      <c r="C20" s="40" t="str">
        <f>IF(D20="","",VLOOKUP(D20, 'SKU Адыгейский'!$A$1:$C$150,3,0))</f>
        <v/>
      </c>
      <c r="F20" s="45" t="str">
        <f t="shared" ca="1" si="1"/>
        <v/>
      </c>
      <c r="G20" s="45" t="str">
        <f t="shared" ca="1" si="2"/>
        <v/>
      </c>
      <c r="H20" s="45" t="str">
        <f t="shared" si="3"/>
        <v/>
      </c>
      <c r="J20" s="23" t="e">
        <f ca="1">IF(I20 = "-", -INDIRECT("C" &amp; ROW() - 1) * INDIRECT("F" &amp; ROW() - 1),E20 *#REF!)</f>
        <v>#REF!</v>
      </c>
      <c r="K20" s="1">
        <f t="shared" ca="1" si="4"/>
        <v>0</v>
      </c>
      <c r="L20" s="1">
        <f t="shared" si="5"/>
        <v>0</v>
      </c>
      <c r="M20" s="1" t="e">
        <f t="shared" ca="1" si="6"/>
        <v>#REF!</v>
      </c>
      <c r="N20" s="46">
        <f ca="1">IF(L20=0,E20,-SUM((INDIRECT("N" &amp; ROW() - 1):$N$2)))</f>
        <v>0</v>
      </c>
    </row>
    <row r="21" spans="2:14" ht="13.75" customHeight="1" x14ac:dyDescent="0.2">
      <c r="B21" s="40" t="str">
        <f>IF(D21="","",VLOOKUP(D21,'SKU Адыгейский'!$A$1:$B$150,2,0))</f>
        <v/>
      </c>
      <c r="C21" s="40" t="str">
        <f>IF(D21="","",VLOOKUP(D21, 'SKU Адыгейский'!$A$1:$C$150,3,0))</f>
        <v/>
      </c>
      <c r="F21" s="45" t="str">
        <f t="shared" ca="1" si="1"/>
        <v/>
      </c>
      <c r="G21" s="45" t="str">
        <f t="shared" ca="1" si="2"/>
        <v/>
      </c>
      <c r="H21" s="45" t="str">
        <f t="shared" si="3"/>
        <v/>
      </c>
      <c r="J21" s="23" t="e">
        <f ca="1">IF(I21 = "-", -INDIRECT("C" &amp; ROW() - 1) * INDIRECT("F" &amp; ROW() - 1),E21 *#REF!)</f>
        <v>#REF!</v>
      </c>
      <c r="K21" s="1">
        <f t="shared" ca="1" si="4"/>
        <v>0</v>
      </c>
      <c r="L21" s="1">
        <f t="shared" si="5"/>
        <v>0</v>
      </c>
      <c r="M21" s="1" t="e">
        <f t="shared" ca="1" si="6"/>
        <v>#REF!</v>
      </c>
      <c r="N21" s="46">
        <f ca="1">IF(L21=0,E21,-SUM((INDIRECT("N" &amp; ROW() - 1):$N$2)))</f>
        <v>0</v>
      </c>
    </row>
    <row r="22" spans="2:14" ht="13.75" customHeight="1" x14ac:dyDescent="0.2">
      <c r="B22" s="40" t="str">
        <f>IF(D22="","",VLOOKUP(D22,'SKU Адыгейский'!$A$1:$B$150,2,0))</f>
        <v/>
      </c>
      <c r="C22" s="40" t="str">
        <f>IF(D22="","",VLOOKUP(D22, 'SKU Адыгейский'!$A$1:$C$150,3,0))</f>
        <v/>
      </c>
      <c r="F22" s="45" t="str">
        <f t="shared" ca="1" si="1"/>
        <v/>
      </c>
      <c r="G22" s="45" t="str">
        <f t="shared" ca="1" si="2"/>
        <v/>
      </c>
      <c r="H22" s="45" t="str">
        <f t="shared" si="3"/>
        <v/>
      </c>
      <c r="J22" s="23" t="e">
        <f ca="1">IF(I22 = "-", -INDIRECT("C" &amp; ROW() - 1) * INDIRECT("F" &amp; ROW() - 1),E22 *#REF!)</f>
        <v>#REF!</v>
      </c>
      <c r="K22" s="1">
        <f t="shared" ca="1" si="4"/>
        <v>0</v>
      </c>
      <c r="L22" s="1">
        <f t="shared" si="5"/>
        <v>0</v>
      </c>
      <c r="M22" s="1" t="e">
        <f t="shared" ca="1" si="6"/>
        <v>#REF!</v>
      </c>
      <c r="N22" s="46">
        <f ca="1">IF(L22=0,E22,-SUM((INDIRECT("N" &amp; ROW() - 1):$N$2)))</f>
        <v>0</v>
      </c>
    </row>
    <row r="23" spans="2:14" ht="13.75" customHeight="1" x14ac:dyDescent="0.2">
      <c r="B23" s="40" t="str">
        <f>IF(D23="","",VLOOKUP(D23,'SKU Адыгейский'!$A$1:$B$150,2,0))</f>
        <v/>
      </c>
      <c r="C23" s="40" t="str">
        <f>IF(D23="","",VLOOKUP(D23, 'SKU Адыгейский'!$A$1:$C$150,3,0))</f>
        <v/>
      </c>
      <c r="F23" s="45" t="str">
        <f t="shared" ca="1" si="1"/>
        <v/>
      </c>
      <c r="G23" s="45" t="str">
        <f t="shared" ca="1" si="2"/>
        <v/>
      </c>
      <c r="H23" s="45" t="str">
        <f t="shared" si="3"/>
        <v/>
      </c>
      <c r="J23" s="23" t="e">
        <f ca="1">IF(I23 = "-", -INDIRECT("C" &amp; ROW() - 1) * INDIRECT("F" &amp; ROW() - 1),E23 *#REF!)</f>
        <v>#REF!</v>
      </c>
      <c r="K23" s="1">
        <f t="shared" ca="1" si="4"/>
        <v>0</v>
      </c>
      <c r="L23" s="1">
        <f t="shared" si="5"/>
        <v>0</v>
      </c>
      <c r="M23" s="1" t="e">
        <f t="shared" ca="1" si="6"/>
        <v>#REF!</v>
      </c>
      <c r="N23" s="46">
        <f ca="1">IF(L23=0,E23,-SUM((INDIRECT("N" &amp; ROW() - 1):$N$2)))</f>
        <v>0</v>
      </c>
    </row>
    <row r="24" spans="2:14" ht="13.75" customHeight="1" x14ac:dyDescent="0.2">
      <c r="B24" s="40" t="str">
        <f>IF(D24="","",VLOOKUP(D24,'SKU Адыгейский'!$A$1:$B$150,2,0))</f>
        <v/>
      </c>
      <c r="C24" s="40" t="str">
        <f>IF(D24="","",VLOOKUP(D24, 'SKU Адыгейский'!$A$1:$C$150,3,0))</f>
        <v/>
      </c>
      <c r="F24" s="45" t="str">
        <f t="shared" ca="1" si="1"/>
        <v/>
      </c>
      <c r="G24" s="45" t="str">
        <f t="shared" ca="1" si="2"/>
        <v/>
      </c>
      <c r="H24" s="45" t="str">
        <f t="shared" si="3"/>
        <v/>
      </c>
      <c r="J24" s="23" t="e">
        <f ca="1">IF(I24 = "-", -INDIRECT("C" &amp; ROW() - 1) * INDIRECT("F" &amp; ROW() - 1),E24 *#REF!)</f>
        <v>#REF!</v>
      </c>
      <c r="K24" s="1">
        <f t="shared" ca="1" si="4"/>
        <v>0</v>
      </c>
      <c r="L24" s="1">
        <f t="shared" si="5"/>
        <v>0</v>
      </c>
      <c r="M24" s="1" t="e">
        <f t="shared" ca="1" si="6"/>
        <v>#REF!</v>
      </c>
      <c r="N24" s="46">
        <f ca="1">IF(L24=0,E24,-SUM((INDIRECT("N" &amp; ROW() - 1):$N$2)))</f>
        <v>0</v>
      </c>
    </row>
    <row r="25" spans="2:14" ht="13.75" customHeight="1" x14ac:dyDescent="0.2">
      <c r="B25" s="40" t="str">
        <f>IF(D25="","",VLOOKUP(D25,'SKU Адыгейский'!$A$1:$B$150,2,0))</f>
        <v/>
      </c>
      <c r="C25" s="40" t="str">
        <f>IF(D25="","",VLOOKUP(D25, 'SKU Адыгейский'!$A$1:$C$150,3,0))</f>
        <v/>
      </c>
      <c r="F25" s="45" t="str">
        <f t="shared" ca="1" si="1"/>
        <v/>
      </c>
      <c r="G25" s="45" t="str">
        <f t="shared" ca="1" si="2"/>
        <v/>
      </c>
      <c r="H25" s="45" t="str">
        <f t="shared" si="3"/>
        <v/>
      </c>
      <c r="J25" s="23" t="e">
        <f ca="1">IF(I25 = "-", -INDIRECT("C" &amp; ROW() - 1) * INDIRECT("F" &amp; ROW() - 1),E25 *#REF!)</f>
        <v>#REF!</v>
      </c>
      <c r="K25" s="1">
        <f t="shared" ca="1" si="4"/>
        <v>0</v>
      </c>
      <c r="L25" s="1">
        <f t="shared" si="5"/>
        <v>0</v>
      </c>
      <c r="M25" s="1" t="e">
        <f t="shared" ca="1" si="6"/>
        <v>#REF!</v>
      </c>
      <c r="N25" s="46">
        <f ca="1">IF(L25=0,E25,-SUM((INDIRECT("N" &amp; ROW() - 1):$N$2)))</f>
        <v>0</v>
      </c>
    </row>
    <row r="26" spans="2:14" ht="13.75" customHeight="1" x14ac:dyDescent="0.2">
      <c r="B26" s="40" t="str">
        <f>IF(D26="","",VLOOKUP(D26,'SKU Адыгейский'!$A$1:$B$150,2,0))</f>
        <v/>
      </c>
      <c r="C26" s="40" t="str">
        <f>IF(D26="","",VLOOKUP(D26, 'SKU Адыгейский'!$A$1:$C$150,3,0))</f>
        <v/>
      </c>
      <c r="F26" s="45" t="str">
        <f t="shared" ca="1" si="1"/>
        <v/>
      </c>
      <c r="G26" s="45" t="str">
        <f t="shared" ca="1" si="2"/>
        <v/>
      </c>
      <c r="H26" s="45" t="str">
        <f t="shared" si="3"/>
        <v/>
      </c>
      <c r="J26" s="23" t="e">
        <f ca="1">IF(I26 = "-", -INDIRECT("C" &amp; ROW() - 1) * INDIRECT("F" &amp; ROW() - 1),E26 *#REF!)</f>
        <v>#REF!</v>
      </c>
      <c r="K26" s="1">
        <f t="shared" ca="1" si="4"/>
        <v>0</v>
      </c>
      <c r="L26" s="1">
        <f t="shared" si="5"/>
        <v>0</v>
      </c>
      <c r="M26" s="1" t="e">
        <f t="shared" ca="1" si="6"/>
        <v>#REF!</v>
      </c>
      <c r="N26" s="46">
        <f ca="1">IF(L26=0,E26,-SUM((INDIRECT("N" &amp; ROW() - 1):$N$2)))</f>
        <v>0</v>
      </c>
    </row>
    <row r="27" spans="2:14" ht="13.75" customHeight="1" x14ac:dyDescent="0.2">
      <c r="B27" s="40" t="str">
        <f>IF(D27="","",VLOOKUP(D27,'SKU Адыгейский'!$A$1:$B$150,2,0))</f>
        <v/>
      </c>
      <c r="C27" s="40" t="str">
        <f>IF(D27="","",VLOOKUP(D27, 'SKU Адыгейский'!$A$1:$C$150,3,0))</f>
        <v/>
      </c>
      <c r="F27" s="45" t="str">
        <f t="shared" ca="1" si="1"/>
        <v/>
      </c>
      <c r="G27" s="45" t="str">
        <f t="shared" ca="1" si="2"/>
        <v/>
      </c>
      <c r="H27" s="45" t="str">
        <f t="shared" si="3"/>
        <v/>
      </c>
      <c r="J27" s="23" t="e">
        <f ca="1">IF(I27 = "-", -INDIRECT("C" &amp; ROW() - 1) * INDIRECT("F" &amp; ROW() - 1),E27 *#REF!)</f>
        <v>#REF!</v>
      </c>
      <c r="K27" s="1">
        <f t="shared" ca="1" si="4"/>
        <v>0</v>
      </c>
      <c r="L27" s="1">
        <f t="shared" si="5"/>
        <v>0</v>
      </c>
      <c r="M27" s="1" t="e">
        <f t="shared" ca="1" si="6"/>
        <v>#REF!</v>
      </c>
      <c r="N27" s="46">
        <f ca="1">IF(L27=0,E27,-SUM((INDIRECT("N" &amp; ROW() - 1):$N$2)))</f>
        <v>0</v>
      </c>
    </row>
    <row r="28" spans="2:14" ht="13.75" customHeight="1" x14ac:dyDescent="0.2">
      <c r="B28" s="40" t="str">
        <f>IF(D28="","",VLOOKUP(D28,'SKU Адыгейский'!$A$1:$B$150,2,0))</f>
        <v/>
      </c>
      <c r="C28" s="40" t="str">
        <f>IF(D28="","",VLOOKUP(D28, 'SKU Адыгейский'!$A$1:$C$150,3,0))</f>
        <v/>
      </c>
      <c r="F28" s="45" t="str">
        <f t="shared" ca="1" si="1"/>
        <v/>
      </c>
      <c r="G28" s="45" t="str">
        <f t="shared" ca="1" si="2"/>
        <v/>
      </c>
      <c r="H28" s="45" t="str">
        <f t="shared" si="3"/>
        <v/>
      </c>
      <c r="J28" s="23" t="e">
        <f ca="1">IF(I28 = "-", -INDIRECT("C" &amp; ROW() - 1) * INDIRECT("F" &amp; ROW() - 1),E28 *#REF!)</f>
        <v>#REF!</v>
      </c>
      <c r="K28" s="1">
        <f t="shared" ca="1" si="4"/>
        <v>0</v>
      </c>
      <c r="L28" s="1">
        <f t="shared" si="5"/>
        <v>0</v>
      </c>
      <c r="M28" s="1" t="e">
        <f t="shared" ca="1" si="6"/>
        <v>#REF!</v>
      </c>
      <c r="N28" s="46">
        <f ca="1">IF(L28=0,E28,-SUM((INDIRECT("N" &amp; ROW() - 1):$N$2)))</f>
        <v>0</v>
      </c>
    </row>
    <row r="29" spans="2:14" ht="13.75" customHeight="1" x14ac:dyDescent="0.2">
      <c r="B29" s="40" t="str">
        <f>IF(D29="","",VLOOKUP(D29,'SKU Адыгейский'!$A$1:$B$150,2,0))</f>
        <v/>
      </c>
      <c r="C29" s="40" t="str">
        <f>IF(D29="","",VLOOKUP(D29, 'SKU Адыгейский'!$A$1:$C$150,3,0))</f>
        <v/>
      </c>
      <c r="F29" s="45" t="str">
        <f t="shared" ca="1" si="1"/>
        <v/>
      </c>
      <c r="G29" s="45" t="str">
        <f t="shared" ca="1" si="2"/>
        <v/>
      </c>
      <c r="H29" s="45" t="str">
        <f t="shared" si="3"/>
        <v/>
      </c>
      <c r="J29" s="23" t="e">
        <f ca="1">IF(I29 = "-", -INDIRECT("C" &amp; ROW() - 1) * INDIRECT("F" &amp; ROW() - 1),E29 *#REF!)</f>
        <v>#REF!</v>
      </c>
      <c r="K29" s="1">
        <f t="shared" ca="1" si="4"/>
        <v>0</v>
      </c>
      <c r="L29" s="1">
        <f t="shared" si="5"/>
        <v>0</v>
      </c>
      <c r="M29" s="1" t="e">
        <f t="shared" ca="1" si="6"/>
        <v>#REF!</v>
      </c>
      <c r="N29" s="46">
        <f ca="1">IF(L29=0,E29,-SUM((INDIRECT("N" &amp; ROW() - 1):$N$2)))</f>
        <v>0</v>
      </c>
    </row>
    <row r="30" spans="2:14" ht="13.75" customHeight="1" x14ac:dyDescent="0.2">
      <c r="B30" s="40" t="str">
        <f>IF(D30="","",VLOOKUP(D30,'SKU Адыгейский'!$A$1:$B$150,2,0))</f>
        <v/>
      </c>
      <c r="C30" s="40" t="str">
        <f>IF(D30="","",VLOOKUP(D30, 'SKU Адыгейский'!$A$1:$C$150,3,0))</f>
        <v/>
      </c>
      <c r="F30" s="45" t="str">
        <f t="shared" ca="1" si="1"/>
        <v/>
      </c>
      <c r="G30" s="45" t="str">
        <f t="shared" ca="1" si="2"/>
        <v/>
      </c>
      <c r="H30" s="45" t="str">
        <f t="shared" si="3"/>
        <v/>
      </c>
      <c r="J30" s="23" t="e">
        <f ca="1">IF(I30 = "-", -INDIRECT("C" &amp; ROW() - 1) * INDIRECT("F" &amp; ROW() - 1),E30 *#REF!)</f>
        <v>#REF!</v>
      </c>
      <c r="K30" s="1">
        <f t="shared" ca="1" si="4"/>
        <v>0</v>
      </c>
      <c r="L30" s="1">
        <f t="shared" si="5"/>
        <v>0</v>
      </c>
      <c r="M30" s="1" t="e">
        <f t="shared" ca="1" si="6"/>
        <v>#REF!</v>
      </c>
      <c r="N30" s="46">
        <f ca="1">IF(L30=0,E30,-SUM((INDIRECT("N" &amp; ROW() - 1):$N$2)))</f>
        <v>0</v>
      </c>
    </row>
    <row r="31" spans="2:14" ht="13.75" customHeight="1" x14ac:dyDescent="0.2">
      <c r="B31" s="40" t="str">
        <f>IF(D31="","",VLOOKUP(D31,'SKU Адыгейский'!$A$1:$B$150,2,0))</f>
        <v/>
      </c>
      <c r="C31" s="40" t="str">
        <f>IF(D31="","",VLOOKUP(D31, 'SKU Адыгейский'!$A$1:$C$150,3,0))</f>
        <v/>
      </c>
      <c r="F31" s="45" t="str">
        <f t="shared" ca="1" si="1"/>
        <v/>
      </c>
      <c r="G31" s="45" t="str">
        <f t="shared" ca="1" si="2"/>
        <v/>
      </c>
      <c r="H31" s="45" t="str">
        <f t="shared" si="3"/>
        <v/>
      </c>
      <c r="J31" s="23" t="e">
        <f ca="1">IF(I31 = "-", -INDIRECT("C" &amp; ROW() - 1) * INDIRECT("F" &amp; ROW() - 1),E31 *#REF!)</f>
        <v>#REF!</v>
      </c>
      <c r="K31" s="1">
        <f t="shared" ca="1" si="4"/>
        <v>0</v>
      </c>
      <c r="L31" s="1">
        <f t="shared" si="5"/>
        <v>0</v>
      </c>
      <c r="M31" s="1" t="e">
        <f t="shared" ca="1" si="6"/>
        <v>#REF!</v>
      </c>
      <c r="N31" s="46">
        <f ca="1">IF(L31=0,E31,-SUM((INDIRECT("N" &amp; ROW() - 1):$N$2)))</f>
        <v>0</v>
      </c>
    </row>
    <row r="32" spans="2:14" ht="13.75" customHeight="1" x14ac:dyDescent="0.2">
      <c r="B32" s="40" t="str">
        <f>IF(D32="","",VLOOKUP(D32,'SKU Адыгейский'!$A$1:$B$150,2,0))</f>
        <v/>
      </c>
      <c r="C32" s="40" t="str">
        <f>IF(D32="","",VLOOKUP(D32, 'SKU Адыгейский'!$A$1:$C$150,3,0))</f>
        <v/>
      </c>
      <c r="F32" s="45" t="str">
        <f t="shared" ca="1" si="1"/>
        <v/>
      </c>
      <c r="G32" s="45" t="str">
        <f t="shared" ca="1" si="2"/>
        <v/>
      </c>
      <c r="H32" s="45" t="str">
        <f t="shared" si="3"/>
        <v/>
      </c>
      <c r="J32" s="23" t="e">
        <f ca="1">IF(I32 = "-", -INDIRECT("C" &amp; ROW() - 1) * INDIRECT("F" &amp; ROW() - 1),E32 *#REF!)</f>
        <v>#REF!</v>
      </c>
      <c r="K32" s="1">
        <f t="shared" ca="1" si="4"/>
        <v>0</v>
      </c>
      <c r="L32" s="1">
        <f t="shared" si="5"/>
        <v>0</v>
      </c>
      <c r="M32" s="1" t="e">
        <f t="shared" ca="1" si="6"/>
        <v>#REF!</v>
      </c>
      <c r="N32" s="46">
        <f ca="1">IF(L32=0,E32,-SUM((INDIRECT("N" &amp; ROW() - 1):$N$2)))</f>
        <v>0</v>
      </c>
    </row>
    <row r="33" spans="2:14" ht="13.75" customHeight="1" x14ac:dyDescent="0.2">
      <c r="B33" s="40" t="str">
        <f>IF(D33="","",VLOOKUP(D33,'SKU Адыгейский'!$A$1:$B$150,2,0))</f>
        <v/>
      </c>
      <c r="C33" s="40" t="str">
        <f>IF(D33="","",VLOOKUP(D33, 'SKU Адыгейский'!$A$1:$C$150,3,0))</f>
        <v/>
      </c>
      <c r="F33" s="45" t="str">
        <f t="shared" ca="1" si="1"/>
        <v/>
      </c>
      <c r="G33" s="45" t="str">
        <f t="shared" ca="1" si="2"/>
        <v/>
      </c>
      <c r="H33" s="45" t="str">
        <f t="shared" si="3"/>
        <v/>
      </c>
      <c r="J33" s="23" t="e">
        <f ca="1">IF(I33 = "-", -INDIRECT("C" &amp; ROW() - 1) * INDIRECT("F" &amp; ROW() - 1),E33 *#REF!)</f>
        <v>#REF!</v>
      </c>
      <c r="K33" s="1">
        <f t="shared" ca="1" si="4"/>
        <v>0</v>
      </c>
      <c r="L33" s="1">
        <f t="shared" si="5"/>
        <v>0</v>
      </c>
      <c r="M33" s="1" t="e">
        <f t="shared" ca="1" si="6"/>
        <v>#REF!</v>
      </c>
      <c r="N33" s="46">
        <f ca="1">IF(L33=0,E33,-SUM((INDIRECT("N" &amp; ROW() - 1):$N$2)))</f>
        <v>0</v>
      </c>
    </row>
    <row r="34" spans="2:14" ht="13.75" customHeight="1" x14ac:dyDescent="0.2">
      <c r="B34" s="40" t="str">
        <f>IF(D34="","",VLOOKUP(D34,'SKU Адыгейский'!$A$1:$B$150,2,0))</f>
        <v/>
      </c>
      <c r="C34" s="40" t="str">
        <f>IF(D34="","",VLOOKUP(D34, 'SKU Адыгейский'!$A$1:$C$150,3,0))</f>
        <v/>
      </c>
      <c r="F34" s="45" t="str">
        <f t="shared" ca="1" si="1"/>
        <v/>
      </c>
      <c r="G34" s="45" t="str">
        <f t="shared" ca="1" si="2"/>
        <v/>
      </c>
      <c r="H34" s="45" t="str">
        <f t="shared" si="3"/>
        <v/>
      </c>
      <c r="J34" s="23" t="e">
        <f ca="1">IF(I34 = "-", -INDIRECT("C" &amp; ROW() - 1) * INDIRECT("F" &amp; ROW() - 1),E34 *#REF!)</f>
        <v>#REF!</v>
      </c>
      <c r="K34" s="1">
        <f t="shared" ca="1" si="4"/>
        <v>0</v>
      </c>
      <c r="L34" s="1">
        <f t="shared" si="5"/>
        <v>0</v>
      </c>
      <c r="M34" s="1" t="e">
        <f t="shared" ca="1" si="6"/>
        <v>#REF!</v>
      </c>
      <c r="N34" s="46">
        <f ca="1">IF(L34=0,E34,-SUM((INDIRECT("N" &amp; ROW() - 1):$N$2)))</f>
        <v>0</v>
      </c>
    </row>
    <row r="35" spans="2:14" ht="13.75" customHeight="1" x14ac:dyDescent="0.2">
      <c r="B35" s="40" t="str">
        <f>IF(D35="","",VLOOKUP(D35,'SKU Адыгейский'!$A$1:$B$150,2,0))</f>
        <v/>
      </c>
      <c r="C35" s="40" t="str">
        <f>IF(D35="","",VLOOKUP(D35, 'SKU Адыгейский'!$A$1:$C$150,3,0))</f>
        <v/>
      </c>
      <c r="F35" s="45" t="str">
        <f t="shared" ref="F35:F66" ca="1" si="7">IF(L35=0, "", H35 - G35 * (INDIRECT("C" &amp; ROW() - 1)))</f>
        <v/>
      </c>
      <c r="G35" s="45" t="str">
        <f t="shared" ref="G35:G66" ca="1" si="8">IF(L35=0, "", _xlfn.CEILING.MATH(H35 / (INDIRECT("C" &amp; ROW() - 1)), 1))</f>
        <v/>
      </c>
      <c r="H35" s="45" t="str">
        <f t="shared" ref="H35:H66" si="9">IF(L35=0, "", -N35)</f>
        <v/>
      </c>
      <c r="J35" s="23" t="e">
        <f ca="1">IF(I35 = "-", -INDIRECT("C" &amp; ROW() - 1) * INDIRECT("F" &amp; ROW() - 1),E35 *#REF!)</f>
        <v>#REF!</v>
      </c>
      <c r="K35" s="1">
        <f t="shared" ref="K35:K66" ca="1" si="10">IF(I35 = "-", SUM(INDIRECT(ADDRESS(2,COLUMN(J35)) &amp; ":" &amp; ADDRESS(ROW(),COLUMN(J35)))), 0)</f>
        <v>0</v>
      </c>
      <c r="L35" s="1">
        <f t="shared" ref="L35:L66" si="11">IF(I35="-",1,0)</f>
        <v>0</v>
      </c>
      <c r="M35" s="1" t="e">
        <f t="shared" ref="M35:M66" ca="1" si="12">IF(K35 = 0, INDIRECT("M" &amp; ROW() - 1), K35)</f>
        <v>#REF!</v>
      </c>
      <c r="N35" s="46">
        <f ca="1">IF(L35=0,E35,-SUM((INDIRECT("N" &amp; ROW() - 1):$N$2)))</f>
        <v>0</v>
      </c>
    </row>
    <row r="36" spans="2:14" ht="13.75" customHeight="1" x14ac:dyDescent="0.2">
      <c r="B36" s="40" t="str">
        <f>IF(D36="","",VLOOKUP(D36,'SKU Адыгейский'!$A$1:$B$150,2,0))</f>
        <v/>
      </c>
      <c r="C36" s="40" t="str">
        <f>IF(D36="","",VLOOKUP(D36, 'SKU Адыгейский'!$A$1:$C$150,3,0))</f>
        <v/>
      </c>
      <c r="F36" s="45" t="str">
        <f t="shared" ca="1" si="7"/>
        <v/>
      </c>
      <c r="G36" s="45" t="str">
        <f t="shared" ca="1" si="8"/>
        <v/>
      </c>
      <c r="H36" s="45" t="str">
        <f t="shared" si="9"/>
        <v/>
      </c>
      <c r="J36" s="23" t="e">
        <f ca="1">IF(I36 = "-", -INDIRECT("C" &amp; ROW() - 1) * INDIRECT("F" &amp; ROW() - 1),E36 *#REF!)</f>
        <v>#REF!</v>
      </c>
      <c r="K36" s="1">
        <f t="shared" ca="1" si="10"/>
        <v>0</v>
      </c>
      <c r="L36" s="1">
        <f t="shared" si="11"/>
        <v>0</v>
      </c>
      <c r="M36" s="1" t="e">
        <f t="shared" ca="1" si="12"/>
        <v>#REF!</v>
      </c>
      <c r="N36" s="46">
        <f ca="1">IF(L36=0,E36,-SUM((INDIRECT("N" &amp; ROW() - 1):$N$2)))</f>
        <v>0</v>
      </c>
    </row>
    <row r="37" spans="2:14" ht="13.75" customHeight="1" x14ac:dyDescent="0.2">
      <c r="B37" s="40" t="str">
        <f>IF(D37="","",VLOOKUP(D37,'SKU Адыгейский'!$A$1:$B$150,2,0))</f>
        <v/>
      </c>
      <c r="C37" s="40" t="str">
        <f>IF(D37="","",VLOOKUP(D37, 'SKU Адыгейский'!$A$1:$C$150,3,0))</f>
        <v/>
      </c>
      <c r="F37" s="45" t="str">
        <f t="shared" ca="1" si="7"/>
        <v/>
      </c>
      <c r="G37" s="45" t="str">
        <f t="shared" ca="1" si="8"/>
        <v/>
      </c>
      <c r="H37" s="45" t="str">
        <f t="shared" si="9"/>
        <v/>
      </c>
      <c r="J37" s="23" t="e">
        <f ca="1">IF(I37 = "-", -INDIRECT("C" &amp; ROW() - 1) * INDIRECT("F" &amp; ROW() - 1),E37 *#REF!)</f>
        <v>#REF!</v>
      </c>
      <c r="K37" s="1">
        <f t="shared" ca="1" si="10"/>
        <v>0</v>
      </c>
      <c r="L37" s="1">
        <f t="shared" si="11"/>
        <v>0</v>
      </c>
      <c r="M37" s="1" t="e">
        <f t="shared" ca="1" si="12"/>
        <v>#REF!</v>
      </c>
      <c r="N37" s="46">
        <f ca="1">IF(L37=0,E37,-SUM((INDIRECT("N" &amp; ROW() - 1):$N$2)))</f>
        <v>0</v>
      </c>
    </row>
    <row r="38" spans="2:14" ht="13.75" customHeight="1" x14ac:dyDescent="0.2">
      <c r="B38" s="40" t="str">
        <f>IF(D38="","",VLOOKUP(D38,'SKU Адыгейский'!$A$1:$B$150,2,0))</f>
        <v/>
      </c>
      <c r="C38" s="40" t="str">
        <f>IF(D38="","",VLOOKUP(D38, 'SKU Адыгейский'!$A$1:$C$150,3,0))</f>
        <v/>
      </c>
      <c r="F38" s="45" t="str">
        <f t="shared" ca="1" si="7"/>
        <v/>
      </c>
      <c r="G38" s="45" t="str">
        <f t="shared" ca="1" si="8"/>
        <v/>
      </c>
      <c r="H38" s="45" t="str">
        <f t="shared" si="9"/>
        <v/>
      </c>
      <c r="J38" s="23" t="e">
        <f ca="1">IF(I38 = "-", -INDIRECT("C" &amp; ROW() - 1) * INDIRECT("F" &amp; ROW() - 1),E38 *#REF!)</f>
        <v>#REF!</v>
      </c>
      <c r="K38" s="1">
        <f t="shared" ca="1" si="10"/>
        <v>0</v>
      </c>
      <c r="L38" s="1">
        <f t="shared" si="11"/>
        <v>0</v>
      </c>
      <c r="M38" s="1" t="e">
        <f t="shared" ca="1" si="12"/>
        <v>#REF!</v>
      </c>
      <c r="N38" s="46">
        <f ca="1">IF(L38=0,E38,-SUM((INDIRECT("N" &amp; ROW() - 1):$N$2)))</f>
        <v>0</v>
      </c>
    </row>
    <row r="39" spans="2:14" ht="13.75" customHeight="1" x14ac:dyDescent="0.2">
      <c r="B39" s="40" t="str">
        <f>IF(D39="","",VLOOKUP(D39,'SKU Адыгейский'!$A$1:$B$150,2,0))</f>
        <v/>
      </c>
      <c r="C39" s="40" t="str">
        <f>IF(D39="","",VLOOKUP(D39, 'SKU Адыгейский'!$A$1:$C$150,3,0))</f>
        <v/>
      </c>
      <c r="F39" s="45" t="str">
        <f t="shared" ca="1" si="7"/>
        <v/>
      </c>
      <c r="G39" s="45" t="str">
        <f t="shared" ca="1" si="8"/>
        <v/>
      </c>
      <c r="H39" s="45" t="str">
        <f t="shared" si="9"/>
        <v/>
      </c>
      <c r="J39" s="23" t="e">
        <f ca="1">IF(I39 = "-", -INDIRECT("C" &amp; ROW() - 1) * INDIRECT("F" &amp; ROW() - 1),E39 *#REF!)</f>
        <v>#REF!</v>
      </c>
      <c r="K39" s="1">
        <f t="shared" ca="1" si="10"/>
        <v>0</v>
      </c>
      <c r="L39" s="1">
        <f t="shared" si="11"/>
        <v>0</v>
      </c>
      <c r="M39" s="1" t="e">
        <f t="shared" ca="1" si="12"/>
        <v>#REF!</v>
      </c>
      <c r="N39" s="46">
        <f ca="1">IF(L39=0,E39,-SUM((INDIRECT("N" &amp; ROW() - 1):$N$2)))</f>
        <v>0</v>
      </c>
    </row>
    <row r="40" spans="2:14" ht="13.75" customHeight="1" x14ac:dyDescent="0.2">
      <c r="B40" s="40" t="str">
        <f>IF(D40="","",VLOOKUP(D40,'SKU Адыгейский'!$A$1:$B$150,2,0))</f>
        <v/>
      </c>
      <c r="C40" s="40" t="str">
        <f>IF(D40="","",VLOOKUP(D40, 'SKU Адыгейский'!$A$1:$C$150,3,0))</f>
        <v/>
      </c>
      <c r="F40" s="45" t="str">
        <f t="shared" ca="1" si="7"/>
        <v/>
      </c>
      <c r="G40" s="45" t="str">
        <f t="shared" ca="1" si="8"/>
        <v/>
      </c>
      <c r="H40" s="45" t="str">
        <f t="shared" si="9"/>
        <v/>
      </c>
      <c r="J40" s="23" t="e">
        <f ca="1">IF(I40 = "-", -INDIRECT("C" &amp; ROW() - 1) * INDIRECT("F" &amp; ROW() - 1),E40 *#REF!)</f>
        <v>#REF!</v>
      </c>
      <c r="K40" s="1">
        <f t="shared" ca="1" si="10"/>
        <v>0</v>
      </c>
      <c r="L40" s="1">
        <f t="shared" si="11"/>
        <v>0</v>
      </c>
      <c r="M40" s="1" t="e">
        <f t="shared" ca="1" si="12"/>
        <v>#REF!</v>
      </c>
      <c r="N40" s="46">
        <f ca="1">IF(L40=0,E40,-SUM((INDIRECT("N" &amp; ROW() - 1):$N$2)))</f>
        <v>0</v>
      </c>
    </row>
    <row r="41" spans="2:14" ht="13.75" customHeight="1" x14ac:dyDescent="0.2">
      <c r="B41" s="40" t="str">
        <f>IF(D41="","",VLOOKUP(D41,'SKU Адыгейский'!$A$1:$B$150,2,0))</f>
        <v/>
      </c>
      <c r="C41" s="40" t="str">
        <f>IF(D41="","",VLOOKUP(D41, 'SKU Адыгейский'!$A$1:$C$150,3,0))</f>
        <v/>
      </c>
      <c r="F41" s="45" t="str">
        <f t="shared" ca="1" si="7"/>
        <v/>
      </c>
      <c r="G41" s="45" t="str">
        <f t="shared" ca="1" si="8"/>
        <v/>
      </c>
      <c r="H41" s="45" t="str">
        <f t="shared" si="9"/>
        <v/>
      </c>
      <c r="J41" s="23" t="e">
        <f ca="1">IF(I41 = "-", -INDIRECT("C" &amp; ROW() - 1) * INDIRECT("F" &amp; ROW() - 1),E41 *#REF!)</f>
        <v>#REF!</v>
      </c>
      <c r="K41" s="1">
        <f t="shared" ca="1" si="10"/>
        <v>0</v>
      </c>
      <c r="L41" s="1">
        <f t="shared" si="11"/>
        <v>0</v>
      </c>
      <c r="M41" s="1" t="e">
        <f t="shared" ca="1" si="12"/>
        <v>#REF!</v>
      </c>
      <c r="N41" s="46">
        <f ca="1">IF(L41=0,E41,-SUM((INDIRECT("N" &amp; ROW() - 1):$N$2)))</f>
        <v>0</v>
      </c>
    </row>
    <row r="42" spans="2:14" ht="13.75" customHeight="1" x14ac:dyDescent="0.2">
      <c r="B42" s="40" t="str">
        <f>IF(D42="","",VLOOKUP(D42,'SKU Адыгейский'!$A$1:$B$150,2,0))</f>
        <v/>
      </c>
      <c r="C42" s="40" t="str">
        <f>IF(D42="","",VLOOKUP(D42, 'SKU Адыгейский'!$A$1:$C$150,3,0))</f>
        <v/>
      </c>
      <c r="F42" s="45" t="str">
        <f t="shared" ca="1" si="7"/>
        <v/>
      </c>
      <c r="G42" s="45" t="str">
        <f t="shared" ca="1" si="8"/>
        <v/>
      </c>
      <c r="H42" s="45" t="str">
        <f t="shared" si="9"/>
        <v/>
      </c>
      <c r="J42" s="23" t="e">
        <f ca="1">IF(I42 = "-", -INDIRECT("C" &amp; ROW() - 1) * INDIRECT("F" &amp; ROW() - 1),E42 *#REF!)</f>
        <v>#REF!</v>
      </c>
      <c r="K42" s="1">
        <f t="shared" ca="1" si="10"/>
        <v>0</v>
      </c>
      <c r="L42" s="1">
        <f t="shared" si="11"/>
        <v>0</v>
      </c>
      <c r="M42" s="1" t="e">
        <f t="shared" ca="1" si="12"/>
        <v>#REF!</v>
      </c>
      <c r="N42" s="46">
        <f ca="1">IF(L42=0,E42,-SUM((INDIRECT("N" &amp; ROW() - 1):$N$2)))</f>
        <v>0</v>
      </c>
    </row>
    <row r="43" spans="2:14" ht="13.75" customHeight="1" x14ac:dyDescent="0.2">
      <c r="B43" s="40" t="str">
        <f>IF(D43="","",VLOOKUP(D43,'SKU Адыгейский'!$A$1:$B$150,2,0))</f>
        <v/>
      </c>
      <c r="C43" s="40" t="str">
        <f>IF(D43="","",VLOOKUP(D43, 'SKU Адыгейский'!$A$1:$C$150,3,0))</f>
        <v/>
      </c>
      <c r="F43" s="45" t="str">
        <f t="shared" ca="1" si="7"/>
        <v/>
      </c>
      <c r="G43" s="45" t="str">
        <f t="shared" ca="1" si="8"/>
        <v/>
      </c>
      <c r="H43" s="45" t="str">
        <f t="shared" si="9"/>
        <v/>
      </c>
      <c r="J43" s="23" t="e">
        <f ca="1">IF(I43 = "-", -INDIRECT("C" &amp; ROW() - 1) * INDIRECT("F" &amp; ROW() - 1),E43 *#REF!)</f>
        <v>#REF!</v>
      </c>
      <c r="K43" s="1">
        <f t="shared" ca="1" si="10"/>
        <v>0</v>
      </c>
      <c r="L43" s="1">
        <f t="shared" si="11"/>
        <v>0</v>
      </c>
      <c r="M43" s="1" t="e">
        <f t="shared" ca="1" si="12"/>
        <v>#REF!</v>
      </c>
      <c r="N43" s="46">
        <f ca="1">IF(L43=0,E43,-SUM((INDIRECT("N" &amp; ROW() - 1):$N$2)))</f>
        <v>0</v>
      </c>
    </row>
    <row r="44" spans="2:14" ht="13.75" customHeight="1" x14ac:dyDescent="0.2">
      <c r="B44" s="40" t="str">
        <f>IF(D44="","",VLOOKUP(D44,'SKU Адыгейский'!$A$1:$B$150,2,0))</f>
        <v/>
      </c>
      <c r="C44" s="40" t="str">
        <f>IF(D44="","",VLOOKUP(D44, 'SKU Адыгейский'!$A$1:$C$150,3,0))</f>
        <v/>
      </c>
      <c r="F44" s="45" t="str">
        <f t="shared" ca="1" si="7"/>
        <v/>
      </c>
      <c r="G44" s="45" t="str">
        <f t="shared" ca="1" si="8"/>
        <v/>
      </c>
      <c r="H44" s="45" t="str">
        <f t="shared" si="9"/>
        <v/>
      </c>
      <c r="J44" s="23" t="e">
        <f ca="1">IF(I44 = "-", -INDIRECT("C" &amp; ROW() - 1) * INDIRECT("F" &amp; ROW() - 1),E44 *#REF!)</f>
        <v>#REF!</v>
      </c>
      <c r="K44" s="1">
        <f t="shared" ca="1" si="10"/>
        <v>0</v>
      </c>
      <c r="L44" s="1">
        <f t="shared" si="11"/>
        <v>0</v>
      </c>
      <c r="M44" s="1" t="e">
        <f t="shared" ca="1" si="12"/>
        <v>#REF!</v>
      </c>
      <c r="N44" s="46">
        <f ca="1">IF(L44=0,E44,-SUM((INDIRECT("N" &amp; ROW() - 1):$N$2)))</f>
        <v>0</v>
      </c>
    </row>
    <row r="45" spans="2:14" ht="13.75" customHeight="1" x14ac:dyDescent="0.2">
      <c r="B45" s="40" t="str">
        <f>IF(D45="","",VLOOKUP(D45,'SKU Адыгейский'!$A$1:$B$150,2,0))</f>
        <v/>
      </c>
      <c r="C45" s="40" t="str">
        <f>IF(D45="","",VLOOKUP(D45, 'SKU Адыгейский'!$A$1:$C$150,3,0))</f>
        <v/>
      </c>
      <c r="F45" s="45" t="str">
        <f t="shared" ca="1" si="7"/>
        <v/>
      </c>
      <c r="G45" s="45" t="str">
        <f t="shared" ca="1" si="8"/>
        <v/>
      </c>
      <c r="H45" s="45" t="str">
        <f t="shared" si="9"/>
        <v/>
      </c>
      <c r="J45" s="23" t="e">
        <f ca="1">IF(I45 = "-", -INDIRECT("C" &amp; ROW() - 1) * INDIRECT("F" &amp; ROW() - 1),E45 *#REF!)</f>
        <v>#REF!</v>
      </c>
      <c r="K45" s="1">
        <f t="shared" ca="1" si="10"/>
        <v>0</v>
      </c>
      <c r="L45" s="1">
        <f t="shared" si="11"/>
        <v>0</v>
      </c>
      <c r="M45" s="1" t="e">
        <f t="shared" ca="1" si="12"/>
        <v>#REF!</v>
      </c>
      <c r="N45" s="46">
        <f ca="1">IF(L45=0,E45,-SUM((INDIRECT("N" &amp; ROW() - 1):$N$2)))</f>
        <v>0</v>
      </c>
    </row>
    <row r="46" spans="2:14" ht="13.75" customHeight="1" x14ac:dyDescent="0.2">
      <c r="B46" s="40" t="str">
        <f>IF(D46="","",VLOOKUP(D46,'SKU Адыгейский'!$A$1:$B$150,2,0))</f>
        <v/>
      </c>
      <c r="C46" s="40" t="str">
        <f>IF(D46="","",VLOOKUP(D46, 'SKU Адыгейский'!$A$1:$C$150,3,0))</f>
        <v/>
      </c>
      <c r="F46" s="45" t="str">
        <f t="shared" ca="1" si="7"/>
        <v/>
      </c>
      <c r="G46" s="45" t="str">
        <f t="shared" ca="1" si="8"/>
        <v/>
      </c>
      <c r="H46" s="45" t="str">
        <f t="shared" si="9"/>
        <v/>
      </c>
      <c r="J46" s="23" t="e">
        <f ca="1">IF(I46 = "-", -INDIRECT("C" &amp; ROW() - 1) * INDIRECT("F" &amp; ROW() - 1),E46 *#REF!)</f>
        <v>#REF!</v>
      </c>
      <c r="K46" s="1">
        <f t="shared" ca="1" si="10"/>
        <v>0</v>
      </c>
      <c r="L46" s="1">
        <f t="shared" si="11"/>
        <v>0</v>
      </c>
      <c r="M46" s="1" t="e">
        <f t="shared" ca="1" si="12"/>
        <v>#REF!</v>
      </c>
      <c r="N46" s="46">
        <f ca="1">IF(L46=0,E46,-SUM((INDIRECT("N" &amp; ROW() - 1):$N$2)))</f>
        <v>0</v>
      </c>
    </row>
    <row r="47" spans="2:14" ht="13.75" customHeight="1" x14ac:dyDescent="0.2">
      <c r="B47" s="40" t="str">
        <f>IF(D47="","",VLOOKUP(D47,'SKU Адыгейский'!$A$1:$B$150,2,0))</f>
        <v/>
      </c>
      <c r="C47" s="40" t="str">
        <f>IF(D47="","",VLOOKUP(D47, 'SKU Адыгейский'!$A$1:$C$150,3,0))</f>
        <v/>
      </c>
      <c r="F47" s="45" t="str">
        <f t="shared" ca="1" si="7"/>
        <v/>
      </c>
      <c r="G47" s="45" t="str">
        <f t="shared" ca="1" si="8"/>
        <v/>
      </c>
      <c r="H47" s="45" t="str">
        <f t="shared" si="9"/>
        <v/>
      </c>
      <c r="J47" s="23" t="e">
        <f ca="1">IF(I47 = "-", -INDIRECT("C" &amp; ROW() - 1) * INDIRECT("F" &amp; ROW() - 1),E47 *#REF!)</f>
        <v>#REF!</v>
      </c>
      <c r="K47" s="1">
        <f t="shared" ca="1" si="10"/>
        <v>0</v>
      </c>
      <c r="L47" s="1">
        <f t="shared" si="11"/>
        <v>0</v>
      </c>
      <c r="M47" s="1" t="e">
        <f t="shared" ca="1" si="12"/>
        <v>#REF!</v>
      </c>
      <c r="N47" s="46">
        <f ca="1">IF(L47=0,E47,-SUM((INDIRECT("N" &amp; ROW() - 1):$N$2)))</f>
        <v>0</v>
      </c>
    </row>
    <row r="48" spans="2:14" ht="13.75" customHeight="1" x14ac:dyDescent="0.2">
      <c r="B48" s="40" t="str">
        <f>IF(D48="","",VLOOKUP(D48,'SKU Адыгейский'!$A$1:$B$150,2,0))</f>
        <v/>
      </c>
      <c r="C48" s="40" t="str">
        <f>IF(D48="","",VLOOKUP(D48, 'SKU Адыгейский'!$A$1:$C$150,3,0))</f>
        <v/>
      </c>
      <c r="F48" s="45" t="str">
        <f t="shared" ca="1" si="7"/>
        <v/>
      </c>
      <c r="G48" s="45" t="str">
        <f t="shared" ca="1" si="8"/>
        <v/>
      </c>
      <c r="H48" s="45" t="str">
        <f t="shared" si="9"/>
        <v/>
      </c>
      <c r="J48" s="23" t="e">
        <f ca="1">IF(I48 = "-", -INDIRECT("C" &amp; ROW() - 1) * INDIRECT("F" &amp; ROW() - 1),E48 *#REF!)</f>
        <v>#REF!</v>
      </c>
      <c r="K48" s="1">
        <f t="shared" ca="1" si="10"/>
        <v>0</v>
      </c>
      <c r="L48" s="1">
        <f t="shared" si="11"/>
        <v>0</v>
      </c>
      <c r="M48" s="1" t="e">
        <f t="shared" ca="1" si="12"/>
        <v>#REF!</v>
      </c>
      <c r="N48" s="46">
        <f ca="1">IF(L48=0,E48,-SUM((INDIRECT("N" &amp; ROW() - 1):$N$2)))</f>
        <v>0</v>
      </c>
    </row>
    <row r="49" spans="2:14" ht="13.75" customHeight="1" x14ac:dyDescent="0.2">
      <c r="B49" s="40" t="str">
        <f>IF(D49="","",VLOOKUP(D49,'SKU Адыгейский'!$A$1:$B$150,2,0))</f>
        <v/>
      </c>
      <c r="C49" s="40" t="str">
        <f>IF(D49="","",VLOOKUP(D49, 'SKU Адыгейский'!$A$1:$C$150,3,0))</f>
        <v/>
      </c>
      <c r="F49" s="45" t="str">
        <f t="shared" ca="1" si="7"/>
        <v/>
      </c>
      <c r="G49" s="45" t="str">
        <f t="shared" ca="1" si="8"/>
        <v/>
      </c>
      <c r="H49" s="45" t="str">
        <f t="shared" si="9"/>
        <v/>
      </c>
      <c r="J49" s="23" t="e">
        <f ca="1">IF(I49 = "-", -INDIRECT("C" &amp; ROW() - 1) * INDIRECT("F" &amp; ROW() - 1),E49 *#REF!)</f>
        <v>#REF!</v>
      </c>
      <c r="K49" s="1">
        <f t="shared" ca="1" si="10"/>
        <v>0</v>
      </c>
      <c r="L49" s="1">
        <f t="shared" si="11"/>
        <v>0</v>
      </c>
      <c r="M49" s="1" t="e">
        <f t="shared" ca="1" si="12"/>
        <v>#REF!</v>
      </c>
      <c r="N49" s="46">
        <f ca="1">IF(L49=0,E49,-SUM((INDIRECT("N" &amp; ROW() - 1):$N$2)))</f>
        <v>0</v>
      </c>
    </row>
    <row r="50" spans="2:14" ht="13.75" customHeight="1" x14ac:dyDescent="0.2">
      <c r="B50" s="40" t="str">
        <f>IF(D50="","",VLOOKUP(D50,'SKU Адыгейский'!$A$1:$B$150,2,0))</f>
        <v/>
      </c>
      <c r="C50" s="40" t="str">
        <f>IF(D50="","",VLOOKUP(D50, 'SKU Адыгейский'!$A$1:$C$150,3,0))</f>
        <v/>
      </c>
      <c r="F50" s="45" t="str">
        <f t="shared" ca="1" si="7"/>
        <v/>
      </c>
      <c r="G50" s="45" t="str">
        <f t="shared" ca="1" si="8"/>
        <v/>
      </c>
      <c r="H50" s="45" t="str">
        <f t="shared" si="9"/>
        <v/>
      </c>
      <c r="J50" s="23" t="e">
        <f ca="1">IF(I50 = "-", -INDIRECT("C" &amp; ROW() - 1) * INDIRECT("F" &amp; ROW() - 1),E50 *#REF!)</f>
        <v>#REF!</v>
      </c>
      <c r="K50" s="1">
        <f t="shared" ca="1" si="10"/>
        <v>0</v>
      </c>
      <c r="L50" s="1">
        <f t="shared" si="11"/>
        <v>0</v>
      </c>
      <c r="M50" s="1" t="e">
        <f t="shared" ca="1" si="12"/>
        <v>#REF!</v>
      </c>
      <c r="N50" s="46">
        <f ca="1">IF(L50=0,E50,-SUM((INDIRECT("N" &amp; ROW() - 1):$N$2)))</f>
        <v>0</v>
      </c>
    </row>
    <row r="51" spans="2:14" ht="13.75" customHeight="1" x14ac:dyDescent="0.2">
      <c r="B51" s="40" t="str">
        <f>IF(D51="","",VLOOKUP(D51,'SKU Адыгейский'!$A$1:$B$150,2,0))</f>
        <v/>
      </c>
      <c r="C51" s="40" t="str">
        <f>IF(D51="","",VLOOKUP(D51, 'SKU Адыгейский'!$A$1:$C$150,3,0))</f>
        <v/>
      </c>
      <c r="F51" s="45" t="str">
        <f t="shared" ca="1" si="7"/>
        <v/>
      </c>
      <c r="G51" s="45" t="str">
        <f t="shared" ca="1" si="8"/>
        <v/>
      </c>
      <c r="H51" s="45" t="str">
        <f t="shared" si="9"/>
        <v/>
      </c>
      <c r="J51" s="23" t="e">
        <f ca="1">IF(I51 = "-", -INDIRECT("C" &amp; ROW() - 1) * INDIRECT("F" &amp; ROW() - 1),E51 *#REF!)</f>
        <v>#REF!</v>
      </c>
      <c r="K51" s="1">
        <f t="shared" ca="1" si="10"/>
        <v>0</v>
      </c>
      <c r="L51" s="1">
        <f t="shared" si="11"/>
        <v>0</v>
      </c>
      <c r="M51" s="1" t="e">
        <f t="shared" ca="1" si="12"/>
        <v>#REF!</v>
      </c>
      <c r="N51" s="46">
        <f ca="1">IF(L51=0,E51,-SUM((INDIRECT("N" &amp; ROW() - 1):$N$2)))</f>
        <v>0</v>
      </c>
    </row>
    <row r="52" spans="2:14" ht="13.75" customHeight="1" x14ac:dyDescent="0.2">
      <c r="B52" s="40" t="str">
        <f>IF(D52="","",VLOOKUP(D52,'SKU Адыгейский'!$A$1:$B$150,2,0))</f>
        <v/>
      </c>
      <c r="C52" s="40" t="str">
        <f>IF(D52="","",VLOOKUP(D52, 'SKU Адыгейский'!$A$1:$C$150,3,0))</f>
        <v/>
      </c>
      <c r="F52" s="45" t="str">
        <f t="shared" ca="1" si="7"/>
        <v/>
      </c>
      <c r="G52" s="45" t="str">
        <f t="shared" ca="1" si="8"/>
        <v/>
      </c>
      <c r="H52" s="45" t="str">
        <f t="shared" si="9"/>
        <v/>
      </c>
      <c r="J52" s="23" t="e">
        <f ca="1">IF(I52 = "-", -INDIRECT("C" &amp; ROW() - 1) * INDIRECT("F" &amp; ROW() - 1),E52 *#REF!)</f>
        <v>#REF!</v>
      </c>
      <c r="K52" s="1">
        <f t="shared" ca="1" si="10"/>
        <v>0</v>
      </c>
      <c r="L52" s="1">
        <f t="shared" si="11"/>
        <v>0</v>
      </c>
      <c r="M52" s="1" t="e">
        <f t="shared" ca="1" si="12"/>
        <v>#REF!</v>
      </c>
      <c r="N52" s="46">
        <f ca="1">IF(L52=0,E52,-SUM((INDIRECT("N" &amp; ROW() - 1):$N$2)))</f>
        <v>0</v>
      </c>
    </row>
    <row r="53" spans="2:14" ht="13.75" customHeight="1" x14ac:dyDescent="0.2">
      <c r="B53" s="40" t="str">
        <f>IF(D53="","",VLOOKUP(D53,'SKU Адыгейский'!$A$1:$B$150,2,0))</f>
        <v/>
      </c>
      <c r="C53" s="40" t="str">
        <f>IF(D53="","",VLOOKUP(D53, 'SKU Адыгейский'!$A$1:$C$150,3,0))</f>
        <v/>
      </c>
      <c r="F53" s="45" t="str">
        <f t="shared" ca="1" si="7"/>
        <v/>
      </c>
      <c r="G53" s="45" t="str">
        <f t="shared" ca="1" si="8"/>
        <v/>
      </c>
      <c r="H53" s="45" t="str">
        <f t="shared" si="9"/>
        <v/>
      </c>
      <c r="J53" s="23" t="e">
        <f ca="1">IF(I53 = "-", -INDIRECT("C" &amp; ROW() - 1) * INDIRECT("F" &amp; ROW() - 1),E53 *#REF!)</f>
        <v>#REF!</v>
      </c>
      <c r="K53" s="1">
        <f t="shared" ca="1" si="10"/>
        <v>0</v>
      </c>
      <c r="L53" s="1">
        <f t="shared" si="11"/>
        <v>0</v>
      </c>
      <c r="M53" s="1" t="e">
        <f t="shared" ca="1" si="12"/>
        <v>#REF!</v>
      </c>
      <c r="N53" s="46">
        <f ca="1">IF(L53=0,E53,-SUM((INDIRECT("N" &amp; ROW() - 1):$N$2)))</f>
        <v>0</v>
      </c>
    </row>
    <row r="54" spans="2:14" ht="13.75" customHeight="1" x14ac:dyDescent="0.2">
      <c r="B54" s="40" t="str">
        <f>IF(D54="","",VLOOKUP(D54,'SKU Адыгейский'!$A$1:$B$150,2,0))</f>
        <v/>
      </c>
      <c r="C54" s="40" t="str">
        <f>IF(D54="","",VLOOKUP(D54, 'SKU Адыгейский'!$A$1:$C$150,3,0))</f>
        <v/>
      </c>
      <c r="F54" s="45" t="str">
        <f t="shared" ca="1" si="7"/>
        <v/>
      </c>
      <c r="G54" s="45" t="str">
        <f t="shared" ca="1" si="8"/>
        <v/>
      </c>
      <c r="H54" s="45" t="str">
        <f t="shared" si="9"/>
        <v/>
      </c>
      <c r="J54" s="23" t="e">
        <f ca="1">IF(I54 = "-", -INDIRECT("C" &amp; ROW() - 1) * INDIRECT("F" &amp; ROW() - 1),E54 *#REF!)</f>
        <v>#REF!</v>
      </c>
      <c r="K54" s="1">
        <f t="shared" ca="1" si="10"/>
        <v>0</v>
      </c>
      <c r="L54" s="1">
        <f t="shared" si="11"/>
        <v>0</v>
      </c>
      <c r="M54" s="1" t="e">
        <f t="shared" ca="1" si="12"/>
        <v>#REF!</v>
      </c>
      <c r="N54" s="46">
        <f ca="1">IF(L54=0,E54,-SUM((INDIRECT("N" &amp; ROW() - 1):$N$2)))</f>
        <v>0</v>
      </c>
    </row>
    <row r="55" spans="2:14" ht="13.75" customHeight="1" x14ac:dyDescent="0.2">
      <c r="B55" s="40" t="str">
        <f>IF(D55="","",VLOOKUP(D55,'SKU Адыгейский'!$A$1:$B$150,2,0))</f>
        <v/>
      </c>
      <c r="C55" s="40" t="str">
        <f>IF(D55="","",VLOOKUP(D55, 'SKU Адыгейский'!$A$1:$C$150,3,0))</f>
        <v/>
      </c>
      <c r="F55" s="45" t="str">
        <f t="shared" ca="1" si="7"/>
        <v/>
      </c>
      <c r="G55" s="45" t="str">
        <f t="shared" ca="1" si="8"/>
        <v/>
      </c>
      <c r="H55" s="45" t="str">
        <f t="shared" si="9"/>
        <v/>
      </c>
      <c r="J55" s="23" t="e">
        <f ca="1">IF(I55 = "-", -INDIRECT("C" &amp; ROW() - 1) * INDIRECT("F" &amp; ROW() - 1),E55 *#REF!)</f>
        <v>#REF!</v>
      </c>
      <c r="K55" s="1">
        <f t="shared" ca="1" si="10"/>
        <v>0</v>
      </c>
      <c r="L55" s="1">
        <f t="shared" si="11"/>
        <v>0</v>
      </c>
      <c r="M55" s="1" t="e">
        <f t="shared" ca="1" si="12"/>
        <v>#REF!</v>
      </c>
      <c r="N55" s="46">
        <f ca="1">IF(L55=0,E55,-SUM((INDIRECT("N" &amp; ROW() - 1):$N$2)))</f>
        <v>0</v>
      </c>
    </row>
    <row r="56" spans="2:14" ht="13.75" customHeight="1" x14ac:dyDescent="0.2">
      <c r="B56" s="40" t="str">
        <f>IF(D56="","",VLOOKUP(D56,'SKU Адыгейский'!$A$1:$B$150,2,0))</f>
        <v/>
      </c>
      <c r="C56" s="40" t="str">
        <f>IF(D56="","",VLOOKUP(D56, 'SKU Адыгейский'!$A$1:$C$150,3,0))</f>
        <v/>
      </c>
      <c r="F56" s="45" t="str">
        <f t="shared" ca="1" si="7"/>
        <v/>
      </c>
      <c r="G56" s="45" t="str">
        <f t="shared" ca="1" si="8"/>
        <v/>
      </c>
      <c r="H56" s="45" t="str">
        <f t="shared" si="9"/>
        <v/>
      </c>
      <c r="J56" s="23" t="e">
        <f ca="1">IF(I56 = "-", -INDIRECT("C" &amp; ROW() - 1) * INDIRECT("F" &amp; ROW() - 1),E56 *#REF!)</f>
        <v>#REF!</v>
      </c>
      <c r="K56" s="1">
        <f t="shared" ca="1" si="10"/>
        <v>0</v>
      </c>
      <c r="L56" s="1">
        <f t="shared" si="11"/>
        <v>0</v>
      </c>
      <c r="M56" s="1" t="e">
        <f t="shared" ca="1" si="12"/>
        <v>#REF!</v>
      </c>
      <c r="N56" s="46">
        <f ca="1">IF(L56=0,E56,-SUM((INDIRECT("N" &amp; ROW() - 1):$N$2)))</f>
        <v>0</v>
      </c>
    </row>
    <row r="57" spans="2:14" ht="13.75" customHeight="1" x14ac:dyDescent="0.2">
      <c r="B57" s="40" t="str">
        <f>IF(D57="","",VLOOKUP(D57,'SKU Адыгейский'!$A$1:$B$150,2,0))</f>
        <v/>
      </c>
      <c r="C57" s="40" t="str">
        <f>IF(D57="","",VLOOKUP(D57, 'SKU Адыгейский'!$A$1:$C$150,3,0))</f>
        <v/>
      </c>
      <c r="F57" s="45" t="str">
        <f t="shared" ca="1" si="7"/>
        <v/>
      </c>
      <c r="G57" s="45" t="str">
        <f t="shared" ca="1" si="8"/>
        <v/>
      </c>
      <c r="H57" s="45" t="str">
        <f t="shared" si="9"/>
        <v/>
      </c>
      <c r="J57" s="23" t="e">
        <f ca="1">IF(I57 = "-", -INDIRECT("C" &amp; ROW() - 1) * INDIRECT("F" &amp; ROW() - 1),E57 *#REF!)</f>
        <v>#REF!</v>
      </c>
      <c r="K57" s="1">
        <f t="shared" ca="1" si="10"/>
        <v>0</v>
      </c>
      <c r="L57" s="1">
        <f t="shared" si="11"/>
        <v>0</v>
      </c>
      <c r="M57" s="1" t="e">
        <f t="shared" ca="1" si="12"/>
        <v>#REF!</v>
      </c>
      <c r="N57" s="46">
        <f ca="1">IF(L57=0,E57,-SUM((INDIRECT("N" &amp; ROW() - 1):$N$2)))</f>
        <v>0</v>
      </c>
    </row>
    <row r="58" spans="2:14" ht="13.75" customHeight="1" x14ac:dyDescent="0.2">
      <c r="B58" s="40" t="str">
        <f>IF(D58="","",VLOOKUP(D58,'SKU Адыгейский'!$A$1:$B$150,2,0))</f>
        <v/>
      </c>
      <c r="C58" s="40" t="str">
        <f>IF(D58="","",VLOOKUP(D58, 'SKU Адыгейский'!$A$1:$C$150,3,0))</f>
        <v/>
      </c>
      <c r="F58" s="45" t="str">
        <f t="shared" ca="1" si="7"/>
        <v/>
      </c>
      <c r="G58" s="45" t="str">
        <f t="shared" ca="1" si="8"/>
        <v/>
      </c>
      <c r="H58" s="45" t="str">
        <f t="shared" si="9"/>
        <v/>
      </c>
      <c r="J58" s="23" t="e">
        <f ca="1">IF(I58 = "-", -INDIRECT("C" &amp; ROW() - 1) * INDIRECT("F" &amp; ROW() - 1),E58 *#REF!)</f>
        <v>#REF!</v>
      </c>
      <c r="K58" s="1">
        <f t="shared" ca="1" si="10"/>
        <v>0</v>
      </c>
      <c r="L58" s="1">
        <f t="shared" si="11"/>
        <v>0</v>
      </c>
      <c r="M58" s="1" t="e">
        <f t="shared" ca="1" si="12"/>
        <v>#REF!</v>
      </c>
      <c r="N58" s="46">
        <f ca="1">IF(L58=0,E58,-SUM((INDIRECT("N" &amp; ROW() - 1):$N$2)))</f>
        <v>0</v>
      </c>
    </row>
    <row r="59" spans="2:14" ht="13.75" customHeight="1" x14ac:dyDescent="0.2">
      <c r="B59" s="40" t="str">
        <f>IF(D59="","",VLOOKUP(D59,'SKU Адыгейский'!$A$1:$B$150,2,0))</f>
        <v/>
      </c>
      <c r="C59" s="40" t="str">
        <f>IF(D59="","",VLOOKUP(D59, 'SKU Адыгейский'!$A$1:$C$150,3,0))</f>
        <v/>
      </c>
      <c r="F59" s="45" t="str">
        <f t="shared" ca="1" si="7"/>
        <v/>
      </c>
      <c r="G59" s="45" t="str">
        <f t="shared" ca="1" si="8"/>
        <v/>
      </c>
      <c r="H59" s="45" t="str">
        <f t="shared" si="9"/>
        <v/>
      </c>
      <c r="J59" s="23" t="e">
        <f ca="1">IF(I59 = "-", -INDIRECT("C" &amp; ROW() - 1) * INDIRECT("F" &amp; ROW() - 1),E59 *#REF!)</f>
        <v>#REF!</v>
      </c>
      <c r="K59" s="1">
        <f t="shared" ca="1" si="10"/>
        <v>0</v>
      </c>
      <c r="L59" s="1">
        <f t="shared" si="11"/>
        <v>0</v>
      </c>
      <c r="M59" s="1" t="e">
        <f t="shared" ca="1" si="12"/>
        <v>#REF!</v>
      </c>
      <c r="N59" s="46">
        <f ca="1">IF(L59=0,E59,-SUM((INDIRECT("N" &amp; ROW() - 1):$N$2)))</f>
        <v>0</v>
      </c>
    </row>
    <row r="60" spans="2:14" ht="13.75" customHeight="1" x14ac:dyDescent="0.2">
      <c r="B60" s="40" t="str">
        <f>IF(D60="","",VLOOKUP(D60,'SKU Адыгейский'!$A$1:$B$150,2,0))</f>
        <v/>
      </c>
      <c r="C60" s="40" t="str">
        <f>IF(D60="","",VLOOKUP(D60, 'SKU Адыгейский'!$A$1:$C$150,3,0))</f>
        <v/>
      </c>
      <c r="F60" s="45" t="str">
        <f t="shared" ca="1" si="7"/>
        <v/>
      </c>
      <c r="G60" s="45" t="str">
        <f t="shared" ca="1" si="8"/>
        <v/>
      </c>
      <c r="H60" s="45" t="str">
        <f t="shared" si="9"/>
        <v/>
      </c>
      <c r="J60" s="23" t="e">
        <f ca="1">IF(I60 = "-", -INDIRECT("C" &amp; ROW() - 1) * INDIRECT("F" &amp; ROW() - 1),E60 *#REF!)</f>
        <v>#REF!</v>
      </c>
      <c r="K60" s="1">
        <f t="shared" ca="1" si="10"/>
        <v>0</v>
      </c>
      <c r="L60" s="1">
        <f t="shared" si="11"/>
        <v>0</v>
      </c>
      <c r="M60" s="1" t="e">
        <f t="shared" ca="1" si="12"/>
        <v>#REF!</v>
      </c>
      <c r="N60" s="46">
        <f ca="1">IF(L60=0,E60,-SUM((INDIRECT("N" &amp; ROW() - 1):$N$2)))</f>
        <v>0</v>
      </c>
    </row>
    <row r="61" spans="2:14" ht="13.75" customHeight="1" x14ac:dyDescent="0.2">
      <c r="B61" s="40" t="str">
        <f>IF(D61="","",VLOOKUP(D61,'SKU Адыгейский'!$A$1:$B$150,2,0))</f>
        <v/>
      </c>
      <c r="C61" s="40" t="str">
        <f>IF(D61="","",VLOOKUP(D61, 'SKU Адыгейский'!$A$1:$C$150,3,0))</f>
        <v/>
      </c>
      <c r="F61" s="45" t="str">
        <f t="shared" ca="1" si="7"/>
        <v/>
      </c>
      <c r="G61" s="45" t="str">
        <f t="shared" ca="1" si="8"/>
        <v/>
      </c>
      <c r="H61" s="45" t="str">
        <f t="shared" si="9"/>
        <v/>
      </c>
      <c r="J61" s="23" t="e">
        <f ca="1">IF(I61 = "-", -INDIRECT("C" &amp; ROW() - 1) * INDIRECT("F" &amp; ROW() - 1),E61 *#REF!)</f>
        <v>#REF!</v>
      </c>
      <c r="K61" s="1">
        <f t="shared" ca="1" si="10"/>
        <v>0</v>
      </c>
      <c r="L61" s="1">
        <f t="shared" si="11"/>
        <v>0</v>
      </c>
      <c r="M61" s="1" t="e">
        <f t="shared" ca="1" si="12"/>
        <v>#REF!</v>
      </c>
      <c r="N61" s="46">
        <f ca="1">IF(L61=0,E61,-SUM((INDIRECT("N" &amp; ROW() - 1):$N$2)))</f>
        <v>0</v>
      </c>
    </row>
    <row r="62" spans="2:14" ht="13.75" customHeight="1" x14ac:dyDescent="0.2">
      <c r="B62" s="40" t="str">
        <f>IF(D62="","",VLOOKUP(D62,'SKU Адыгейский'!$A$1:$B$150,2,0))</f>
        <v/>
      </c>
      <c r="C62" s="40" t="str">
        <f>IF(D62="","",VLOOKUP(D62, 'SKU Адыгейский'!$A$1:$C$150,3,0))</f>
        <v/>
      </c>
      <c r="F62" s="45" t="str">
        <f t="shared" ca="1" si="7"/>
        <v/>
      </c>
      <c r="G62" s="45" t="str">
        <f t="shared" ca="1" si="8"/>
        <v/>
      </c>
      <c r="H62" s="45" t="str">
        <f t="shared" si="9"/>
        <v/>
      </c>
      <c r="J62" s="23" t="e">
        <f ca="1">IF(I62 = "-", -INDIRECT("C" &amp; ROW() - 1) * INDIRECT("F" &amp; ROW() - 1),E62 *#REF!)</f>
        <v>#REF!</v>
      </c>
      <c r="K62" s="1">
        <f t="shared" ca="1" si="10"/>
        <v>0</v>
      </c>
      <c r="L62" s="1">
        <f t="shared" si="11"/>
        <v>0</v>
      </c>
      <c r="M62" s="1" t="e">
        <f t="shared" ca="1" si="12"/>
        <v>#REF!</v>
      </c>
      <c r="N62" s="46">
        <f ca="1">IF(L62=0,E62,-SUM((INDIRECT("N" &amp; ROW() - 1):$N$2)))</f>
        <v>0</v>
      </c>
    </row>
    <row r="63" spans="2:14" ht="13.75" customHeight="1" x14ac:dyDescent="0.2">
      <c r="B63" s="40" t="str">
        <f>IF(D63="","",VLOOKUP(D63,'SKU Адыгейский'!$A$1:$B$150,2,0))</f>
        <v/>
      </c>
      <c r="C63" s="40" t="str">
        <f>IF(D63="","",VLOOKUP(D63, 'SKU Адыгейский'!$A$1:$C$150,3,0))</f>
        <v/>
      </c>
      <c r="F63" s="45" t="str">
        <f t="shared" ca="1" si="7"/>
        <v/>
      </c>
      <c r="G63" s="45" t="str">
        <f t="shared" ca="1" si="8"/>
        <v/>
      </c>
      <c r="H63" s="45" t="str">
        <f t="shared" si="9"/>
        <v/>
      </c>
      <c r="J63" s="23" t="e">
        <f ca="1">IF(I63 = "-", -INDIRECT("C" &amp; ROW() - 1) * INDIRECT("F" &amp; ROW() - 1),E63 *#REF!)</f>
        <v>#REF!</v>
      </c>
      <c r="K63" s="1">
        <f t="shared" ca="1" si="10"/>
        <v>0</v>
      </c>
      <c r="L63" s="1">
        <f t="shared" si="11"/>
        <v>0</v>
      </c>
      <c r="M63" s="1" t="e">
        <f t="shared" ca="1" si="12"/>
        <v>#REF!</v>
      </c>
      <c r="N63" s="46">
        <f ca="1">IF(L63=0,E63,-SUM((INDIRECT("N" &amp; ROW() - 1):$N$2)))</f>
        <v>0</v>
      </c>
    </row>
    <row r="64" spans="2:14" ht="13.75" customHeight="1" x14ac:dyDescent="0.2">
      <c r="B64" s="40" t="str">
        <f>IF(D64="","",VLOOKUP(D64,'SKU Адыгейский'!$A$1:$B$150,2,0))</f>
        <v/>
      </c>
      <c r="C64" s="40" t="str">
        <f>IF(D64="","",VLOOKUP(D64, 'SKU Адыгейский'!$A$1:$C$150,3,0))</f>
        <v/>
      </c>
      <c r="F64" s="45" t="str">
        <f t="shared" ca="1" si="7"/>
        <v/>
      </c>
      <c r="G64" s="45" t="str">
        <f t="shared" ca="1" si="8"/>
        <v/>
      </c>
      <c r="H64" s="45" t="str">
        <f t="shared" si="9"/>
        <v/>
      </c>
      <c r="J64" s="23" t="e">
        <f ca="1">IF(I64 = "-", -INDIRECT("C" &amp; ROW() - 1) * INDIRECT("F" &amp; ROW() - 1),E64 *#REF!)</f>
        <v>#REF!</v>
      </c>
      <c r="K64" s="1">
        <f t="shared" ca="1" si="10"/>
        <v>0</v>
      </c>
      <c r="L64" s="1">
        <f t="shared" si="11"/>
        <v>0</v>
      </c>
      <c r="M64" s="1" t="e">
        <f t="shared" ca="1" si="12"/>
        <v>#REF!</v>
      </c>
      <c r="N64" s="46">
        <f ca="1">IF(L64=0,E64,-SUM((INDIRECT("N" &amp; ROW() - 1):$N$2)))</f>
        <v>0</v>
      </c>
    </row>
    <row r="65" spans="2:14" ht="13.75" customHeight="1" x14ac:dyDescent="0.2">
      <c r="B65" s="40" t="str">
        <f>IF(D65="","",VLOOKUP(D65,'SKU Адыгейский'!$A$1:$B$150,2,0))</f>
        <v/>
      </c>
      <c r="C65" s="40" t="str">
        <f>IF(D65="","",VLOOKUP(D65, 'SKU Адыгейский'!$A$1:$C$150,3,0))</f>
        <v/>
      </c>
      <c r="F65" s="45" t="str">
        <f t="shared" ca="1" si="7"/>
        <v/>
      </c>
      <c r="G65" s="45" t="str">
        <f t="shared" ca="1" si="8"/>
        <v/>
      </c>
      <c r="H65" s="45" t="str">
        <f t="shared" si="9"/>
        <v/>
      </c>
      <c r="J65" s="23" t="e">
        <f ca="1">IF(I65 = "-", -INDIRECT("C" &amp; ROW() - 1) * INDIRECT("F" &amp; ROW() - 1),E65 *#REF!)</f>
        <v>#REF!</v>
      </c>
      <c r="K65" s="1">
        <f t="shared" ca="1" si="10"/>
        <v>0</v>
      </c>
      <c r="L65" s="1">
        <f t="shared" si="11"/>
        <v>0</v>
      </c>
      <c r="M65" s="1" t="e">
        <f t="shared" ca="1" si="12"/>
        <v>#REF!</v>
      </c>
      <c r="N65" s="46">
        <f ca="1">IF(L65=0,E65,-SUM((INDIRECT("N" &amp; ROW() - 1):$N$2)))</f>
        <v>0</v>
      </c>
    </row>
    <row r="66" spans="2:14" ht="13.75" customHeight="1" x14ac:dyDescent="0.2">
      <c r="B66" s="40" t="str">
        <f>IF(D66="","",VLOOKUP(D66,'SKU Адыгейский'!$A$1:$B$150,2,0))</f>
        <v/>
      </c>
      <c r="C66" s="40" t="str">
        <f>IF(D66="","",VLOOKUP(D66, 'SKU Адыгейский'!$A$1:$C$150,3,0))</f>
        <v/>
      </c>
      <c r="F66" s="45" t="str">
        <f t="shared" ca="1" si="7"/>
        <v/>
      </c>
      <c r="G66" s="45" t="str">
        <f t="shared" ca="1" si="8"/>
        <v/>
      </c>
      <c r="H66" s="45" t="str">
        <f t="shared" si="9"/>
        <v/>
      </c>
      <c r="J66" s="23" t="e">
        <f ca="1">IF(I66 = "-", -INDIRECT("C" &amp; ROW() - 1) * INDIRECT("F" &amp; ROW() - 1),E66 *#REF!)</f>
        <v>#REF!</v>
      </c>
      <c r="K66" s="1">
        <f t="shared" ca="1" si="10"/>
        <v>0</v>
      </c>
      <c r="L66" s="1">
        <f t="shared" si="11"/>
        <v>0</v>
      </c>
      <c r="M66" s="1" t="e">
        <f t="shared" ca="1" si="12"/>
        <v>#REF!</v>
      </c>
      <c r="N66" s="46">
        <f ca="1">IF(L66=0,E66,-SUM((INDIRECT("N" &amp; ROW() - 1):$N$2)))</f>
        <v>0</v>
      </c>
    </row>
    <row r="67" spans="2:14" ht="13.75" customHeight="1" x14ac:dyDescent="0.2">
      <c r="B67" s="40" t="str">
        <f>IF(D67="","",VLOOKUP(D67,'SKU Адыгейский'!$A$1:$B$150,2,0))</f>
        <v/>
      </c>
      <c r="C67" s="40" t="str">
        <f>IF(D67="","",VLOOKUP(D67, 'SKU Адыгейский'!$A$1:$C$150,3,0))</f>
        <v/>
      </c>
      <c r="F67" s="45" t="str">
        <f t="shared" ref="F67:F98" ca="1" si="13">IF(L67=0, "", H67 - G67 * (INDIRECT("C" &amp; ROW() - 1)))</f>
        <v/>
      </c>
      <c r="G67" s="45" t="str">
        <f t="shared" ref="G67:G98" ca="1" si="14">IF(L67=0, "", _xlfn.CEILING.MATH(H67 / (INDIRECT("C" &amp; ROW() - 1)), 1))</f>
        <v/>
      </c>
      <c r="H67" s="45" t="str">
        <f t="shared" ref="H67:H98" si="15">IF(L67=0, "", -N67)</f>
        <v/>
      </c>
      <c r="J67" s="23" t="e">
        <f ca="1">IF(I67 = "-", -INDIRECT("C" &amp; ROW() - 1) * INDIRECT("F" &amp; ROW() - 1),E67 *#REF!)</f>
        <v>#REF!</v>
      </c>
      <c r="K67" s="1">
        <f t="shared" ref="K67:K72" ca="1" si="16">IF(I67 = "-", SUM(INDIRECT(ADDRESS(2,COLUMN(J67)) &amp; ":" &amp; ADDRESS(ROW(),COLUMN(J67)))), 0)</f>
        <v>0</v>
      </c>
      <c r="L67" s="1">
        <f t="shared" ref="L67:L98" si="17">IF(I67="-",1,0)</f>
        <v>0</v>
      </c>
      <c r="M67" s="1" t="e">
        <f t="shared" ref="M67:M98" ca="1" si="18">IF(K67 = 0, INDIRECT("M" &amp; ROW() - 1), K67)</f>
        <v>#REF!</v>
      </c>
      <c r="N67" s="46">
        <f ca="1">IF(L67=0,E67,-SUM((INDIRECT("N" &amp; ROW() - 1):$N$2)))</f>
        <v>0</v>
      </c>
    </row>
    <row r="68" spans="2:14" ht="13.75" customHeight="1" x14ac:dyDescent="0.2">
      <c r="B68" s="40" t="str">
        <f>IF(D68="","",VLOOKUP(D68,'SKU Адыгейский'!$A$1:$B$150,2,0))</f>
        <v/>
      </c>
      <c r="C68" s="40" t="str">
        <f>IF(D68="","",VLOOKUP(D68, 'SKU Адыгейский'!$A$1:$C$150,3,0))</f>
        <v/>
      </c>
      <c r="F68" s="45" t="str">
        <f t="shared" ca="1" si="13"/>
        <v/>
      </c>
      <c r="G68" s="45" t="str">
        <f t="shared" ca="1" si="14"/>
        <v/>
      </c>
      <c r="H68" s="45" t="str">
        <f t="shared" si="15"/>
        <v/>
      </c>
      <c r="J68" s="23" t="e">
        <f ca="1">IF(I68 = "-", -INDIRECT("C" &amp; ROW() - 1) * INDIRECT("F" &amp; ROW() - 1),E68 *#REF!)</f>
        <v>#REF!</v>
      </c>
      <c r="K68" s="1">
        <f t="shared" ca="1" si="16"/>
        <v>0</v>
      </c>
      <c r="L68" s="1">
        <f t="shared" si="17"/>
        <v>0</v>
      </c>
      <c r="M68" s="1" t="e">
        <f t="shared" ca="1" si="18"/>
        <v>#REF!</v>
      </c>
      <c r="N68" s="46">
        <f ca="1">IF(L68=0,E68,-SUM((INDIRECT("N" &amp; ROW() - 1):$N$2)))</f>
        <v>0</v>
      </c>
    </row>
    <row r="69" spans="2:14" ht="13.75" customHeight="1" x14ac:dyDescent="0.2">
      <c r="B69" s="40" t="str">
        <f>IF(D69="","",VLOOKUP(D69,'SKU Адыгейский'!$A$1:$B$150,2,0))</f>
        <v/>
      </c>
      <c r="C69" s="40" t="str">
        <f>IF(D69="","",VLOOKUP(D69, 'SKU Адыгейский'!$A$1:$C$150,3,0))</f>
        <v/>
      </c>
      <c r="F69" s="45" t="str">
        <f t="shared" ca="1" si="13"/>
        <v/>
      </c>
      <c r="G69" s="45" t="str">
        <f t="shared" ca="1" si="14"/>
        <v/>
      </c>
      <c r="H69" s="45" t="str">
        <f t="shared" si="15"/>
        <v/>
      </c>
      <c r="J69" s="23" t="e">
        <f ca="1">IF(I69 = "-", -INDIRECT("C" &amp; ROW() - 1) * INDIRECT("F" &amp; ROW() - 1),E69 *#REF!)</f>
        <v>#REF!</v>
      </c>
      <c r="K69" s="1">
        <f t="shared" ca="1" si="16"/>
        <v>0</v>
      </c>
      <c r="L69" s="1">
        <f t="shared" si="17"/>
        <v>0</v>
      </c>
      <c r="M69" s="1" t="e">
        <f t="shared" ca="1" si="18"/>
        <v>#REF!</v>
      </c>
      <c r="N69" s="46">
        <f ca="1">IF(L69=0,E69,-SUM((INDIRECT("N" &amp; ROW() - 1):$N$2)))</f>
        <v>0</v>
      </c>
    </row>
    <row r="70" spans="2:14" ht="13.75" customHeight="1" x14ac:dyDescent="0.2">
      <c r="B70" s="40" t="str">
        <f>IF(D70="","",VLOOKUP(D70,'SKU Адыгейский'!$A$1:$B$150,2,0))</f>
        <v/>
      </c>
      <c r="C70" s="40" t="str">
        <f>IF(D70="","",VLOOKUP(D70, 'SKU Адыгейский'!$A$1:$C$150,3,0))</f>
        <v/>
      </c>
      <c r="F70" s="45" t="str">
        <f t="shared" ca="1" si="13"/>
        <v/>
      </c>
      <c r="G70" s="45" t="str">
        <f t="shared" ca="1" si="14"/>
        <v/>
      </c>
      <c r="H70" s="45" t="str">
        <f t="shared" si="15"/>
        <v/>
      </c>
      <c r="J70" s="23" t="e">
        <f ca="1">IF(I70 = "-", -INDIRECT("C" &amp; ROW() - 1) * INDIRECT("F" &amp; ROW() - 1),E70 *#REF!)</f>
        <v>#REF!</v>
      </c>
      <c r="K70" s="1">
        <f t="shared" ca="1" si="16"/>
        <v>0</v>
      </c>
      <c r="L70" s="1">
        <f t="shared" si="17"/>
        <v>0</v>
      </c>
      <c r="M70" s="1" t="e">
        <f t="shared" ca="1" si="18"/>
        <v>#REF!</v>
      </c>
      <c r="N70" s="46">
        <f ca="1">IF(L70=0,E70,-SUM((INDIRECT("N" &amp; ROW() - 1):$N$2)))</f>
        <v>0</v>
      </c>
    </row>
    <row r="71" spans="2:14" ht="13.75" customHeight="1" x14ac:dyDescent="0.2">
      <c r="B71" s="40" t="str">
        <f>IF(D71="","",VLOOKUP(D71,'SKU Адыгейский'!$A$1:$B$150,2,0))</f>
        <v/>
      </c>
      <c r="C71" s="40" t="str">
        <f>IF(D71="","",VLOOKUP(D71, 'SKU Адыгейский'!$A$1:$C$150,3,0))</f>
        <v/>
      </c>
      <c r="F71" s="45" t="str">
        <f t="shared" ca="1" si="13"/>
        <v/>
      </c>
      <c r="G71" s="45" t="str">
        <f t="shared" ca="1" si="14"/>
        <v/>
      </c>
      <c r="H71" s="45" t="str">
        <f t="shared" si="15"/>
        <v/>
      </c>
      <c r="J71" s="23" t="e">
        <f ca="1">IF(I71 = "-", -INDIRECT("C" &amp; ROW() - 1) * INDIRECT("F" &amp; ROW() - 1),E71 *#REF!)</f>
        <v>#REF!</v>
      </c>
      <c r="K71" s="1">
        <f t="shared" ca="1" si="16"/>
        <v>0</v>
      </c>
      <c r="L71" s="1">
        <f t="shared" si="17"/>
        <v>0</v>
      </c>
      <c r="M71" s="1" t="e">
        <f t="shared" ca="1" si="18"/>
        <v>#REF!</v>
      </c>
      <c r="N71" s="46">
        <f ca="1">IF(L71=0,E71,-SUM((INDIRECT("N" &amp; ROW() - 1):$N$2)))</f>
        <v>0</v>
      </c>
    </row>
    <row r="72" spans="2:14" ht="13.75" customHeight="1" x14ac:dyDescent="0.2">
      <c r="B72" s="40" t="str">
        <f>IF(D72="","",VLOOKUP(D72,'SKU Адыгейский'!$A$1:$B$150,2,0))</f>
        <v/>
      </c>
      <c r="C72" s="40" t="str">
        <f>IF(D72="","",VLOOKUP(D72, 'SKU Адыгейский'!$A$1:$C$150,3,0))</f>
        <v/>
      </c>
      <c r="F72" s="45" t="str">
        <f t="shared" ca="1" si="13"/>
        <v/>
      </c>
      <c r="G72" s="45" t="str">
        <f t="shared" ca="1" si="14"/>
        <v/>
      </c>
      <c r="H72" s="45" t="str">
        <f t="shared" si="15"/>
        <v/>
      </c>
      <c r="J72" s="23" t="e">
        <f ca="1">IF(I72 = "-", -INDIRECT("C" &amp; ROW() - 1) * INDIRECT("F" &amp; ROW() - 1),E72 *#REF!)</f>
        <v>#REF!</v>
      </c>
      <c r="K72" s="1">
        <f t="shared" ca="1" si="16"/>
        <v>0</v>
      </c>
      <c r="L72" s="1">
        <f t="shared" si="17"/>
        <v>0</v>
      </c>
      <c r="M72" s="1" t="e">
        <f t="shared" ca="1" si="18"/>
        <v>#REF!</v>
      </c>
      <c r="N72" s="46">
        <f ca="1">IF(L72=0,E72,-SUM((INDIRECT("N" &amp; ROW() - 1):$N$2)))</f>
        <v>0</v>
      </c>
    </row>
    <row r="73" spans="2:14" ht="13.75" customHeight="1" x14ac:dyDescent="0.2">
      <c r="B73" s="40" t="str">
        <f>IF(D73="","",VLOOKUP(D73,'SKU Адыгейский'!$A$1:$B$150,2,0))</f>
        <v/>
      </c>
      <c r="C73" s="40" t="str">
        <f>IF(D73="","",VLOOKUP(D73, 'SKU Адыгейский'!$A$1:$C$150,3,0))</f>
        <v/>
      </c>
      <c r="F73" s="45" t="str">
        <f t="shared" ca="1" si="13"/>
        <v/>
      </c>
      <c r="G73" s="45" t="str">
        <f t="shared" ca="1" si="14"/>
        <v/>
      </c>
      <c r="H73" s="45" t="str">
        <f t="shared" si="15"/>
        <v/>
      </c>
      <c r="J73" s="23" t="e">
        <f ca="1">IF(I73 = "-", -INDIRECT("C" &amp; ROW() - 1) * INDIRECT("F" &amp; ROW() - 1),E73 *#REF!)</f>
        <v>#REF!</v>
      </c>
      <c r="K73" s="1">
        <f t="shared" ref="K73:K98" ca="1" si="19">IF(I73="-",SUM(INDIRECT(ADDRESS(2,COLUMN(J73))&amp;":"&amp;ADDRESS(ROW(),COLUMN(J73)))),0)</f>
        <v>0</v>
      </c>
      <c r="L73" s="1">
        <f t="shared" si="17"/>
        <v>0</v>
      </c>
      <c r="M73" s="1" t="e">
        <f t="shared" ca="1" si="18"/>
        <v>#REF!</v>
      </c>
      <c r="N73" s="46">
        <f ca="1">IF(L73=0,E73,-SUM((INDIRECT("N" &amp; ROW() - 1):$N$2)))</f>
        <v>0</v>
      </c>
    </row>
    <row r="74" spans="2:14" ht="13.75" customHeight="1" x14ac:dyDescent="0.2">
      <c r="B74" s="40" t="str">
        <f>IF(D74="","",VLOOKUP(D74,'SKU Адыгейский'!$A$1:$B$150,2,0))</f>
        <v/>
      </c>
      <c r="C74" s="40" t="str">
        <f>IF(D74="","",VLOOKUP(D74, 'SKU Адыгейский'!$A$1:$C$150,3,0))</f>
        <v/>
      </c>
      <c r="F74" s="45" t="str">
        <f t="shared" ca="1" si="13"/>
        <v/>
      </c>
      <c r="G74" s="45" t="str">
        <f t="shared" ca="1" si="14"/>
        <v/>
      </c>
      <c r="H74" s="45" t="str">
        <f t="shared" si="15"/>
        <v/>
      </c>
      <c r="J74" s="23" t="e">
        <f ca="1">IF(I74 = "-", -INDIRECT("C" &amp; ROW() - 1) * INDIRECT("F" &amp; ROW() - 1),E74 *#REF!)</f>
        <v>#REF!</v>
      </c>
      <c r="K74" s="1">
        <f t="shared" ca="1" si="19"/>
        <v>0</v>
      </c>
      <c r="L74" s="1">
        <f t="shared" si="17"/>
        <v>0</v>
      </c>
      <c r="M74" s="1" t="e">
        <f t="shared" ca="1" si="18"/>
        <v>#REF!</v>
      </c>
      <c r="N74" s="46">
        <f ca="1">IF(L74=0,E74,-SUM((INDIRECT("N" &amp; ROW() - 1):$N$2)))</f>
        <v>0</v>
      </c>
    </row>
    <row r="75" spans="2:14" ht="13.75" customHeight="1" x14ac:dyDescent="0.2">
      <c r="B75" s="40" t="str">
        <f>IF(D75="","",VLOOKUP(D75,'SKU Адыгейский'!$A$1:$B$150,2,0))</f>
        <v/>
      </c>
      <c r="C75" s="40" t="str">
        <f>IF(D75="","",VLOOKUP(D75, 'SKU Адыгейский'!$A$1:$C$150,3,0))</f>
        <v/>
      </c>
      <c r="F75" s="45" t="str">
        <f t="shared" ca="1" si="13"/>
        <v/>
      </c>
      <c r="G75" s="45" t="str">
        <f t="shared" ca="1" si="14"/>
        <v/>
      </c>
      <c r="H75" s="45" t="str">
        <f t="shared" si="15"/>
        <v/>
      </c>
      <c r="J75" s="23" t="e">
        <f ca="1">IF(I75 = "-", -INDIRECT("C" &amp; ROW() - 1) * INDIRECT("F" &amp; ROW() - 1),E75 *#REF!)</f>
        <v>#REF!</v>
      </c>
      <c r="K75" s="1">
        <f t="shared" ca="1" si="19"/>
        <v>0</v>
      </c>
      <c r="L75" s="1">
        <f t="shared" si="17"/>
        <v>0</v>
      </c>
      <c r="M75" s="1" t="e">
        <f t="shared" ca="1" si="18"/>
        <v>#REF!</v>
      </c>
      <c r="N75" s="46">
        <f ca="1">IF(L75=0,E75,-SUM((INDIRECT("N" &amp; ROW() - 1):$N$2)))</f>
        <v>0</v>
      </c>
    </row>
    <row r="76" spans="2:14" ht="13.75" customHeight="1" x14ac:dyDescent="0.2">
      <c r="B76" s="40" t="str">
        <f>IF(D76="","",VLOOKUP(D76,'SKU Адыгейский'!$A$1:$B$150,2,0))</f>
        <v/>
      </c>
      <c r="C76" s="40" t="str">
        <f>IF(D76="","",VLOOKUP(D76, 'SKU Адыгейский'!$A$1:$C$150,3,0))</f>
        <v/>
      </c>
      <c r="F76" s="45" t="str">
        <f t="shared" ca="1" si="13"/>
        <v/>
      </c>
      <c r="G76" s="45" t="str">
        <f t="shared" ca="1" si="14"/>
        <v/>
      </c>
      <c r="H76" s="45" t="str">
        <f t="shared" si="15"/>
        <v/>
      </c>
      <c r="J76" s="23" t="e">
        <f ca="1">IF(I76 = "-", -INDIRECT("C" &amp; ROW() - 1) * INDIRECT("F" &amp; ROW() - 1),E76 *#REF!)</f>
        <v>#REF!</v>
      </c>
      <c r="K76" s="1">
        <f t="shared" ca="1" si="19"/>
        <v>0</v>
      </c>
      <c r="L76" s="1">
        <f t="shared" si="17"/>
        <v>0</v>
      </c>
      <c r="M76" s="1" t="e">
        <f t="shared" ca="1" si="18"/>
        <v>#REF!</v>
      </c>
      <c r="N76" s="46">
        <f ca="1">IF(L76=0,E76,-SUM((INDIRECT("N" &amp; ROW() - 1):$N$2)))</f>
        <v>0</v>
      </c>
    </row>
    <row r="77" spans="2:14" ht="13.75" customHeight="1" x14ac:dyDescent="0.2">
      <c r="B77" s="40" t="str">
        <f>IF(D77="","",VLOOKUP(D77,'SKU Адыгейский'!$A$1:$B$150,2,0))</f>
        <v/>
      </c>
      <c r="C77" s="40" t="str">
        <f>IF(D77="","",VLOOKUP(D77, 'SKU Адыгейский'!$A$1:$C$150,3,0))</f>
        <v/>
      </c>
      <c r="F77" s="45" t="str">
        <f t="shared" ca="1" si="13"/>
        <v/>
      </c>
      <c r="G77" s="45" t="str">
        <f t="shared" ca="1" si="14"/>
        <v/>
      </c>
      <c r="H77" s="45" t="str">
        <f t="shared" si="15"/>
        <v/>
      </c>
      <c r="J77" s="23" t="e">
        <f ca="1">IF(I77 = "-", -INDIRECT("C" &amp; ROW() - 1) * INDIRECT("F" &amp; ROW() - 1),E77 *#REF!)</f>
        <v>#REF!</v>
      </c>
      <c r="K77" s="1">
        <f t="shared" ca="1" si="19"/>
        <v>0</v>
      </c>
      <c r="L77" s="1">
        <f t="shared" si="17"/>
        <v>0</v>
      </c>
      <c r="M77" s="1" t="e">
        <f t="shared" ca="1" si="18"/>
        <v>#REF!</v>
      </c>
      <c r="N77" s="46">
        <f ca="1">IF(L77=0,E77,-SUM((INDIRECT("N" &amp; ROW() - 1):$N$2)))</f>
        <v>0</v>
      </c>
    </row>
    <row r="78" spans="2:14" ht="13.75" customHeight="1" x14ac:dyDescent="0.2">
      <c r="B78" s="40" t="str">
        <f>IF(D78="","",VLOOKUP(D78,'SKU Адыгейский'!$A$1:$B$150,2,0))</f>
        <v/>
      </c>
      <c r="C78" s="40" t="str">
        <f>IF(D78="","",VLOOKUP(D78, 'SKU Адыгейский'!$A$1:$C$150,3,0))</f>
        <v/>
      </c>
      <c r="F78" s="45" t="str">
        <f t="shared" ca="1" si="13"/>
        <v/>
      </c>
      <c r="G78" s="45" t="str">
        <f t="shared" ca="1" si="14"/>
        <v/>
      </c>
      <c r="H78" s="45" t="str">
        <f t="shared" si="15"/>
        <v/>
      </c>
      <c r="J78" s="23" t="e">
        <f ca="1">IF(I78 = "-", -INDIRECT("C" &amp; ROW() - 1) * INDIRECT("F" &amp; ROW() - 1),E78 *#REF!)</f>
        <v>#REF!</v>
      </c>
      <c r="K78" s="1">
        <f t="shared" ca="1" si="19"/>
        <v>0</v>
      </c>
      <c r="L78" s="1">
        <f t="shared" si="17"/>
        <v>0</v>
      </c>
      <c r="M78" s="1" t="e">
        <f t="shared" ca="1" si="18"/>
        <v>#REF!</v>
      </c>
      <c r="N78" s="46">
        <f ca="1">IF(L78=0,E78,-SUM((INDIRECT("N" &amp; ROW() - 1):$N$2)))</f>
        <v>0</v>
      </c>
    </row>
    <row r="79" spans="2:14" ht="13.75" customHeight="1" x14ac:dyDescent="0.2">
      <c r="B79" s="40" t="str">
        <f>IF(D79="","",VLOOKUP(D79,'SKU Адыгейский'!$A$1:$B$150,2,0))</f>
        <v/>
      </c>
      <c r="C79" s="40" t="str">
        <f>IF(D79="","",VLOOKUP(D79, 'SKU Адыгейский'!$A$1:$C$150,3,0))</f>
        <v/>
      </c>
      <c r="F79" s="45" t="str">
        <f t="shared" ca="1" si="13"/>
        <v/>
      </c>
      <c r="G79" s="45" t="str">
        <f t="shared" ca="1" si="14"/>
        <v/>
      </c>
      <c r="H79" s="45" t="str">
        <f t="shared" si="15"/>
        <v/>
      </c>
      <c r="J79" s="23" t="e">
        <f ca="1">IF(I79 = "-", -INDIRECT("C" &amp; ROW() - 1) * INDIRECT("F" &amp; ROW() - 1),E79 *#REF!)</f>
        <v>#REF!</v>
      </c>
      <c r="K79" s="1">
        <f t="shared" ca="1" si="19"/>
        <v>0</v>
      </c>
      <c r="L79" s="1">
        <f t="shared" si="17"/>
        <v>0</v>
      </c>
      <c r="M79" s="1" t="e">
        <f t="shared" ca="1" si="18"/>
        <v>#REF!</v>
      </c>
      <c r="N79" s="46">
        <f ca="1">IF(L79=0,E79,-SUM((INDIRECT("N" &amp; ROW() - 1):$N$2)))</f>
        <v>0</v>
      </c>
    </row>
    <row r="80" spans="2:14" ht="13.75" customHeight="1" x14ac:dyDescent="0.2">
      <c r="B80" s="40" t="str">
        <f>IF(D80="","",VLOOKUP(D80,'SKU Адыгейский'!$A$1:$B$150,2,0))</f>
        <v/>
      </c>
      <c r="C80" s="40" t="str">
        <f>IF(D80="","",VLOOKUP(D80, 'SKU Адыгейский'!$A$1:$C$150,3,0))</f>
        <v/>
      </c>
      <c r="F80" s="45" t="str">
        <f t="shared" ca="1" si="13"/>
        <v/>
      </c>
      <c r="G80" s="45" t="str">
        <f t="shared" ca="1" si="14"/>
        <v/>
      </c>
      <c r="H80" s="45" t="str">
        <f t="shared" si="15"/>
        <v/>
      </c>
      <c r="J80" s="23" t="e">
        <f ca="1">IF(I80 = "-", -INDIRECT("C" &amp; ROW() - 1) * INDIRECT("F" &amp; ROW() - 1),E80 *#REF!)</f>
        <v>#REF!</v>
      </c>
      <c r="K80" s="1">
        <f t="shared" ca="1" si="19"/>
        <v>0</v>
      </c>
      <c r="L80" s="1">
        <f t="shared" si="17"/>
        <v>0</v>
      </c>
      <c r="M80" s="1" t="e">
        <f t="shared" ca="1" si="18"/>
        <v>#REF!</v>
      </c>
      <c r="N80" s="46">
        <f ca="1">IF(L80=0,E80,-SUM((INDIRECT("N" &amp; ROW() - 1):$N$2)))</f>
        <v>0</v>
      </c>
    </row>
    <row r="81" spans="2:14" ht="13.75" customHeight="1" x14ac:dyDescent="0.2">
      <c r="B81" s="40" t="str">
        <f>IF(D81="","",VLOOKUP(D81,'SKU Адыгейский'!$A$1:$B$150,2,0))</f>
        <v/>
      </c>
      <c r="C81" s="40" t="str">
        <f>IF(D81="","",VLOOKUP(D81, 'SKU Адыгейский'!$A$1:$C$150,3,0))</f>
        <v/>
      </c>
      <c r="F81" s="45" t="str">
        <f t="shared" ca="1" si="13"/>
        <v/>
      </c>
      <c r="G81" s="45" t="str">
        <f t="shared" ca="1" si="14"/>
        <v/>
      </c>
      <c r="H81" s="45" t="str">
        <f t="shared" si="15"/>
        <v/>
      </c>
      <c r="J81" s="23" t="e">
        <f ca="1">IF(I81 = "-", -INDIRECT("C" &amp; ROW() - 1) * INDIRECT("F" &amp; ROW() - 1),E81 *#REF!)</f>
        <v>#REF!</v>
      </c>
      <c r="K81" s="1">
        <f t="shared" ca="1" si="19"/>
        <v>0</v>
      </c>
      <c r="L81" s="1">
        <f t="shared" si="17"/>
        <v>0</v>
      </c>
      <c r="M81" s="1" t="e">
        <f t="shared" ca="1" si="18"/>
        <v>#REF!</v>
      </c>
      <c r="N81" s="46">
        <f ca="1">IF(L81=0,E81,-SUM((INDIRECT("N" &amp; ROW() - 1):$N$2)))</f>
        <v>0</v>
      </c>
    </row>
    <row r="82" spans="2:14" ht="13.75" customHeight="1" x14ac:dyDescent="0.2">
      <c r="B82" s="40" t="str">
        <f>IF(D82="","",VLOOKUP(D82,'SKU Адыгейский'!$A$1:$B$150,2,0))</f>
        <v/>
      </c>
      <c r="C82" s="40" t="str">
        <f>IF(D82="","",VLOOKUP(D82, 'SKU Адыгейский'!$A$1:$C$150,3,0))</f>
        <v/>
      </c>
      <c r="F82" s="45" t="str">
        <f t="shared" ca="1" si="13"/>
        <v/>
      </c>
      <c r="G82" s="45" t="str">
        <f t="shared" ca="1" si="14"/>
        <v/>
      </c>
      <c r="H82" s="45" t="str">
        <f t="shared" si="15"/>
        <v/>
      </c>
      <c r="J82" s="23" t="e">
        <f ca="1">IF(I82 = "-", -INDIRECT("C" &amp; ROW() - 1) * INDIRECT("F" &amp; ROW() - 1),E82 *#REF!)</f>
        <v>#REF!</v>
      </c>
      <c r="K82" s="1">
        <f t="shared" ca="1" si="19"/>
        <v>0</v>
      </c>
      <c r="L82" s="1">
        <f t="shared" si="17"/>
        <v>0</v>
      </c>
      <c r="M82" s="1" t="e">
        <f t="shared" ca="1" si="18"/>
        <v>#REF!</v>
      </c>
      <c r="N82" s="46">
        <f ca="1">IF(L82=0,E82,-SUM((INDIRECT("N" &amp; ROW() - 1):$N$2)))</f>
        <v>0</v>
      </c>
    </row>
    <row r="83" spans="2:14" ht="13.75" customHeight="1" x14ac:dyDescent="0.2">
      <c r="B83" s="40" t="str">
        <f>IF(D83="","",VLOOKUP(D83,'SKU Адыгейский'!$A$1:$B$150,2,0))</f>
        <v/>
      </c>
      <c r="C83" s="40" t="str">
        <f>IF(D83="","",VLOOKUP(D83, 'SKU Адыгейский'!$A$1:$C$150,3,0))</f>
        <v/>
      </c>
      <c r="F83" s="45" t="str">
        <f t="shared" ca="1" si="13"/>
        <v/>
      </c>
      <c r="G83" s="45" t="str">
        <f t="shared" ca="1" si="14"/>
        <v/>
      </c>
      <c r="H83" s="45" t="str">
        <f t="shared" si="15"/>
        <v/>
      </c>
      <c r="J83" s="23" t="e">
        <f ca="1">IF(I83 = "-", -INDIRECT("C" &amp; ROW() - 1) * INDIRECT("F" &amp; ROW() - 1),E83 *#REF!)</f>
        <v>#REF!</v>
      </c>
      <c r="K83" s="1">
        <f t="shared" ca="1" si="19"/>
        <v>0</v>
      </c>
      <c r="L83" s="1">
        <f t="shared" si="17"/>
        <v>0</v>
      </c>
      <c r="M83" s="1" t="e">
        <f t="shared" ca="1" si="18"/>
        <v>#REF!</v>
      </c>
      <c r="N83" s="46">
        <f ca="1">IF(L83=0,E83,-SUM((INDIRECT("N" &amp; ROW() - 1):$N$2)))</f>
        <v>0</v>
      </c>
    </row>
    <row r="84" spans="2:14" ht="13.75" customHeight="1" x14ac:dyDescent="0.2">
      <c r="B84" s="40" t="str">
        <f>IF(D84="","",VLOOKUP(D84,'SKU Адыгейский'!$A$1:$B$150,2,0))</f>
        <v/>
      </c>
      <c r="C84" s="40" t="str">
        <f>IF(D84="","",VLOOKUP(D84, 'SKU Адыгейский'!$A$1:$C$150,3,0))</f>
        <v/>
      </c>
      <c r="F84" s="45" t="str">
        <f t="shared" ca="1" si="13"/>
        <v/>
      </c>
      <c r="G84" s="45" t="str">
        <f t="shared" ca="1" si="14"/>
        <v/>
      </c>
      <c r="H84" s="45" t="str">
        <f t="shared" si="15"/>
        <v/>
      </c>
      <c r="J84" s="23" t="e">
        <f ca="1">IF(I84 = "-", -INDIRECT("C" &amp; ROW() - 1) * INDIRECT("F" &amp; ROW() - 1),E84 *#REF!)</f>
        <v>#REF!</v>
      </c>
      <c r="K84" s="1">
        <f t="shared" ca="1" si="19"/>
        <v>0</v>
      </c>
      <c r="L84" s="1">
        <f t="shared" si="17"/>
        <v>0</v>
      </c>
      <c r="M84" s="1" t="e">
        <f t="shared" ca="1" si="18"/>
        <v>#REF!</v>
      </c>
      <c r="N84" s="46">
        <f ca="1">IF(L84=0,E84,-SUM((INDIRECT("N" &amp; ROW() - 1):$N$2)))</f>
        <v>0</v>
      </c>
    </row>
    <row r="85" spans="2:14" ht="13.75" customHeight="1" x14ac:dyDescent="0.2">
      <c r="B85" s="40" t="str">
        <f>IF(D85="","",VLOOKUP(D85,'SKU Адыгейский'!$A$1:$B$150,2,0))</f>
        <v/>
      </c>
      <c r="C85" s="40" t="str">
        <f>IF(D85="","",VLOOKUP(D85, 'SKU Адыгейский'!$A$1:$C$150,3,0))</f>
        <v/>
      </c>
      <c r="F85" s="45" t="str">
        <f t="shared" ca="1" si="13"/>
        <v/>
      </c>
      <c r="G85" s="45" t="str">
        <f t="shared" ca="1" si="14"/>
        <v/>
      </c>
      <c r="H85" s="45" t="str">
        <f t="shared" si="15"/>
        <v/>
      </c>
      <c r="J85" s="23" t="e">
        <f ca="1">IF(I85 = "-", -INDIRECT("C" &amp; ROW() - 1) * INDIRECT("F" &amp; ROW() - 1),E85 *#REF!)</f>
        <v>#REF!</v>
      </c>
      <c r="K85" s="1">
        <f t="shared" ca="1" si="19"/>
        <v>0</v>
      </c>
      <c r="L85" s="1">
        <f t="shared" si="17"/>
        <v>0</v>
      </c>
      <c r="M85" s="1" t="e">
        <f t="shared" ca="1" si="18"/>
        <v>#REF!</v>
      </c>
      <c r="N85" s="46">
        <f ca="1">IF(L85=0,E85,-SUM((INDIRECT("N" &amp; ROW() - 1):$N$2)))</f>
        <v>0</v>
      </c>
    </row>
    <row r="86" spans="2:14" ht="13.75" customHeight="1" x14ac:dyDescent="0.2">
      <c r="B86" s="40" t="str">
        <f>IF(D86="","",VLOOKUP(D86,'SKU Адыгейский'!$A$1:$B$150,2,0))</f>
        <v/>
      </c>
      <c r="C86" s="40" t="str">
        <f>IF(D86="","",VLOOKUP(D86, 'SKU Адыгейский'!$A$1:$C$150,3,0))</f>
        <v/>
      </c>
      <c r="F86" s="45" t="str">
        <f t="shared" ca="1" si="13"/>
        <v/>
      </c>
      <c r="G86" s="45" t="str">
        <f t="shared" ca="1" si="14"/>
        <v/>
      </c>
      <c r="H86" s="45" t="str">
        <f t="shared" si="15"/>
        <v/>
      </c>
      <c r="J86" s="23" t="e">
        <f ca="1">IF(I86 = "-", -INDIRECT("C" &amp; ROW() - 1) * INDIRECT("F" &amp; ROW() - 1),E86 *#REF!)</f>
        <v>#REF!</v>
      </c>
      <c r="K86" s="1">
        <f t="shared" ca="1" si="19"/>
        <v>0</v>
      </c>
      <c r="L86" s="1">
        <f t="shared" si="17"/>
        <v>0</v>
      </c>
      <c r="M86" s="1" t="e">
        <f t="shared" ca="1" si="18"/>
        <v>#REF!</v>
      </c>
      <c r="N86" s="46">
        <f ca="1">IF(L86=0,E86,-SUM((INDIRECT("N" &amp; ROW() - 1):$N$2)))</f>
        <v>0</v>
      </c>
    </row>
    <row r="87" spans="2:14" ht="13.75" customHeight="1" x14ac:dyDescent="0.2">
      <c r="B87" s="40" t="str">
        <f>IF(D87="","",VLOOKUP(D87,'SKU Адыгейский'!$A$1:$B$150,2,0))</f>
        <v/>
      </c>
      <c r="C87" s="40" t="str">
        <f>IF(D87="","",VLOOKUP(D87, 'SKU Адыгейский'!$A$1:$C$150,3,0))</f>
        <v/>
      </c>
      <c r="F87" s="45" t="str">
        <f t="shared" ca="1" si="13"/>
        <v/>
      </c>
      <c r="G87" s="45" t="str">
        <f t="shared" ca="1" si="14"/>
        <v/>
      </c>
      <c r="H87" s="45" t="str">
        <f t="shared" si="15"/>
        <v/>
      </c>
      <c r="J87" s="23" t="e">
        <f ca="1">IF(I87 = "-", -INDIRECT("C" &amp; ROW() - 1) * INDIRECT("F" &amp; ROW() - 1),E87 *#REF!)</f>
        <v>#REF!</v>
      </c>
      <c r="K87" s="1">
        <f t="shared" ca="1" si="19"/>
        <v>0</v>
      </c>
      <c r="L87" s="1">
        <f t="shared" si="17"/>
        <v>0</v>
      </c>
      <c r="M87" s="1" t="e">
        <f t="shared" ca="1" si="18"/>
        <v>#REF!</v>
      </c>
      <c r="N87" s="46">
        <f ca="1">IF(L87=0,E87,-SUM((INDIRECT("N" &amp; ROW() - 1):$N$2)))</f>
        <v>0</v>
      </c>
    </row>
    <row r="88" spans="2:14" ht="13.75" customHeight="1" x14ac:dyDescent="0.2">
      <c r="B88" s="40" t="str">
        <f>IF(D88="","",VLOOKUP(D88,'SKU Адыгейский'!$A$1:$B$150,2,0))</f>
        <v/>
      </c>
      <c r="C88" s="40" t="str">
        <f>IF(D88="","",VLOOKUP(D88, 'SKU Адыгейский'!$A$1:$C$150,3,0))</f>
        <v/>
      </c>
      <c r="F88" s="45" t="str">
        <f t="shared" ca="1" si="13"/>
        <v/>
      </c>
      <c r="G88" s="45" t="str">
        <f t="shared" ca="1" si="14"/>
        <v/>
      </c>
      <c r="H88" s="45" t="str">
        <f t="shared" si="15"/>
        <v/>
      </c>
      <c r="J88" s="23" t="e">
        <f ca="1">IF(I88 = "-", -INDIRECT("C" &amp; ROW() - 1) * INDIRECT("F" &amp; ROW() - 1),E88 *#REF!)</f>
        <v>#REF!</v>
      </c>
      <c r="K88" s="1">
        <f t="shared" ca="1" si="19"/>
        <v>0</v>
      </c>
      <c r="L88" s="1">
        <f t="shared" si="17"/>
        <v>0</v>
      </c>
      <c r="M88" s="1" t="e">
        <f t="shared" ca="1" si="18"/>
        <v>#REF!</v>
      </c>
      <c r="N88" s="46">
        <f ca="1">IF(L88=0,E88,-SUM((INDIRECT("N" &amp; ROW() - 1):$N$2)))</f>
        <v>0</v>
      </c>
    </row>
    <row r="89" spans="2:14" ht="13.75" customHeight="1" x14ac:dyDescent="0.2">
      <c r="B89" s="40" t="str">
        <f>IF(D89="","",VLOOKUP(D89,'SKU Адыгейский'!$A$1:$B$150,2,0))</f>
        <v/>
      </c>
      <c r="C89" s="40" t="str">
        <f>IF(D89="","",VLOOKUP(D89, 'SKU Адыгейский'!$A$1:$C$150,3,0))</f>
        <v/>
      </c>
      <c r="F89" s="45" t="str">
        <f t="shared" ca="1" si="13"/>
        <v/>
      </c>
      <c r="G89" s="45" t="str">
        <f t="shared" ca="1" si="14"/>
        <v/>
      </c>
      <c r="H89" s="45" t="str">
        <f t="shared" si="15"/>
        <v/>
      </c>
      <c r="J89" s="23" t="e">
        <f ca="1">IF(I89 = "-", -INDIRECT("C" &amp; ROW() - 1) * INDIRECT("F" &amp; ROW() - 1),E89 *#REF!)</f>
        <v>#REF!</v>
      </c>
      <c r="K89" s="1">
        <f t="shared" ca="1" si="19"/>
        <v>0</v>
      </c>
      <c r="L89" s="1">
        <f t="shared" si="17"/>
        <v>0</v>
      </c>
      <c r="M89" s="1" t="e">
        <f t="shared" ca="1" si="18"/>
        <v>#REF!</v>
      </c>
      <c r="N89" s="46">
        <f ca="1">IF(L89=0,E89,-SUM((INDIRECT("N" &amp; ROW() - 1):$N$2)))</f>
        <v>0</v>
      </c>
    </row>
    <row r="90" spans="2:14" ht="13.75" customHeight="1" x14ac:dyDescent="0.2">
      <c r="B90" s="40" t="str">
        <f>IF(D90="","",VLOOKUP(D90,'SKU Адыгейский'!$A$1:$B$150,2,0))</f>
        <v/>
      </c>
      <c r="C90" s="40" t="str">
        <f>IF(D90="","",VLOOKUP(D90, 'SKU Адыгейский'!$A$1:$C$150,3,0))</f>
        <v/>
      </c>
      <c r="F90" s="45" t="str">
        <f t="shared" ca="1" si="13"/>
        <v/>
      </c>
      <c r="G90" s="45" t="str">
        <f t="shared" ca="1" si="14"/>
        <v/>
      </c>
      <c r="H90" s="45" t="str">
        <f t="shared" si="15"/>
        <v/>
      </c>
      <c r="J90" s="23" t="e">
        <f ca="1">IF(I90 = "-", -INDIRECT("C" &amp; ROW() - 1) * INDIRECT("F" &amp; ROW() - 1),E90 *#REF!)</f>
        <v>#REF!</v>
      </c>
      <c r="K90" s="1">
        <f t="shared" ca="1" si="19"/>
        <v>0</v>
      </c>
      <c r="L90" s="1">
        <f t="shared" si="17"/>
        <v>0</v>
      </c>
      <c r="M90" s="1" t="e">
        <f t="shared" ca="1" si="18"/>
        <v>#REF!</v>
      </c>
      <c r="N90" s="46">
        <f ca="1">IF(L90=0,E90,-SUM((INDIRECT("N" &amp; ROW() - 1):$N$2)))</f>
        <v>0</v>
      </c>
    </row>
    <row r="91" spans="2:14" ht="13.75" customHeight="1" x14ac:dyDescent="0.2">
      <c r="B91" s="40" t="str">
        <f>IF(D91="","",VLOOKUP(D91,'SKU Адыгейский'!$A$1:$B$150,2,0))</f>
        <v/>
      </c>
      <c r="C91" s="40" t="str">
        <f>IF(D91="","",VLOOKUP(D91, 'SKU Адыгейский'!$A$1:$C$150,3,0))</f>
        <v/>
      </c>
      <c r="F91" s="45" t="str">
        <f t="shared" ca="1" si="13"/>
        <v/>
      </c>
      <c r="G91" s="45" t="str">
        <f t="shared" ca="1" si="14"/>
        <v/>
      </c>
      <c r="H91" s="45" t="str">
        <f t="shared" si="15"/>
        <v/>
      </c>
      <c r="J91" s="23" t="e">
        <f ca="1">IF(I91 = "-", -INDIRECT("C" &amp; ROW() - 1) * INDIRECT("F" &amp; ROW() - 1),E91 *#REF!)</f>
        <v>#REF!</v>
      </c>
      <c r="K91" s="1">
        <f t="shared" ca="1" si="19"/>
        <v>0</v>
      </c>
      <c r="L91" s="1">
        <f t="shared" si="17"/>
        <v>0</v>
      </c>
      <c r="M91" s="1" t="e">
        <f t="shared" ca="1" si="18"/>
        <v>#REF!</v>
      </c>
      <c r="N91" s="46">
        <f ca="1">IF(L91=0,E91,-SUM((INDIRECT("N" &amp; ROW() - 1):$N$2)))</f>
        <v>0</v>
      </c>
    </row>
    <row r="92" spans="2:14" ht="13.75" customHeight="1" x14ac:dyDescent="0.2">
      <c r="B92" s="40" t="str">
        <f>IF(D92="","",VLOOKUP(D92,'SKU Адыгейский'!$A$1:$B$150,2,0))</f>
        <v/>
      </c>
      <c r="C92" s="40" t="str">
        <f>IF(D92="","",VLOOKUP(D92, 'SKU Адыгейский'!$A$1:$C$150,3,0))</f>
        <v/>
      </c>
      <c r="F92" s="45" t="str">
        <f t="shared" ca="1" si="13"/>
        <v/>
      </c>
      <c r="G92" s="45" t="str">
        <f t="shared" ca="1" si="14"/>
        <v/>
      </c>
      <c r="H92" s="45" t="str">
        <f t="shared" si="15"/>
        <v/>
      </c>
      <c r="J92" s="23" t="e">
        <f ca="1">IF(I92 = "-", -INDIRECT("C" &amp; ROW() - 1) * INDIRECT("F" &amp; ROW() - 1),E92 *#REF!)</f>
        <v>#REF!</v>
      </c>
      <c r="K92" s="1">
        <f t="shared" ca="1" si="19"/>
        <v>0</v>
      </c>
      <c r="L92" s="1">
        <f t="shared" si="17"/>
        <v>0</v>
      </c>
      <c r="M92" s="1" t="e">
        <f t="shared" ca="1" si="18"/>
        <v>#REF!</v>
      </c>
      <c r="N92" s="46">
        <f ca="1">IF(L92=0,E92,-SUM((INDIRECT("N" &amp; ROW() - 1):$N$2)))</f>
        <v>0</v>
      </c>
    </row>
    <row r="93" spans="2:14" ht="13.75" customHeight="1" x14ac:dyDescent="0.2">
      <c r="B93" s="40" t="str">
        <f>IF(D93="","",VLOOKUP(D93,'SKU Адыгейский'!$A$1:$B$150,2,0))</f>
        <v/>
      </c>
      <c r="C93" s="40" t="str">
        <f>IF(D93="","",VLOOKUP(D93, 'SKU Адыгейский'!$A$1:$C$150,3,0))</f>
        <v/>
      </c>
      <c r="F93" s="45" t="str">
        <f t="shared" ca="1" si="13"/>
        <v/>
      </c>
      <c r="G93" s="45" t="str">
        <f t="shared" ca="1" si="14"/>
        <v/>
      </c>
      <c r="H93" s="45" t="str">
        <f t="shared" si="15"/>
        <v/>
      </c>
      <c r="J93" s="23" t="e">
        <f ca="1">IF(I93 = "-", -INDIRECT("C" &amp; ROW() - 1) * INDIRECT("F" &amp; ROW() - 1),E93 *#REF!)</f>
        <v>#REF!</v>
      </c>
      <c r="K93" s="1">
        <f t="shared" ca="1" si="19"/>
        <v>0</v>
      </c>
      <c r="L93" s="1">
        <f t="shared" si="17"/>
        <v>0</v>
      </c>
      <c r="M93" s="1" t="e">
        <f t="shared" ca="1" si="18"/>
        <v>#REF!</v>
      </c>
      <c r="N93" s="46">
        <f ca="1">IF(L93=0,E93,-SUM((INDIRECT("N" &amp; ROW() - 1):$N$2)))</f>
        <v>0</v>
      </c>
    </row>
    <row r="94" spans="2:14" ht="13.75" customHeight="1" x14ac:dyDescent="0.2">
      <c r="B94" s="40" t="str">
        <f>IF(D94="","",VLOOKUP(D94,'SKU Адыгейский'!$A$1:$B$150,2,0))</f>
        <v/>
      </c>
      <c r="C94" s="40" t="str">
        <f>IF(D94="","",VLOOKUP(D94, 'SKU Адыгейский'!$A$1:$C$150,3,0))</f>
        <v/>
      </c>
      <c r="F94" s="45" t="str">
        <f t="shared" ca="1" si="13"/>
        <v/>
      </c>
      <c r="G94" s="45" t="str">
        <f t="shared" ca="1" si="14"/>
        <v/>
      </c>
      <c r="H94" s="45" t="str">
        <f t="shared" si="15"/>
        <v/>
      </c>
      <c r="J94" s="23" t="e">
        <f ca="1">IF(I94 = "-", -INDIRECT("C" &amp; ROW() - 1) * INDIRECT("F" &amp; ROW() - 1),E94 *#REF!)</f>
        <v>#REF!</v>
      </c>
      <c r="K94" s="1">
        <f t="shared" ca="1" si="19"/>
        <v>0</v>
      </c>
      <c r="L94" s="1">
        <f t="shared" si="17"/>
        <v>0</v>
      </c>
      <c r="M94" s="1" t="e">
        <f t="shared" ca="1" si="18"/>
        <v>#REF!</v>
      </c>
      <c r="N94" s="46">
        <f ca="1">IF(L94=0,E94,-SUM((INDIRECT("N" &amp; ROW() - 1):$N$2)))</f>
        <v>0</v>
      </c>
    </row>
    <row r="95" spans="2:14" ht="13.75" customHeight="1" x14ac:dyDescent="0.2">
      <c r="B95" s="40" t="str">
        <f>IF(D95="","",VLOOKUP(D95,'SKU Адыгейский'!$A$1:$B$150,2,0))</f>
        <v/>
      </c>
      <c r="C95" s="40" t="str">
        <f>IF(D95="","",VLOOKUP(D95, 'SKU Адыгейский'!$A$1:$C$150,3,0))</f>
        <v/>
      </c>
      <c r="F95" s="45" t="str">
        <f t="shared" ca="1" si="13"/>
        <v/>
      </c>
      <c r="G95" s="45" t="str">
        <f t="shared" ca="1" si="14"/>
        <v/>
      </c>
      <c r="H95" s="45" t="str">
        <f t="shared" si="15"/>
        <v/>
      </c>
      <c r="J95" s="23" t="e">
        <f ca="1">IF(I95 = "-", -INDIRECT("C" &amp; ROW() - 1) * INDIRECT("F" &amp; ROW() - 1),E95 *#REF!)</f>
        <v>#REF!</v>
      </c>
      <c r="K95" s="1">
        <f t="shared" ca="1" si="19"/>
        <v>0</v>
      </c>
      <c r="L95" s="1">
        <f t="shared" si="17"/>
        <v>0</v>
      </c>
      <c r="M95" s="1" t="e">
        <f t="shared" ca="1" si="18"/>
        <v>#REF!</v>
      </c>
      <c r="N95" s="46">
        <f ca="1">IF(L95=0,E95,-SUM((INDIRECT("N" &amp; ROW() - 1):$N$2)))</f>
        <v>0</v>
      </c>
    </row>
    <row r="96" spans="2:14" ht="13.75" customHeight="1" x14ac:dyDescent="0.2">
      <c r="B96" s="40" t="str">
        <f>IF(D96="","",VLOOKUP(D96,'SKU Адыгейский'!$A$1:$B$150,2,0))</f>
        <v/>
      </c>
      <c r="C96" s="40" t="str">
        <f>IF(D96="","",VLOOKUP(D96, 'SKU Адыгейский'!$A$1:$C$150,3,0))</f>
        <v/>
      </c>
      <c r="F96" s="45" t="str">
        <f t="shared" ca="1" si="13"/>
        <v/>
      </c>
      <c r="G96" s="45" t="str">
        <f t="shared" ca="1" si="14"/>
        <v/>
      </c>
      <c r="H96" s="45" t="str">
        <f t="shared" si="15"/>
        <v/>
      </c>
      <c r="J96" s="23" t="e">
        <f ca="1">IF(I96 = "-", -INDIRECT("C" &amp; ROW() - 1) * INDIRECT("F" &amp; ROW() - 1),E96 *#REF!)</f>
        <v>#REF!</v>
      </c>
      <c r="K96" s="1">
        <f t="shared" ca="1" si="19"/>
        <v>0</v>
      </c>
      <c r="L96" s="1">
        <f t="shared" si="17"/>
        <v>0</v>
      </c>
      <c r="M96" s="1" t="e">
        <f t="shared" ca="1" si="18"/>
        <v>#REF!</v>
      </c>
      <c r="N96" s="46">
        <f ca="1">IF(L96=0,E96,-SUM((INDIRECT("N" &amp; ROW() - 1):$N$2)))</f>
        <v>0</v>
      </c>
    </row>
    <row r="97" spans="2:14" ht="13.75" customHeight="1" x14ac:dyDescent="0.2">
      <c r="B97" s="40" t="str">
        <f>IF(D97="","",VLOOKUP(D97,'SKU Адыгейский'!$A$1:$B$150,2,0))</f>
        <v/>
      </c>
      <c r="C97" s="40" t="str">
        <f>IF(D97="","",VLOOKUP(D97, 'SKU Адыгейский'!$A$1:$C$150,3,0))</f>
        <v/>
      </c>
      <c r="F97" s="45" t="str">
        <f t="shared" ca="1" si="13"/>
        <v/>
      </c>
      <c r="G97" s="45" t="str">
        <f t="shared" ca="1" si="14"/>
        <v/>
      </c>
      <c r="H97" s="45" t="str">
        <f t="shared" si="15"/>
        <v/>
      </c>
      <c r="J97" s="23" t="e">
        <f ca="1">IF(I97 = "-", -INDIRECT("C" &amp; ROW() - 1) * INDIRECT("F" &amp; ROW() - 1),E97 *#REF!)</f>
        <v>#REF!</v>
      </c>
      <c r="K97" s="1">
        <f t="shared" ca="1" si="19"/>
        <v>0</v>
      </c>
      <c r="L97" s="1">
        <f t="shared" si="17"/>
        <v>0</v>
      </c>
      <c r="M97" s="1" t="e">
        <f t="shared" ca="1" si="18"/>
        <v>#REF!</v>
      </c>
      <c r="N97" s="46">
        <f ca="1">IF(L97=0,E97,-SUM((INDIRECT("N" &amp; ROW() - 1):$N$2)))</f>
        <v>0</v>
      </c>
    </row>
    <row r="98" spans="2:14" ht="13.75" customHeight="1" x14ac:dyDescent="0.2">
      <c r="B98" s="40" t="str">
        <f>IF(D98="","",VLOOKUP(D98,'SKU Адыгейский'!$A$1:$B$150,2,0))</f>
        <v/>
      </c>
      <c r="C98" s="40" t="str">
        <f>IF(D98="","",VLOOKUP(D98, 'SKU Адыгейский'!$A$1:$C$150,3,0))</f>
        <v/>
      </c>
      <c r="F98" s="45" t="str">
        <f t="shared" ca="1" si="13"/>
        <v/>
      </c>
      <c r="G98" s="45" t="str">
        <f t="shared" ca="1" si="14"/>
        <v/>
      </c>
      <c r="H98" s="45" t="str">
        <f t="shared" si="15"/>
        <v/>
      </c>
      <c r="J98" s="23" t="e">
        <f ca="1">IF(I98 = "-", -INDIRECT("C" &amp; ROW() - 1) * INDIRECT("F" &amp; ROW() - 1),E98 *#REF!)</f>
        <v>#REF!</v>
      </c>
      <c r="K98" s="1">
        <f t="shared" ca="1" si="19"/>
        <v>0</v>
      </c>
      <c r="L98" s="1">
        <f t="shared" si="17"/>
        <v>0</v>
      </c>
      <c r="M98" s="1" t="e">
        <f t="shared" ca="1" si="18"/>
        <v>#REF!</v>
      </c>
      <c r="N98" s="46">
        <f ca="1">IF(L98=0,E98,-SUM((INDIRECT("N" &amp; ROW() - 1):$N$2)))</f>
        <v>0</v>
      </c>
    </row>
    <row r="99" spans="2:14" ht="13.75" customHeight="1" x14ac:dyDescent="0.2">
      <c r="B99" s="40" t="str">
        <f>IF(D99="","",VLOOKUP(D99,'SKU Адыгейский'!$A$1:$B$150,2,0))</f>
        <v/>
      </c>
      <c r="C99" s="40" t="str">
        <f>IF(D99="","",VLOOKUP(D99, 'SKU Адыгейский'!$A$1:$C$150,3,0))</f>
        <v/>
      </c>
      <c r="F99" s="45" t="str">
        <f t="shared" ref="F99:F121" ca="1" si="20">IF(L99=0, "", H99 - G99 * (INDIRECT("C" &amp; ROW() - 1)))</f>
        <v/>
      </c>
      <c r="G99" s="45" t="str">
        <f t="shared" ref="G99:G121" ca="1" si="21">IF(L99=0, "", _xlfn.CEILING.MATH(H99 / (INDIRECT("C" &amp; ROW() - 1)), 1))</f>
        <v/>
      </c>
      <c r="H99" s="45" t="str">
        <f t="shared" ref="H99:H121" si="22">IF(L99=0, "", -N99)</f>
        <v/>
      </c>
      <c r="J99" s="23" t="e">
        <f ca="1">IF(I99 = "-", -INDIRECT("C" &amp; ROW() - 1) * INDIRECT("F" &amp; ROW() - 1),E99 *#REF!)</f>
        <v>#REF!</v>
      </c>
      <c r="K99" s="1">
        <f t="shared" ref="K99:K121" ca="1" si="23">IF(I99 = "-", SUM(INDIRECT(ADDRESS(2,COLUMN(J99)) &amp; ":" &amp; ADDRESS(ROW(),COLUMN(J99)))), 0)</f>
        <v>0</v>
      </c>
      <c r="L99" s="1">
        <f t="shared" ref="L99:L121" si="24">IF(I99="-",1,0)</f>
        <v>0</v>
      </c>
      <c r="M99" s="1" t="e">
        <f t="shared" ref="M99:M121" ca="1" si="25">IF(K99 = 0, INDIRECT("M" &amp; ROW() - 1), K99)</f>
        <v>#REF!</v>
      </c>
      <c r="N99" s="46">
        <f ca="1">IF(L99=0,E99,-SUM((INDIRECT("N" &amp; ROW() - 1):$N$2)))</f>
        <v>0</v>
      </c>
    </row>
    <row r="100" spans="2:14" ht="13.75" customHeight="1" x14ac:dyDescent="0.2">
      <c r="B100" s="40" t="str">
        <f>IF(D100="","",VLOOKUP(D100,'SKU Адыгейский'!$A$1:$B$150,2,0))</f>
        <v/>
      </c>
      <c r="C100" s="40" t="str">
        <f>IF(D100="","",VLOOKUP(D100, 'SKU Адыгейский'!$A$1:$C$150,3,0))</f>
        <v/>
      </c>
      <c r="F100" s="45" t="str">
        <f t="shared" ca="1" si="20"/>
        <v/>
      </c>
      <c r="G100" s="45" t="str">
        <f t="shared" ca="1" si="21"/>
        <v/>
      </c>
      <c r="H100" s="45" t="str">
        <f t="shared" si="22"/>
        <v/>
      </c>
      <c r="J100" s="23" t="e">
        <f ca="1">IF(I100 = "-", -INDIRECT("C" &amp; ROW() - 1) * INDIRECT("F" &amp; ROW() - 1),E100 *#REF!)</f>
        <v>#REF!</v>
      </c>
      <c r="K100" s="1">
        <f t="shared" ca="1" si="23"/>
        <v>0</v>
      </c>
      <c r="L100" s="1">
        <f t="shared" si="24"/>
        <v>0</v>
      </c>
      <c r="M100" s="1" t="e">
        <f t="shared" ca="1" si="25"/>
        <v>#REF!</v>
      </c>
      <c r="N100" s="46">
        <f ca="1">IF(L100=0,E100,-SUM((INDIRECT("N" &amp; ROW() - 1):$N$2)))</f>
        <v>0</v>
      </c>
    </row>
    <row r="101" spans="2:14" ht="13.75" customHeight="1" x14ac:dyDescent="0.2">
      <c r="B101" s="40" t="str">
        <f>IF(D101="","",VLOOKUP(D101,'SKU Адыгейский'!$A$1:$B$150,2,0))</f>
        <v/>
      </c>
      <c r="C101" s="40" t="str">
        <f>IF(D101="","",VLOOKUP(D101, 'SKU Адыгейский'!$A$1:$C$150,3,0))</f>
        <v/>
      </c>
      <c r="F101" s="45" t="str">
        <f t="shared" ca="1" si="20"/>
        <v/>
      </c>
      <c r="G101" s="45" t="str">
        <f t="shared" ca="1" si="21"/>
        <v/>
      </c>
      <c r="H101" s="45" t="str">
        <f t="shared" si="22"/>
        <v/>
      </c>
      <c r="J101" s="23" t="e">
        <f ca="1">IF(I101 = "-", -INDIRECT("C" &amp; ROW() - 1) * INDIRECT("F" &amp; ROW() - 1),E101 *#REF!)</f>
        <v>#REF!</v>
      </c>
      <c r="K101" s="1">
        <f t="shared" ca="1" si="23"/>
        <v>0</v>
      </c>
      <c r="L101" s="1">
        <f t="shared" si="24"/>
        <v>0</v>
      </c>
      <c r="M101" s="1" t="e">
        <f t="shared" ca="1" si="25"/>
        <v>#REF!</v>
      </c>
      <c r="N101" s="46">
        <f ca="1">IF(L101=0,E101,-SUM((INDIRECT("N" &amp; ROW() - 1):$N$2)))</f>
        <v>0</v>
      </c>
    </row>
    <row r="102" spans="2:14" ht="13.75" customHeight="1" x14ac:dyDescent="0.2">
      <c r="B102" s="40" t="str">
        <f>IF(D102="","",VLOOKUP(D102,'SKU Адыгейский'!$A$1:$B$150,2,0))</f>
        <v/>
      </c>
      <c r="C102" s="40" t="str">
        <f>IF(D102="","",VLOOKUP(D102, 'SKU Адыгейский'!$A$1:$C$150,3,0))</f>
        <v/>
      </c>
      <c r="F102" s="45" t="str">
        <f t="shared" ca="1" si="20"/>
        <v/>
      </c>
      <c r="G102" s="45" t="str">
        <f t="shared" ca="1" si="21"/>
        <v/>
      </c>
      <c r="H102" s="45" t="str">
        <f t="shared" si="22"/>
        <v/>
      </c>
      <c r="J102" s="23" t="e">
        <f ca="1">IF(I102 = "-", -INDIRECT("C" &amp; ROW() - 1) * INDIRECT("F" &amp; ROW() - 1),E102 *#REF!)</f>
        <v>#REF!</v>
      </c>
      <c r="K102" s="1">
        <f t="shared" ca="1" si="23"/>
        <v>0</v>
      </c>
      <c r="L102" s="1">
        <f t="shared" si="24"/>
        <v>0</v>
      </c>
      <c r="M102" s="1" t="e">
        <f t="shared" ca="1" si="25"/>
        <v>#REF!</v>
      </c>
      <c r="N102" s="46">
        <f ca="1">IF(L102=0,E102,-SUM((INDIRECT("N" &amp; ROW() - 1):$N$2)))</f>
        <v>0</v>
      </c>
    </row>
    <row r="103" spans="2:14" ht="13.75" customHeight="1" x14ac:dyDescent="0.2">
      <c r="B103" s="40" t="str">
        <f>IF(D103="","",VLOOKUP(D103,'SKU Адыгейский'!$A$1:$B$150,2,0))</f>
        <v/>
      </c>
      <c r="C103" s="40" t="str">
        <f>IF(D103="","",VLOOKUP(D103, 'SKU Адыгейский'!$A$1:$C$150,3,0))</f>
        <v/>
      </c>
      <c r="F103" s="45" t="str">
        <f t="shared" ca="1" si="20"/>
        <v/>
      </c>
      <c r="G103" s="45" t="str">
        <f t="shared" ca="1" si="21"/>
        <v/>
      </c>
      <c r="H103" s="45" t="str">
        <f t="shared" si="22"/>
        <v/>
      </c>
      <c r="J103" s="23" t="e">
        <f ca="1">IF(I103 = "-", -INDIRECT("C" &amp; ROW() - 1) * INDIRECT("F" &amp; ROW() - 1),E103 *#REF!)</f>
        <v>#REF!</v>
      </c>
      <c r="K103" s="1">
        <f t="shared" ca="1" si="23"/>
        <v>0</v>
      </c>
      <c r="L103" s="1">
        <f t="shared" si="24"/>
        <v>0</v>
      </c>
      <c r="M103" s="1" t="e">
        <f t="shared" ca="1" si="25"/>
        <v>#REF!</v>
      </c>
      <c r="N103" s="46">
        <f ca="1">IF(L103=0,E103,-SUM((INDIRECT("N" &amp; ROW() - 1):$N$2)))</f>
        <v>0</v>
      </c>
    </row>
    <row r="104" spans="2:14" ht="13.75" customHeight="1" x14ac:dyDescent="0.2">
      <c r="B104" s="40" t="str">
        <f>IF(D104="","",VLOOKUP(D104,'SKU Адыгейский'!$A$1:$B$150,2,0))</f>
        <v/>
      </c>
      <c r="C104" s="40" t="str">
        <f>IF(D104="","",VLOOKUP(D104, 'SKU Адыгейский'!$A$1:$C$150,3,0))</f>
        <v/>
      </c>
      <c r="F104" s="45" t="str">
        <f t="shared" ca="1" si="20"/>
        <v/>
      </c>
      <c r="G104" s="45" t="str">
        <f t="shared" ca="1" si="21"/>
        <v/>
      </c>
      <c r="H104" s="45" t="str">
        <f t="shared" si="22"/>
        <v/>
      </c>
      <c r="J104" s="23" t="e">
        <f ca="1">IF(I104 = "-", -INDIRECT("C" &amp; ROW() - 1) * INDIRECT("F" &amp; ROW() - 1),E104 *#REF!)</f>
        <v>#REF!</v>
      </c>
      <c r="K104" s="1">
        <f t="shared" ca="1" si="23"/>
        <v>0</v>
      </c>
      <c r="L104" s="1">
        <f t="shared" si="24"/>
        <v>0</v>
      </c>
      <c r="M104" s="1" t="e">
        <f t="shared" ca="1" si="25"/>
        <v>#REF!</v>
      </c>
      <c r="N104" s="46">
        <f ca="1">IF(L104=0,E104,-SUM((INDIRECT("N" &amp; ROW() - 1):$N$2)))</f>
        <v>0</v>
      </c>
    </row>
    <row r="105" spans="2:14" ht="13.75" customHeight="1" x14ac:dyDescent="0.2">
      <c r="B105" s="40" t="str">
        <f>IF(D105="","",VLOOKUP(D105,'SKU Адыгейский'!$A$1:$B$150,2,0))</f>
        <v/>
      </c>
      <c r="C105" s="40" t="str">
        <f>IF(D105="","",VLOOKUP(D105, 'SKU Адыгейский'!$A$1:$C$150,3,0))</f>
        <v/>
      </c>
      <c r="F105" s="45" t="str">
        <f t="shared" ca="1" si="20"/>
        <v/>
      </c>
      <c r="G105" s="45" t="str">
        <f t="shared" ca="1" si="21"/>
        <v/>
      </c>
      <c r="H105" s="45" t="str">
        <f t="shared" si="22"/>
        <v/>
      </c>
      <c r="J105" s="23" t="e">
        <f ca="1">IF(I105 = "-", -INDIRECT("C" &amp; ROW() - 1) * INDIRECT("F" &amp; ROW() - 1),E105 *#REF!)</f>
        <v>#REF!</v>
      </c>
      <c r="K105" s="1">
        <f t="shared" ca="1" si="23"/>
        <v>0</v>
      </c>
      <c r="L105" s="1">
        <f t="shared" si="24"/>
        <v>0</v>
      </c>
      <c r="M105" s="1" t="e">
        <f t="shared" ca="1" si="25"/>
        <v>#REF!</v>
      </c>
      <c r="N105" s="46">
        <f ca="1">IF(L105=0,E105,-SUM((INDIRECT("N" &amp; ROW() - 1):$N$2)))</f>
        <v>0</v>
      </c>
    </row>
    <row r="106" spans="2:14" ht="13.75" customHeight="1" x14ac:dyDescent="0.2">
      <c r="B106" s="40" t="str">
        <f>IF(D106="","",VLOOKUP(D106,'SKU Адыгейский'!$A$1:$B$150,2,0))</f>
        <v/>
      </c>
      <c r="C106" s="40" t="str">
        <f>IF(D106="","",VLOOKUP(D106, 'SKU Адыгейский'!$A$1:$C$150,3,0))</f>
        <v/>
      </c>
      <c r="F106" s="45" t="str">
        <f t="shared" ca="1" si="20"/>
        <v/>
      </c>
      <c r="G106" s="45" t="str">
        <f t="shared" ca="1" si="21"/>
        <v/>
      </c>
      <c r="H106" s="45" t="str">
        <f t="shared" si="22"/>
        <v/>
      </c>
      <c r="J106" s="23" t="e">
        <f ca="1">IF(I106 = "-", -INDIRECT("C" &amp; ROW() - 1) * INDIRECT("F" &amp; ROW() - 1),E106 *#REF!)</f>
        <v>#REF!</v>
      </c>
      <c r="K106" s="1">
        <f t="shared" ca="1" si="23"/>
        <v>0</v>
      </c>
      <c r="L106" s="1">
        <f t="shared" si="24"/>
        <v>0</v>
      </c>
      <c r="M106" s="1" t="e">
        <f t="shared" ca="1" si="25"/>
        <v>#REF!</v>
      </c>
      <c r="N106" s="46">
        <f ca="1">IF(L106=0,E106,-SUM((INDIRECT("N" &amp; ROW() - 1):$N$2)))</f>
        <v>0</v>
      </c>
    </row>
    <row r="107" spans="2:14" ht="13.75" customHeight="1" x14ac:dyDescent="0.2">
      <c r="B107" s="40" t="str">
        <f>IF(D107="","",VLOOKUP(D107,'SKU Адыгейский'!$A$1:$B$150,2,0))</f>
        <v/>
      </c>
      <c r="C107" s="40" t="str">
        <f>IF(D107="","",VLOOKUP(D107, 'SKU Адыгейский'!$A$1:$C$150,3,0))</f>
        <v/>
      </c>
      <c r="F107" s="45" t="str">
        <f t="shared" ca="1" si="20"/>
        <v/>
      </c>
      <c r="G107" s="45" t="str">
        <f t="shared" ca="1" si="21"/>
        <v/>
      </c>
      <c r="H107" s="45" t="str">
        <f t="shared" si="22"/>
        <v/>
      </c>
      <c r="J107" s="23" t="e">
        <f ca="1">IF(I107 = "-", -INDIRECT("C" &amp; ROW() - 1) * INDIRECT("F" &amp; ROW() - 1),E107 *#REF!)</f>
        <v>#REF!</v>
      </c>
      <c r="K107" s="1">
        <f t="shared" ca="1" si="23"/>
        <v>0</v>
      </c>
      <c r="L107" s="1">
        <f t="shared" si="24"/>
        <v>0</v>
      </c>
      <c r="M107" s="1" t="e">
        <f t="shared" ca="1" si="25"/>
        <v>#REF!</v>
      </c>
      <c r="N107" s="46">
        <f ca="1">IF(L107=0,E107,-SUM((INDIRECT("N" &amp; ROW() - 1):$N$2)))</f>
        <v>0</v>
      </c>
    </row>
    <row r="108" spans="2:14" ht="13.75" customHeight="1" x14ac:dyDescent="0.2">
      <c r="B108" s="40" t="str">
        <f>IF(D108="","",VLOOKUP(D108,'SKU Адыгейский'!$A$1:$B$150,2,0))</f>
        <v/>
      </c>
      <c r="C108" s="40" t="str">
        <f>IF(D108="","",VLOOKUP(D108, 'SKU Адыгейский'!$A$1:$C$150,3,0))</f>
        <v/>
      </c>
      <c r="F108" s="45" t="str">
        <f t="shared" ca="1" si="20"/>
        <v/>
      </c>
      <c r="G108" s="45" t="str">
        <f t="shared" ca="1" si="21"/>
        <v/>
      </c>
      <c r="H108" s="45" t="str">
        <f t="shared" si="22"/>
        <v/>
      </c>
      <c r="J108" s="23" t="e">
        <f ca="1">IF(I108 = "-", -INDIRECT("C" &amp; ROW() - 1) * INDIRECT("F" &amp; ROW() - 1),E108 *#REF!)</f>
        <v>#REF!</v>
      </c>
      <c r="K108" s="1">
        <f t="shared" ca="1" si="23"/>
        <v>0</v>
      </c>
      <c r="L108" s="1">
        <f t="shared" si="24"/>
        <v>0</v>
      </c>
      <c r="M108" s="1" t="e">
        <f t="shared" ca="1" si="25"/>
        <v>#REF!</v>
      </c>
      <c r="N108" s="46">
        <f ca="1">IF(L108=0,E108,-SUM((INDIRECT("N" &amp; ROW() - 1):$N$2)))</f>
        <v>0</v>
      </c>
    </row>
    <row r="109" spans="2:14" ht="13.75" customHeight="1" x14ac:dyDescent="0.2">
      <c r="B109" s="40" t="str">
        <f>IF(D109="","",VLOOKUP(D109,'SKU Адыгейский'!$A$1:$B$150,2,0))</f>
        <v/>
      </c>
      <c r="C109" s="40" t="str">
        <f>IF(D109="","",VLOOKUP(D109, 'SKU Адыгейский'!$A$1:$C$150,3,0))</f>
        <v/>
      </c>
      <c r="F109" s="45" t="str">
        <f t="shared" ca="1" si="20"/>
        <v/>
      </c>
      <c r="G109" s="45" t="str">
        <f t="shared" ca="1" si="21"/>
        <v/>
      </c>
      <c r="H109" s="45" t="str">
        <f t="shared" si="22"/>
        <v/>
      </c>
      <c r="J109" s="23" t="e">
        <f ca="1">IF(I109 = "-", -INDIRECT("C" &amp; ROW() - 1) * INDIRECT("F" &amp; ROW() - 1),E109 *#REF!)</f>
        <v>#REF!</v>
      </c>
      <c r="K109" s="1">
        <f t="shared" ca="1" si="23"/>
        <v>0</v>
      </c>
      <c r="L109" s="1">
        <f t="shared" si="24"/>
        <v>0</v>
      </c>
      <c r="M109" s="1" t="e">
        <f t="shared" ca="1" si="25"/>
        <v>#REF!</v>
      </c>
      <c r="N109" s="46">
        <f ca="1">IF(L109=0,E109,-SUM((INDIRECT("N" &amp; ROW() - 1):$N$2)))</f>
        <v>0</v>
      </c>
    </row>
    <row r="110" spans="2:14" ht="13.75" customHeight="1" x14ac:dyDescent="0.2">
      <c r="B110" s="40" t="str">
        <f>IF(D110="","",VLOOKUP(D110,'SKU Адыгейский'!$A$1:$B$150,2,0))</f>
        <v/>
      </c>
      <c r="C110" s="40" t="str">
        <f>IF(D110="","",VLOOKUP(D110, 'SKU Адыгейский'!$A$1:$C$150,3,0))</f>
        <v/>
      </c>
      <c r="F110" s="45" t="str">
        <f t="shared" ca="1" si="20"/>
        <v/>
      </c>
      <c r="G110" s="45" t="str">
        <f t="shared" ca="1" si="21"/>
        <v/>
      </c>
      <c r="H110" s="45" t="str">
        <f t="shared" si="22"/>
        <v/>
      </c>
      <c r="J110" s="23" t="e">
        <f ca="1">IF(I110 = "-", -INDIRECT("C" &amp; ROW() - 1) * INDIRECT("F" &amp; ROW() - 1),E110 *#REF!)</f>
        <v>#REF!</v>
      </c>
      <c r="K110" s="1">
        <f t="shared" ca="1" si="23"/>
        <v>0</v>
      </c>
      <c r="L110" s="1">
        <f t="shared" si="24"/>
        <v>0</v>
      </c>
      <c r="M110" s="1" t="e">
        <f t="shared" ca="1" si="25"/>
        <v>#REF!</v>
      </c>
      <c r="N110" s="46">
        <f ca="1">IF(L110=0,E110,-SUM((INDIRECT("N" &amp; ROW() - 1):$N$2)))</f>
        <v>0</v>
      </c>
    </row>
    <row r="111" spans="2:14" ht="13.75" customHeight="1" x14ac:dyDescent="0.2">
      <c r="B111" s="40" t="str">
        <f>IF(D111="","",VLOOKUP(D111,'SKU Адыгейский'!$A$1:$B$150,2,0))</f>
        <v/>
      </c>
      <c r="C111" s="40" t="str">
        <f>IF(D111="","",VLOOKUP(D111, 'SKU Адыгейский'!$A$1:$C$150,3,0))</f>
        <v/>
      </c>
      <c r="F111" s="45" t="str">
        <f t="shared" ca="1" si="20"/>
        <v/>
      </c>
      <c r="G111" s="45" t="str">
        <f t="shared" ca="1" si="21"/>
        <v/>
      </c>
      <c r="H111" s="45" t="str">
        <f t="shared" si="22"/>
        <v/>
      </c>
      <c r="J111" s="23" t="e">
        <f ca="1">IF(I111 = "-", -INDIRECT("C" &amp; ROW() - 1) * INDIRECT("F" &amp; ROW() - 1),E111 *#REF!)</f>
        <v>#REF!</v>
      </c>
      <c r="K111" s="1">
        <f t="shared" ca="1" si="23"/>
        <v>0</v>
      </c>
      <c r="L111" s="1">
        <f t="shared" si="24"/>
        <v>0</v>
      </c>
      <c r="M111" s="1" t="e">
        <f t="shared" ca="1" si="25"/>
        <v>#REF!</v>
      </c>
      <c r="N111" s="46">
        <f ca="1">IF(L111=0,E111,-SUM((INDIRECT("N" &amp; ROW() - 1):$N$2)))</f>
        <v>0</v>
      </c>
    </row>
    <row r="112" spans="2:14" ht="13.75" customHeight="1" x14ac:dyDescent="0.2">
      <c r="B112" s="40" t="str">
        <f>IF(D112="","",VLOOKUP(D112,'SKU Адыгейский'!$A$1:$B$150,2,0))</f>
        <v/>
      </c>
      <c r="C112" s="40" t="str">
        <f>IF(D112="","",VLOOKUP(D112, 'SKU Адыгейский'!$A$1:$C$150,3,0))</f>
        <v/>
      </c>
      <c r="F112" s="45" t="str">
        <f t="shared" ca="1" si="20"/>
        <v/>
      </c>
      <c r="G112" s="45" t="str">
        <f t="shared" ca="1" si="21"/>
        <v/>
      </c>
      <c r="H112" s="45" t="str">
        <f t="shared" si="22"/>
        <v/>
      </c>
      <c r="J112" s="23" t="e">
        <f ca="1">IF(I112 = "-", -INDIRECT("C" &amp; ROW() - 1) * INDIRECT("F" &amp; ROW() - 1),E112 *#REF!)</f>
        <v>#REF!</v>
      </c>
      <c r="K112" s="1">
        <f t="shared" ca="1" si="23"/>
        <v>0</v>
      </c>
      <c r="L112" s="1">
        <f t="shared" si="24"/>
        <v>0</v>
      </c>
      <c r="M112" s="1" t="e">
        <f t="shared" ca="1" si="25"/>
        <v>#REF!</v>
      </c>
      <c r="N112" s="46">
        <f ca="1">IF(L112=0,E112,-SUM((INDIRECT("N" &amp; ROW() - 1):$N$2)))</f>
        <v>0</v>
      </c>
    </row>
    <row r="113" spans="2:14" ht="13.75" customHeight="1" x14ac:dyDescent="0.2">
      <c r="B113" s="40" t="str">
        <f>IF(D113="","",VLOOKUP(D113,'SKU Адыгейский'!$A$1:$B$150,2,0))</f>
        <v/>
      </c>
      <c r="C113" s="40" t="str">
        <f>IF(D113="","",VLOOKUP(D113, 'SKU Адыгейский'!$A$1:$C$150,3,0))</f>
        <v/>
      </c>
      <c r="F113" s="45" t="str">
        <f t="shared" ca="1" si="20"/>
        <v/>
      </c>
      <c r="G113" s="45" t="str">
        <f t="shared" ca="1" si="21"/>
        <v/>
      </c>
      <c r="H113" s="45" t="str">
        <f t="shared" si="22"/>
        <v/>
      </c>
      <c r="J113" s="23" t="e">
        <f ca="1">IF(I113 = "-", -INDIRECT("C" &amp; ROW() - 1) * INDIRECT("F" &amp; ROW() - 1),E113 *#REF!)</f>
        <v>#REF!</v>
      </c>
      <c r="K113" s="1">
        <f t="shared" ca="1" si="23"/>
        <v>0</v>
      </c>
      <c r="L113" s="1">
        <f t="shared" si="24"/>
        <v>0</v>
      </c>
      <c r="M113" s="1" t="e">
        <f t="shared" ca="1" si="25"/>
        <v>#REF!</v>
      </c>
      <c r="N113" s="46">
        <f ca="1">IF(L113=0,E113,-SUM((INDIRECT("N" &amp; ROW() - 1):$N$2)))</f>
        <v>0</v>
      </c>
    </row>
    <row r="114" spans="2:14" ht="13.75" customHeight="1" x14ac:dyDescent="0.2">
      <c r="B114" s="40" t="str">
        <f>IF(D114="","",VLOOKUP(D114,'SKU Адыгейский'!$A$1:$B$150,2,0))</f>
        <v/>
      </c>
      <c r="C114" s="40" t="str">
        <f>IF(D114="","",VLOOKUP(D114, 'SKU Адыгейский'!$A$1:$C$150,3,0))</f>
        <v/>
      </c>
      <c r="F114" s="45" t="str">
        <f t="shared" ca="1" si="20"/>
        <v/>
      </c>
      <c r="G114" s="45" t="str">
        <f t="shared" ca="1" si="21"/>
        <v/>
      </c>
      <c r="H114" s="45" t="str">
        <f t="shared" si="22"/>
        <v/>
      </c>
      <c r="J114" s="23" t="e">
        <f ca="1">IF(I114 = "-", -INDIRECT("C" &amp; ROW() - 1) * INDIRECT("F" &amp; ROW() - 1),E114 *#REF!)</f>
        <v>#REF!</v>
      </c>
      <c r="K114" s="1">
        <f t="shared" ca="1" si="23"/>
        <v>0</v>
      </c>
      <c r="L114" s="1">
        <f t="shared" si="24"/>
        <v>0</v>
      </c>
      <c r="M114" s="1" t="e">
        <f t="shared" ca="1" si="25"/>
        <v>#REF!</v>
      </c>
      <c r="N114" s="46">
        <f ca="1">IF(L114=0,E114,-SUM((INDIRECT("N" &amp; ROW() - 1):$N$2)))</f>
        <v>0</v>
      </c>
    </row>
    <row r="115" spans="2:14" ht="13.75" customHeight="1" x14ac:dyDescent="0.2">
      <c r="B115" s="40" t="str">
        <f>IF(D115="","",VLOOKUP(D115,'SKU Адыгейский'!$A$1:$B$150,2,0))</f>
        <v/>
      </c>
      <c r="C115" s="40" t="str">
        <f>IF(D115="","",VLOOKUP(D115, 'SKU Адыгейский'!$A$1:$C$150,3,0))</f>
        <v/>
      </c>
      <c r="F115" s="45" t="str">
        <f t="shared" ca="1" si="20"/>
        <v/>
      </c>
      <c r="G115" s="45" t="str">
        <f t="shared" ca="1" si="21"/>
        <v/>
      </c>
      <c r="H115" s="45" t="str">
        <f t="shared" si="22"/>
        <v/>
      </c>
      <c r="J115" s="23" t="e">
        <f ca="1">IF(I115 = "-", -INDIRECT("C" &amp; ROW() - 1) * INDIRECT("F" &amp; ROW() - 1),E115 *#REF!)</f>
        <v>#REF!</v>
      </c>
      <c r="K115" s="1">
        <f t="shared" ca="1" si="23"/>
        <v>0</v>
      </c>
      <c r="L115" s="1">
        <f t="shared" si="24"/>
        <v>0</v>
      </c>
      <c r="M115" s="1" t="e">
        <f t="shared" ca="1" si="25"/>
        <v>#REF!</v>
      </c>
      <c r="N115" s="46">
        <f ca="1">IF(L115=0,E115,-SUM((INDIRECT("N" &amp; ROW() - 1):$N$2)))</f>
        <v>0</v>
      </c>
    </row>
    <row r="116" spans="2:14" ht="13.75" customHeight="1" x14ac:dyDescent="0.2">
      <c r="B116" s="40" t="str">
        <f>IF(D116="","",VLOOKUP(D116,'SKU Адыгейский'!$A$1:$B$150,2,0))</f>
        <v/>
      </c>
      <c r="C116" s="40" t="str">
        <f>IF(D116="","",VLOOKUP(D116, 'SKU Адыгейский'!$A$1:$C$150,3,0))</f>
        <v/>
      </c>
      <c r="F116" s="45" t="str">
        <f t="shared" ca="1" si="20"/>
        <v/>
      </c>
      <c r="G116" s="45" t="str">
        <f t="shared" ca="1" si="21"/>
        <v/>
      </c>
      <c r="H116" s="45" t="str">
        <f t="shared" si="22"/>
        <v/>
      </c>
      <c r="J116" s="23" t="e">
        <f ca="1">IF(I116 = "-", -INDIRECT("C" &amp; ROW() - 1) * INDIRECT("F" &amp; ROW() - 1),E116 *#REF!)</f>
        <v>#REF!</v>
      </c>
      <c r="K116" s="1">
        <f t="shared" ca="1" si="23"/>
        <v>0</v>
      </c>
      <c r="L116" s="1">
        <f t="shared" si="24"/>
        <v>0</v>
      </c>
      <c r="M116" s="1" t="e">
        <f t="shared" ca="1" si="25"/>
        <v>#REF!</v>
      </c>
      <c r="N116" s="46">
        <f ca="1">IF(L116=0,E116,-SUM((INDIRECT("N" &amp; ROW() - 1):$N$2)))</f>
        <v>0</v>
      </c>
    </row>
    <row r="117" spans="2:14" ht="13.75" customHeight="1" x14ac:dyDescent="0.2">
      <c r="B117" s="40" t="str">
        <f>IF(D117="","",VLOOKUP(D117,'SKU Адыгейский'!$A$1:$B$150,2,0))</f>
        <v/>
      </c>
      <c r="C117" s="40" t="str">
        <f>IF(D117="","",VLOOKUP(D117, 'SKU Адыгейский'!$A$1:$C$150,3,0))</f>
        <v/>
      </c>
      <c r="F117" s="45" t="str">
        <f t="shared" ca="1" si="20"/>
        <v/>
      </c>
      <c r="G117" s="45" t="str">
        <f t="shared" ca="1" si="21"/>
        <v/>
      </c>
      <c r="H117" s="45" t="str">
        <f t="shared" si="22"/>
        <v/>
      </c>
      <c r="J117" s="23" t="e">
        <f ca="1">IF(I117 = "-", -INDIRECT("C" &amp; ROW() - 1) * INDIRECT("F" &amp; ROW() - 1),E117 *#REF!)</f>
        <v>#REF!</v>
      </c>
      <c r="K117" s="1">
        <f t="shared" ca="1" si="23"/>
        <v>0</v>
      </c>
      <c r="L117" s="1">
        <f t="shared" si="24"/>
        <v>0</v>
      </c>
      <c r="M117" s="1" t="e">
        <f t="shared" ca="1" si="25"/>
        <v>#REF!</v>
      </c>
      <c r="N117" s="46">
        <f ca="1">IF(L117=0,E117,-SUM((INDIRECT("N" &amp; ROW() - 1):$N$2)))</f>
        <v>0</v>
      </c>
    </row>
    <row r="118" spans="2:14" ht="13.75" customHeight="1" x14ac:dyDescent="0.2">
      <c r="B118" s="40" t="str">
        <f>IF(D118="","",VLOOKUP(D118,'SKU Адыгейский'!$A$1:$B$150,2,0))</f>
        <v/>
      </c>
      <c r="C118" s="40" t="str">
        <f>IF(D118="","",VLOOKUP(D118, 'SKU Адыгейский'!$A$1:$C$150,3,0))</f>
        <v/>
      </c>
      <c r="F118" s="45" t="str">
        <f t="shared" ca="1" si="20"/>
        <v/>
      </c>
      <c r="G118" s="45" t="str">
        <f t="shared" ca="1" si="21"/>
        <v/>
      </c>
      <c r="H118" s="45" t="str">
        <f t="shared" si="22"/>
        <v/>
      </c>
      <c r="J118" s="23" t="e">
        <f ca="1">IF(I118 = "-", -INDIRECT("C" &amp; ROW() - 1) * INDIRECT("F" &amp; ROW() - 1),E118 *#REF!)</f>
        <v>#REF!</v>
      </c>
      <c r="K118" s="1">
        <f t="shared" ca="1" si="23"/>
        <v>0</v>
      </c>
      <c r="L118" s="1">
        <f t="shared" si="24"/>
        <v>0</v>
      </c>
      <c r="M118" s="1" t="e">
        <f t="shared" ca="1" si="25"/>
        <v>#REF!</v>
      </c>
      <c r="N118" s="46">
        <f ca="1">IF(L118=0,E118,-SUM((INDIRECT("N" &amp; ROW() - 1):$N$2)))</f>
        <v>0</v>
      </c>
    </row>
    <row r="119" spans="2:14" ht="13.75" customHeight="1" x14ac:dyDescent="0.2">
      <c r="B119" s="40" t="str">
        <f>IF(D119="","",VLOOKUP(D119,'SKU Адыгейский'!$A$1:$B$150,2,0))</f>
        <v/>
      </c>
      <c r="C119" s="40" t="str">
        <f>IF(D119="","",VLOOKUP(D119, 'SKU Адыгейский'!$A$1:$C$150,3,0))</f>
        <v/>
      </c>
      <c r="F119" s="45" t="str">
        <f t="shared" ca="1" si="20"/>
        <v/>
      </c>
      <c r="G119" s="45" t="str">
        <f t="shared" ca="1" si="21"/>
        <v/>
      </c>
      <c r="H119" s="45" t="str">
        <f t="shared" si="22"/>
        <v/>
      </c>
      <c r="J119" s="23" t="e">
        <f ca="1">IF(I119 = "-", -INDIRECT("C" &amp; ROW() - 1) * INDIRECT("F" &amp; ROW() - 1),E119 *#REF!)</f>
        <v>#REF!</v>
      </c>
      <c r="K119" s="1">
        <f t="shared" ca="1" si="23"/>
        <v>0</v>
      </c>
      <c r="L119" s="1">
        <f t="shared" si="24"/>
        <v>0</v>
      </c>
      <c r="M119" s="1" t="e">
        <f t="shared" ca="1" si="25"/>
        <v>#REF!</v>
      </c>
      <c r="N119" s="46">
        <f ca="1">IF(L119=0,E119,-SUM((INDIRECT("N" &amp; ROW() - 1):$N$2)))</f>
        <v>0</v>
      </c>
    </row>
    <row r="120" spans="2:14" ht="13.75" customHeight="1" x14ac:dyDescent="0.2">
      <c r="B120" s="40" t="str">
        <f>IF(D120="","",VLOOKUP(D120,'SKU Адыгейский'!$A$1:$B$150,2,0))</f>
        <v/>
      </c>
      <c r="C120" s="40" t="str">
        <f>IF(D120="","",VLOOKUP(D120, 'SKU Адыгейский'!$A$1:$C$150,3,0))</f>
        <v/>
      </c>
      <c r="F120" s="45" t="str">
        <f t="shared" ca="1" si="20"/>
        <v/>
      </c>
      <c r="G120" s="45" t="str">
        <f t="shared" ca="1" si="21"/>
        <v/>
      </c>
      <c r="H120" s="45" t="str">
        <f t="shared" si="22"/>
        <v/>
      </c>
      <c r="J120" s="23" t="e">
        <f ca="1">IF(I120 = "-", -INDIRECT("C" &amp; ROW() - 1) * INDIRECT("F" &amp; ROW() - 1),E120 *#REF!)</f>
        <v>#REF!</v>
      </c>
      <c r="K120" s="1">
        <f t="shared" ca="1" si="23"/>
        <v>0</v>
      </c>
      <c r="L120" s="1">
        <f t="shared" si="24"/>
        <v>0</v>
      </c>
      <c r="M120" s="1" t="e">
        <f t="shared" ca="1" si="25"/>
        <v>#REF!</v>
      </c>
      <c r="N120" s="46">
        <f ca="1">IF(L120=0,E120,-SUM((INDIRECT("N" &amp; ROW() - 1):$N$2)))</f>
        <v>0</v>
      </c>
    </row>
    <row r="121" spans="2:14" ht="13.75" customHeight="1" x14ac:dyDescent="0.2">
      <c r="B121" s="40" t="str">
        <f>IF(D121="","",VLOOKUP(D121,'SKU Адыгейский'!$A$1:$B$150,2,0))</f>
        <v/>
      </c>
      <c r="C121" s="40" t="str">
        <f>IF(D121="","",VLOOKUP(D121, 'SKU Адыгейский'!$A$1:$C$150,3,0))</f>
        <v/>
      </c>
      <c r="F121" s="45" t="str">
        <f t="shared" ca="1" si="20"/>
        <v/>
      </c>
      <c r="G121" s="45" t="str">
        <f t="shared" ca="1" si="21"/>
        <v/>
      </c>
      <c r="H121" s="45" t="str">
        <f t="shared" si="22"/>
        <v/>
      </c>
      <c r="J121" s="23" t="e">
        <f ca="1">IF(I121 = "-", -INDIRECT("C" &amp; ROW() - 1) * INDIRECT("F" &amp; ROW() - 1),E121 *#REF!)</f>
        <v>#REF!</v>
      </c>
      <c r="K121" s="1">
        <f t="shared" ca="1" si="23"/>
        <v>0</v>
      </c>
      <c r="L121" s="1">
        <f t="shared" si="24"/>
        <v>0</v>
      </c>
      <c r="M121" s="1" t="e">
        <f t="shared" ca="1" si="25"/>
        <v>#REF!</v>
      </c>
      <c r="N121" s="46">
        <f ca="1">IF(L121=0,E121,-SUM((INDIRECT("N" &amp; ROW() - 1):$N$2)))</f>
        <v>0</v>
      </c>
    </row>
    <row r="122" spans="2:14" ht="13.75" customHeight="1" x14ac:dyDescent="0.2">
      <c r="B122" s="40" t="str">
        <f>IF(D122="","",VLOOKUP(D122,'SKU Адыгейский'!$A$1:$B$150,2,0))</f>
        <v/>
      </c>
      <c r="C122" s="40" t="str">
        <f>IF(D122="","",VLOOKUP(D122, 'SKU Адыгейский'!$A$1:$C$150,3,0))</f>
        <v/>
      </c>
      <c r="F122" s="45" t="str">
        <f t="shared" ref="F122:F153" ca="1" si="26">IF(G122="", IF(I122="","",(INDIRECT("M" &amp; ROW() - 1) - M122)),IF(I122="", "", INDIRECT("M" &amp; ROW() - 1) - M122))</f>
        <v/>
      </c>
    </row>
    <row r="123" spans="2:14" ht="13.75" customHeight="1" x14ac:dyDescent="0.2">
      <c r="B123" s="40" t="str">
        <f>IF(D123="","",VLOOKUP(D123,'SKU Адыгейский'!$A$1:$B$150,2,0))</f>
        <v/>
      </c>
      <c r="C123" s="40" t="str">
        <f>IF(D123="","",VLOOKUP(D123, 'SKU Адыгейский'!$A$1:$C$150,3,0))</f>
        <v/>
      </c>
      <c r="F123" s="45" t="str">
        <f t="shared" ca="1" si="26"/>
        <v/>
      </c>
    </row>
    <row r="124" spans="2:14" ht="13.75" customHeight="1" x14ac:dyDescent="0.2">
      <c r="B124" s="40" t="str">
        <f>IF(D124="","",VLOOKUP(D124,'SKU Адыгейский'!$A$1:$B$150,2,0))</f>
        <v/>
      </c>
      <c r="C124" s="40" t="str">
        <f>IF(D124="","",VLOOKUP(D124, 'SKU Адыгейский'!$A$1:$C$150,3,0))</f>
        <v/>
      </c>
      <c r="F124" s="45" t="str">
        <f t="shared" ca="1" si="26"/>
        <v/>
      </c>
    </row>
    <row r="125" spans="2:14" ht="13.75" customHeight="1" x14ac:dyDescent="0.2">
      <c r="B125" s="40" t="str">
        <f>IF(D125="","",VLOOKUP(D125,'SKU Адыгейский'!$A$1:$B$150,2,0))</f>
        <v/>
      </c>
      <c r="C125" s="40" t="str">
        <f>IF(D125="","",VLOOKUP(D125, 'SKU Адыгейский'!$A$1:$C$150,3,0))</f>
        <v/>
      </c>
      <c r="F125" s="45" t="str">
        <f t="shared" ca="1" si="26"/>
        <v/>
      </c>
    </row>
    <row r="126" spans="2:14" ht="13.75" customHeight="1" x14ac:dyDescent="0.2">
      <c r="B126" s="40" t="str">
        <f>IF(D126="","",VLOOKUP(D126,'SKU Адыгейский'!$A$1:$B$150,2,0))</f>
        <v/>
      </c>
      <c r="C126" s="40" t="str">
        <f>IF(D126="","",VLOOKUP(D126, 'SKU Адыгейский'!$A$1:$C$150,3,0))</f>
        <v/>
      </c>
      <c r="F126" s="45" t="str">
        <f t="shared" ca="1" si="26"/>
        <v/>
      </c>
    </row>
    <row r="127" spans="2:14" ht="13.75" customHeight="1" x14ac:dyDescent="0.2">
      <c r="B127" s="40" t="str">
        <f>IF(D127="","",VLOOKUP(D127,'SKU Адыгейский'!$A$1:$B$150,2,0))</f>
        <v/>
      </c>
      <c r="C127" s="40" t="str">
        <f>IF(D127="","",VLOOKUP(D127, 'SKU Адыгейский'!$A$1:$C$150,3,0))</f>
        <v/>
      </c>
      <c r="F127" s="45" t="str">
        <f t="shared" ca="1" si="26"/>
        <v/>
      </c>
    </row>
    <row r="128" spans="2:14" ht="13.75" customHeight="1" x14ac:dyDescent="0.2">
      <c r="B128" s="40" t="str">
        <f>IF(D128="","",VLOOKUP(D128,'SKU Адыгейский'!$A$1:$B$150,2,0))</f>
        <v/>
      </c>
      <c r="C128" s="40" t="str">
        <f>IF(D128="","",VLOOKUP(D128, 'SKU Адыгейский'!$A$1:$C$150,3,0))</f>
        <v/>
      </c>
      <c r="F128" s="45" t="str">
        <f t="shared" ca="1" si="26"/>
        <v/>
      </c>
    </row>
    <row r="129" spans="2:6" ht="13.75" customHeight="1" x14ac:dyDescent="0.2">
      <c r="B129" s="40" t="str">
        <f>IF(D129="","",VLOOKUP(D129,'SKU Адыгейский'!$A$1:$B$150,2,0))</f>
        <v/>
      </c>
      <c r="C129" s="40" t="str">
        <f>IF(D129="","",VLOOKUP(D129, 'SKU Адыгейский'!$A$1:$C$150,3,0))</f>
        <v/>
      </c>
      <c r="F129" s="45" t="str">
        <f t="shared" ca="1" si="26"/>
        <v/>
      </c>
    </row>
    <row r="130" spans="2:6" ht="13.75" customHeight="1" x14ac:dyDescent="0.2">
      <c r="B130" s="40" t="str">
        <f>IF(D130="","",VLOOKUP(D130,'SKU Адыгейский'!$A$1:$B$150,2,0))</f>
        <v/>
      </c>
      <c r="C130" s="40" t="str">
        <f>IF(D130="","",VLOOKUP(D130, 'SKU Адыгейский'!$A$1:$C$150,3,0))</f>
        <v/>
      </c>
      <c r="F130" s="45" t="str">
        <f t="shared" ca="1" si="26"/>
        <v/>
      </c>
    </row>
    <row r="131" spans="2:6" ht="13.75" customHeight="1" x14ac:dyDescent="0.2">
      <c r="B131" s="40" t="str">
        <f>IF(D131="","",VLOOKUP(D131,'SKU Адыгейский'!$A$1:$B$150,2,0))</f>
        <v/>
      </c>
      <c r="C131" s="40" t="str">
        <f>IF(D131="","",VLOOKUP(D131, 'SKU Адыгейский'!$A$1:$C$150,3,0))</f>
        <v/>
      </c>
      <c r="F131" s="45" t="str">
        <f t="shared" ca="1" si="26"/>
        <v/>
      </c>
    </row>
    <row r="132" spans="2:6" ht="13.75" customHeight="1" x14ac:dyDescent="0.2">
      <c r="B132" s="40" t="str">
        <f>IF(D132="","",VLOOKUP(D132,'SKU Адыгейский'!$A$1:$B$150,2,0))</f>
        <v/>
      </c>
      <c r="C132" s="40" t="str">
        <f>IF(D132="","",VLOOKUP(D132, 'SKU Адыгейский'!$A$1:$C$150,3,0))</f>
        <v/>
      </c>
      <c r="F132" s="45" t="str">
        <f t="shared" ca="1" si="26"/>
        <v/>
      </c>
    </row>
    <row r="133" spans="2:6" ht="13.75" customHeight="1" x14ac:dyDescent="0.2">
      <c r="B133" s="40" t="str">
        <f>IF(D133="","",VLOOKUP(D133,'SKU Адыгейский'!$A$1:$B$150,2,0))</f>
        <v/>
      </c>
      <c r="C133" s="40" t="str">
        <f>IF(D133="","",VLOOKUP(D133, 'SKU Адыгейский'!$A$1:$C$150,3,0))</f>
        <v/>
      </c>
      <c r="F133" s="45" t="str">
        <f t="shared" ca="1" si="26"/>
        <v/>
      </c>
    </row>
    <row r="134" spans="2:6" ht="13.75" customHeight="1" x14ac:dyDescent="0.2">
      <c r="B134" s="40" t="str">
        <f>IF(D134="","",VLOOKUP(D134,'SKU Адыгейский'!$A$1:$B$150,2,0))</f>
        <v/>
      </c>
      <c r="C134" s="40" t="str">
        <f>IF(D134="","",VLOOKUP(D134, 'SKU Адыгейский'!$A$1:$C$150,3,0))</f>
        <v/>
      </c>
      <c r="F134" s="45" t="str">
        <f t="shared" ca="1" si="26"/>
        <v/>
      </c>
    </row>
    <row r="135" spans="2:6" ht="13.75" customHeight="1" x14ac:dyDescent="0.2">
      <c r="B135" s="40" t="str">
        <f>IF(D135="","",VLOOKUP(D135,'SKU Адыгейский'!$A$1:$B$150,2,0))</f>
        <v/>
      </c>
      <c r="C135" s="40" t="str">
        <f>IF(D135="","",VLOOKUP(D135, 'SKU Адыгейский'!$A$1:$C$150,3,0))</f>
        <v/>
      </c>
      <c r="F135" s="45" t="str">
        <f t="shared" ca="1" si="26"/>
        <v/>
      </c>
    </row>
    <row r="136" spans="2:6" ht="13.75" customHeight="1" x14ac:dyDescent="0.2">
      <c r="B136" s="40" t="str">
        <f>IF(D136="","",VLOOKUP(D136,'SKU Адыгейский'!$A$1:$B$150,2,0))</f>
        <v/>
      </c>
      <c r="C136" s="40" t="str">
        <f>IF(D136="","",VLOOKUP(D136, 'SKU Адыгейский'!$A$1:$C$150,3,0))</f>
        <v/>
      </c>
      <c r="F136" s="45" t="str">
        <f t="shared" ca="1" si="26"/>
        <v/>
      </c>
    </row>
    <row r="137" spans="2:6" ht="13.75" customHeight="1" x14ac:dyDescent="0.2">
      <c r="B137" s="40" t="str">
        <f>IF(D137="","",VLOOKUP(D137,'SKU Адыгейский'!$A$1:$B$150,2,0))</f>
        <v/>
      </c>
      <c r="C137" s="40" t="str">
        <f>IF(D137="","",VLOOKUP(D137, 'SKU Адыгейский'!$A$1:$C$150,3,0))</f>
        <v/>
      </c>
      <c r="F137" s="45" t="str">
        <f t="shared" ca="1" si="26"/>
        <v/>
      </c>
    </row>
    <row r="138" spans="2:6" ht="13.75" customHeight="1" x14ac:dyDescent="0.2">
      <c r="B138" s="40" t="str">
        <f>IF(D138="","",VLOOKUP(D138,'SKU Адыгейский'!$A$1:$B$150,2,0))</f>
        <v/>
      </c>
      <c r="C138" s="40" t="str">
        <f>IF(D138="","",VLOOKUP(D138, 'SKU Адыгейский'!$A$1:$C$150,3,0))</f>
        <v/>
      </c>
      <c r="F138" s="45" t="str">
        <f t="shared" ca="1" si="26"/>
        <v/>
      </c>
    </row>
    <row r="139" spans="2:6" ht="13.75" customHeight="1" x14ac:dyDescent="0.2">
      <c r="B139" s="40" t="str">
        <f>IF(D139="","",VLOOKUP(D139,'SKU Адыгейский'!$A$1:$B$150,2,0))</f>
        <v/>
      </c>
      <c r="C139" s="40" t="str">
        <f>IF(D139="","",VLOOKUP(D139, 'SKU Адыгейский'!$A$1:$C$150,3,0))</f>
        <v/>
      </c>
      <c r="F139" s="45" t="str">
        <f t="shared" ca="1" si="26"/>
        <v/>
      </c>
    </row>
    <row r="140" spans="2:6" ht="13.75" customHeight="1" x14ac:dyDescent="0.2">
      <c r="B140" s="40" t="str">
        <f>IF(D140="","",VLOOKUP(D140,'SKU Адыгейский'!$A$1:$B$150,2,0))</f>
        <v/>
      </c>
      <c r="C140" s="40" t="str">
        <f>IF(D140="","",VLOOKUP(D140, 'SKU Адыгейский'!$A$1:$C$150,3,0))</f>
        <v/>
      </c>
      <c r="F140" s="45" t="str">
        <f t="shared" ca="1" si="26"/>
        <v/>
      </c>
    </row>
    <row r="141" spans="2:6" ht="13.75" customHeight="1" x14ac:dyDescent="0.2">
      <c r="B141" s="40" t="str">
        <f>IF(D141="","",VLOOKUP(D141,'SKU Адыгейский'!$A$1:$B$150,2,0))</f>
        <v/>
      </c>
      <c r="C141" s="40" t="str">
        <f>IF(D141="","",VLOOKUP(D141, 'SKU Адыгейский'!$A$1:$C$150,3,0))</f>
        <v/>
      </c>
      <c r="F141" s="45" t="str">
        <f t="shared" ca="1" si="26"/>
        <v/>
      </c>
    </row>
    <row r="142" spans="2:6" ht="13.75" customHeight="1" x14ac:dyDescent="0.2">
      <c r="B142" s="40" t="str">
        <f>IF(D142="","",VLOOKUP(D142,'SKU Адыгейский'!$A$1:$B$150,2,0))</f>
        <v/>
      </c>
      <c r="C142" s="40" t="str">
        <f>IF(D142="","",VLOOKUP(D142, 'SKU Адыгейский'!$A$1:$C$150,3,0))</f>
        <v/>
      </c>
      <c r="F142" s="45" t="str">
        <f t="shared" ca="1" si="26"/>
        <v/>
      </c>
    </row>
    <row r="143" spans="2:6" ht="13.75" customHeight="1" x14ac:dyDescent="0.2">
      <c r="B143" s="40" t="str">
        <f>IF(D143="","",VLOOKUP(D143,'SKU Адыгейский'!$A$1:$B$150,2,0))</f>
        <v/>
      </c>
      <c r="C143" s="40" t="str">
        <f>IF(D143="","",VLOOKUP(D143, 'SKU Адыгейский'!$A$1:$C$150,3,0))</f>
        <v/>
      </c>
      <c r="F143" s="45" t="str">
        <f t="shared" ca="1" si="26"/>
        <v/>
      </c>
    </row>
    <row r="144" spans="2:6" ht="13.75" customHeight="1" x14ac:dyDescent="0.2">
      <c r="B144" s="40" t="str">
        <f>IF(D144="","",VLOOKUP(D144,'SKU Адыгейский'!$A$1:$B$150,2,0))</f>
        <v/>
      </c>
      <c r="C144" s="40" t="str">
        <f>IF(D144="","",VLOOKUP(D144, 'SKU Адыгейский'!$A$1:$C$150,3,0))</f>
        <v/>
      </c>
      <c r="F144" s="45" t="str">
        <f t="shared" ca="1" si="26"/>
        <v/>
      </c>
    </row>
    <row r="145" spans="2:6" ht="13.75" customHeight="1" x14ac:dyDescent="0.2">
      <c r="B145" s="40" t="str">
        <f>IF(D145="","",VLOOKUP(D145,'SKU Адыгейский'!$A$1:$B$150,2,0))</f>
        <v/>
      </c>
      <c r="C145" s="40" t="str">
        <f>IF(D145="","",VLOOKUP(D145, 'SKU Адыгейский'!$A$1:$C$150,3,0))</f>
        <v/>
      </c>
      <c r="F145" s="45" t="str">
        <f t="shared" ca="1" si="26"/>
        <v/>
      </c>
    </row>
    <row r="146" spans="2:6" ht="13.75" customHeight="1" x14ac:dyDescent="0.2">
      <c r="B146" s="40" t="str">
        <f>IF(D146="","",VLOOKUP(D146,'SKU Адыгейский'!$A$1:$B$150,2,0))</f>
        <v/>
      </c>
      <c r="C146" s="40" t="str">
        <f>IF(D146="","",VLOOKUP(D146, 'SKU Адыгейский'!$A$1:$C$150,3,0))</f>
        <v/>
      </c>
      <c r="F146" s="45" t="str">
        <f t="shared" ca="1" si="26"/>
        <v/>
      </c>
    </row>
    <row r="147" spans="2:6" ht="13.75" customHeight="1" x14ac:dyDescent="0.2">
      <c r="B147" s="40" t="str">
        <f>IF(D147="","",VLOOKUP(D147,'SKU Адыгейский'!$A$1:$B$150,2,0))</f>
        <v/>
      </c>
      <c r="C147" s="40" t="str">
        <f>IF(D147="","",VLOOKUP(D147, 'SKU Адыгейский'!$A$1:$C$150,3,0))</f>
        <v/>
      </c>
      <c r="F147" s="45" t="str">
        <f t="shared" ca="1" si="26"/>
        <v/>
      </c>
    </row>
    <row r="148" spans="2:6" ht="13.75" customHeight="1" x14ac:dyDescent="0.2">
      <c r="B148" s="40" t="str">
        <f>IF(D148="","",VLOOKUP(D148,'SKU Адыгейский'!$A$1:$B$150,2,0))</f>
        <v/>
      </c>
      <c r="C148" s="40" t="str">
        <f>IF(D148="","",VLOOKUP(D148, 'SKU Адыгейский'!$A$1:$C$150,3,0))</f>
        <v/>
      </c>
      <c r="F148" s="45" t="str">
        <f t="shared" ca="1" si="26"/>
        <v/>
      </c>
    </row>
    <row r="149" spans="2:6" ht="13.75" customHeight="1" x14ac:dyDescent="0.2">
      <c r="B149" s="40" t="str">
        <f>IF(D149="","",VLOOKUP(D149,'SKU Адыгейский'!$A$1:$B$150,2,0))</f>
        <v/>
      </c>
      <c r="C149" s="40" t="str">
        <f>IF(D149="","",VLOOKUP(D149, 'SKU Адыгейский'!$A$1:$C$150,3,0))</f>
        <v/>
      </c>
      <c r="F149" s="45" t="str">
        <f t="shared" ca="1" si="26"/>
        <v/>
      </c>
    </row>
    <row r="150" spans="2:6" ht="13.75" customHeight="1" x14ac:dyDescent="0.2">
      <c r="B150" s="40" t="str">
        <f>IF(D150="","",VLOOKUP(D150,'SKU Адыгейский'!$A$1:$B$150,2,0))</f>
        <v/>
      </c>
      <c r="C150" s="40" t="str">
        <f>IF(D150="","",VLOOKUP(D150, 'SKU Адыгейский'!$A$1:$C$150,3,0))</f>
        <v/>
      </c>
      <c r="F150" s="45" t="str">
        <f t="shared" ca="1" si="26"/>
        <v/>
      </c>
    </row>
    <row r="151" spans="2:6" ht="13.75" customHeight="1" x14ac:dyDescent="0.2">
      <c r="B151" s="40" t="str">
        <f>IF(D151="","",VLOOKUP(D151,'SKU Адыгейский'!$A$1:$B$150,2,0))</f>
        <v/>
      </c>
      <c r="C151" s="40" t="str">
        <f>IF(D151="","",VLOOKUP(D151, 'SKU Адыгейский'!$A$1:$C$150,3,0))</f>
        <v/>
      </c>
      <c r="F151" s="45" t="str">
        <f t="shared" ca="1" si="26"/>
        <v/>
      </c>
    </row>
    <row r="152" spans="2:6" ht="13.75" customHeight="1" x14ac:dyDescent="0.2">
      <c r="B152" s="40" t="str">
        <f>IF(D152="","",VLOOKUP(D152,'SKU Адыгейский'!$A$1:$B$150,2,0))</f>
        <v/>
      </c>
      <c r="C152" s="40" t="str">
        <f>IF(D152="","",VLOOKUP(D152, 'SKU Адыгейский'!$A$1:$C$150,3,0))</f>
        <v/>
      </c>
      <c r="F152" s="45" t="str">
        <f t="shared" ca="1" si="26"/>
        <v/>
      </c>
    </row>
    <row r="153" spans="2:6" ht="13.75" customHeight="1" x14ac:dyDescent="0.2">
      <c r="B153" s="40" t="str">
        <f>IF(D153="","",VLOOKUP(D153,'SKU Адыгейский'!$A$1:$B$150,2,0))</f>
        <v/>
      </c>
      <c r="C153" s="40" t="str">
        <f>IF(D153="","",VLOOKUP(D153, 'SKU Адыгейский'!$A$1:$C$150,3,0))</f>
        <v/>
      </c>
      <c r="F153" s="45" t="str">
        <f t="shared" ca="1" si="26"/>
        <v/>
      </c>
    </row>
    <row r="154" spans="2:6" ht="13.75" customHeight="1" x14ac:dyDescent="0.2">
      <c r="B154" s="40" t="str">
        <f>IF(D154="","",VLOOKUP(D154,'SKU Адыгейский'!$A$1:$B$150,2,0))</f>
        <v/>
      </c>
      <c r="C154" s="40" t="str">
        <f>IF(D154="","",VLOOKUP(D154, 'SKU Адыгейский'!$A$1:$C$150,3,0))</f>
        <v/>
      </c>
      <c r="F154" s="45" t="str">
        <f t="shared" ref="F154:F185" ca="1" si="27">IF(G154="", IF(I154="","",(INDIRECT("M" &amp; ROW() - 1) - M154)),IF(I154="", "", INDIRECT("M" &amp; ROW() - 1) - M154))</f>
        <v/>
      </c>
    </row>
    <row r="155" spans="2:6" ht="13.75" customHeight="1" x14ac:dyDescent="0.2">
      <c r="B155" s="40" t="str">
        <f>IF(D155="","",VLOOKUP(D155,'SKU Адыгейский'!$A$1:$B$150,2,0))</f>
        <v/>
      </c>
      <c r="C155" s="40" t="str">
        <f>IF(D155="","",VLOOKUP(D155, 'SKU Адыгейский'!$A$1:$C$150,3,0))</f>
        <v/>
      </c>
      <c r="F155" s="45" t="str">
        <f t="shared" ca="1" si="27"/>
        <v/>
      </c>
    </row>
    <row r="156" spans="2:6" ht="13.75" customHeight="1" x14ac:dyDescent="0.2">
      <c r="B156" s="40" t="str">
        <f>IF(D156="","",VLOOKUP(D156,'SKU Адыгейский'!$A$1:$B$150,2,0))</f>
        <v/>
      </c>
      <c r="C156" s="40" t="str">
        <f>IF(D156="","",VLOOKUP(D156, 'SKU Адыгейский'!$A$1:$C$150,3,0))</f>
        <v/>
      </c>
      <c r="F156" s="45" t="str">
        <f t="shared" ca="1" si="27"/>
        <v/>
      </c>
    </row>
    <row r="157" spans="2:6" ht="13.75" customHeight="1" x14ac:dyDescent="0.2">
      <c r="B157" s="40" t="str">
        <f>IF(D157="","",VLOOKUP(D157,'SKU Адыгейский'!$A$1:$B$150,2,0))</f>
        <v/>
      </c>
      <c r="C157" s="40" t="str">
        <f>IF(D157="","",VLOOKUP(D157, 'SKU Адыгейский'!$A$1:$C$150,3,0))</f>
        <v/>
      </c>
      <c r="F157" s="45" t="str">
        <f t="shared" ca="1" si="27"/>
        <v/>
      </c>
    </row>
    <row r="158" spans="2:6" ht="13.75" customHeight="1" x14ac:dyDescent="0.2">
      <c r="B158" s="40" t="str">
        <f>IF(D158="","",VLOOKUP(D158,'SKU Адыгейский'!$A$1:$B$150,2,0))</f>
        <v/>
      </c>
      <c r="C158" s="40" t="str">
        <f>IF(D158="","",VLOOKUP(D158, 'SKU Адыгейский'!$A$1:$C$150,3,0))</f>
        <v/>
      </c>
      <c r="F158" s="45" t="str">
        <f t="shared" ca="1" si="27"/>
        <v/>
      </c>
    </row>
    <row r="159" spans="2:6" ht="13.75" customHeight="1" x14ac:dyDescent="0.2">
      <c r="B159" s="40" t="str">
        <f>IF(D159="","",VLOOKUP(D159,'SKU Адыгейский'!$A$1:$B$150,2,0))</f>
        <v/>
      </c>
      <c r="C159" s="40" t="str">
        <f>IF(D159="","",VLOOKUP(D159, 'SKU Адыгейский'!$A$1:$C$150,3,0))</f>
        <v/>
      </c>
      <c r="F159" s="45" t="str">
        <f t="shared" ca="1" si="27"/>
        <v/>
      </c>
    </row>
    <row r="160" spans="2:6" ht="13.75" customHeight="1" x14ac:dyDescent="0.2">
      <c r="B160" s="40" t="str">
        <f>IF(D160="","",VLOOKUP(D160,'SKU Адыгейский'!$A$1:$B$150,2,0))</f>
        <v/>
      </c>
      <c r="C160" s="40" t="str">
        <f>IF(D160="","",VLOOKUP(D160, 'SKU Адыгейский'!$A$1:$C$150,3,0))</f>
        <v/>
      </c>
      <c r="F160" s="45" t="str">
        <f t="shared" ca="1" si="27"/>
        <v/>
      </c>
    </row>
    <row r="161" spans="2:6" ht="13.75" customHeight="1" x14ac:dyDescent="0.2">
      <c r="B161" s="40" t="str">
        <f>IF(D161="","",VLOOKUP(D161,'SKU Адыгейский'!$A$1:$B$150,2,0))</f>
        <v/>
      </c>
      <c r="C161" s="40" t="str">
        <f>IF(D161="","",VLOOKUP(D161, 'SKU Адыгейский'!$A$1:$C$150,3,0))</f>
        <v/>
      </c>
      <c r="F161" s="45" t="str">
        <f t="shared" ca="1" si="27"/>
        <v/>
      </c>
    </row>
    <row r="162" spans="2:6" ht="13.75" customHeight="1" x14ac:dyDescent="0.2">
      <c r="B162" s="40" t="str">
        <f>IF(D162="","",VLOOKUP(D162,'SKU Адыгейский'!$A$1:$B$150,2,0))</f>
        <v/>
      </c>
      <c r="C162" s="40" t="str">
        <f>IF(D162="","",VLOOKUP(D162, 'SKU Адыгейский'!$A$1:$C$150,3,0))</f>
        <v/>
      </c>
      <c r="F162" s="45" t="str">
        <f t="shared" ca="1" si="27"/>
        <v/>
      </c>
    </row>
    <row r="163" spans="2:6" ht="13.75" customHeight="1" x14ac:dyDescent="0.2">
      <c r="B163" s="40" t="str">
        <f>IF(D163="","",VLOOKUP(D163,'SKU Адыгейский'!$A$1:$B$150,2,0))</f>
        <v/>
      </c>
      <c r="C163" s="40" t="str">
        <f>IF(D163="","",VLOOKUP(D163, 'SKU Адыгейский'!$A$1:$C$150,3,0))</f>
        <v/>
      </c>
      <c r="F163" s="45" t="str">
        <f t="shared" ca="1" si="27"/>
        <v/>
      </c>
    </row>
    <row r="164" spans="2:6" ht="13.75" customHeight="1" x14ac:dyDescent="0.2">
      <c r="B164" s="40" t="str">
        <f>IF(D164="","",VLOOKUP(D164,'SKU Адыгейский'!$A$1:$B$150,2,0))</f>
        <v/>
      </c>
      <c r="C164" s="40" t="str">
        <f>IF(D164="","",VLOOKUP(D164, 'SKU Адыгейский'!$A$1:$C$150,3,0))</f>
        <v/>
      </c>
      <c r="F164" s="45" t="str">
        <f t="shared" ca="1" si="27"/>
        <v/>
      </c>
    </row>
    <row r="165" spans="2:6" ht="13.75" customHeight="1" x14ac:dyDescent="0.2">
      <c r="B165" s="40" t="str">
        <f>IF(D165="","",VLOOKUP(D165,'SKU Адыгейский'!$A$1:$B$150,2,0))</f>
        <v/>
      </c>
      <c r="C165" s="40" t="str">
        <f>IF(D165="","",VLOOKUP(D165, 'SKU Адыгейский'!$A$1:$C$150,3,0))</f>
        <v/>
      </c>
      <c r="F165" s="45" t="str">
        <f t="shared" ca="1" si="27"/>
        <v/>
      </c>
    </row>
    <row r="166" spans="2:6" ht="13.75" customHeight="1" x14ac:dyDescent="0.2">
      <c r="B166" s="40" t="str">
        <f>IF(D166="","",VLOOKUP(D166,'SKU Адыгейский'!$A$1:$B$150,2,0))</f>
        <v/>
      </c>
      <c r="C166" s="40" t="str">
        <f>IF(D166="","",VLOOKUP(D166, 'SKU Адыгейский'!$A$1:$C$150,3,0))</f>
        <v/>
      </c>
      <c r="F166" s="45" t="str">
        <f t="shared" ca="1" si="27"/>
        <v/>
      </c>
    </row>
    <row r="167" spans="2:6" ht="13.75" customHeight="1" x14ac:dyDescent="0.2">
      <c r="B167" s="40" t="str">
        <f>IF(D167="","",VLOOKUP(D167,'SKU Адыгейский'!$A$1:$B$150,2,0))</f>
        <v/>
      </c>
      <c r="C167" s="40" t="str">
        <f>IF(D167="","",VLOOKUP(D167, 'SKU Адыгейский'!$A$1:$C$150,3,0))</f>
        <v/>
      </c>
      <c r="F167" s="45" t="str">
        <f t="shared" ca="1" si="27"/>
        <v/>
      </c>
    </row>
    <row r="168" spans="2:6" ht="13.75" customHeight="1" x14ac:dyDescent="0.2">
      <c r="B168" s="40" t="str">
        <f>IF(D168="","",VLOOKUP(D168,'SKU Адыгейский'!$A$1:$B$150,2,0))</f>
        <v/>
      </c>
      <c r="C168" s="40" t="str">
        <f>IF(D168="","",VLOOKUP(D168, 'SKU Адыгейский'!$A$1:$C$150,3,0))</f>
        <v/>
      </c>
      <c r="F168" s="45" t="str">
        <f t="shared" ca="1" si="27"/>
        <v/>
      </c>
    </row>
    <row r="169" spans="2:6" ht="13.75" customHeight="1" x14ac:dyDescent="0.2">
      <c r="B169" s="40" t="str">
        <f>IF(D169="","",VLOOKUP(D169,'SKU Адыгейский'!$A$1:$B$150,2,0))</f>
        <v/>
      </c>
      <c r="C169" s="40" t="str">
        <f>IF(D169="","",VLOOKUP(D169, 'SKU Адыгейский'!$A$1:$C$150,3,0))</f>
        <v/>
      </c>
      <c r="F169" s="45" t="str">
        <f t="shared" ca="1" si="27"/>
        <v/>
      </c>
    </row>
    <row r="170" spans="2:6" ht="13.75" customHeight="1" x14ac:dyDescent="0.2">
      <c r="B170" s="40" t="str">
        <f>IF(D170="","",VLOOKUP(D170,'SKU Адыгейский'!$A$1:$B$150,2,0))</f>
        <v/>
      </c>
      <c r="C170" s="40" t="str">
        <f>IF(D170="","",VLOOKUP(D170, 'SKU Адыгейский'!$A$1:$C$150,3,0))</f>
        <v/>
      </c>
      <c r="F170" s="45" t="str">
        <f t="shared" ca="1" si="27"/>
        <v/>
      </c>
    </row>
    <row r="171" spans="2:6" ht="13.75" customHeight="1" x14ac:dyDescent="0.2">
      <c r="B171" s="40" t="str">
        <f>IF(D171="","",VLOOKUP(D171,'SKU Адыгейский'!$A$1:$B$150,2,0))</f>
        <v/>
      </c>
      <c r="C171" s="40" t="str">
        <f>IF(D171="","",VLOOKUP(D171, 'SKU Адыгейский'!$A$1:$C$150,3,0))</f>
        <v/>
      </c>
      <c r="F171" s="45" t="str">
        <f t="shared" ca="1" si="27"/>
        <v/>
      </c>
    </row>
    <row r="172" spans="2:6" ht="13.75" customHeight="1" x14ac:dyDescent="0.2">
      <c r="B172" s="40" t="str">
        <f>IF(D172="","",VLOOKUP(D172,'SKU Адыгейский'!$A$1:$B$150,2,0))</f>
        <v/>
      </c>
      <c r="C172" s="40" t="str">
        <f>IF(D172="","",VLOOKUP(D172, 'SKU Адыгейский'!$A$1:$C$150,3,0))</f>
        <v/>
      </c>
      <c r="F172" s="45" t="str">
        <f t="shared" ca="1" si="27"/>
        <v/>
      </c>
    </row>
    <row r="173" spans="2:6" ht="13.75" customHeight="1" x14ac:dyDescent="0.2">
      <c r="B173" s="40" t="str">
        <f>IF(D173="","",VLOOKUP(D173,'SKU Адыгейский'!$A$1:$B$150,2,0))</f>
        <v/>
      </c>
      <c r="C173" s="40" t="str">
        <f>IF(D173="","",VLOOKUP(D173, 'SKU Адыгейский'!$A$1:$C$150,3,0))</f>
        <v/>
      </c>
      <c r="F173" s="45" t="str">
        <f t="shared" ca="1" si="27"/>
        <v/>
      </c>
    </row>
    <row r="174" spans="2:6" ht="13.75" customHeight="1" x14ac:dyDescent="0.2">
      <c r="B174" s="40" t="str">
        <f>IF(D174="","",VLOOKUP(D174,'SKU Адыгейский'!$A$1:$B$150,2,0))</f>
        <v/>
      </c>
      <c r="C174" s="40" t="str">
        <f>IF(D174="","",VLOOKUP(D174, 'SKU Адыгейский'!$A$1:$C$150,3,0))</f>
        <v/>
      </c>
      <c r="F174" s="45" t="str">
        <f t="shared" ca="1" si="27"/>
        <v/>
      </c>
    </row>
    <row r="175" spans="2:6" ht="13.75" customHeight="1" x14ac:dyDescent="0.2">
      <c r="B175" s="40" t="str">
        <f>IF(D175="","",VLOOKUP(D175,'SKU Адыгейский'!$A$1:$B$150,2,0))</f>
        <v/>
      </c>
      <c r="C175" s="40" t="str">
        <f>IF(D175="","",VLOOKUP(D175, 'SKU Адыгейский'!$A$1:$C$150,3,0))</f>
        <v/>
      </c>
      <c r="F175" s="45" t="str">
        <f t="shared" ca="1" si="27"/>
        <v/>
      </c>
    </row>
    <row r="176" spans="2:6" ht="13.75" customHeight="1" x14ac:dyDescent="0.2">
      <c r="B176" s="40" t="str">
        <f>IF(D176="","",VLOOKUP(D176,'SKU Адыгейский'!$A$1:$B$150,2,0))</f>
        <v/>
      </c>
      <c r="C176" s="40" t="str">
        <f>IF(D176="","",VLOOKUP(D176, 'SKU Адыгейский'!$A$1:$C$150,3,0))</f>
        <v/>
      </c>
      <c r="F176" s="45" t="str">
        <f t="shared" ca="1" si="27"/>
        <v/>
      </c>
    </row>
    <row r="177" spans="2:6" ht="13.75" customHeight="1" x14ac:dyDescent="0.2">
      <c r="B177" s="40" t="str">
        <f>IF(D177="","",VLOOKUP(D177,'SKU Адыгейский'!$A$1:$B$150,2,0))</f>
        <v/>
      </c>
      <c r="C177" s="40" t="str">
        <f>IF(D177="","",VLOOKUP(D177, 'SKU Адыгейский'!$A$1:$C$150,3,0))</f>
        <v/>
      </c>
      <c r="F177" s="45" t="str">
        <f t="shared" ca="1" si="27"/>
        <v/>
      </c>
    </row>
    <row r="178" spans="2:6" ht="13.75" customHeight="1" x14ac:dyDescent="0.2">
      <c r="B178" s="40" t="str">
        <f>IF(D178="","",VLOOKUP(D178,'SKU Адыгейский'!$A$1:$B$150,2,0))</f>
        <v/>
      </c>
      <c r="C178" s="40" t="str">
        <f>IF(D178="","",VLOOKUP(D178, 'SKU Адыгейский'!$A$1:$C$150,3,0))</f>
        <v/>
      </c>
      <c r="F178" s="45" t="str">
        <f t="shared" ca="1" si="27"/>
        <v/>
      </c>
    </row>
    <row r="179" spans="2:6" ht="13.75" customHeight="1" x14ac:dyDescent="0.2">
      <c r="B179" s="40" t="str">
        <f>IF(D179="","",VLOOKUP(D179,'SKU Адыгейский'!$A$1:$B$150,2,0))</f>
        <v/>
      </c>
      <c r="C179" s="40" t="str">
        <f>IF(D179="","",VLOOKUP(D179, 'SKU Адыгейский'!$A$1:$C$150,3,0))</f>
        <v/>
      </c>
      <c r="F179" s="45" t="str">
        <f t="shared" ca="1" si="27"/>
        <v/>
      </c>
    </row>
    <row r="180" spans="2:6" ht="13.75" customHeight="1" x14ac:dyDescent="0.2">
      <c r="B180" s="40" t="str">
        <f>IF(D180="","",VLOOKUP(D180,'SKU Адыгейский'!$A$1:$B$150,2,0))</f>
        <v/>
      </c>
      <c r="C180" s="40" t="str">
        <f>IF(D180="","",VLOOKUP(D180, 'SKU Адыгейский'!$A$1:$C$150,3,0))</f>
        <v/>
      </c>
      <c r="F180" s="45" t="str">
        <f t="shared" ca="1" si="27"/>
        <v/>
      </c>
    </row>
    <row r="181" spans="2:6" ht="13.75" customHeight="1" x14ac:dyDescent="0.2">
      <c r="B181" s="40" t="str">
        <f>IF(D181="","",VLOOKUP(D181,'SKU Адыгейский'!$A$1:$B$150,2,0))</f>
        <v/>
      </c>
      <c r="C181" s="40" t="str">
        <f>IF(D181="","",VLOOKUP(D181, 'SKU Адыгейский'!$A$1:$C$150,3,0))</f>
        <v/>
      </c>
      <c r="F181" s="45" t="str">
        <f t="shared" ca="1" si="27"/>
        <v/>
      </c>
    </row>
    <row r="182" spans="2:6" ht="13.75" customHeight="1" x14ac:dyDescent="0.2">
      <c r="B182" s="40" t="str">
        <f>IF(D182="","",VLOOKUP(D182,'SKU Адыгейский'!$A$1:$B$150,2,0))</f>
        <v/>
      </c>
      <c r="C182" s="40" t="str">
        <f>IF(D182="","",VLOOKUP(D182, 'SKU Адыгейский'!$A$1:$C$150,3,0))</f>
        <v/>
      </c>
      <c r="F182" s="45" t="str">
        <f t="shared" ca="1" si="27"/>
        <v/>
      </c>
    </row>
    <row r="183" spans="2:6" ht="13.75" customHeight="1" x14ac:dyDescent="0.2">
      <c r="B183" s="40" t="str">
        <f>IF(D183="","",VLOOKUP(D183,'SKU Адыгейский'!$A$1:$B$150,2,0))</f>
        <v/>
      </c>
      <c r="C183" s="40" t="str">
        <f>IF(D183="","",VLOOKUP(D183, 'SKU Адыгейский'!$A$1:$C$150,3,0))</f>
        <v/>
      </c>
      <c r="F183" s="45" t="str">
        <f t="shared" ca="1" si="27"/>
        <v/>
      </c>
    </row>
    <row r="184" spans="2:6" ht="13.75" customHeight="1" x14ac:dyDescent="0.2">
      <c r="B184" s="40" t="str">
        <f>IF(D184="","",VLOOKUP(D184,'SKU Адыгейский'!$A$1:$B$150,2,0))</f>
        <v/>
      </c>
      <c r="C184" s="40" t="str">
        <f>IF(D184="","",VLOOKUP(D184, 'SKU Адыгейский'!$A$1:$C$150,3,0))</f>
        <v/>
      </c>
      <c r="F184" s="45" t="str">
        <f t="shared" ca="1" si="27"/>
        <v/>
      </c>
    </row>
    <row r="185" spans="2:6" ht="13.75" customHeight="1" x14ac:dyDescent="0.2">
      <c r="B185" s="40" t="str">
        <f>IF(D185="","",VLOOKUP(D185,'SKU Адыгейский'!$A$1:$B$150,2,0))</f>
        <v/>
      </c>
      <c r="C185" s="40" t="str">
        <f>IF(D185="","",VLOOKUP(D185, 'SKU Адыгейский'!$A$1:$C$150,3,0))</f>
        <v/>
      </c>
      <c r="F185" s="45" t="str">
        <f t="shared" ca="1" si="27"/>
        <v/>
      </c>
    </row>
    <row r="186" spans="2:6" ht="13.75" customHeight="1" x14ac:dyDescent="0.2">
      <c r="B186" s="40" t="str">
        <f>IF(D186="","",VLOOKUP(D186,'SKU Адыгейский'!$A$1:$B$150,2,0))</f>
        <v/>
      </c>
      <c r="C186" s="40" t="str">
        <f>IF(D186="","",VLOOKUP(D186, 'SKU Адыгейский'!$A$1:$C$150,3,0))</f>
        <v/>
      </c>
      <c r="F186" s="45" t="str">
        <f t="shared" ref="F186:F204" ca="1" si="28">IF(G186="", IF(I186="","",(INDIRECT("M" &amp; ROW() - 1) - M186)),IF(I186="", "", INDIRECT("M" &amp; ROW() - 1) - M186))</f>
        <v/>
      </c>
    </row>
    <row r="187" spans="2:6" ht="13.75" customHeight="1" x14ac:dyDescent="0.2">
      <c r="B187" s="40" t="str">
        <f>IF(D187="","",VLOOKUP(D187,'SKU Адыгейский'!$A$1:$B$150,2,0))</f>
        <v/>
      </c>
      <c r="C187" s="40" t="str">
        <f>IF(D187="","",VLOOKUP(D187, 'SKU Адыгейский'!$A$1:$C$150,3,0))</f>
        <v/>
      </c>
      <c r="F187" s="45" t="str">
        <f t="shared" ca="1" si="28"/>
        <v/>
      </c>
    </row>
    <row r="188" spans="2:6" ht="13.75" customHeight="1" x14ac:dyDescent="0.2">
      <c r="B188" s="40" t="str">
        <f>IF(D188="","",VLOOKUP(D188,'SKU Адыгейский'!$A$1:$B$150,2,0))</f>
        <v/>
      </c>
      <c r="C188" s="40" t="str">
        <f>IF(D188="","",VLOOKUP(D188, 'SKU Адыгейский'!$A$1:$C$150,3,0))</f>
        <v/>
      </c>
      <c r="F188" s="45" t="str">
        <f t="shared" ca="1" si="28"/>
        <v/>
      </c>
    </row>
    <row r="189" spans="2:6" ht="13.75" customHeight="1" x14ac:dyDescent="0.2">
      <c r="B189" s="40" t="str">
        <f>IF(D189="","",VLOOKUP(D189,'SKU Адыгейский'!$A$1:$B$150,2,0))</f>
        <v/>
      </c>
      <c r="C189" s="40" t="str">
        <f>IF(D189="","",VLOOKUP(D189, 'SKU Адыгейский'!$A$1:$C$150,3,0))</f>
        <v/>
      </c>
      <c r="F189" s="45" t="str">
        <f t="shared" ca="1" si="28"/>
        <v/>
      </c>
    </row>
    <row r="190" spans="2:6" ht="13.75" customHeight="1" x14ac:dyDescent="0.2">
      <c r="B190" s="40" t="str">
        <f>IF(D190="","",VLOOKUP(D190,'SKU Адыгейский'!$A$1:$B$150,2,0))</f>
        <v/>
      </c>
      <c r="C190" s="40" t="str">
        <f>IF(D190="","",VLOOKUP(D190, 'SKU Адыгейский'!$A$1:$C$150,3,0))</f>
        <v/>
      </c>
      <c r="F190" s="45" t="str">
        <f t="shared" ca="1" si="28"/>
        <v/>
      </c>
    </row>
    <row r="191" spans="2:6" ht="13.75" customHeight="1" x14ac:dyDescent="0.2">
      <c r="B191" s="40" t="str">
        <f>IF(D191="","",VLOOKUP(D191,'SKU Адыгейский'!$A$1:$B$150,2,0))</f>
        <v/>
      </c>
      <c r="C191" s="40" t="str">
        <f>IF(D191="","",VLOOKUP(D191, 'SKU Адыгейский'!$A$1:$C$150,3,0))</f>
        <v/>
      </c>
      <c r="F191" s="45" t="str">
        <f t="shared" ca="1" si="28"/>
        <v/>
      </c>
    </row>
    <row r="192" spans="2:6" ht="13.75" customHeight="1" x14ac:dyDescent="0.2">
      <c r="B192" s="40" t="str">
        <f>IF(D192="","",VLOOKUP(D192,'SKU Адыгейский'!$A$1:$B$150,2,0))</f>
        <v/>
      </c>
      <c r="C192" s="40" t="str">
        <f>IF(D192="","",VLOOKUP(D192, 'SKU Адыгейский'!$A$1:$C$150,3,0))</f>
        <v/>
      </c>
      <c r="F192" s="45" t="str">
        <f t="shared" ca="1" si="28"/>
        <v/>
      </c>
    </row>
    <row r="193" spans="2:6" ht="13.75" customHeight="1" x14ac:dyDescent="0.2">
      <c r="B193" s="40" t="str">
        <f>IF(D193="","",VLOOKUP(D193,'SKU Адыгейский'!$A$1:$B$150,2,0))</f>
        <v/>
      </c>
      <c r="C193" s="40" t="str">
        <f>IF(D193="","",VLOOKUP(D193, 'SKU Адыгейский'!$A$1:$C$150,3,0))</f>
        <v/>
      </c>
      <c r="F193" s="45" t="str">
        <f t="shared" ca="1" si="28"/>
        <v/>
      </c>
    </row>
    <row r="194" spans="2:6" ht="13.75" customHeight="1" x14ac:dyDescent="0.2">
      <c r="B194" s="40" t="str">
        <f>IF(D194="","",VLOOKUP(D194,'SKU Адыгейский'!$A$1:$B$150,2,0))</f>
        <v/>
      </c>
      <c r="C194" s="40" t="str">
        <f>IF(D194="","",VLOOKUP(D194, 'SKU Адыгейский'!$A$1:$C$150,3,0))</f>
        <v/>
      </c>
      <c r="F194" s="45" t="str">
        <f t="shared" ca="1" si="28"/>
        <v/>
      </c>
    </row>
    <row r="195" spans="2:6" ht="13.75" customHeight="1" x14ac:dyDescent="0.2">
      <c r="B195" s="40" t="str">
        <f>IF(D195="","",VLOOKUP(D195,'SKU Адыгейский'!$A$1:$B$150,2,0))</f>
        <v/>
      </c>
      <c r="C195" s="40" t="str">
        <f>IF(D195="","",VLOOKUP(D195, 'SKU Адыгейский'!$A$1:$C$150,3,0))</f>
        <v/>
      </c>
      <c r="F195" s="45" t="str">
        <f t="shared" ca="1" si="28"/>
        <v/>
      </c>
    </row>
    <row r="196" spans="2:6" ht="13.75" customHeight="1" x14ac:dyDescent="0.2">
      <c r="B196" s="40" t="str">
        <f>IF(D196="","",VLOOKUP(D196,'SKU Адыгейский'!$A$1:$B$150,2,0))</f>
        <v/>
      </c>
      <c r="C196" s="40" t="str">
        <f>IF(D196="","",VLOOKUP(D196, 'SKU Адыгейский'!$A$1:$C$150,3,0))</f>
        <v/>
      </c>
      <c r="F196" s="45" t="str">
        <f t="shared" ca="1" si="28"/>
        <v/>
      </c>
    </row>
    <row r="197" spans="2:6" ht="13.75" customHeight="1" x14ac:dyDescent="0.2">
      <c r="B197" s="40" t="str">
        <f>IF(D197="","",VLOOKUP(D197,'SKU Адыгейский'!$A$1:$B$150,2,0))</f>
        <v/>
      </c>
      <c r="C197" s="40" t="str">
        <f>IF(D197="","",VLOOKUP(D197, 'SKU Адыгейский'!$A$1:$C$150,3,0))</f>
        <v/>
      </c>
      <c r="F197" s="45" t="str">
        <f t="shared" ca="1" si="28"/>
        <v/>
      </c>
    </row>
    <row r="198" spans="2:6" ht="13.75" customHeight="1" x14ac:dyDescent="0.2">
      <c r="B198" s="40" t="str">
        <f>IF(D198="","",VLOOKUP(D198,'SKU Адыгейский'!$A$1:$B$150,2,0))</f>
        <v/>
      </c>
      <c r="C198" s="40" t="str">
        <f>IF(D198="","",VLOOKUP(D198, 'SKU Адыгейский'!$A$1:$C$150,3,0))</f>
        <v/>
      </c>
      <c r="F198" s="45" t="str">
        <f t="shared" ca="1" si="28"/>
        <v/>
      </c>
    </row>
    <row r="199" spans="2:6" ht="13.75" customHeight="1" x14ac:dyDescent="0.2">
      <c r="B199" s="40" t="str">
        <f>IF(D199="","",VLOOKUP(D199,'SKU Адыгейский'!$A$1:$B$150,2,0))</f>
        <v/>
      </c>
      <c r="C199" s="40" t="str">
        <f>IF(D199="","",VLOOKUP(D199, 'SKU Адыгейский'!$A$1:$C$150,3,0))</f>
        <v/>
      </c>
      <c r="F199" s="45" t="str">
        <f t="shared" ca="1" si="28"/>
        <v/>
      </c>
    </row>
    <row r="200" spans="2:6" ht="13.75" customHeight="1" x14ac:dyDescent="0.2">
      <c r="B200" s="40" t="str">
        <f>IF(D200="","",VLOOKUP(D200,'SKU Адыгейский'!$A$1:$B$150,2,0))</f>
        <v/>
      </c>
      <c r="C200" s="40" t="str">
        <f>IF(D200="","",VLOOKUP(D200, 'SKU Адыгейский'!$A$1:$C$150,3,0))</f>
        <v/>
      </c>
      <c r="F200" s="45" t="str">
        <f t="shared" ca="1" si="28"/>
        <v/>
      </c>
    </row>
    <row r="201" spans="2:6" ht="13.75" customHeight="1" x14ac:dyDescent="0.2">
      <c r="B201" s="40" t="str">
        <f>IF(D201="","",VLOOKUP(D201,'SKU Адыгейский'!$A$1:$B$150,2,0))</f>
        <v/>
      </c>
      <c r="C201" s="40" t="str">
        <f>IF(D201="","",VLOOKUP(D201, 'SKU Адыгейский'!$A$1:$C$150,3,0))</f>
        <v/>
      </c>
      <c r="F201" s="45" t="str">
        <f t="shared" ca="1" si="28"/>
        <v/>
      </c>
    </row>
    <row r="202" spans="2:6" ht="13.75" customHeight="1" x14ac:dyDescent="0.2">
      <c r="B202" s="40" t="str">
        <f>IF(D202="","",VLOOKUP(D202,'SKU Адыгейский'!$A$1:$B$150,2,0))</f>
        <v/>
      </c>
      <c r="C202" s="40" t="str">
        <f>IF(D202="","",VLOOKUP(D202, 'SKU Адыгейский'!$A$1:$C$150,3,0))</f>
        <v/>
      </c>
      <c r="F202" s="45" t="str">
        <f t="shared" ca="1" si="28"/>
        <v/>
      </c>
    </row>
    <row r="203" spans="2:6" ht="13.75" customHeight="1" x14ac:dyDescent="0.2">
      <c r="B203" s="40" t="str">
        <f>IF(D203="","",VLOOKUP(D203,'SKU Адыгейский'!$A$1:$B$150,2,0))</f>
        <v/>
      </c>
      <c r="C203" s="40" t="str">
        <f>IF(D203="","",VLOOKUP(D203, 'SKU Адыгейский'!$A$1:$C$150,3,0))</f>
        <v/>
      </c>
      <c r="F203" s="45" t="str">
        <f t="shared" ca="1" si="28"/>
        <v/>
      </c>
    </row>
    <row r="204" spans="2:6" ht="13.75" customHeight="1" x14ac:dyDescent="0.2">
      <c r="B204" s="40" t="str">
        <f>IF(D204="","",VLOOKUP(D204,'SKU Адыгейский'!$A$1:$B$150,2,0))</f>
        <v/>
      </c>
      <c r="C204" s="40" t="str">
        <f>IF(D204="","",VLOOKUP(D204, 'SKU Адыгейский'!$A$1:$C$150,3,0))</f>
        <v/>
      </c>
      <c r="F204" s="45" t="str">
        <f t="shared" ca="1" si="28"/>
        <v/>
      </c>
    </row>
    <row r="205" spans="2:6" ht="13.75" customHeight="1" x14ac:dyDescent="0.2">
      <c r="B205" s="40" t="str">
        <f>IF(D205="","",VLOOKUP(D205,'SKU Адыгейский'!$A$1:$B$150,2,0))</f>
        <v/>
      </c>
      <c r="C205" s="40" t="str">
        <f>IF(D205="","",VLOOKUP(D205, 'SKU Адыгейский'!$A$1:$C$150,3,0))</f>
        <v/>
      </c>
    </row>
    <row r="206" spans="2:6" ht="13.75" customHeight="1" x14ac:dyDescent="0.2">
      <c r="B206" s="40" t="str">
        <f>IF(D206="","",VLOOKUP(D206,'SKU Адыгейский'!$A$1:$B$150,2,0))</f>
        <v/>
      </c>
      <c r="C206" s="40" t="str">
        <f>IF(D206="","",VLOOKUP(D206, 'SKU Адыгейский'!$A$1:$C$150,3,0))</f>
        <v/>
      </c>
    </row>
    <row r="207" spans="2:6" ht="13.75" customHeight="1" x14ac:dyDescent="0.2">
      <c r="B207" s="40" t="str">
        <f>IF(D207="","",VLOOKUP(D207,'SKU Адыгейский'!$A$1:$B$150,2,0))</f>
        <v/>
      </c>
      <c r="C207" s="40" t="str">
        <f>IF(D207="","",VLOOKUP(D207, 'SKU Адыгейский'!$A$1:$C$150,3,0))</f>
        <v/>
      </c>
    </row>
    <row r="208" spans="2:6" ht="13.75" customHeight="1" x14ac:dyDescent="0.2">
      <c r="B208" s="40" t="str">
        <f>IF(D208="","",VLOOKUP(D208,'SKU Адыгейский'!$A$1:$B$150,2,0))</f>
        <v/>
      </c>
      <c r="C208" s="40" t="str">
        <f>IF(D208="","",VLOOKUP(D208, 'SKU Адыгейский'!$A$1:$C$150,3,0))</f>
        <v/>
      </c>
    </row>
    <row r="209" spans="2:3" ht="13.75" customHeight="1" x14ac:dyDescent="0.2">
      <c r="B209" s="40" t="str">
        <f>IF(D209="","",VLOOKUP(D209,'SKU Адыгейский'!$A$1:$B$150,2,0))</f>
        <v/>
      </c>
      <c r="C209" s="40" t="str">
        <f>IF(D209="","",VLOOKUP(D209, 'SKU Адыгейский'!$A$1:$C$150,3,0))</f>
        <v/>
      </c>
    </row>
    <row r="210" spans="2:3" ht="13.75" customHeight="1" x14ac:dyDescent="0.2">
      <c r="B210" s="40" t="str">
        <f>IF(D210="","",VLOOKUP(D210,'SKU Адыгейский'!$A$1:$B$150,2,0))</f>
        <v/>
      </c>
      <c r="C210" s="40" t="str">
        <f>IF(D210="","",VLOOKUP(D210, 'SKU Адыгейский'!$A$1:$C$150,3,0))</f>
        <v/>
      </c>
    </row>
    <row r="211" spans="2:3" ht="13.75" customHeight="1" x14ac:dyDescent="0.2">
      <c r="B211" s="40" t="str">
        <f>IF(D211="","",VLOOKUP(D211,'SKU Адыгейский'!$A$1:$B$150,2,0))</f>
        <v/>
      </c>
      <c r="C211" s="40" t="str">
        <f>IF(D211="","",VLOOKUP(D211, 'SKU Адыгейский'!$A$1:$C$150,3,0))</f>
        <v/>
      </c>
    </row>
    <row r="212" spans="2:3" ht="13.75" customHeight="1" x14ac:dyDescent="0.2">
      <c r="B212" s="40" t="str">
        <f>IF(D212="","",VLOOKUP(D212,'SKU Адыгейский'!$A$1:$B$150,2,0))</f>
        <v/>
      </c>
      <c r="C212" s="40" t="str">
        <f>IF(D212="","",VLOOKUP(D212, 'SKU Адыгейский'!$A$1:$C$150,3,0))</f>
        <v/>
      </c>
    </row>
    <row r="213" spans="2:3" ht="13.75" customHeight="1" x14ac:dyDescent="0.2">
      <c r="B213" s="40" t="str">
        <f>IF(D213="","",VLOOKUP(D213,'SKU Адыгейский'!$A$1:$B$150,2,0))</f>
        <v/>
      </c>
      <c r="C213" s="40" t="str">
        <f>IF(D213="","",VLOOKUP(D213, 'SKU Адыгейский'!$A$1:$C$150,3,0))</f>
        <v/>
      </c>
    </row>
    <row r="214" spans="2:3" ht="13.75" customHeight="1" x14ac:dyDescent="0.2">
      <c r="B214" s="40" t="str">
        <f>IF(D214="","",VLOOKUP(D214,'SKU Адыгейский'!$A$1:$B$150,2,0))</f>
        <v/>
      </c>
      <c r="C214" s="40" t="str">
        <f>IF(D214="","",VLOOKUP(D214, 'SKU Адыгейский'!$A$1:$C$150,3,0))</f>
        <v/>
      </c>
    </row>
    <row r="215" spans="2:3" ht="13.75" customHeight="1" x14ac:dyDescent="0.2">
      <c r="B215" s="40" t="str">
        <f>IF(D215="","",VLOOKUP(D215,'SKU Адыгейский'!$A$1:$B$150,2,0))</f>
        <v/>
      </c>
      <c r="C215" s="40" t="str">
        <f>IF(D215="","",VLOOKUP(D215, 'SKU Адыгейский'!$A$1:$C$150,3,0))</f>
        <v/>
      </c>
    </row>
    <row r="216" spans="2:3" ht="13.75" customHeight="1" x14ac:dyDescent="0.2">
      <c r="B216" s="40" t="str">
        <f>IF(D216="","",VLOOKUP(D216,'SKU Адыгейский'!$A$1:$B$150,2,0))</f>
        <v/>
      </c>
      <c r="C216" s="40" t="str">
        <f>IF(D216="","",VLOOKUP(D216, 'SKU Адыгейский'!$A$1:$C$150,3,0))</f>
        <v/>
      </c>
    </row>
    <row r="217" spans="2:3" ht="13.75" customHeight="1" x14ac:dyDescent="0.2">
      <c r="B217" s="40" t="str">
        <f>IF(D217="","",VLOOKUP(D217,'SKU Адыгейский'!$A$1:$B$150,2,0))</f>
        <v/>
      </c>
      <c r="C217" s="40" t="str">
        <f>IF(D217="","",VLOOKUP(D217, 'SKU Адыгейский'!$A$1:$C$150,3,0))</f>
        <v/>
      </c>
    </row>
    <row r="218" spans="2:3" ht="13.75" customHeight="1" x14ac:dyDescent="0.2">
      <c r="B218" s="40" t="str">
        <f>IF(D218="","",VLOOKUP(D218,'SKU Адыгейский'!$A$1:$B$150,2,0))</f>
        <v/>
      </c>
      <c r="C218" s="40" t="str">
        <f>IF(D218="","",VLOOKUP(D218, 'SKU Адыгейский'!$A$1:$C$150,3,0))</f>
        <v/>
      </c>
    </row>
    <row r="219" spans="2:3" ht="13.75" customHeight="1" x14ac:dyDescent="0.2">
      <c r="B219" s="40" t="str">
        <f>IF(D219="","",VLOOKUP(D219,'SKU Адыгейский'!$A$1:$B$150,2,0))</f>
        <v/>
      </c>
      <c r="C219" s="40" t="str">
        <f>IF(D219="","",VLOOKUP(D219, 'SKU Адыгейский'!$A$1:$C$150,3,0))</f>
        <v/>
      </c>
    </row>
    <row r="220" spans="2:3" ht="13.75" customHeight="1" x14ac:dyDescent="0.2">
      <c r="B220" s="40" t="str">
        <f>IF(D220="","",VLOOKUP(D220,'SKU Адыгейский'!$A$1:$B$150,2,0))</f>
        <v/>
      </c>
      <c r="C220" s="40" t="str">
        <f>IF(D220="","",VLOOKUP(D220, 'SKU Адыгейский'!$A$1:$C$150,3,0))</f>
        <v/>
      </c>
    </row>
    <row r="221" spans="2:3" ht="13.75" customHeight="1" x14ac:dyDescent="0.2">
      <c r="B221" s="40" t="str">
        <f>IF(D221="","",VLOOKUP(D221,'SKU Адыгейский'!$A$1:$B$150,2,0))</f>
        <v/>
      </c>
      <c r="C221" s="40" t="str">
        <f>IF(D221="","",VLOOKUP(D221, 'SKU Адыгейский'!$A$1:$C$150,3,0))</f>
        <v/>
      </c>
    </row>
    <row r="222" spans="2:3" ht="13.75" customHeight="1" x14ac:dyDescent="0.2">
      <c r="B222" s="40" t="str">
        <f>IF(D222="","",VLOOKUP(D222,'SKU Адыгейский'!$A$1:$B$150,2,0))</f>
        <v/>
      </c>
      <c r="C222" s="40" t="str">
        <f>IF(D222="","",VLOOKUP(D222, 'SKU Адыгейский'!$A$1:$C$150,3,0))</f>
        <v/>
      </c>
    </row>
    <row r="223" spans="2:3" ht="13.75" customHeight="1" x14ac:dyDescent="0.2">
      <c r="B223" s="40" t="str">
        <f>IF(D223="","",VLOOKUP(D223,'SKU Адыгейский'!$A$1:$B$150,2,0))</f>
        <v/>
      </c>
      <c r="C223" s="40" t="str">
        <f>IF(D223="","",VLOOKUP(D223, 'SKU Адыгейский'!$A$1:$C$150,3,0))</f>
        <v/>
      </c>
    </row>
    <row r="224" spans="2:3" ht="13.75" customHeight="1" x14ac:dyDescent="0.2">
      <c r="B224" s="40" t="str">
        <f>IF(D224="","",VLOOKUP(D224,'SKU Адыгейский'!$A$1:$B$150,2,0))</f>
        <v/>
      </c>
      <c r="C224" s="40" t="str">
        <f>IF(D224="","",VLOOKUP(D224, 'SKU Адыгейский'!$A$1:$C$150,3,0))</f>
        <v/>
      </c>
    </row>
    <row r="225" spans="2:3" ht="13.75" customHeight="1" x14ac:dyDescent="0.2">
      <c r="B225" s="40" t="str">
        <f>IF(D225="","",VLOOKUP(D225,'SKU Адыгейский'!$A$1:$B$150,2,0))</f>
        <v/>
      </c>
      <c r="C225" s="40" t="str">
        <f>IF(D225="","",VLOOKUP(D225, 'SKU Адыгейский'!$A$1:$C$150,3,0))</f>
        <v/>
      </c>
    </row>
    <row r="226" spans="2:3" ht="13.75" customHeight="1" x14ac:dyDescent="0.2">
      <c r="B226" s="40" t="str">
        <f>IF(D226="","",VLOOKUP(D226,'SKU Адыгейский'!$A$1:$B$150,2,0))</f>
        <v/>
      </c>
      <c r="C226" s="40" t="str">
        <f>IF(D226="","",VLOOKUP(D226, 'SKU Адыгейский'!$A$1:$C$150,3,0))</f>
        <v/>
      </c>
    </row>
    <row r="227" spans="2:3" ht="13.75" customHeight="1" x14ac:dyDescent="0.2">
      <c r="B227" s="40" t="str">
        <f>IF(D227="","",VLOOKUP(D227,'SKU Адыгейский'!$A$1:$B$150,2,0))</f>
        <v/>
      </c>
      <c r="C227" s="40" t="str">
        <f>IF(D227="","",VLOOKUP(D227, 'SKU Адыгейский'!$A$1:$C$150,3,0))</f>
        <v/>
      </c>
    </row>
    <row r="228" spans="2:3" ht="13.75" customHeight="1" x14ac:dyDescent="0.2">
      <c r="B228" s="40" t="str">
        <f>IF(D228="","",VLOOKUP(D228,'SKU Адыгейский'!$A$1:$B$150,2,0))</f>
        <v/>
      </c>
      <c r="C228" s="40" t="str">
        <f>IF(D228="","",VLOOKUP(D228, 'SKU Адыгейский'!$A$1:$C$150,3,0))</f>
        <v/>
      </c>
    </row>
    <row r="229" spans="2:3" ht="13.75" customHeight="1" x14ac:dyDescent="0.2">
      <c r="B229" s="40" t="str">
        <f>IF(D229="","",VLOOKUP(D229,'SKU Адыгейский'!$A$1:$B$150,2,0))</f>
        <v/>
      </c>
      <c r="C229" s="40" t="str">
        <f>IF(D229="","",VLOOKUP(D229, 'SKU Адыгейский'!$A$1:$C$150,3,0))</f>
        <v/>
      </c>
    </row>
    <row r="230" spans="2:3" ht="13.75" customHeight="1" x14ac:dyDescent="0.2">
      <c r="B230" s="40" t="str">
        <f>IF(D230="","",VLOOKUP(D230,'SKU Адыгейский'!$A$1:$B$150,2,0))</f>
        <v/>
      </c>
      <c r="C230" s="40" t="str">
        <f>IF(D230="","",VLOOKUP(D230, 'SKU Адыгейский'!$A$1:$C$150,3,0))</f>
        <v/>
      </c>
    </row>
    <row r="231" spans="2:3" ht="13.75" customHeight="1" x14ac:dyDescent="0.2">
      <c r="B231" s="40" t="str">
        <f>IF(D231="","",VLOOKUP(D231,'SKU Адыгейский'!$A$1:$B$150,2,0))</f>
        <v/>
      </c>
      <c r="C231" s="40" t="str">
        <f>IF(D231="","",VLOOKUP(D231, 'SKU Адыгейский'!$A$1:$C$150,3,0))</f>
        <v/>
      </c>
    </row>
    <row r="232" spans="2:3" ht="13.75" customHeight="1" x14ac:dyDescent="0.2">
      <c r="B232" s="40" t="str">
        <f>IF(D232="","",VLOOKUP(D232,'SKU Адыгейский'!$A$1:$B$150,2,0))</f>
        <v/>
      </c>
      <c r="C232" s="40" t="str">
        <f>IF(D232="","",VLOOKUP(D232, 'SKU Адыгейский'!$A$1:$C$150,3,0))</f>
        <v/>
      </c>
    </row>
    <row r="233" spans="2:3" ht="13.75" customHeight="1" x14ac:dyDescent="0.2">
      <c r="B233" s="40" t="str">
        <f>IF(D233="","",VLOOKUP(D233,'SKU Адыгейский'!$A$1:$B$150,2,0))</f>
        <v/>
      </c>
      <c r="C233" s="40" t="str">
        <f>IF(D233="","",VLOOKUP(D233, 'SKU Адыгейский'!$A$1:$C$150,3,0))</f>
        <v/>
      </c>
    </row>
    <row r="234" spans="2:3" ht="13.75" customHeight="1" x14ac:dyDescent="0.2">
      <c r="B234" s="40" t="str">
        <f>IF(D234="","",VLOOKUP(D234,'SKU Адыгейский'!$A$1:$B$150,2,0))</f>
        <v/>
      </c>
      <c r="C234" s="40" t="str">
        <f>IF(D234="","",VLOOKUP(D234, 'SKU Адыгейский'!$A$1:$C$150,3,0))</f>
        <v/>
      </c>
    </row>
    <row r="235" spans="2:3" ht="13.75" customHeight="1" x14ac:dyDescent="0.2">
      <c r="B235" s="40" t="str">
        <f>IF(D235="","",VLOOKUP(D235,'SKU Адыгейский'!$A$1:$B$150,2,0))</f>
        <v/>
      </c>
      <c r="C235" s="40" t="str">
        <f>IF(D235="","",VLOOKUP(D235, 'SKU Адыгейский'!$A$1:$C$150,3,0))</f>
        <v/>
      </c>
    </row>
    <row r="236" spans="2:3" ht="13.75" customHeight="1" x14ac:dyDescent="0.2">
      <c r="B236" s="40" t="str">
        <f>IF(D236="","",VLOOKUP(D236,'SKU Адыгейский'!$A$1:$B$150,2,0))</f>
        <v/>
      </c>
      <c r="C236" s="40" t="str">
        <f>IF(D236="","",VLOOKUP(D236, 'SKU Адыгейский'!$A$1:$C$150,3,0))</f>
        <v/>
      </c>
    </row>
    <row r="237" spans="2:3" ht="13.75" customHeight="1" x14ac:dyDescent="0.2">
      <c r="B237" s="40" t="str">
        <f>IF(D237="","",VLOOKUP(D237,'SKU Адыгейский'!$A$1:$B$150,2,0))</f>
        <v/>
      </c>
      <c r="C237" s="40" t="str">
        <f>IF(D237="","",VLOOKUP(D237, 'SKU Адыгейский'!$A$1:$C$150,3,0))</f>
        <v/>
      </c>
    </row>
    <row r="238" spans="2:3" ht="13.75" customHeight="1" x14ac:dyDescent="0.2">
      <c r="B238" s="40" t="str">
        <f>IF(D238="","",VLOOKUP(D238,'SKU Адыгейский'!$A$1:$B$150,2,0))</f>
        <v/>
      </c>
      <c r="C238" s="40" t="str">
        <f>IF(D238="","",VLOOKUP(D238, 'SKU Адыгейский'!$A$1:$C$150,3,0))</f>
        <v/>
      </c>
    </row>
    <row r="239" spans="2:3" ht="13.75" customHeight="1" x14ac:dyDescent="0.2">
      <c r="B239" s="40" t="str">
        <f>IF(D239="","",VLOOKUP(D239,'SKU Адыгейский'!$A$1:$B$150,2,0))</f>
        <v/>
      </c>
      <c r="C239" s="40" t="str">
        <f>IF(D239="","",VLOOKUP(D239, 'SKU Адыгейский'!$A$1:$C$150,3,0))</f>
        <v/>
      </c>
    </row>
    <row r="240" spans="2:3" ht="13.75" customHeight="1" x14ac:dyDescent="0.2">
      <c r="B240" s="40" t="str">
        <f>IF(D240="","",VLOOKUP(D240,'SKU Адыгейский'!$A$1:$B$150,2,0))</f>
        <v/>
      </c>
      <c r="C240" s="40" t="str">
        <f>IF(D240="","",VLOOKUP(D240, 'SKU Адыгейский'!$A$1:$C$150,3,0))</f>
        <v/>
      </c>
    </row>
    <row r="241" spans="2:3" ht="13.75" customHeight="1" x14ac:dyDescent="0.2">
      <c r="B241" s="40" t="str">
        <f>IF(D241="","",VLOOKUP(D241,'SKU Адыгейский'!$A$1:$B$150,2,0))</f>
        <v/>
      </c>
      <c r="C241" s="40" t="str">
        <f>IF(D241="","",VLOOKUP(D241, 'SKU Адыгейский'!$A$1:$C$150,3,0))</f>
        <v/>
      </c>
    </row>
    <row r="242" spans="2:3" ht="13.75" customHeight="1" x14ac:dyDescent="0.2">
      <c r="B242" s="40" t="str">
        <f>IF(D242="","",VLOOKUP(D242,'SKU Адыгейский'!$A$1:$B$150,2,0))</f>
        <v/>
      </c>
      <c r="C242" s="40" t="str">
        <f>IF(D242="","",VLOOKUP(D242, 'SKU Адыгейский'!$A$1:$C$150,3,0))</f>
        <v/>
      </c>
    </row>
    <row r="243" spans="2:3" ht="13.75" customHeight="1" x14ac:dyDescent="0.2">
      <c r="B243" s="40" t="str">
        <f>IF(D243="","",VLOOKUP(D243,'SKU Адыгейский'!$A$1:$B$150,2,0))</f>
        <v/>
      </c>
      <c r="C243" s="40" t="str">
        <f>IF(D243="","",VLOOKUP(D243, 'SKU Адыгейский'!$A$1:$C$150,3,0))</f>
        <v/>
      </c>
    </row>
    <row r="244" spans="2:3" ht="13.75" customHeight="1" x14ac:dyDescent="0.2">
      <c r="B244" s="40" t="str">
        <f>IF(D244="","",VLOOKUP(D244,'SKU Адыгейский'!$A$1:$B$150,2,0))</f>
        <v/>
      </c>
      <c r="C244" s="40" t="str">
        <f>IF(D244="","",VLOOKUP(D244, 'SKU Адыгейский'!$A$1:$C$150,3,0))</f>
        <v/>
      </c>
    </row>
    <row r="245" spans="2:3" ht="13.75" customHeight="1" x14ac:dyDescent="0.2">
      <c r="B245" s="40" t="str">
        <f>IF(D245="","",VLOOKUP(D245,'SKU Адыгейский'!$A$1:$B$150,2,0))</f>
        <v/>
      </c>
      <c r="C245" s="40" t="str">
        <f>IF(D245="","",VLOOKUP(D245, 'SKU Адыгейский'!$A$1:$C$150,3,0))</f>
        <v/>
      </c>
    </row>
    <row r="246" spans="2:3" ht="13.75" customHeight="1" x14ac:dyDescent="0.2">
      <c r="B246" s="40" t="str">
        <f>IF(D246="","",VLOOKUP(D246,'SKU Адыгейский'!$A$1:$B$150,2,0))</f>
        <v/>
      </c>
      <c r="C246" s="40" t="str">
        <f>IF(D246="","",VLOOKUP(D246, 'SKU Адыгейский'!$A$1:$C$150,3,0))</f>
        <v/>
      </c>
    </row>
    <row r="247" spans="2:3" ht="13.75" customHeight="1" x14ac:dyDescent="0.2">
      <c r="B247" s="40" t="str">
        <f>IF(D247="","",VLOOKUP(D247,'SKU Адыгейский'!$A$1:$B$150,2,0))</f>
        <v/>
      </c>
      <c r="C247" s="40" t="str">
        <f>IF(D247="","",VLOOKUP(D247, 'SKU Адыгейский'!$A$1:$C$150,3,0))</f>
        <v/>
      </c>
    </row>
    <row r="248" spans="2:3" ht="13.75" customHeight="1" x14ac:dyDescent="0.2">
      <c r="B248" s="40" t="str">
        <f>IF(D248="","",VLOOKUP(D248,'SKU Адыгейский'!$A$1:$B$150,2,0))</f>
        <v/>
      </c>
      <c r="C248" s="40" t="str">
        <f>IF(D248="","",VLOOKUP(D248, 'SKU Адыгейский'!$A$1:$C$150,3,0))</f>
        <v/>
      </c>
    </row>
    <row r="249" spans="2:3" ht="13.75" customHeight="1" x14ac:dyDescent="0.2">
      <c r="B249" s="40" t="str">
        <f>IF(D249="","",VLOOKUP(D249,'SKU Адыгейский'!$A$1:$B$150,2,0))</f>
        <v/>
      </c>
      <c r="C249" s="40" t="str">
        <f>IF(D249="","",VLOOKUP(D249, 'SKU Адыгейский'!$A$1:$C$150,3,0))</f>
        <v/>
      </c>
    </row>
    <row r="250" spans="2:3" ht="13.75" customHeight="1" x14ac:dyDescent="0.2">
      <c r="B250" s="40" t="str">
        <f>IF(D250="","",VLOOKUP(D250,'SKU Адыгейский'!$A$1:$B$150,2,0))</f>
        <v/>
      </c>
      <c r="C250" s="40" t="str">
        <f>IF(D250="","",VLOOKUP(D250, 'SKU Адыгейский'!$A$1:$C$150,3,0))</f>
        <v/>
      </c>
    </row>
    <row r="251" spans="2:3" ht="13.75" customHeight="1" x14ac:dyDescent="0.2">
      <c r="B251" s="40" t="str">
        <f>IF(D251="","",VLOOKUP(D251,'SKU Адыгейский'!$A$1:$B$150,2,0))</f>
        <v/>
      </c>
      <c r="C251" s="40" t="str">
        <f>IF(D251="","",VLOOKUP(D251, 'SKU Адыгейский'!$A$1:$C$150,3,0))</f>
        <v/>
      </c>
    </row>
    <row r="252" spans="2:3" ht="13.75" customHeight="1" x14ac:dyDescent="0.2">
      <c r="B252" s="40" t="str">
        <f>IF(D252="","",VLOOKUP(D252,'SKU Адыгейский'!$A$1:$B$150,2,0))</f>
        <v/>
      </c>
      <c r="C252" s="40" t="str">
        <f>IF(D252="","",VLOOKUP(D252, 'SKU Адыгейский'!$A$1:$C$150,3,0))</f>
        <v/>
      </c>
    </row>
    <row r="253" spans="2:3" ht="13.75" customHeight="1" x14ac:dyDescent="0.2">
      <c r="B253" s="40" t="str">
        <f>IF(D253="","",VLOOKUP(D253,'SKU Адыгейский'!$A$1:$B$150,2,0))</f>
        <v/>
      </c>
      <c r="C253" s="40" t="str">
        <f>IF(D253="","",VLOOKUP(D253, 'SKU Адыгейский'!$A$1:$C$150,3,0))</f>
        <v/>
      </c>
    </row>
    <row r="254" spans="2:3" ht="13.75" customHeight="1" x14ac:dyDescent="0.2">
      <c r="B254" s="40" t="str">
        <f>IF(D254="","",VLOOKUP(D254,'SKU Адыгейский'!$A$1:$B$150,2,0))</f>
        <v/>
      </c>
      <c r="C254" s="40" t="str">
        <f>IF(D254="","",VLOOKUP(D254, 'SKU Адыгейский'!$A$1:$C$150,3,0))</f>
        <v/>
      </c>
    </row>
    <row r="255" spans="2:3" ht="13.75" customHeight="1" x14ac:dyDescent="0.2">
      <c r="B255" s="40" t="str">
        <f>IF(D255="","",VLOOKUP(D255,'SKU Адыгейский'!$A$1:$B$150,2,0))</f>
        <v/>
      </c>
      <c r="C255" s="40" t="str">
        <f>IF(D255="","",VLOOKUP(D255, 'SKU Адыгейский'!$A$1:$C$150,3,0))</f>
        <v/>
      </c>
    </row>
    <row r="256" spans="2:3" ht="13.75" customHeight="1" x14ac:dyDescent="0.2">
      <c r="B256" s="40" t="str">
        <f>IF(D256="","",VLOOKUP(D256,'SKU Адыгейский'!$A$1:$B$150,2,0))</f>
        <v/>
      </c>
      <c r="C256" s="40" t="str">
        <f>IF(D256="","",VLOOKUP(D256, 'SKU Адыгейский'!$A$1:$C$150,3,0))</f>
        <v/>
      </c>
    </row>
    <row r="257" spans="2:3" ht="13.75" customHeight="1" x14ac:dyDescent="0.2">
      <c r="B257" s="40" t="str">
        <f>IF(D257="","",VLOOKUP(D257,'SKU Адыгейский'!$A$1:$B$150,2,0))</f>
        <v/>
      </c>
      <c r="C257" s="40" t="str">
        <f>IF(D257="","",VLOOKUP(D257, 'SKU Адыгейский'!$A$1:$C$150,3,0))</f>
        <v/>
      </c>
    </row>
    <row r="258" spans="2:3" ht="13.75" customHeight="1" x14ac:dyDescent="0.2">
      <c r="B258" s="40" t="str">
        <f>IF(D258="","",VLOOKUP(D258,'SKU Адыгейский'!$A$1:$B$150,2,0))</f>
        <v/>
      </c>
      <c r="C258" s="40" t="str">
        <f>IF(D258="","",VLOOKUP(D258, 'SKU Адыгейский'!$A$1:$C$150,3,0))</f>
        <v/>
      </c>
    </row>
    <row r="259" spans="2:3" ht="13.75" customHeight="1" x14ac:dyDescent="0.2">
      <c r="B259" s="40" t="str">
        <f>IF(D259="","",VLOOKUP(D259,'SKU Адыгейский'!$A$1:$B$150,2,0))</f>
        <v/>
      </c>
      <c r="C259" s="40" t="str">
        <f>IF(D259="","",VLOOKUP(D259, 'SKU Адыгейский'!$A$1:$C$150,3,0))</f>
        <v/>
      </c>
    </row>
    <row r="260" spans="2:3" ht="13.75" customHeight="1" x14ac:dyDescent="0.2">
      <c r="B260" s="40" t="str">
        <f>IF(D260="","",VLOOKUP(D260,'SKU Адыгейский'!$A$1:$B$150,2,0))</f>
        <v/>
      </c>
      <c r="C260" s="40" t="str">
        <f>IF(D260="","",VLOOKUP(D260, 'SKU Адыгейский'!$A$1:$C$150,3,0))</f>
        <v/>
      </c>
    </row>
    <row r="261" spans="2:3" ht="13.75" customHeight="1" x14ac:dyDescent="0.2">
      <c r="B261" s="40" t="str">
        <f>IF(D261="","",VLOOKUP(D261,'SKU Адыгейский'!$A$1:$B$150,2,0))</f>
        <v/>
      </c>
      <c r="C261" s="40" t="str">
        <f>IF(D261="","",VLOOKUP(D261, 'SKU Адыгейский'!$A$1:$C$150,3,0))</f>
        <v/>
      </c>
    </row>
    <row r="262" spans="2:3" ht="13.75" customHeight="1" x14ac:dyDescent="0.2">
      <c r="B262" s="40" t="str">
        <f>IF(D262="","",VLOOKUP(D262,'SKU Адыгейский'!$A$1:$B$150,2,0))</f>
        <v/>
      </c>
      <c r="C262" s="40" t="str">
        <f>IF(D262="","",VLOOKUP(D262, 'SKU Адыгейский'!$A$1:$C$150,3,0))</f>
        <v/>
      </c>
    </row>
    <row r="263" spans="2:3" ht="13.75" customHeight="1" x14ac:dyDescent="0.2">
      <c r="B263" s="40" t="str">
        <f>IF(D263="","",VLOOKUP(D263,'SKU Адыгейский'!$A$1:$B$150,2,0))</f>
        <v/>
      </c>
      <c r="C263" s="40" t="str">
        <f>IF(D263="","",VLOOKUP(D263, 'SKU Адыгейский'!$A$1:$C$150,3,0))</f>
        <v/>
      </c>
    </row>
    <row r="264" spans="2:3" ht="13.75" customHeight="1" x14ac:dyDescent="0.2">
      <c r="B264" s="40" t="str">
        <f>IF(D264="","",VLOOKUP(D264,'SKU Адыгейский'!$A$1:$B$150,2,0))</f>
        <v/>
      </c>
      <c r="C264" s="40" t="str">
        <f>IF(D264="","",VLOOKUP(D264, 'SKU Адыгейский'!$A$1:$C$150,3,0))</f>
        <v/>
      </c>
    </row>
    <row r="265" spans="2:3" ht="13.75" customHeight="1" x14ac:dyDescent="0.2">
      <c r="B265" s="40" t="str">
        <f>IF(D265="","",VLOOKUP(D265,'SKU Адыгейский'!$A$1:$B$150,2,0))</f>
        <v/>
      </c>
      <c r="C265" s="40" t="str">
        <f>IF(D265="","",VLOOKUP(D265, 'SKU Адыгейский'!$A$1:$C$150,3,0))</f>
        <v/>
      </c>
    </row>
    <row r="266" spans="2:3" ht="13.75" customHeight="1" x14ac:dyDescent="0.2">
      <c r="B266" s="40" t="str">
        <f>IF(D266="","",VLOOKUP(D266,'SKU Адыгейский'!$A$1:$B$150,2,0))</f>
        <v/>
      </c>
      <c r="C266" s="40" t="str">
        <f>IF(D266="","",VLOOKUP(D266, 'SKU Адыгейский'!$A$1:$C$150,3,0))</f>
        <v/>
      </c>
    </row>
    <row r="267" spans="2:3" ht="13.75" customHeight="1" x14ac:dyDescent="0.2">
      <c r="B267" s="40" t="str">
        <f>IF(D267="","",VLOOKUP(D267,'SKU Адыгейский'!$A$1:$B$150,2,0))</f>
        <v/>
      </c>
      <c r="C267" s="40" t="str">
        <f>IF(D267="","",VLOOKUP(D267, 'SKU Адыгейский'!$A$1:$C$150,3,0))</f>
        <v/>
      </c>
    </row>
    <row r="268" spans="2:3" ht="13.75" customHeight="1" x14ac:dyDescent="0.2">
      <c r="B268" s="40" t="str">
        <f>IF(D268="","",VLOOKUP(D268,'SKU Адыгейский'!$A$1:$B$150,2,0))</f>
        <v/>
      </c>
      <c r="C268" s="40" t="str">
        <f>IF(D268="","",VLOOKUP(D268, 'SKU Адыгейский'!$A$1:$C$150,3,0))</f>
        <v/>
      </c>
    </row>
    <row r="269" spans="2:3" ht="13.75" customHeight="1" x14ac:dyDescent="0.2">
      <c r="B269" s="40" t="str">
        <f>IF(D269="","",VLOOKUP(D269,'SKU Адыгейский'!$A$1:$B$150,2,0))</f>
        <v/>
      </c>
      <c r="C269" s="40" t="str">
        <f>IF(D269="","",VLOOKUP(D269, 'SKU Адыгейский'!$A$1:$C$150,3,0))</f>
        <v/>
      </c>
    </row>
    <row r="270" spans="2:3" ht="13.75" customHeight="1" x14ac:dyDescent="0.2">
      <c r="B270" s="40" t="str">
        <f>IF(D270="","",VLOOKUP(D270,'SKU Адыгейский'!$A$1:$B$150,2,0))</f>
        <v/>
      </c>
      <c r="C270" s="40" t="str">
        <f>IF(D270="","",VLOOKUP(D270, 'SKU Адыгейский'!$A$1:$C$150,3,0))</f>
        <v/>
      </c>
    </row>
    <row r="271" spans="2:3" ht="13.75" customHeight="1" x14ac:dyDescent="0.2">
      <c r="C271" s="40" t="str">
        <f>IF(D271="","",VLOOKUP(D271, 'SKU Адыгейский'!$A$1:$C$150,3,0))</f>
        <v/>
      </c>
    </row>
    <row r="272" spans="2:3" ht="13.75" customHeight="1" x14ac:dyDescent="0.2">
      <c r="C272" s="40" t="str">
        <f>IF(D272="","",VLOOKUP(D272, 'SKU Адыгейский'!$A$1:$C$150,3,0))</f>
        <v/>
      </c>
    </row>
    <row r="273" spans="3:3" ht="13.75" customHeight="1" x14ac:dyDescent="0.2">
      <c r="C273" s="40" t="str">
        <f>IF(D273="","",VLOOKUP(D273, 'SKU Адыгейский'!$A$1:$C$150,3,0))</f>
        <v/>
      </c>
    </row>
    <row r="274" spans="3:3" ht="13.75" customHeight="1" x14ac:dyDescent="0.2">
      <c r="C274" s="40" t="str">
        <f>IF(D274="","",VLOOKUP(D274, 'SKU Адыгейский'!$A$1:$C$150,3,0))</f>
        <v/>
      </c>
    </row>
    <row r="275" spans="3:3" ht="13.75" customHeight="1" x14ac:dyDescent="0.2">
      <c r="C275" s="40" t="str">
        <f>IF(D275="","",VLOOKUP(D275, 'SKU Адыгейский'!$A$1:$C$150,3,0))</f>
        <v/>
      </c>
    </row>
    <row r="276" spans="3:3" ht="13.75" customHeight="1" x14ac:dyDescent="0.2">
      <c r="C276" s="40" t="str">
        <f>IF(D276="","",VLOOKUP(D276, 'SKU Адыгейский'!$A$1:$C$150,3,0))</f>
        <v/>
      </c>
    </row>
    <row r="277" spans="3:3" ht="13.75" customHeight="1" x14ac:dyDescent="0.2">
      <c r="C277" s="40" t="str">
        <f>IF(D277="","",VLOOKUP(D277, 'SKU Адыгейский'!$A$1:$C$150,3,0))</f>
        <v/>
      </c>
    </row>
    <row r="278" spans="3:3" ht="13.75" customHeight="1" x14ac:dyDescent="0.2">
      <c r="C278" s="40" t="str">
        <f>IF(D278="","",VLOOKUP(D278, 'SKU Адыгейский'!$A$1:$C$150,3,0))</f>
        <v/>
      </c>
    </row>
    <row r="279" spans="3:3" ht="13.75" customHeight="1" x14ac:dyDescent="0.2">
      <c r="C279" s="40" t="str">
        <f>IF(D279="","",VLOOKUP(D279, 'SKU Адыгейский'!$A$1:$C$150,3,0))</f>
        <v/>
      </c>
    </row>
    <row r="280" spans="3:3" ht="13.75" customHeight="1" x14ac:dyDescent="0.2">
      <c r="C280" s="40" t="str">
        <f>IF(D280="","",VLOOKUP(D280, 'SKU Адыгейский'!$A$1:$C$150,3,0))</f>
        <v/>
      </c>
    </row>
    <row r="281" spans="3:3" ht="13.75" customHeight="1" x14ac:dyDescent="0.2">
      <c r="C281" s="40" t="str">
        <f>IF(D281="","",VLOOKUP(D281, 'SKU Адыгейский'!$A$1:$C$150,3,0))</f>
        <v/>
      </c>
    </row>
    <row r="282" spans="3:3" ht="13.75" customHeight="1" x14ac:dyDescent="0.2">
      <c r="C282" s="40" t="str">
        <f>IF(D282="","",VLOOKUP(D282, 'SKU Адыгейский'!$A$1:$C$150,3,0))</f>
        <v/>
      </c>
    </row>
    <row r="283" spans="3:3" ht="13.75" customHeight="1" x14ac:dyDescent="0.2">
      <c r="C283" s="40" t="str">
        <f>IF(D283="","",VLOOKUP(D283, 'SKU Адыгейский'!$A$1:$C$150,3,0))</f>
        <v/>
      </c>
    </row>
    <row r="284" spans="3:3" ht="13.75" customHeight="1" x14ac:dyDescent="0.2">
      <c r="C284" s="40" t="str">
        <f>IF(D284="","",VLOOKUP(D284, 'SKU Адыгейский'!$A$1:$C$150,3,0))</f>
        <v/>
      </c>
    </row>
    <row r="285" spans="3:3" ht="13.75" customHeight="1" x14ac:dyDescent="0.2">
      <c r="C285" s="40" t="str">
        <f>IF(D285="","",VLOOKUP(D285, 'SKU Адыгейский'!$A$1:$C$150,3,0))</f>
        <v/>
      </c>
    </row>
    <row r="286" spans="3:3" ht="13.75" customHeight="1" x14ac:dyDescent="0.2">
      <c r="C286" s="40" t="str">
        <f>IF(D286="","",VLOOKUP(D286, 'SKU Адыгейский'!$A$1:$C$150,3,0))</f>
        <v/>
      </c>
    </row>
    <row r="287" spans="3:3" ht="13.75" customHeight="1" x14ac:dyDescent="0.2">
      <c r="C287" s="40" t="str">
        <f>IF(D287="","",VLOOKUP(D287, 'SKU Адыгейский'!$A$1:$C$150,3,0))</f>
        <v/>
      </c>
    </row>
    <row r="288" spans="3:3" ht="13.75" customHeight="1" x14ac:dyDescent="0.2">
      <c r="C288" s="40" t="str">
        <f>IF(D288="","",VLOOKUP(D288, 'SKU Адыгейский'!$A$1:$C$150,3,0))</f>
        <v/>
      </c>
    </row>
    <row r="289" spans="3:3" ht="13.75" customHeight="1" x14ac:dyDescent="0.2">
      <c r="C289" s="40" t="str">
        <f>IF(D289="","",VLOOKUP(D289, 'SKU Адыгейский'!$A$1:$C$150,3,0))</f>
        <v/>
      </c>
    </row>
    <row r="290" spans="3:3" ht="13.75" customHeight="1" x14ac:dyDescent="0.2">
      <c r="C290" s="40" t="str">
        <f>IF(D290="","",VLOOKUP(D290, 'SKU Адыгейский'!$A$1:$C$150,3,0))</f>
        <v/>
      </c>
    </row>
    <row r="291" spans="3:3" ht="13.75" customHeight="1" x14ac:dyDescent="0.2">
      <c r="C291" s="40" t="str">
        <f>IF(D291="","",VLOOKUP(D291, 'SKU Адыгейский'!$A$1:$C$150,3,0))</f>
        <v/>
      </c>
    </row>
    <row r="292" spans="3:3" ht="13.75" customHeight="1" x14ac:dyDescent="0.2">
      <c r="C292" s="40" t="str">
        <f>IF(D292="","",VLOOKUP(D292, 'SKU Адыгейский'!$A$1:$C$150,3,0))</f>
        <v/>
      </c>
    </row>
    <row r="293" spans="3:3" ht="13.75" customHeight="1" x14ac:dyDescent="0.2">
      <c r="C293" s="40" t="str">
        <f>IF(D293="","",VLOOKUP(D293, 'SKU Адыгейский'!$A$1:$C$150,3,0))</f>
        <v/>
      </c>
    </row>
    <row r="294" spans="3:3" ht="13.75" customHeight="1" x14ac:dyDescent="0.2">
      <c r="C294" s="40" t="str">
        <f>IF(D294="","",VLOOKUP(D294, 'SKU Адыгейский'!$A$1:$C$150,3,0))</f>
        <v/>
      </c>
    </row>
    <row r="295" spans="3:3" ht="13.75" customHeight="1" x14ac:dyDescent="0.2">
      <c r="C295" s="40" t="str">
        <f>IF(D295="","",VLOOKUP(D295, 'SKU Адыгейский'!$A$1:$C$150,3,0))</f>
        <v/>
      </c>
    </row>
    <row r="296" spans="3:3" ht="13.75" customHeight="1" x14ac:dyDescent="0.2">
      <c r="C296" s="40" t="str">
        <f>IF(D296="","",VLOOKUP(D296, 'SKU Адыгейский'!$A$1:$C$150,3,0))</f>
        <v/>
      </c>
    </row>
    <row r="297" spans="3:3" ht="13.75" customHeight="1" x14ac:dyDescent="0.2">
      <c r="C297" s="40" t="str">
        <f>IF(D297="","",VLOOKUP(D297, 'SKU Адыгейский'!$A$1:$C$150,3,0))</f>
        <v/>
      </c>
    </row>
    <row r="298" spans="3:3" ht="13.75" customHeight="1" x14ac:dyDescent="0.2">
      <c r="C298" s="40" t="str">
        <f>IF(D298="","",VLOOKUP(D298, 'SKU Адыгейский'!$A$1:$C$150,3,0))</f>
        <v/>
      </c>
    </row>
    <row r="299" spans="3:3" ht="13.75" customHeight="1" x14ac:dyDescent="0.2">
      <c r="C299" s="40" t="str">
        <f>IF(D299="","",VLOOKUP(D299, 'SKU Адыгейский'!$A$1:$C$150,3,0))</f>
        <v/>
      </c>
    </row>
    <row r="300" spans="3:3" ht="13.75" customHeight="1" x14ac:dyDescent="0.2">
      <c r="C300" s="40" t="str">
        <f>IF(D300="","",VLOOKUP(D300, 'SKU Адыгейский'!$A$1:$C$150,3,0))</f>
        <v/>
      </c>
    </row>
    <row r="301" spans="3:3" ht="13.75" customHeight="1" x14ac:dyDescent="0.2">
      <c r="C301" s="40" t="str">
        <f>IF(D301="","",VLOOKUP(D301, 'SKU Адыгейский'!$A$1:$C$150,3,0))</f>
        <v/>
      </c>
    </row>
    <row r="302" spans="3:3" ht="13.75" customHeight="1" x14ac:dyDescent="0.2">
      <c r="C302" s="40" t="str">
        <f>IF(D302="","",VLOOKUP(D302, 'SKU Адыгейский'!$A$1:$C$150,3,0))</f>
        <v/>
      </c>
    </row>
    <row r="303" spans="3:3" ht="13.75" customHeight="1" x14ac:dyDescent="0.2">
      <c r="C303" s="40" t="str">
        <f>IF(D303="","",VLOOKUP(D303, 'SKU Адыгейский'!$A$1:$C$150,3,0))</f>
        <v/>
      </c>
    </row>
    <row r="304" spans="3:3" ht="13.75" customHeight="1" x14ac:dyDescent="0.2">
      <c r="C304" s="40" t="str">
        <f>IF(D304="","",VLOOKUP(D304, 'SKU Адыгейский'!$A$1:$C$150,3,0))</f>
        <v/>
      </c>
    </row>
    <row r="305" spans="3:3" ht="13.75" customHeight="1" x14ac:dyDescent="0.2">
      <c r="C305" s="40" t="str">
        <f>IF(D305="","",VLOOKUP(D305, 'SKU Адыгейский'!$A$1:$C$150,3,0))</f>
        <v/>
      </c>
    </row>
    <row r="306" spans="3:3" ht="13.75" customHeight="1" x14ac:dyDescent="0.2">
      <c r="C306" s="40" t="str">
        <f>IF(D306="","",VLOOKUP(D306, 'SKU Адыгейский'!$A$1:$C$150,3,0))</f>
        <v/>
      </c>
    </row>
    <row r="307" spans="3:3" ht="13.75" customHeight="1" x14ac:dyDescent="0.2">
      <c r="C307" s="40" t="str">
        <f>IF(D307="","",VLOOKUP(D307, 'SKU Адыгейский'!$A$1:$C$150,3,0))</f>
        <v/>
      </c>
    </row>
    <row r="308" spans="3:3" ht="13.75" customHeight="1" x14ac:dyDescent="0.2">
      <c r="C308" s="40" t="str">
        <f>IF(D308="","",VLOOKUP(D308, 'SKU Адыгейский'!$A$1:$C$150,3,0))</f>
        <v/>
      </c>
    </row>
    <row r="309" spans="3:3" ht="13.75" customHeight="1" x14ac:dyDescent="0.2">
      <c r="C309" s="40" t="str">
        <f>IF(D309="","",VLOOKUP(D309, 'SKU Адыгейский'!$A$1:$C$150,3,0))</f>
        <v/>
      </c>
    </row>
    <row r="310" spans="3:3" ht="13.75" customHeight="1" x14ac:dyDescent="0.2">
      <c r="C310" s="40" t="str">
        <f>IF(D310="","",VLOOKUP(D310, 'SKU Адыгейский'!$A$1:$C$150,3,0))</f>
        <v/>
      </c>
    </row>
    <row r="311" spans="3:3" ht="13.75" customHeight="1" x14ac:dyDescent="0.2">
      <c r="C311" s="40" t="str">
        <f>IF(D311="","",VLOOKUP(D311, 'SKU Адыгейский'!$A$1:$C$150,3,0))</f>
        <v/>
      </c>
    </row>
    <row r="312" spans="3:3" ht="13.75" customHeight="1" x14ac:dyDescent="0.2">
      <c r="C312" s="40" t="str">
        <f>IF(D312="","",VLOOKUP(D312, 'SKU Адыгейский'!$A$1:$C$150,3,0))</f>
        <v/>
      </c>
    </row>
    <row r="313" spans="3:3" ht="13.75" customHeight="1" x14ac:dyDescent="0.2">
      <c r="C313" s="40" t="str">
        <f>IF(D313="","",VLOOKUP(D313, 'SKU Адыгейский'!$A$1:$C$150,3,0))</f>
        <v/>
      </c>
    </row>
    <row r="314" spans="3:3" ht="13.75" customHeight="1" x14ac:dyDescent="0.2">
      <c r="C314" s="40" t="str">
        <f>IF(D314="","",VLOOKUP(D314, 'SKU Адыгейский'!$A$1:$C$150,3,0))</f>
        <v/>
      </c>
    </row>
    <row r="315" spans="3:3" ht="13.75" customHeight="1" x14ac:dyDescent="0.2">
      <c r="C315" s="40" t="str">
        <f>IF(D315="","",VLOOKUP(D315, 'SKU Адыгейский'!$A$1:$C$150,3,0))</f>
        <v/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dataValidations count="1">
    <dataValidation type="list" showInputMessage="1" sqref="B3:B270" xr:uid="{00000000-0002-0000-0300-000000000000}">
      <formula1>$A$1:$A$100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'SKU Милкпроджект'!$A$1:$A$137</xm:f>
          </x14:formula1>
          <x14:formula2>
            <xm:f>0</xm:f>
          </x14:formula2>
          <xm:sqref>D3:D58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"/>
  <sheetViews>
    <sheetView zoomScale="90" zoomScaleNormal="90" workbookViewId="0">
      <selection activeCell="A9" sqref="A9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47" t="s">
        <v>658</v>
      </c>
      <c r="B1" s="47" t="s">
        <v>658</v>
      </c>
      <c r="C1" s="47" t="s">
        <v>658</v>
      </c>
    </row>
    <row r="2" spans="1:3" x14ac:dyDescent="0.2">
      <c r="A2" s="47" t="s">
        <v>191</v>
      </c>
      <c r="B2" s="47">
        <v>300</v>
      </c>
      <c r="C2" s="47">
        <v>45</v>
      </c>
    </row>
    <row r="3" spans="1:3" x14ac:dyDescent="0.2">
      <c r="A3" s="47" t="s">
        <v>192</v>
      </c>
      <c r="B3" s="47">
        <v>150</v>
      </c>
      <c r="C3" s="47">
        <v>45</v>
      </c>
    </row>
    <row r="4" spans="1:3" x14ac:dyDescent="0.2">
      <c r="A4" s="47" t="s">
        <v>193</v>
      </c>
      <c r="B4" s="47">
        <v>150</v>
      </c>
      <c r="C4" s="47">
        <v>30</v>
      </c>
    </row>
    <row r="5" spans="1:3" x14ac:dyDescent="0.2">
      <c r="A5" s="47" t="s">
        <v>190</v>
      </c>
      <c r="B5" s="47">
        <v>300</v>
      </c>
      <c r="C5" s="47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"/>
  <sheetViews>
    <sheetView zoomScaleNormal="100" workbookViewId="0">
      <selection activeCell="E18" sqref="E18"/>
    </sheetView>
  </sheetViews>
  <sheetFormatPr baseColWidth="10" defaultColWidth="8.83203125" defaultRowHeight="15" x14ac:dyDescent="0.2"/>
  <cols>
    <col min="1" max="1" width="36" style="1" customWidth="1"/>
    <col min="2" max="1025" width="9.1640625" style="1" customWidth="1"/>
  </cols>
  <sheetData>
    <row r="1" spans="1:4" x14ac:dyDescent="0.2">
      <c r="A1" s="47" t="s">
        <v>658</v>
      </c>
      <c r="B1" s="47" t="s">
        <v>658</v>
      </c>
      <c r="C1" s="47" t="s">
        <v>658</v>
      </c>
      <c r="D1" s="47" t="s">
        <v>658</v>
      </c>
    </row>
    <row r="2" spans="1:4" x14ac:dyDescent="0.2">
      <c r="A2" s="47" t="s">
        <v>186</v>
      </c>
      <c r="B2" s="47" t="s">
        <v>129</v>
      </c>
      <c r="C2" s="47">
        <v>65</v>
      </c>
    </row>
    <row r="3" spans="1:4" x14ac:dyDescent="0.2">
      <c r="A3" s="47" t="s">
        <v>187</v>
      </c>
      <c r="B3" s="47" t="s">
        <v>129</v>
      </c>
      <c r="C3" s="47">
        <v>65</v>
      </c>
    </row>
    <row r="4" spans="1:4" x14ac:dyDescent="0.2">
      <c r="A4" s="47" t="s">
        <v>188</v>
      </c>
      <c r="B4" s="47" t="s">
        <v>129</v>
      </c>
      <c r="C4" s="47">
        <v>65</v>
      </c>
    </row>
    <row r="5" spans="1:4" x14ac:dyDescent="0.2">
      <c r="A5" s="47" t="s">
        <v>185</v>
      </c>
      <c r="B5" s="47" t="s">
        <v>129</v>
      </c>
      <c r="C5" s="47">
        <v>65</v>
      </c>
    </row>
    <row r="6" spans="1:4" x14ac:dyDescent="0.2">
      <c r="A6" s="47" t="s">
        <v>255</v>
      </c>
      <c r="B6" s="47" t="s">
        <v>143</v>
      </c>
      <c r="C6" s="47">
        <v>65</v>
      </c>
    </row>
    <row r="7" spans="1:4" x14ac:dyDescent="0.2">
      <c r="A7" s="47" t="s">
        <v>189</v>
      </c>
      <c r="B7" s="47" t="s">
        <v>130</v>
      </c>
      <c r="C7" s="47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"/>
  <sheetViews>
    <sheetView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1" x14ac:dyDescent="0.2">
      <c r="A1" s="54" t="s">
        <v>658</v>
      </c>
    </row>
    <row r="2" spans="1:1" x14ac:dyDescent="0.2">
      <c r="A2" s="47" t="s">
        <v>129</v>
      </c>
    </row>
    <row r="3" spans="1:1" x14ac:dyDescent="0.2">
      <c r="A3" s="47" t="s">
        <v>130</v>
      </c>
    </row>
    <row r="4" spans="1:1" x14ac:dyDescent="0.2">
      <c r="A4" s="47" t="s">
        <v>155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Марк Lessmore</cp:lastModifiedBy>
  <cp:revision>87</cp:revision>
  <dcterms:created xsi:type="dcterms:W3CDTF">2020-12-13T08:44:49Z</dcterms:created>
  <dcterms:modified xsi:type="dcterms:W3CDTF">2023-09-17T14:33:18Z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