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Desktop\code\git\2020.10-umalat\umalat\app\data\tests\"/>
    </mc:Choice>
  </mc:AlternateContent>
  <xr:revisionPtr revIDLastSave="0" documentId="13_ncr:1_{B05B5980-4F6A-4F48-A919-5FE459557305}" xr6:coauthVersionLast="37" xr6:coauthVersionMax="37" xr10:uidLastSave="{00000000-0000-0000-0000-000000000000}"/>
  <bookViews>
    <workbookView xWindow="0" yWindow="0" windowWidth="16380" windowHeight="8196" tabRatio="500" activeTab="1" xr2:uid="{00000000-000D-0000-FFFF-FFFF00000000}"/>
  </bookViews>
  <sheets>
    <sheet name="Вода" sheetId="1" r:id="rId1"/>
    <sheet name="Соль" sheetId="2" r:id="rId2"/>
    <sheet name="Вода SKU" sheetId="3" r:id="rId3"/>
    <sheet name="Соль SKU" sheetId="4" r:id="rId4"/>
    <sheet name="Типы варок" sheetId="5" r:id="rId5"/>
  </sheets>
  <definedNames>
    <definedName name="Water_SKU">'Вода SKU'!$A$1:$A$100</definedName>
  </definedName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86" i="2" l="1"/>
  <c r="N86" i="2"/>
  <c r="M86" i="2"/>
  <c r="L86" i="2"/>
  <c r="P85" i="2"/>
  <c r="N85" i="2"/>
  <c r="M85" i="2"/>
  <c r="L85" i="2"/>
  <c r="P84" i="2"/>
  <c r="N84" i="2"/>
  <c r="M84" i="2"/>
  <c r="L84" i="2"/>
  <c r="P83" i="2"/>
  <c r="N83" i="2"/>
  <c r="M83" i="2"/>
  <c r="L83" i="2"/>
  <c r="P82" i="2"/>
  <c r="N82" i="2"/>
  <c r="M82" i="2"/>
  <c r="L82" i="2"/>
  <c r="P81" i="2"/>
  <c r="N81" i="2"/>
  <c r="M81" i="2"/>
  <c r="L81" i="2"/>
  <c r="P80" i="2"/>
  <c r="N80" i="2"/>
  <c r="M80" i="2"/>
  <c r="L80" i="2"/>
  <c r="P79" i="2"/>
  <c r="N79" i="2"/>
  <c r="M79" i="2"/>
  <c r="L79" i="2"/>
  <c r="P78" i="2"/>
  <c r="N78" i="2"/>
  <c r="M78" i="2"/>
  <c r="L78" i="2"/>
  <c r="P77" i="2"/>
  <c r="N77" i="2"/>
  <c r="M77" i="2"/>
  <c r="L77" i="2"/>
  <c r="P76" i="2"/>
  <c r="N76" i="2"/>
  <c r="M76" i="2"/>
  <c r="L76" i="2"/>
  <c r="P75" i="2"/>
  <c r="N75" i="2"/>
  <c r="M75" i="2"/>
  <c r="L75" i="2"/>
  <c r="P74" i="2"/>
  <c r="N74" i="2"/>
  <c r="M74" i="2"/>
  <c r="L74" i="2"/>
  <c r="P73" i="2"/>
  <c r="N73" i="2"/>
  <c r="M73" i="2"/>
  <c r="L73" i="2"/>
  <c r="P72" i="2"/>
  <c r="N72" i="2"/>
  <c r="M72" i="2"/>
  <c r="L72" i="2"/>
  <c r="P71" i="2"/>
  <c r="N71" i="2"/>
  <c r="M71" i="2"/>
  <c r="L71" i="2"/>
  <c r="P70" i="2"/>
  <c r="N70" i="2"/>
  <c r="M70" i="2"/>
  <c r="L70" i="2"/>
  <c r="P69" i="2"/>
  <c r="N69" i="2"/>
  <c r="M69" i="2"/>
  <c r="L69" i="2"/>
  <c r="P68" i="2"/>
  <c r="N68" i="2"/>
  <c r="M68" i="2"/>
  <c r="L68" i="2"/>
  <c r="P67" i="2"/>
  <c r="N67" i="2"/>
  <c r="M67" i="2"/>
  <c r="L67" i="2"/>
  <c r="P66" i="2"/>
  <c r="N66" i="2"/>
  <c r="M66" i="2"/>
  <c r="L66" i="2"/>
  <c r="P65" i="2"/>
  <c r="N65" i="2"/>
  <c r="M65" i="2"/>
  <c r="L65" i="2"/>
  <c r="P64" i="2"/>
  <c r="N64" i="2"/>
  <c r="M64" i="2"/>
  <c r="L64" i="2"/>
  <c r="P63" i="2"/>
  <c r="N63" i="2"/>
  <c r="M63" i="2"/>
  <c r="L63" i="2"/>
  <c r="P62" i="2"/>
  <c r="N62" i="2"/>
  <c r="M62" i="2"/>
  <c r="L62" i="2"/>
  <c r="P61" i="2"/>
  <c r="N61" i="2"/>
  <c r="M61" i="2"/>
  <c r="L61" i="2"/>
  <c r="P60" i="2"/>
  <c r="N60" i="2"/>
  <c r="M60" i="2"/>
  <c r="L60" i="2"/>
  <c r="P59" i="2"/>
  <c r="N59" i="2"/>
  <c r="M59" i="2"/>
  <c r="L59" i="2"/>
  <c r="P58" i="2"/>
  <c r="N58" i="2"/>
  <c r="M58" i="2"/>
  <c r="L58" i="2"/>
  <c r="P57" i="2"/>
  <c r="N57" i="2"/>
  <c r="M57" i="2"/>
  <c r="L57" i="2"/>
  <c r="P56" i="2"/>
  <c r="N56" i="2"/>
  <c r="M56" i="2"/>
  <c r="L56" i="2"/>
  <c r="P55" i="2"/>
  <c r="N55" i="2"/>
  <c r="M55" i="2"/>
  <c r="L55" i="2"/>
  <c r="P54" i="2"/>
  <c r="N54" i="2"/>
  <c r="M54" i="2"/>
  <c r="L54" i="2"/>
  <c r="P53" i="2"/>
  <c r="N53" i="2"/>
  <c r="M53" i="2"/>
  <c r="L53" i="2"/>
  <c r="P52" i="2"/>
  <c r="N52" i="2"/>
  <c r="M52" i="2"/>
  <c r="L52" i="2"/>
  <c r="P51" i="2"/>
  <c r="N51" i="2"/>
  <c r="M51" i="2"/>
  <c r="L51" i="2"/>
  <c r="P50" i="2"/>
  <c r="N50" i="2"/>
  <c r="M50" i="2"/>
  <c r="L50" i="2"/>
  <c r="P49" i="2"/>
  <c r="N49" i="2"/>
  <c r="M49" i="2"/>
  <c r="L49" i="2"/>
  <c r="P48" i="2"/>
  <c r="N48" i="2"/>
  <c r="M48" i="2"/>
  <c r="L48" i="2"/>
  <c r="P47" i="2"/>
  <c r="N47" i="2"/>
  <c r="M47" i="2"/>
  <c r="L47" i="2"/>
  <c r="P46" i="2"/>
  <c r="N46" i="2"/>
  <c r="M46" i="2"/>
  <c r="L46" i="2"/>
  <c r="P45" i="2"/>
  <c r="N45" i="2"/>
  <c r="M45" i="2"/>
  <c r="L45" i="2"/>
  <c r="P44" i="2"/>
  <c r="N44" i="2"/>
  <c r="M44" i="2"/>
  <c r="L44" i="2"/>
  <c r="P43" i="2"/>
  <c r="N43" i="2"/>
  <c r="M43" i="2"/>
  <c r="L43" i="2"/>
  <c r="P42" i="2"/>
  <c r="N42" i="2"/>
  <c r="M42" i="2"/>
  <c r="L42" i="2"/>
  <c r="P41" i="2"/>
  <c r="N41" i="2"/>
  <c r="M41" i="2"/>
  <c r="L41" i="2"/>
  <c r="B41" i="2"/>
  <c r="P40" i="2"/>
  <c r="N40" i="2"/>
  <c r="M40" i="2"/>
  <c r="L40" i="2"/>
  <c r="B40" i="2"/>
  <c r="P39" i="2"/>
  <c r="N39" i="2"/>
  <c r="M39" i="2"/>
  <c r="L39" i="2"/>
  <c r="B39" i="2"/>
  <c r="P38" i="2"/>
  <c r="N38" i="2"/>
  <c r="M38" i="2"/>
  <c r="L38" i="2"/>
  <c r="B38" i="2"/>
  <c r="P37" i="2"/>
  <c r="N37" i="2"/>
  <c r="M37" i="2"/>
  <c r="L37" i="2"/>
  <c r="B37" i="2"/>
  <c r="P36" i="2"/>
  <c r="N36" i="2"/>
  <c r="M36" i="2"/>
  <c r="L36" i="2"/>
  <c r="B36" i="2"/>
  <c r="P35" i="2"/>
  <c r="N35" i="2"/>
  <c r="B35" i="2"/>
  <c r="A35" i="2"/>
  <c r="P34" i="2"/>
  <c r="N34" i="2"/>
  <c r="M34" i="2"/>
  <c r="L34" i="2"/>
  <c r="P33" i="2"/>
  <c r="N33" i="2"/>
  <c r="B33" i="2"/>
  <c r="A33" i="2"/>
  <c r="P32" i="2"/>
  <c r="N32" i="2"/>
  <c r="M32" i="2"/>
  <c r="L32" i="2"/>
  <c r="P31" i="2"/>
  <c r="N31" i="2"/>
  <c r="B31" i="2"/>
  <c r="A31" i="2"/>
  <c r="P30" i="2"/>
  <c r="N30" i="2"/>
  <c r="M30" i="2"/>
  <c r="L30" i="2"/>
  <c r="P29" i="2"/>
  <c r="N29" i="2"/>
  <c r="B29" i="2"/>
  <c r="A29" i="2"/>
  <c r="P28" i="2"/>
  <c r="N28" i="2"/>
  <c r="M28" i="2"/>
  <c r="L28" i="2"/>
  <c r="P27" i="2"/>
  <c r="N27" i="2"/>
  <c r="B27" i="2"/>
  <c r="A27" i="2"/>
  <c r="P26" i="2"/>
  <c r="N26" i="2"/>
  <c r="M26" i="2"/>
  <c r="L26" i="2"/>
  <c r="P25" i="2"/>
  <c r="N25" i="2"/>
  <c r="B25" i="2"/>
  <c r="A25" i="2"/>
  <c r="P24" i="2"/>
  <c r="N24" i="2"/>
  <c r="M24" i="2"/>
  <c r="L24" i="2"/>
  <c r="P23" i="2"/>
  <c r="N23" i="2"/>
  <c r="M23" i="2"/>
  <c r="L23" i="2"/>
  <c r="P22" i="2"/>
  <c r="N22" i="2"/>
  <c r="B22" i="2"/>
  <c r="A22" i="2"/>
  <c r="P21" i="2"/>
  <c r="N21" i="2"/>
  <c r="M21" i="2"/>
  <c r="L21" i="2"/>
  <c r="P20" i="2"/>
  <c r="N20" i="2"/>
  <c r="B20" i="2"/>
  <c r="A20" i="2"/>
  <c r="P19" i="2"/>
  <c r="N19" i="2"/>
  <c r="M19" i="2"/>
  <c r="L19" i="2"/>
  <c r="P18" i="2"/>
  <c r="N18" i="2"/>
  <c r="B18" i="2"/>
  <c r="A18" i="2"/>
  <c r="P17" i="2"/>
  <c r="N17" i="2"/>
  <c r="M17" i="2"/>
  <c r="L17" i="2"/>
  <c r="P16" i="2"/>
  <c r="N16" i="2"/>
  <c r="B16" i="2"/>
  <c r="A16" i="2"/>
  <c r="P15" i="2"/>
  <c r="N15" i="2"/>
  <c r="M15" i="2"/>
  <c r="L15" i="2"/>
  <c r="P14" i="2"/>
  <c r="N14" i="2"/>
  <c r="M14" i="2"/>
  <c r="L14" i="2"/>
  <c r="P13" i="2"/>
  <c r="N13" i="2"/>
  <c r="B13" i="2"/>
  <c r="A13" i="2"/>
  <c r="P12" i="2"/>
  <c r="N12" i="2"/>
  <c r="M12" i="2"/>
  <c r="L12" i="2"/>
  <c r="P11" i="2"/>
  <c r="N11" i="2"/>
  <c r="B11" i="2"/>
  <c r="A11" i="2"/>
  <c r="P10" i="2"/>
  <c r="N10" i="2"/>
  <c r="M10" i="2"/>
  <c r="L10" i="2"/>
  <c r="P9" i="2"/>
  <c r="N9" i="2"/>
  <c r="B9" i="2"/>
  <c r="A9" i="2"/>
  <c r="P8" i="2"/>
  <c r="N8" i="2"/>
  <c r="M8" i="2"/>
  <c r="L8" i="2"/>
  <c r="P7" i="2"/>
  <c r="N7" i="2"/>
  <c r="M7" i="2"/>
  <c r="L7" i="2"/>
  <c r="P6" i="2"/>
  <c r="N6" i="2"/>
  <c r="B6" i="2"/>
  <c r="A6" i="2"/>
  <c r="P5" i="2"/>
  <c r="N5" i="2"/>
  <c r="M5" i="2"/>
  <c r="L5" i="2"/>
  <c r="P4" i="2"/>
  <c r="N4" i="2"/>
  <c r="M4" i="2"/>
  <c r="L4" i="2"/>
  <c r="P3" i="2"/>
  <c r="N3" i="2"/>
  <c r="B3" i="2"/>
  <c r="A3" i="2"/>
  <c r="P2" i="2"/>
  <c r="N2" i="2"/>
  <c r="M2" i="2"/>
  <c r="L2" i="2"/>
  <c r="P93" i="1"/>
  <c r="N93" i="1"/>
  <c r="M93" i="1"/>
  <c r="L93" i="1"/>
  <c r="P92" i="1"/>
  <c r="N92" i="1"/>
  <c r="M92" i="1"/>
  <c r="L92" i="1"/>
  <c r="P91" i="1"/>
  <c r="N91" i="1"/>
  <c r="M91" i="1"/>
  <c r="L91" i="1"/>
  <c r="P90" i="1"/>
  <c r="N90" i="1"/>
  <c r="M90" i="1"/>
  <c r="L90" i="1"/>
  <c r="P89" i="1"/>
  <c r="N89" i="1"/>
  <c r="M89" i="1"/>
  <c r="L89" i="1"/>
  <c r="P88" i="1"/>
  <c r="N88" i="1"/>
  <c r="M88" i="1"/>
  <c r="L88" i="1"/>
  <c r="P87" i="1"/>
  <c r="N87" i="1"/>
  <c r="M87" i="1"/>
  <c r="L87" i="1"/>
  <c r="P86" i="1"/>
  <c r="N86" i="1"/>
  <c r="M86" i="1"/>
  <c r="L86" i="1"/>
  <c r="P85" i="1"/>
  <c r="N85" i="1"/>
  <c r="M85" i="1"/>
  <c r="L85" i="1"/>
  <c r="P84" i="1"/>
  <c r="N84" i="1"/>
  <c r="M84" i="1"/>
  <c r="L84" i="1"/>
  <c r="P83" i="1"/>
  <c r="N83" i="1"/>
  <c r="M83" i="1"/>
  <c r="L83" i="1"/>
  <c r="P82" i="1"/>
  <c r="N82" i="1"/>
  <c r="M82" i="1"/>
  <c r="L82" i="1"/>
  <c r="P81" i="1"/>
  <c r="N81" i="1"/>
  <c r="M81" i="1"/>
  <c r="L81" i="1"/>
  <c r="P80" i="1"/>
  <c r="N80" i="1"/>
  <c r="M80" i="1"/>
  <c r="L80" i="1"/>
  <c r="P79" i="1"/>
  <c r="N79" i="1"/>
  <c r="M79" i="1"/>
  <c r="L79" i="1"/>
  <c r="P78" i="1"/>
  <c r="N78" i="1"/>
  <c r="M78" i="1"/>
  <c r="L78" i="1"/>
  <c r="P77" i="1"/>
  <c r="N77" i="1"/>
  <c r="M77" i="1"/>
  <c r="L77" i="1"/>
  <c r="P76" i="1"/>
  <c r="N76" i="1"/>
  <c r="M76" i="1"/>
  <c r="L76" i="1"/>
  <c r="P75" i="1"/>
  <c r="N75" i="1"/>
  <c r="M75" i="1"/>
  <c r="L75" i="1"/>
  <c r="P74" i="1"/>
  <c r="N74" i="1"/>
  <c r="M74" i="1"/>
  <c r="L74" i="1"/>
  <c r="P73" i="1"/>
  <c r="N73" i="1"/>
  <c r="M73" i="1"/>
  <c r="L73" i="1"/>
  <c r="P72" i="1"/>
  <c r="N72" i="1"/>
  <c r="M72" i="1"/>
  <c r="L72" i="1"/>
  <c r="P71" i="1"/>
  <c r="N71" i="1"/>
  <c r="M71" i="1"/>
  <c r="L71" i="1"/>
  <c r="P70" i="1"/>
  <c r="N70" i="1"/>
  <c r="M70" i="1"/>
  <c r="L70" i="1"/>
  <c r="P69" i="1"/>
  <c r="N69" i="1"/>
  <c r="M69" i="1"/>
  <c r="L69" i="1"/>
  <c r="P68" i="1"/>
  <c r="N68" i="1"/>
  <c r="M68" i="1"/>
  <c r="L68" i="1"/>
  <c r="P67" i="1"/>
  <c r="N67" i="1"/>
  <c r="M67" i="1"/>
  <c r="L67" i="1"/>
  <c r="P66" i="1"/>
  <c r="N66" i="1"/>
  <c r="M66" i="1"/>
  <c r="L66" i="1"/>
  <c r="P65" i="1"/>
  <c r="N65" i="1"/>
  <c r="M65" i="1"/>
  <c r="L65" i="1"/>
  <c r="P64" i="1"/>
  <c r="N64" i="1"/>
  <c r="M64" i="1"/>
  <c r="L64" i="1"/>
  <c r="P63" i="1"/>
  <c r="N63" i="1"/>
  <c r="M63" i="1"/>
  <c r="L63" i="1"/>
  <c r="P62" i="1"/>
  <c r="N62" i="1"/>
  <c r="M62" i="1"/>
  <c r="L62" i="1"/>
  <c r="P61" i="1"/>
  <c r="N61" i="1"/>
  <c r="M61" i="1"/>
  <c r="L61" i="1"/>
  <c r="P60" i="1"/>
  <c r="N60" i="1"/>
  <c r="M60" i="1"/>
  <c r="L60" i="1"/>
  <c r="P59" i="1"/>
  <c r="N59" i="1"/>
  <c r="M59" i="1"/>
  <c r="L59" i="1"/>
  <c r="P58" i="1"/>
  <c r="N58" i="1"/>
  <c r="M58" i="1"/>
  <c r="L58" i="1"/>
  <c r="P57" i="1"/>
  <c r="N57" i="1"/>
  <c r="M57" i="1"/>
  <c r="L57" i="1"/>
  <c r="P56" i="1"/>
  <c r="N56" i="1"/>
  <c r="M56" i="1"/>
  <c r="L56" i="1"/>
  <c r="P55" i="1"/>
  <c r="N55" i="1"/>
  <c r="M55" i="1"/>
  <c r="L55" i="1"/>
  <c r="P54" i="1"/>
  <c r="N54" i="1"/>
  <c r="M54" i="1"/>
  <c r="L54" i="1"/>
  <c r="P53" i="1"/>
  <c r="N53" i="1"/>
  <c r="M53" i="1"/>
  <c r="L53" i="1"/>
  <c r="P52" i="1"/>
  <c r="N52" i="1"/>
  <c r="M52" i="1"/>
  <c r="L52" i="1"/>
  <c r="P51" i="1"/>
  <c r="N51" i="1"/>
  <c r="M51" i="1"/>
  <c r="L51" i="1"/>
  <c r="P50" i="1"/>
  <c r="N50" i="1"/>
  <c r="M50" i="1"/>
  <c r="L50" i="1"/>
  <c r="P49" i="1"/>
  <c r="N49" i="1"/>
  <c r="M49" i="1"/>
  <c r="L49" i="1"/>
  <c r="P48" i="1"/>
  <c r="N48" i="1"/>
  <c r="M48" i="1"/>
  <c r="L48" i="1"/>
  <c r="B48" i="1"/>
  <c r="P47" i="1"/>
  <c r="N47" i="1"/>
  <c r="M47" i="1"/>
  <c r="L47" i="1"/>
  <c r="B47" i="1"/>
  <c r="P46" i="1"/>
  <c r="N46" i="1"/>
  <c r="M46" i="1"/>
  <c r="L46" i="1"/>
  <c r="B46" i="1"/>
  <c r="P45" i="1"/>
  <c r="N45" i="1"/>
  <c r="M45" i="1"/>
  <c r="L45" i="1"/>
  <c r="B45" i="1"/>
  <c r="P44" i="1"/>
  <c r="N44" i="1"/>
  <c r="M44" i="1"/>
  <c r="L44" i="1"/>
  <c r="B44" i="1"/>
  <c r="P43" i="1"/>
  <c r="N43" i="1"/>
  <c r="M43" i="1"/>
  <c r="L43" i="1"/>
  <c r="B43" i="1"/>
  <c r="P42" i="1"/>
  <c r="N42" i="1"/>
  <c r="M42" i="1"/>
  <c r="L42" i="1"/>
  <c r="B42" i="1"/>
  <c r="P41" i="1"/>
  <c r="N41" i="1"/>
  <c r="M41" i="1"/>
  <c r="L41" i="1"/>
  <c r="B41" i="1"/>
  <c r="P40" i="1"/>
  <c r="N40" i="1"/>
  <c r="M40" i="1"/>
  <c r="L40" i="1"/>
  <c r="B40" i="1"/>
  <c r="P39" i="1"/>
  <c r="N39" i="1"/>
  <c r="M39" i="1"/>
  <c r="L39" i="1"/>
  <c r="B39" i="1"/>
  <c r="P38" i="1"/>
  <c r="N38" i="1"/>
  <c r="M38" i="1"/>
  <c r="L38" i="1"/>
  <c r="B38" i="1"/>
  <c r="P37" i="1"/>
  <c r="N37" i="1"/>
  <c r="M37" i="1"/>
  <c r="L37" i="1"/>
  <c r="B37" i="1"/>
  <c r="P36" i="1"/>
  <c r="N36" i="1"/>
  <c r="M36" i="1"/>
  <c r="L36" i="1"/>
  <c r="B36" i="1"/>
  <c r="P35" i="1"/>
  <c r="N35" i="1"/>
  <c r="M35" i="1"/>
  <c r="L35" i="1"/>
  <c r="B35" i="1"/>
  <c r="P34" i="1"/>
  <c r="N34" i="1"/>
  <c r="M34" i="1"/>
  <c r="L34" i="1"/>
  <c r="B34" i="1"/>
  <c r="P33" i="1"/>
  <c r="N33" i="1"/>
  <c r="M33" i="1"/>
  <c r="L33" i="1"/>
  <c r="B33" i="1"/>
  <c r="P32" i="1"/>
  <c r="N32" i="1"/>
  <c r="M32" i="1"/>
  <c r="L32" i="1"/>
  <c r="B32" i="1"/>
  <c r="P31" i="1"/>
  <c r="N31" i="1"/>
  <c r="M31" i="1"/>
  <c r="L31" i="1"/>
  <c r="B31" i="1"/>
  <c r="P30" i="1"/>
  <c r="N30" i="1"/>
  <c r="M30" i="1"/>
  <c r="L30" i="1"/>
  <c r="B30" i="1"/>
  <c r="P29" i="1"/>
  <c r="N29" i="1"/>
  <c r="M29" i="1"/>
  <c r="L29" i="1"/>
  <c r="B29" i="1"/>
  <c r="P28" i="1"/>
  <c r="N28" i="1"/>
  <c r="M28" i="1"/>
  <c r="L28" i="1"/>
  <c r="B28" i="1"/>
  <c r="P27" i="1"/>
  <c r="N27" i="1"/>
  <c r="M27" i="1"/>
  <c r="L27" i="1"/>
  <c r="B27" i="1"/>
  <c r="P26" i="1"/>
  <c r="N26" i="1"/>
  <c r="M26" i="1"/>
  <c r="L26" i="1"/>
  <c r="B26" i="1"/>
  <c r="P25" i="1"/>
  <c r="N25" i="1"/>
  <c r="M25" i="1"/>
  <c r="L25" i="1"/>
  <c r="B25" i="1"/>
  <c r="P24" i="1"/>
  <c r="N24" i="1"/>
  <c r="M24" i="1"/>
  <c r="L24" i="1"/>
  <c r="B24" i="1"/>
  <c r="P23" i="1"/>
  <c r="N23" i="1"/>
  <c r="M23" i="1"/>
  <c r="L23" i="1"/>
  <c r="B23" i="1"/>
  <c r="P22" i="1"/>
  <c r="N22" i="1"/>
  <c r="M22" i="1"/>
  <c r="L22" i="1"/>
  <c r="B22" i="1"/>
  <c r="P21" i="1"/>
  <c r="N21" i="1"/>
  <c r="M21" i="1"/>
  <c r="L21" i="1"/>
  <c r="B21" i="1"/>
  <c r="P20" i="1"/>
  <c r="N20" i="1"/>
  <c r="B20" i="1"/>
  <c r="A20" i="1"/>
  <c r="P19" i="1"/>
  <c r="N19" i="1"/>
  <c r="M19" i="1"/>
  <c r="L19" i="1"/>
  <c r="P18" i="1"/>
  <c r="N18" i="1"/>
  <c r="B18" i="1"/>
  <c r="A18" i="1"/>
  <c r="P17" i="1"/>
  <c r="N17" i="1"/>
  <c r="M17" i="1"/>
  <c r="L17" i="1"/>
  <c r="P16" i="1"/>
  <c r="N16" i="1"/>
  <c r="B16" i="1"/>
  <c r="A16" i="1"/>
  <c r="P15" i="1"/>
  <c r="N15" i="1"/>
  <c r="M15" i="1"/>
  <c r="L15" i="1"/>
  <c r="P14" i="1"/>
  <c r="N14" i="1"/>
  <c r="B14" i="1"/>
  <c r="A14" i="1"/>
  <c r="P13" i="1"/>
  <c r="N13" i="1"/>
  <c r="M13" i="1"/>
  <c r="L13" i="1"/>
  <c r="P12" i="1"/>
  <c r="N12" i="1"/>
  <c r="M12" i="1"/>
  <c r="L12" i="1"/>
  <c r="P11" i="1"/>
  <c r="N11" i="1"/>
  <c r="B11" i="1"/>
  <c r="A11" i="1"/>
  <c r="P10" i="1"/>
  <c r="N10" i="1"/>
  <c r="M10" i="1"/>
  <c r="L10" i="1"/>
  <c r="P9" i="1"/>
  <c r="N9" i="1"/>
  <c r="B9" i="1"/>
  <c r="A9" i="1"/>
  <c r="P8" i="1"/>
  <c r="N8" i="1"/>
  <c r="M8" i="1"/>
  <c r="L8" i="1"/>
  <c r="P7" i="1"/>
  <c r="N7" i="1"/>
  <c r="B7" i="1"/>
  <c r="A7" i="1"/>
  <c r="P6" i="1"/>
  <c r="N6" i="1"/>
  <c r="M6" i="1"/>
  <c r="L6" i="1"/>
  <c r="P5" i="1"/>
  <c r="N5" i="1"/>
  <c r="B5" i="1"/>
  <c r="A5" i="1"/>
  <c r="P4" i="1"/>
  <c r="N4" i="1"/>
  <c r="M4" i="1"/>
  <c r="L4" i="1"/>
  <c r="P3" i="1"/>
  <c r="N3" i="1"/>
  <c r="M3" i="1"/>
  <c r="L3" i="1"/>
  <c r="P2" i="1"/>
  <c r="N2" i="1"/>
  <c r="M2" i="1"/>
  <c r="L2" i="1"/>
  <c r="A19" i="1"/>
  <c r="A17" i="1"/>
  <c r="A15" i="1"/>
  <c r="A13" i="1"/>
  <c r="L35" i="2"/>
  <c r="L33" i="2"/>
  <c r="L31" i="2"/>
  <c r="L29" i="2"/>
  <c r="L27" i="2"/>
  <c r="L25" i="2"/>
  <c r="L22" i="2"/>
  <c r="L20" i="2"/>
  <c r="L18" i="2"/>
  <c r="L16" i="2"/>
  <c r="L13" i="2"/>
  <c r="L11" i="2"/>
  <c r="L9" i="2"/>
  <c r="L6" i="2"/>
  <c r="L3" i="2"/>
  <c r="B14" i="2"/>
  <c r="B10" i="2"/>
  <c r="L18" i="1"/>
  <c r="B13" i="1"/>
  <c r="A12" i="1"/>
  <c r="A10" i="1"/>
  <c r="A8" i="1"/>
  <c r="A6" i="1"/>
  <c r="A4" i="1"/>
  <c r="A3" i="1"/>
  <c r="A2" i="1"/>
  <c r="L16" i="1"/>
  <c r="B8" i="1"/>
  <c r="B23" i="2"/>
  <c r="B19" i="2"/>
  <c r="B15" i="2"/>
  <c r="L20" i="1"/>
  <c r="B15" i="1"/>
  <c r="B12" i="1"/>
  <c r="B3" i="1"/>
  <c r="B32" i="2"/>
  <c r="B28" i="2"/>
  <c r="B24" i="2"/>
  <c r="B2" i="2"/>
  <c r="B17" i="1"/>
  <c r="O2" i="1"/>
  <c r="L5" i="1"/>
  <c r="B34" i="2"/>
  <c r="B4" i="1"/>
  <c r="B7" i="2"/>
  <c r="B19" i="1"/>
  <c r="M5" i="1"/>
  <c r="B26" i="2"/>
  <c r="L14" i="1"/>
  <c r="O2" i="2"/>
  <c r="B6" i="1"/>
  <c r="B12" i="2"/>
  <c r="B8" i="2"/>
  <c r="B30" i="2"/>
  <c r="B5" i="2"/>
  <c r="B2" i="1"/>
  <c r="B21" i="2"/>
  <c r="B17" i="2"/>
  <c r="L11" i="1"/>
  <c r="L9" i="1"/>
  <c r="L7" i="1"/>
  <c r="B4" i="2"/>
  <c r="B10" i="1"/>
  <c r="M3" i="2"/>
  <c r="M6" i="2"/>
  <c r="M9" i="2"/>
  <c r="M11" i="2"/>
  <c r="M13" i="2"/>
  <c r="M16" i="2"/>
  <c r="M18" i="2"/>
  <c r="M20" i="2"/>
  <c r="M22" i="2"/>
  <c r="M25" i="2"/>
  <c r="M27" i="2"/>
  <c r="M29" i="2"/>
  <c r="M31" i="2"/>
  <c r="M33" i="2"/>
  <c r="M35" i="2"/>
  <c r="O3" i="1"/>
  <c r="M16" i="1"/>
  <c r="M7" i="1"/>
  <c r="M9" i="1"/>
  <c r="M18" i="1"/>
  <c r="M14" i="1"/>
  <c r="M11" i="1"/>
  <c r="M20" i="1"/>
  <c r="O4" i="1"/>
  <c r="I4" i="1"/>
  <c r="I3" i="1"/>
  <c r="I2" i="2"/>
  <c r="A4" i="2"/>
  <c r="A7" i="2"/>
  <c r="A14" i="2"/>
  <c r="O5" i="1"/>
  <c r="A23" i="2"/>
  <c r="A17" i="2"/>
  <c r="A8" i="2"/>
  <c r="A26" i="2"/>
  <c r="I2" i="1"/>
  <c r="A19" i="2"/>
  <c r="A12" i="2"/>
  <c r="A28" i="2"/>
  <c r="A5" i="2"/>
  <c r="A15" i="2"/>
  <c r="A24" i="2"/>
  <c r="A34" i="2"/>
  <c r="A32" i="2"/>
  <c r="A21" i="2"/>
  <c r="O3" i="2"/>
  <c r="A30" i="2"/>
  <c r="A2" i="2"/>
  <c r="A10" i="2"/>
  <c r="O6" i="1"/>
  <c r="O4" i="2"/>
  <c r="O7" i="1"/>
  <c r="O5" i="2"/>
  <c r="O8" i="1"/>
  <c r="O6" i="2"/>
  <c r="O9" i="1"/>
  <c r="O7" i="2"/>
  <c r="O10" i="1"/>
  <c r="O8" i="2"/>
  <c r="O11" i="1"/>
  <c r="O9" i="2"/>
  <c r="O12" i="1"/>
  <c r="O10" i="2"/>
  <c r="O13" i="1"/>
  <c r="O11" i="2"/>
  <c r="O14" i="1"/>
  <c r="O12" i="2"/>
  <c r="O15" i="1"/>
  <c r="O13" i="2"/>
  <c r="O16" i="1"/>
  <c r="O14" i="2"/>
  <c r="O17" i="1"/>
  <c r="O15" i="2"/>
  <c r="O18" i="1"/>
  <c r="O16" i="2"/>
  <c r="O19" i="1"/>
  <c r="O17" i="2"/>
  <c r="O20" i="1"/>
  <c r="O18" i="2"/>
  <c r="O21" i="1"/>
  <c r="O19" i="2"/>
  <c r="O22" i="1"/>
  <c r="O20" i="2"/>
  <c r="O23" i="1"/>
  <c r="O21" i="2"/>
  <c r="O24" i="1"/>
  <c r="O22" i="2"/>
  <c r="O25" i="1"/>
  <c r="O23" i="2"/>
  <c r="O26" i="1"/>
  <c r="O24" i="2"/>
  <c r="O27" i="1"/>
  <c r="O25" i="2"/>
  <c r="O28" i="1"/>
  <c r="O26" i="2"/>
  <c r="O29" i="1"/>
  <c r="O27" i="2"/>
  <c r="O30" i="1"/>
  <c r="O28" i="2"/>
  <c r="O31" i="1"/>
  <c r="O29" i="2"/>
  <c r="O32" i="1"/>
  <c r="O30" i="2"/>
  <c r="O33" i="1"/>
  <c r="O31" i="2"/>
  <c r="O34" i="1"/>
  <c r="O32" i="2"/>
  <c r="O35" i="1"/>
  <c r="O33" i="2"/>
  <c r="O36" i="1"/>
  <c r="O34" i="2"/>
  <c r="O37" i="1"/>
  <c r="O35" i="2"/>
  <c r="O38" i="1"/>
  <c r="O36" i="2"/>
  <c r="O39" i="1"/>
  <c r="O37" i="2"/>
  <c r="O40" i="1"/>
  <c r="O38" i="2"/>
  <c r="O41" i="1"/>
  <c r="O39" i="2"/>
  <c r="O42" i="1"/>
  <c r="O40" i="2"/>
  <c r="O43" i="1"/>
  <c r="O41" i="2"/>
  <c r="O44" i="1"/>
  <c r="O42" i="2"/>
  <c r="O45" i="1"/>
  <c r="O43" i="2"/>
  <c r="O46" i="1"/>
  <c r="O44" i="2"/>
  <c r="O47" i="1"/>
  <c r="O45" i="2"/>
  <c r="O48" i="1"/>
  <c r="O46" i="2"/>
  <c r="O49" i="1"/>
  <c r="O47" i="2"/>
  <c r="O50" i="1"/>
  <c r="O48" i="2"/>
  <c r="O51" i="1"/>
  <c r="O49" i="2"/>
  <c r="O52" i="1"/>
  <c r="O50" i="2"/>
  <c r="O53" i="1"/>
  <c r="O51" i="2"/>
  <c r="O54" i="1"/>
  <c r="O52" i="2"/>
  <c r="O55" i="1"/>
  <c r="O53" i="2"/>
  <c r="O56" i="1"/>
  <c r="O54" i="2"/>
  <c r="O57" i="1"/>
  <c r="O55" i="2"/>
  <c r="O58" i="1"/>
  <c r="O56" i="2"/>
  <c r="O59" i="1"/>
  <c r="O57" i="2"/>
  <c r="O60" i="1"/>
  <c r="O58" i="2"/>
  <c r="O61" i="1"/>
  <c r="O59" i="2"/>
  <c r="O62" i="1"/>
  <c r="O60" i="2"/>
  <c r="O63" i="1"/>
  <c r="O61" i="2"/>
  <c r="O64" i="1"/>
  <c r="O62" i="2"/>
  <c r="O65" i="1"/>
  <c r="O63" i="2"/>
  <c r="O66" i="1"/>
  <c r="O64" i="2"/>
  <c r="O67" i="1"/>
  <c r="O65" i="2"/>
  <c r="O68" i="1"/>
  <c r="O66" i="2"/>
  <c r="O69" i="1"/>
  <c r="O67" i="2"/>
  <c r="O70" i="1"/>
  <c r="O68" i="2"/>
  <c r="O71" i="1"/>
  <c r="O69" i="2"/>
  <c r="O72" i="1"/>
  <c r="O70" i="2"/>
  <c r="O73" i="1"/>
  <c r="O71" i="2"/>
  <c r="O74" i="1"/>
  <c r="O72" i="2"/>
  <c r="O75" i="1"/>
  <c r="O73" i="2"/>
  <c r="O76" i="1"/>
  <c r="O74" i="2"/>
  <c r="O77" i="1"/>
  <c r="O75" i="2"/>
  <c r="O78" i="1"/>
  <c r="O76" i="2"/>
  <c r="O79" i="1"/>
  <c r="O77" i="2"/>
  <c r="O80" i="1"/>
  <c r="O78" i="2"/>
  <c r="O81" i="1"/>
  <c r="O79" i="2"/>
  <c r="O82" i="1"/>
  <c r="O80" i="2"/>
  <c r="O83" i="1"/>
  <c r="O81" i="2"/>
  <c r="O84" i="1"/>
  <c r="O82" i="2"/>
  <c r="O85" i="1"/>
  <c r="O83" i="2"/>
  <c r="O86" i="1"/>
  <c r="O84" i="2"/>
  <c r="O87" i="1"/>
  <c r="O85" i="2"/>
  <c r="O88" i="1"/>
  <c r="O86" i="2"/>
  <c r="O89" i="1"/>
  <c r="O90" i="1"/>
  <c r="O91" i="1"/>
  <c r="O92" i="1"/>
  <c r="O93" i="1"/>
  <c r="I93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56" i="2"/>
  <c r="I44" i="2"/>
  <c r="I36" i="2"/>
  <c r="I28" i="2"/>
  <c r="I24" i="2"/>
  <c r="I16" i="2"/>
  <c r="I8" i="2"/>
  <c r="I4" i="2"/>
  <c r="I86" i="1"/>
  <c r="I82" i="1"/>
  <c r="I78" i="1"/>
  <c r="I70" i="1"/>
  <c r="I62" i="1"/>
  <c r="I54" i="1"/>
  <c r="I42" i="1"/>
  <c r="I34" i="1"/>
  <c r="I26" i="1"/>
  <c r="I10" i="1"/>
  <c r="I52" i="1"/>
  <c r="I36" i="1"/>
  <c r="I24" i="1"/>
  <c r="I8" i="1"/>
  <c r="I33" i="2"/>
  <c r="I17" i="2"/>
  <c r="I92" i="1"/>
  <c r="I84" i="2"/>
  <c r="I80" i="2"/>
  <c r="I76" i="2"/>
  <c r="I72" i="2"/>
  <c r="I68" i="2"/>
  <c r="I64" i="2"/>
  <c r="I60" i="2"/>
  <c r="I52" i="2"/>
  <c r="I48" i="2"/>
  <c r="I40" i="2"/>
  <c r="I32" i="2"/>
  <c r="I20" i="2"/>
  <c r="I12" i="2"/>
  <c r="I91" i="1"/>
  <c r="I74" i="1"/>
  <c r="I66" i="1"/>
  <c r="I58" i="1"/>
  <c r="I50" i="1"/>
  <c r="I46" i="1"/>
  <c r="I38" i="1"/>
  <c r="I30" i="1"/>
  <c r="I22" i="1"/>
  <c r="I18" i="1"/>
  <c r="I14" i="1"/>
  <c r="I6" i="1"/>
  <c r="I44" i="1"/>
  <c r="I28" i="1"/>
  <c r="I12" i="1"/>
  <c r="I37" i="2"/>
  <c r="I13" i="2"/>
  <c r="I90" i="1"/>
  <c r="I83" i="2"/>
  <c r="I79" i="2"/>
  <c r="I75" i="2"/>
  <c r="I71" i="2"/>
  <c r="I67" i="2"/>
  <c r="I63" i="2"/>
  <c r="I59" i="2"/>
  <c r="I55" i="2"/>
  <c r="I51" i="2"/>
  <c r="I47" i="2"/>
  <c r="I43" i="2"/>
  <c r="I39" i="2"/>
  <c r="I35" i="2"/>
  <c r="I31" i="2"/>
  <c r="I27" i="2"/>
  <c r="I23" i="2"/>
  <c r="I19" i="2"/>
  <c r="I15" i="2"/>
  <c r="I11" i="2"/>
  <c r="I7" i="2"/>
  <c r="I3" i="2"/>
  <c r="I54" i="2"/>
  <c r="I46" i="2"/>
  <c r="I38" i="2"/>
  <c r="I30" i="2"/>
  <c r="I22" i="2"/>
  <c r="I14" i="2"/>
  <c r="I6" i="2"/>
  <c r="I84" i="1"/>
  <c r="I72" i="1"/>
  <c r="I64" i="1"/>
  <c r="I56" i="1"/>
  <c r="I40" i="1"/>
  <c r="I20" i="1"/>
  <c r="I29" i="2"/>
  <c r="I5" i="2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86" i="2"/>
  <c r="I82" i="2"/>
  <c r="I78" i="2"/>
  <c r="I74" i="2"/>
  <c r="I70" i="2"/>
  <c r="I66" i="2"/>
  <c r="I62" i="2"/>
  <c r="I58" i="2"/>
  <c r="I50" i="2"/>
  <c r="I42" i="2"/>
  <c r="I34" i="2"/>
  <c r="I26" i="2"/>
  <c r="I18" i="2"/>
  <c r="I10" i="2"/>
  <c r="I88" i="1"/>
  <c r="I80" i="1"/>
  <c r="I76" i="1"/>
  <c r="I68" i="1"/>
  <c r="I60" i="1"/>
  <c r="I48" i="1"/>
  <c r="I32" i="1"/>
  <c r="I16" i="1"/>
  <c r="I41" i="2"/>
  <c r="I21" i="2"/>
  <c r="I85" i="2"/>
  <c r="I81" i="2"/>
  <c r="I77" i="2"/>
  <c r="I73" i="2"/>
  <c r="I69" i="2"/>
  <c r="I65" i="2"/>
  <c r="I61" i="2"/>
  <c r="I57" i="2"/>
  <c r="I53" i="2"/>
  <c r="I49" i="2"/>
  <c r="I45" i="2"/>
  <c r="I25" i="2"/>
  <c r="I9" i="2"/>
</calcChain>
</file>

<file path=xl/sharedStrings.xml><?xml version="1.0" encoding="utf-8"?>
<sst xmlns="http://schemas.openxmlformats.org/spreadsheetml/2006/main" count="458" uniqueCount="89">
  <si>
    <t>Номер партии</t>
  </si>
  <si>
    <t>Номер варки</t>
  </si>
  <si>
    <t>Тип варки</t>
  </si>
  <si>
    <t>Объем варки</t>
  </si>
  <si>
    <t>Группа</t>
  </si>
  <si>
    <t>Форм фактор</t>
  </si>
  <si>
    <t>SKU</t>
  </si>
  <si>
    <t>КГ</t>
  </si>
  <si>
    <t>Остатки</t>
  </si>
  <si>
    <t>Номер команды</t>
  </si>
  <si>
    <t>Разделитель</t>
  </si>
  <si>
    <t>Остатки cumsum</t>
  </si>
  <si>
    <t>Разделитель int</t>
  </si>
  <si>
    <t>3.3, Альче, без лактозы</t>
  </si>
  <si>
    <t>Фиор Ди Латте</t>
  </si>
  <si>
    <t>0.125</t>
  </si>
  <si>
    <t>Моцарелла в воде Фиор Ди Латте без лактозы “Unagrande", 45%, 0,125 кг, ф/п, (8 шт)</t>
  </si>
  <si>
    <t>Моцарелла в воде Фиор Ди Латте без лактозы "ВкусВилл", 45%, 0,125 кг, ф/п (8 шт)</t>
  </si>
  <si>
    <t>Чильеджина</t>
  </si>
  <si>
    <t>0.008</t>
  </si>
  <si>
    <t>Моцарелла в воде Чильеджина без лактозы "Unagrande", 45%, 0,125 кг, ф/п</t>
  </si>
  <si>
    <t>-</t>
  </si>
  <si>
    <t>3.3, Альче</t>
  </si>
  <si>
    <t>0.025</t>
  </si>
  <si>
    <t>Моцарелла сердечки в воде "Unagrande", 45%, 0,125 кг, ф/п, (8 шт)</t>
  </si>
  <si>
    <t>3.6, Альче</t>
  </si>
  <si>
    <t>0.2</t>
  </si>
  <si>
    <t>Моцарелла Грандиоза в воде "Unagrande", 50%, 0,2 кг, ф/п</t>
  </si>
  <si>
    <t>Моцарелла Фиор ди латте в воде "Unagrande", 50%, 0,125 кг, ф/п, (8 шт)</t>
  </si>
  <si>
    <t>Моцарелла Чильеджина в воде "Unagrande", 50%, 0,125, ф/п, (8 шт)</t>
  </si>
  <si>
    <t>2.7, Альче</t>
  </si>
  <si>
    <t>Терка</t>
  </si>
  <si>
    <t>Сулугуни "Умалат" (для хачапури), 45%, 0,12 кг, ф/п</t>
  </si>
  <si>
    <t>Моцарелла "Unagrande", 45%, 3 кг, пл/л</t>
  </si>
  <si>
    <t>Моцарелла "Unagrande", 45%, 0,12 кг, ф/п (кубики)</t>
  </si>
  <si>
    <t>2.7, Сакко</t>
  </si>
  <si>
    <t>Для пиццы</t>
  </si>
  <si>
    <t>Моцарелла "Pretto" (для бутербродов), 45%, 0,2 кг, т/ф, (9 шт)</t>
  </si>
  <si>
    <t>Моцарелла для пиццы "Фермерская коллекция", 45%, 0,2 кг, т/ф</t>
  </si>
  <si>
    <t>Сулугуни</t>
  </si>
  <si>
    <t>Сулугуни "Умалат", 45%, 0,2 кг, т/ф, (9 шт)</t>
  </si>
  <si>
    <t>0.28</t>
  </si>
  <si>
    <t>Моцарелла для пиццы "Красная птица", 45%, 0,28 кг, т/ф</t>
  </si>
  <si>
    <t>Моцарелла для сэндвичей "Unagrande", 45%, 0,28 кг, т/ф, (8 шт)</t>
  </si>
  <si>
    <t>Сулугуни "ВкусВилл", 45%, 0,28 кг, т/ф</t>
  </si>
  <si>
    <t>Сулугуни "Умалат", 45%, 0,28 кг, т/ф, (8 шт)</t>
  </si>
  <si>
    <t>Моцарелла Фиор Ди Латте в воде "Pretto", 45%, 0,1 кг, ф/п, (8 шт)</t>
  </si>
  <si>
    <t>3.3, Сакко</t>
  </si>
  <si>
    <t>Моцарелла Фиор Ди Латте в воде "Pretto", 45%, 0,125 кг, ф/п, (8 шт)</t>
  </si>
  <si>
    <t>Моцарелла Фиор ди Латте в воде "Ваш выбор", 50%, 0,1 кг, ф/п</t>
  </si>
  <si>
    <t>Моцарелла Фиор ди Латте в воде "Красная птица", 45%, 0,125 кг, ф/п</t>
  </si>
  <si>
    <t>Моцарелла Фиор ди латте в воде "Fine Life",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</si>
  <si>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</si>
  <si>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</si>
  <si>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"Ваш выбор", 50%, 0,1 кг, ф/п</t>
  </si>
  <si>
    <t>Моцарелла Чильеджина в воде "Красная птица", 45%, 0,125 кг, ф/п</t>
  </si>
  <si>
    <t>Моцарелла в воде Фиор Ди Латте "Orecchio Oro", 45%, 0,1 кг, ф/п</t>
  </si>
  <si>
    <t>Моцарелла в воде Фиор Ди Латте "Каждый день", 45%, 0,1 кг, ф/п</t>
  </si>
  <si>
    <t>Моцарелла в воде Фиор Ди Латте без лактозы "Unagrande", 45%, 0,125 кг, ф/п, (8 шт)</t>
  </si>
  <si>
    <t>Моцарелла в воде Фиор Ди Латте без лактозы "Красная птица", 45%, 0,125 кг, ф/п</t>
  </si>
  <si>
    <t>Моцарелла в воде Фиор ди Латте "Aventino", 45%, 0,1 кг, ф/п</t>
  </si>
  <si>
    <t>Моцарелла в воде Чильеджина "Aventino", 45%, 0,1 кг, ф/п</t>
  </si>
  <si>
    <t>Моцарелла в воде Чильеджина "Orecchio Oro", 45%, 0,1 кг, ф/п</t>
  </si>
  <si>
    <t>Моцарелла в воде Чильеджина "Каждый день", 45%, 0,1 кг, ф/п</t>
  </si>
  <si>
    <t>Моцарелла в воде Чильеджина без лактозы "Красная птица", 45%, 0,125 кг, ф/п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</si>
  <si>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</si>
  <si>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</si>
  <si>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</si>
  <si>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кг</t>
  </si>
  <si>
    <t>Моцарелла "Pretto", 45%, 1,2 кг, в/у</t>
  </si>
  <si>
    <t>Моцарелла "Unagrande", 45%, 1,2 кг, в/у</t>
  </si>
  <si>
    <t>Моцарелла (палочки), 45%, кг, пл/л</t>
  </si>
  <si>
    <t>Моцарелла без лактозы для сэндвичей "Unagrande", 45%, 0,28 кг, т/ф</t>
  </si>
  <si>
    <t>2.7, Альче, без лактозы</t>
  </si>
  <si>
    <t>Моцарелла для бутербродов "Aventino", 45%, 0,2 кг, т/ф</t>
  </si>
  <si>
    <t>Моцарелла для пиццы "Pretto", 45 %, 0,46 кг, т/ф, (8 шт)</t>
  </si>
  <si>
    <t>Моцарелла для пиццы "Pretto", 45%, 0,46 кг, т/ф, (8 шт)</t>
  </si>
  <si>
    <t>Моцарелла для пиццы "Unagrande", 45%, 0,46 кг, в/у, (8 шт)</t>
  </si>
  <si>
    <t>Моцарелла для пиццы «Fine Life», 45%, 0,37 кг, т/ф, (6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</si>
  <si>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</si>
  <si>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</si>
  <si>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</si>
  <si>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</si>
  <si>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шары "Metro Chef", 45%, кг, в/у</t>
  </si>
  <si>
    <t>Сулугуни  "Умалат", 45%, 0,37 кг, т/ф, (6 шт)</t>
  </si>
  <si>
    <t>Сулугуни "Маркет Перекресток", 45%, 0,28 кг, т/ф</t>
  </si>
  <si>
    <t>Сулугуни кубики "ВкусВилл", 45%, 0,12 кг, ф/п</t>
  </si>
  <si>
    <t>Сулугуни палочки "Красная птица", 45%, 0,12 кг, т/ф</t>
  </si>
  <si>
    <t>Сулугуни палочки "Умалат", 45%, 0,12 кг, т/ф (10 шт.)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</si>
</sst>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charset val="1"/>
    </font>
    <font>
      <sz val="7"/>
      <name val="Calibri"/>
      <family val="2"/>
      <charset val="204"/>
    </font>
    <font>
      <sz val="7"/>
      <name val="Calibri"/>
      <charset val="1"/>
    </font>
    <font>
      <sz val="8"/>
      <name val="Cambria"/>
      <charset val="1"/>
    </font>
    <font>
      <sz val="8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CBC0D9"/>
        <bgColor rgb="FFE5B7B6"/>
      </patternFill>
    </fill>
    <fill>
      <patternFill patternType="solid">
        <fgColor rgb="FFE5DFEC"/>
        <bgColor rgb="FFF1DADA"/>
      </patternFill>
    </fill>
    <fill>
      <patternFill patternType="solid">
        <fgColor rgb="FFFFEBE0"/>
        <bgColor rgb="FFEBF1DE"/>
      </patternFill>
    </fill>
    <fill>
      <patternFill patternType="solid">
        <fgColor rgb="FFE5B7B6"/>
        <bgColor rgb="FFCBC0D9"/>
      </patternFill>
    </fill>
    <fill>
      <patternFill patternType="solid">
        <fgColor rgb="FFF1DADA"/>
        <bgColor rgb="FFE5DFE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/>
    <xf numFmtId="0" fontId="3" fillId="0" borderId="0" xfId="0" applyFont="1"/>
    <xf numFmtId="0" fontId="3" fillId="3" borderId="0" xfId="0" applyFont="1" applyFill="1" applyAlignment="1"/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/>
    <xf numFmtId="0" fontId="3" fillId="0" borderId="0" xfId="0" applyFont="1" applyAlignment="1"/>
    <xf numFmtId="0" fontId="4" fillId="0" borderId="0" xfId="0" applyFont="1" applyAlignment="1">
      <alignment horizontal="center" vertical="center" wrapText="1"/>
    </xf>
    <xf numFmtId="0" fontId="3" fillId="4" borderId="0" xfId="0" applyFont="1" applyFill="1"/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/>
    <xf numFmtId="0" fontId="3" fillId="5" borderId="0" xfId="0" applyFont="1" applyFill="1" applyAlignment="1"/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/>
    <xf numFmtId="0" fontId="3" fillId="6" borderId="0" xfId="0" applyFont="1" applyFill="1" applyAlignment="1"/>
    <xf numFmtId="0" fontId="3" fillId="6" borderId="0" xfId="0" applyFont="1" applyFill="1" applyAlignment="1">
      <alignment horizontal="center" vertical="center" wrapText="1"/>
    </xf>
    <xf numFmtId="0" fontId="3" fillId="6" borderId="0" xfId="0" applyFont="1" applyFill="1"/>
  </cellXfs>
  <cellStyles count="1">
    <cellStyle name="Normal" xfId="0" builtinId="0"/>
  </cellStyles>
  <dxfs count="46"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EBE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E5DF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1DADA"/>
      <rgbColor rgb="FFFFFF99"/>
      <rgbColor rgb="FF99CCFF"/>
      <rgbColor rgb="FFFF99CC"/>
      <rgbColor rgb="FFCC99FF"/>
      <rgbColor rgb="FFE5B7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3"/>
  <sheetViews>
    <sheetView zoomScaleNormal="100" workbookViewId="0">
      <pane xSplit="14" ySplit="1" topLeftCell="O2" activePane="bottomRight" state="frozen"/>
      <selection pane="topRight" activeCell="O1" sqref="O1"/>
      <selection pane="bottomLeft" activeCell="A2" sqref="A2"/>
      <selection pane="bottomRight" activeCell="G28" sqref="G28"/>
    </sheetView>
  </sheetViews>
  <sheetFormatPr defaultRowHeight="14.4" x14ac:dyDescent="0.3"/>
  <cols>
    <col min="1" max="2" width="10.6640625" style="1" customWidth="1"/>
    <col min="3" max="4" width="15" style="1" customWidth="1"/>
    <col min="5" max="6" width="10.33203125" style="1" customWidth="1"/>
    <col min="7" max="7" width="37.77734375" style="1" customWidth="1"/>
    <col min="8" max="8" width="15" style="1" customWidth="1"/>
    <col min="9" max="10" width="8.6640625" style="1" customWidth="1"/>
    <col min="11" max="11" width="1.77734375" style="1" hidden="1" customWidth="1"/>
    <col min="12" max="12" width="2" style="1" hidden="1" customWidth="1"/>
    <col min="13" max="13" width="1.6640625" style="1" hidden="1" customWidth="1"/>
    <col min="14" max="14" width="2.5546875" style="1" hidden="1" customWidth="1"/>
    <col min="15" max="15" width="7.21875" style="1" hidden="1" customWidth="1"/>
    <col min="16" max="16" width="8.21875" style="1" hidden="1" customWidth="1"/>
    <col min="17" max="1025" width="8.5546875" style="1" customWidth="1"/>
  </cols>
  <sheetData>
    <row r="1" spans="1:16" ht="22.0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11</v>
      </c>
      <c r="N1" s="3" t="s">
        <v>12</v>
      </c>
      <c r="O1" s="3">
        <v>0</v>
      </c>
    </row>
    <row r="2" spans="1:16" ht="13.8" customHeight="1" x14ac:dyDescent="0.3">
      <c r="A2" s="4">
        <f t="shared" ref="A2:A20" ca="1" si="0">IF(K2="-", "", 1 + SUM(INDIRECT(ADDRESS(2,COLUMN(N2)) &amp; ":" &amp; ADDRESS(ROW(),COLUMN(N2)))))</f>
        <v>1</v>
      </c>
      <c r="B2" s="5">
        <f t="shared" ref="B2:B48" ca="1" si="1">IF(G2="","",IF(K2="-","",1+SUM(INDIRECT(ADDRESS(2,COLUMN(N2))&amp;":"&amp;ADDRESS(ROW(),COLUMN(N2))))))</f>
        <v>1</v>
      </c>
      <c r="C2" s="6" t="s">
        <v>13</v>
      </c>
      <c r="D2" s="4">
        <v>1000</v>
      </c>
      <c r="E2" s="4" t="s">
        <v>14</v>
      </c>
      <c r="F2" s="4" t="s">
        <v>15</v>
      </c>
      <c r="G2" s="4" t="s">
        <v>16</v>
      </c>
      <c r="H2" s="4">
        <v>403</v>
      </c>
      <c r="I2" s="1" t="str">
        <f t="shared" ref="I2:I33" ca="1" si="2">IF(O2 - INDIRECT("O" &amp; ROW() - 1) = 0, "", INDIRECT("O" &amp; ROW() - 1) - O2)</f>
        <v/>
      </c>
      <c r="J2" s="7">
        <v>1</v>
      </c>
      <c r="L2" s="1">
        <f t="shared" ref="L2:L41" ca="1" si="3">IF(K2 = "-", -INDIRECT("D" &amp; ROW() - 1),H2)</f>
        <v>403</v>
      </c>
      <c r="M2" s="1">
        <f t="shared" ref="M2:M44" ca="1" si="4">IF(K2 = "-", SUM(INDIRECT(ADDRESS(2,COLUMN(L2)) &amp; ":" &amp; ADDRESS(ROW(),COLUMN(L2)))), 0)</f>
        <v>0</v>
      </c>
      <c r="N2" s="1">
        <f t="shared" ref="N2:N33" si="5">IF(K2="-",1,0)</f>
        <v>0</v>
      </c>
      <c r="O2" s="1">
        <f t="shared" ref="O2:O33" ca="1" si="6">IF(M2 = 0, INDIRECT("O" &amp; ROW() - 1), M2)</f>
        <v>0</v>
      </c>
      <c r="P2" s="1" t="str">
        <f>IF(G2="","",VLOOKUP(G2,'Вода SKU'!$A$1:$B$150,2,0))</f>
        <v>3.3, Альче, без лактозы</v>
      </c>
    </row>
    <row r="3" spans="1:16" ht="13.8" customHeight="1" x14ac:dyDescent="0.3">
      <c r="A3" s="6">
        <f t="shared" ca="1" si="0"/>
        <v>1</v>
      </c>
      <c r="B3" s="5">
        <f t="shared" ca="1" si="1"/>
        <v>1</v>
      </c>
      <c r="C3" s="4" t="s">
        <v>13</v>
      </c>
      <c r="D3" s="4">
        <v>1000</v>
      </c>
      <c r="E3" s="4" t="s">
        <v>14</v>
      </c>
      <c r="F3" s="4" t="s">
        <v>15</v>
      </c>
      <c r="G3" s="4" t="s">
        <v>17</v>
      </c>
      <c r="H3" s="4">
        <v>365</v>
      </c>
      <c r="I3" s="1" t="str">
        <f t="shared" ca="1" si="2"/>
        <v/>
      </c>
      <c r="J3" s="7">
        <v>1</v>
      </c>
      <c r="L3" s="1">
        <f t="shared" ca="1" si="3"/>
        <v>365</v>
      </c>
      <c r="M3" s="1">
        <f t="shared" ca="1" si="4"/>
        <v>0</v>
      </c>
      <c r="N3" s="1">
        <f t="shared" si="5"/>
        <v>0</v>
      </c>
      <c r="O3" s="1">
        <f t="shared" ca="1" si="6"/>
        <v>0</v>
      </c>
      <c r="P3" s="1" t="str">
        <f>IF(G3="","",VLOOKUP(G3,'Вода SKU'!$A$1:$B$150,2,0))</f>
        <v>3.3, Альче, без лактозы</v>
      </c>
    </row>
    <row r="4" spans="1:16" ht="13.8" customHeight="1" x14ac:dyDescent="0.3">
      <c r="A4" s="8">
        <f t="shared" ca="1" si="0"/>
        <v>1</v>
      </c>
      <c r="B4" s="9">
        <f t="shared" ca="1" si="1"/>
        <v>1</v>
      </c>
      <c r="C4" s="10" t="s">
        <v>13</v>
      </c>
      <c r="D4" s="10">
        <v>1000</v>
      </c>
      <c r="E4" s="10" t="s">
        <v>18</v>
      </c>
      <c r="F4" s="10" t="s">
        <v>19</v>
      </c>
      <c r="G4" s="10" t="s">
        <v>20</v>
      </c>
      <c r="H4" s="10">
        <v>232</v>
      </c>
      <c r="I4" s="1" t="str">
        <f t="shared" ca="1" si="2"/>
        <v/>
      </c>
      <c r="J4" s="7">
        <v>1</v>
      </c>
      <c r="L4" s="1">
        <f t="shared" ca="1" si="3"/>
        <v>232</v>
      </c>
      <c r="M4" s="1">
        <f t="shared" ca="1" si="4"/>
        <v>0</v>
      </c>
      <c r="N4" s="1">
        <f t="shared" si="5"/>
        <v>0</v>
      </c>
      <c r="O4" s="1">
        <f t="shared" ca="1" si="6"/>
        <v>0</v>
      </c>
      <c r="P4" s="1" t="str">
        <f>IF(G4="","",VLOOKUP(G4,'Вода SKU'!$A$1:$B$150,2,0))</f>
        <v>3.3, Альче, без лактозы</v>
      </c>
    </row>
    <row r="5" spans="1:16" ht="13.8" customHeight="1" x14ac:dyDescent="0.3">
      <c r="A5" s="11" t="str">
        <f t="shared" ca="1" si="0"/>
        <v/>
      </c>
      <c r="B5" s="12" t="str">
        <f t="shared" ca="1" si="1"/>
        <v/>
      </c>
      <c r="C5" s="7" t="s">
        <v>21</v>
      </c>
      <c r="D5" s="7" t="s">
        <v>21</v>
      </c>
      <c r="E5" s="7" t="s">
        <v>21</v>
      </c>
      <c r="F5" s="7" t="s">
        <v>21</v>
      </c>
      <c r="G5" s="7" t="s">
        <v>21</v>
      </c>
      <c r="H5" s="7" t="s">
        <v>21</v>
      </c>
      <c r="I5" s="1" t="str">
        <f t="shared" ca="1" si="2"/>
        <v/>
      </c>
      <c r="J5" s="7" t="s">
        <v>21</v>
      </c>
      <c r="K5" s="7" t="s">
        <v>21</v>
      </c>
      <c r="L5" s="1">
        <f t="shared" ca="1" si="3"/>
        <v>-1000</v>
      </c>
      <c r="M5" s="1">
        <f t="shared" ca="1" si="4"/>
        <v>0</v>
      </c>
      <c r="N5" s="1">
        <f t="shared" si="5"/>
        <v>1</v>
      </c>
      <c r="O5" s="1">
        <f t="shared" ca="1" si="6"/>
        <v>0</v>
      </c>
      <c r="P5" s="1" t="str">
        <f>IF(G5="","",VLOOKUP(G5,'Вода SKU'!$A$1:$B$150,2,0))</f>
        <v>-</v>
      </c>
    </row>
    <row r="6" spans="1:16" ht="13.8" customHeight="1" x14ac:dyDescent="0.3">
      <c r="A6" s="6">
        <f t="shared" ca="1" si="0"/>
        <v>2</v>
      </c>
      <c r="B6" s="5">
        <f t="shared" ca="1" si="1"/>
        <v>2</v>
      </c>
      <c r="C6" s="4" t="s">
        <v>22</v>
      </c>
      <c r="D6" s="4">
        <v>1000</v>
      </c>
      <c r="E6" s="4" t="s">
        <v>14</v>
      </c>
      <c r="F6" s="4" t="s">
        <v>23</v>
      </c>
      <c r="G6" s="4" t="s">
        <v>24</v>
      </c>
      <c r="H6" s="4">
        <v>1000</v>
      </c>
      <c r="I6" s="1" t="str">
        <f t="shared" ca="1" si="2"/>
        <v/>
      </c>
      <c r="J6" s="7">
        <v>1</v>
      </c>
      <c r="L6" s="1">
        <f t="shared" ca="1" si="3"/>
        <v>1000</v>
      </c>
      <c r="M6" s="1">
        <f t="shared" ca="1" si="4"/>
        <v>0</v>
      </c>
      <c r="N6" s="1">
        <f t="shared" si="5"/>
        <v>0</v>
      </c>
      <c r="O6" s="1">
        <f t="shared" ca="1" si="6"/>
        <v>0</v>
      </c>
      <c r="P6" s="1" t="str">
        <f>IF(G6="","",VLOOKUP(G6,'Вода SKU'!$A$1:$B$150,2,0))</f>
        <v>3.3, Альче</v>
      </c>
    </row>
    <row r="7" spans="1:16" ht="13.8" customHeight="1" x14ac:dyDescent="0.3">
      <c r="A7" s="11" t="str">
        <f t="shared" ca="1" si="0"/>
        <v/>
      </c>
      <c r="B7" s="12" t="str">
        <f t="shared" ca="1" si="1"/>
        <v/>
      </c>
      <c r="C7" s="7" t="s">
        <v>21</v>
      </c>
      <c r="D7" s="7" t="s">
        <v>21</v>
      </c>
      <c r="E7" s="7" t="s">
        <v>21</v>
      </c>
      <c r="F7" s="7" t="s">
        <v>21</v>
      </c>
      <c r="G7" s="7" t="s">
        <v>21</v>
      </c>
      <c r="H7" s="7" t="s">
        <v>21</v>
      </c>
      <c r="I7" s="1" t="str">
        <f t="shared" ca="1" si="2"/>
        <v/>
      </c>
      <c r="J7" s="7" t="s">
        <v>21</v>
      </c>
      <c r="K7" s="7" t="s">
        <v>21</v>
      </c>
      <c r="L7" s="1">
        <f t="shared" ca="1" si="3"/>
        <v>-1000</v>
      </c>
      <c r="M7" s="1">
        <f t="shared" ca="1" si="4"/>
        <v>0</v>
      </c>
      <c r="N7" s="1">
        <f t="shared" si="5"/>
        <v>1</v>
      </c>
      <c r="O7" s="1">
        <f t="shared" ca="1" si="6"/>
        <v>0</v>
      </c>
      <c r="P7" s="1" t="str">
        <f>IF(G7="","",VLOOKUP(G7,'Вода SKU'!$A$1:$B$150,2,0))</f>
        <v>-</v>
      </c>
    </row>
    <row r="8" spans="1:16" ht="13.8" customHeight="1" x14ac:dyDescent="0.3">
      <c r="A8" s="6">
        <f t="shared" ca="1" si="0"/>
        <v>3</v>
      </c>
      <c r="B8" s="5">
        <f t="shared" ca="1" si="1"/>
        <v>3</v>
      </c>
      <c r="C8" s="4" t="s">
        <v>22</v>
      </c>
      <c r="D8" s="4">
        <v>1000</v>
      </c>
      <c r="E8" s="4" t="s">
        <v>14</v>
      </c>
      <c r="F8" s="4" t="s">
        <v>23</v>
      </c>
      <c r="G8" s="4" t="s">
        <v>24</v>
      </c>
      <c r="H8" s="4">
        <v>1000</v>
      </c>
      <c r="I8" s="1" t="str">
        <f t="shared" ca="1" si="2"/>
        <v/>
      </c>
      <c r="J8" s="7">
        <v>1</v>
      </c>
      <c r="L8" s="1">
        <f t="shared" ca="1" si="3"/>
        <v>1000</v>
      </c>
      <c r="M8" s="1">
        <f t="shared" ca="1" si="4"/>
        <v>0</v>
      </c>
      <c r="N8" s="1">
        <f t="shared" si="5"/>
        <v>0</v>
      </c>
      <c r="O8" s="1">
        <f t="shared" ca="1" si="6"/>
        <v>0</v>
      </c>
      <c r="P8" s="1" t="str">
        <f>IF(G8="","",VLOOKUP(G8,'Вода SKU'!$A$1:$B$150,2,0))</f>
        <v>3.3, Альче</v>
      </c>
    </row>
    <row r="9" spans="1:16" ht="13.8" customHeight="1" x14ac:dyDescent="0.3">
      <c r="A9" s="11" t="str">
        <f t="shared" ca="1" si="0"/>
        <v/>
      </c>
      <c r="B9" s="12" t="str">
        <f t="shared" ca="1" si="1"/>
        <v/>
      </c>
      <c r="C9" s="7" t="s">
        <v>21</v>
      </c>
      <c r="D9" s="7" t="s">
        <v>21</v>
      </c>
      <c r="E9" s="7" t="s">
        <v>21</v>
      </c>
      <c r="F9" s="7" t="s">
        <v>21</v>
      </c>
      <c r="G9" s="7" t="s">
        <v>21</v>
      </c>
      <c r="H9" s="7" t="s">
        <v>21</v>
      </c>
      <c r="I9" s="1" t="str">
        <f t="shared" ca="1" si="2"/>
        <v/>
      </c>
      <c r="J9" s="7" t="s">
        <v>21</v>
      </c>
      <c r="K9" s="7" t="s">
        <v>21</v>
      </c>
      <c r="L9" s="1">
        <f t="shared" ca="1" si="3"/>
        <v>-1000</v>
      </c>
      <c r="M9" s="1">
        <f t="shared" ca="1" si="4"/>
        <v>0</v>
      </c>
      <c r="N9" s="1">
        <f t="shared" si="5"/>
        <v>1</v>
      </c>
      <c r="O9" s="1">
        <f t="shared" ca="1" si="6"/>
        <v>0</v>
      </c>
      <c r="P9" s="1" t="str">
        <f>IF(G9="","",VLOOKUP(G9,'Вода SKU'!$A$1:$B$150,2,0))</f>
        <v>-</v>
      </c>
    </row>
    <row r="10" spans="1:16" ht="13.8" customHeight="1" x14ac:dyDescent="0.3">
      <c r="A10" s="6">
        <f t="shared" ca="1" si="0"/>
        <v>4</v>
      </c>
      <c r="B10" s="5">
        <f t="shared" ca="1" si="1"/>
        <v>4</v>
      </c>
      <c r="C10" s="4" t="s">
        <v>22</v>
      </c>
      <c r="D10" s="4">
        <v>1000</v>
      </c>
      <c r="E10" s="4" t="s">
        <v>14</v>
      </c>
      <c r="F10" s="4" t="s">
        <v>23</v>
      </c>
      <c r="G10" s="4" t="s">
        <v>24</v>
      </c>
      <c r="H10" s="4">
        <v>1000</v>
      </c>
      <c r="I10" s="1" t="str">
        <f t="shared" ca="1" si="2"/>
        <v/>
      </c>
      <c r="J10" s="7">
        <v>1</v>
      </c>
      <c r="L10" s="1">
        <f t="shared" ca="1" si="3"/>
        <v>1000</v>
      </c>
      <c r="M10" s="1">
        <f t="shared" ca="1" si="4"/>
        <v>0</v>
      </c>
      <c r="N10" s="1">
        <f t="shared" si="5"/>
        <v>0</v>
      </c>
      <c r="O10" s="1">
        <f t="shared" ca="1" si="6"/>
        <v>0</v>
      </c>
      <c r="P10" s="1" t="str">
        <f>IF(G10="","",VLOOKUP(G10,'Вода SKU'!$A$1:$B$150,2,0))</f>
        <v>3.3, Альче</v>
      </c>
    </row>
    <row r="11" spans="1:16" ht="13.8" customHeight="1" x14ac:dyDescent="0.3">
      <c r="A11" s="11" t="str">
        <f t="shared" ca="1" si="0"/>
        <v/>
      </c>
      <c r="B11" s="12" t="str">
        <f t="shared" ca="1" si="1"/>
        <v/>
      </c>
      <c r="C11" s="7" t="s">
        <v>21</v>
      </c>
      <c r="D11" s="7" t="s">
        <v>21</v>
      </c>
      <c r="E11" s="7" t="s">
        <v>21</v>
      </c>
      <c r="F11" s="7" t="s">
        <v>21</v>
      </c>
      <c r="G11" s="7" t="s">
        <v>21</v>
      </c>
      <c r="H11" s="7" t="s">
        <v>21</v>
      </c>
      <c r="I11" s="1" t="str">
        <f t="shared" ca="1" si="2"/>
        <v/>
      </c>
      <c r="J11" s="7" t="s">
        <v>21</v>
      </c>
      <c r="K11" s="7" t="s">
        <v>21</v>
      </c>
      <c r="L11" s="1">
        <f t="shared" ca="1" si="3"/>
        <v>-1000</v>
      </c>
      <c r="M11" s="1">
        <f t="shared" ca="1" si="4"/>
        <v>0</v>
      </c>
      <c r="N11" s="1">
        <f t="shared" si="5"/>
        <v>1</v>
      </c>
      <c r="O11" s="1">
        <f t="shared" ca="1" si="6"/>
        <v>0</v>
      </c>
      <c r="P11" s="1" t="str">
        <f>IF(G11="","",VLOOKUP(G11,'Вода SKU'!$A$1:$B$150,2,0))</f>
        <v>-</v>
      </c>
    </row>
    <row r="12" spans="1:16" ht="13.8" customHeight="1" x14ac:dyDescent="0.3">
      <c r="A12" s="6">
        <f t="shared" ca="1" si="0"/>
        <v>5</v>
      </c>
      <c r="B12" s="5">
        <f t="shared" ca="1" si="1"/>
        <v>5</v>
      </c>
      <c r="C12" s="4" t="s">
        <v>25</v>
      </c>
      <c r="D12" s="4">
        <v>1000</v>
      </c>
      <c r="E12" s="4" t="s">
        <v>14</v>
      </c>
      <c r="F12" s="4" t="s">
        <v>26</v>
      </c>
      <c r="G12" s="4" t="s">
        <v>27</v>
      </c>
      <c r="H12" s="4">
        <v>36</v>
      </c>
      <c r="I12" s="1" t="str">
        <f t="shared" ca="1" si="2"/>
        <v/>
      </c>
      <c r="J12" s="7">
        <v>1</v>
      </c>
      <c r="L12" s="1">
        <f t="shared" ca="1" si="3"/>
        <v>36</v>
      </c>
      <c r="M12" s="1">
        <f t="shared" ca="1" si="4"/>
        <v>0</v>
      </c>
      <c r="N12" s="1">
        <f t="shared" si="5"/>
        <v>0</v>
      </c>
      <c r="O12" s="1">
        <f t="shared" ca="1" si="6"/>
        <v>0</v>
      </c>
      <c r="P12" s="1" t="str">
        <f>IF(G12="","",VLOOKUP(G12,'Вода SKU'!$A$1:$B$150,2,0))</f>
        <v>3.6, Альче</v>
      </c>
    </row>
    <row r="13" spans="1:16" ht="13.8" customHeight="1" x14ac:dyDescent="0.3">
      <c r="A13" s="6">
        <f t="shared" ca="1" si="0"/>
        <v>5</v>
      </c>
      <c r="B13" s="5">
        <f t="shared" ca="1" si="1"/>
        <v>5</v>
      </c>
      <c r="C13" s="4" t="s">
        <v>25</v>
      </c>
      <c r="D13" s="4">
        <v>1000</v>
      </c>
      <c r="E13" s="4" t="s">
        <v>14</v>
      </c>
      <c r="F13" s="4" t="s">
        <v>15</v>
      </c>
      <c r="G13" s="4" t="s">
        <v>28</v>
      </c>
      <c r="H13" s="4">
        <v>964</v>
      </c>
      <c r="I13" s="1" t="str">
        <f t="shared" ca="1" si="2"/>
        <v/>
      </c>
      <c r="J13" s="7">
        <v>1</v>
      </c>
      <c r="L13" s="1">
        <f t="shared" ca="1" si="3"/>
        <v>964</v>
      </c>
      <c r="M13" s="1">
        <f t="shared" ca="1" si="4"/>
        <v>0</v>
      </c>
      <c r="N13" s="1">
        <f t="shared" si="5"/>
        <v>0</v>
      </c>
      <c r="O13" s="1">
        <f t="shared" ca="1" si="6"/>
        <v>0</v>
      </c>
      <c r="P13" s="1" t="str">
        <f>IF(G13="","",VLOOKUP(G13,'Вода SKU'!$A$1:$B$150,2,0))</f>
        <v>3.6, Альче</v>
      </c>
    </row>
    <row r="14" spans="1:16" ht="13.8" customHeight="1" x14ac:dyDescent="0.3">
      <c r="A14" s="11" t="str">
        <f t="shared" ca="1" si="0"/>
        <v/>
      </c>
      <c r="B14" s="12" t="str">
        <f t="shared" ca="1" si="1"/>
        <v/>
      </c>
      <c r="C14" s="7" t="s">
        <v>21</v>
      </c>
      <c r="D14" s="7" t="s">
        <v>21</v>
      </c>
      <c r="E14" s="7" t="s">
        <v>21</v>
      </c>
      <c r="F14" s="7" t="s">
        <v>21</v>
      </c>
      <c r="G14" s="7" t="s">
        <v>21</v>
      </c>
      <c r="H14" s="7" t="s">
        <v>21</v>
      </c>
      <c r="I14" s="1" t="str">
        <f t="shared" ca="1" si="2"/>
        <v/>
      </c>
      <c r="J14" s="7" t="s">
        <v>21</v>
      </c>
      <c r="K14" s="7" t="s">
        <v>21</v>
      </c>
      <c r="L14" s="1">
        <f t="shared" ca="1" si="3"/>
        <v>-1000</v>
      </c>
      <c r="M14" s="1">
        <f t="shared" ca="1" si="4"/>
        <v>0</v>
      </c>
      <c r="N14" s="1">
        <f t="shared" si="5"/>
        <v>1</v>
      </c>
      <c r="O14" s="1">
        <f t="shared" ca="1" si="6"/>
        <v>0</v>
      </c>
      <c r="P14" s="1" t="str">
        <f>IF(G14="","",VLOOKUP(G14,'Вода SKU'!$A$1:$B$150,2,0))</f>
        <v>-</v>
      </c>
    </row>
    <row r="15" spans="1:16" ht="13.8" customHeight="1" x14ac:dyDescent="0.3">
      <c r="A15" s="6">
        <f t="shared" ca="1" si="0"/>
        <v>6</v>
      </c>
      <c r="B15" s="5">
        <f t="shared" ca="1" si="1"/>
        <v>6</v>
      </c>
      <c r="C15" s="4" t="s">
        <v>25</v>
      </c>
      <c r="D15" s="4">
        <v>1000</v>
      </c>
      <c r="E15" s="4" t="s">
        <v>14</v>
      </c>
      <c r="F15" s="4" t="s">
        <v>15</v>
      </c>
      <c r="G15" s="4" t="s">
        <v>28</v>
      </c>
      <c r="H15" s="4">
        <v>1000</v>
      </c>
      <c r="I15" s="1" t="str">
        <f t="shared" ca="1" si="2"/>
        <v/>
      </c>
      <c r="J15" s="7">
        <v>1</v>
      </c>
      <c r="L15" s="1">
        <f t="shared" ca="1" si="3"/>
        <v>1000</v>
      </c>
      <c r="M15" s="1">
        <f t="shared" ca="1" si="4"/>
        <v>0</v>
      </c>
      <c r="N15" s="1">
        <f t="shared" si="5"/>
        <v>0</v>
      </c>
      <c r="O15" s="1">
        <f t="shared" ca="1" si="6"/>
        <v>0</v>
      </c>
      <c r="P15" s="1" t="str">
        <f>IF(G15="","",VLOOKUP(G15,'Вода SKU'!$A$1:$B$150,2,0))</f>
        <v>3.6, Альче</v>
      </c>
    </row>
    <row r="16" spans="1:16" ht="13.8" customHeight="1" x14ac:dyDescent="0.3">
      <c r="A16" s="11" t="str">
        <f t="shared" ca="1" si="0"/>
        <v/>
      </c>
      <c r="B16" s="12" t="str">
        <f t="shared" ca="1" si="1"/>
        <v/>
      </c>
      <c r="C16" s="7" t="s">
        <v>21</v>
      </c>
      <c r="D16" s="7" t="s">
        <v>21</v>
      </c>
      <c r="E16" s="7" t="s">
        <v>21</v>
      </c>
      <c r="F16" s="7" t="s">
        <v>21</v>
      </c>
      <c r="G16" s="7" t="s">
        <v>21</v>
      </c>
      <c r="H16" s="7" t="s">
        <v>21</v>
      </c>
      <c r="I16" s="1" t="str">
        <f t="shared" ca="1" si="2"/>
        <v/>
      </c>
      <c r="J16" s="7" t="s">
        <v>21</v>
      </c>
      <c r="K16" s="7" t="s">
        <v>21</v>
      </c>
      <c r="L16" s="1">
        <f t="shared" ca="1" si="3"/>
        <v>-1000</v>
      </c>
      <c r="M16" s="1">
        <f t="shared" ca="1" si="4"/>
        <v>0</v>
      </c>
      <c r="N16" s="1">
        <f t="shared" si="5"/>
        <v>1</v>
      </c>
      <c r="O16" s="1">
        <f t="shared" ca="1" si="6"/>
        <v>0</v>
      </c>
      <c r="P16" s="1" t="str">
        <f>IF(G16="","",VLOOKUP(G16,'Вода SKU'!$A$1:$B$150,2,0))</f>
        <v>-</v>
      </c>
    </row>
    <row r="17" spans="1:16" ht="13.8" customHeight="1" x14ac:dyDescent="0.3">
      <c r="A17" s="6">
        <f t="shared" ca="1" si="0"/>
        <v>7</v>
      </c>
      <c r="B17" s="5">
        <f t="shared" ca="1" si="1"/>
        <v>7</v>
      </c>
      <c r="C17" s="4" t="s">
        <v>25</v>
      </c>
      <c r="D17" s="4">
        <v>1000</v>
      </c>
      <c r="E17" s="4" t="s">
        <v>14</v>
      </c>
      <c r="F17" s="4" t="s">
        <v>15</v>
      </c>
      <c r="G17" s="4" t="s">
        <v>28</v>
      </c>
      <c r="H17" s="4">
        <v>1000</v>
      </c>
      <c r="I17" s="1" t="str">
        <f t="shared" ca="1" si="2"/>
        <v/>
      </c>
      <c r="J17" s="7">
        <v>1</v>
      </c>
      <c r="L17" s="1">
        <f t="shared" ca="1" si="3"/>
        <v>1000</v>
      </c>
      <c r="M17" s="1">
        <f t="shared" ca="1" si="4"/>
        <v>0</v>
      </c>
      <c r="N17" s="1">
        <f t="shared" si="5"/>
        <v>0</v>
      </c>
      <c r="O17" s="1">
        <f t="shared" ca="1" si="6"/>
        <v>0</v>
      </c>
      <c r="P17" s="1" t="str">
        <f>IF(G17="","",VLOOKUP(G17,'Вода SKU'!$A$1:$B$150,2,0))</f>
        <v>3.6, Альче</v>
      </c>
    </row>
    <row r="18" spans="1:16" ht="13.8" customHeight="1" x14ac:dyDescent="0.3">
      <c r="A18" s="11" t="str">
        <f t="shared" ca="1" si="0"/>
        <v/>
      </c>
      <c r="B18" s="12" t="str">
        <f t="shared" ca="1" si="1"/>
        <v/>
      </c>
      <c r="C18" s="7" t="s">
        <v>21</v>
      </c>
      <c r="D18" s="7" t="s">
        <v>21</v>
      </c>
      <c r="E18" s="7" t="s">
        <v>21</v>
      </c>
      <c r="F18" s="7" t="s">
        <v>21</v>
      </c>
      <c r="G18" s="7" t="s">
        <v>21</v>
      </c>
      <c r="H18" s="7" t="s">
        <v>21</v>
      </c>
      <c r="I18" s="1" t="str">
        <f t="shared" ca="1" si="2"/>
        <v/>
      </c>
      <c r="J18" s="7" t="s">
        <v>21</v>
      </c>
      <c r="K18" s="7" t="s">
        <v>21</v>
      </c>
      <c r="L18" s="1">
        <f t="shared" ca="1" si="3"/>
        <v>-1000</v>
      </c>
      <c r="M18" s="1">
        <f t="shared" ca="1" si="4"/>
        <v>0</v>
      </c>
      <c r="N18" s="1">
        <f t="shared" si="5"/>
        <v>1</v>
      </c>
      <c r="O18" s="1">
        <f t="shared" ca="1" si="6"/>
        <v>0</v>
      </c>
      <c r="P18" s="1" t="str">
        <f>IF(G18="","",VLOOKUP(G18,'Вода SKU'!$A$1:$B$150,2,0))</f>
        <v>-</v>
      </c>
    </row>
    <row r="19" spans="1:16" ht="13.8" customHeight="1" x14ac:dyDescent="0.3">
      <c r="A19" s="8">
        <f t="shared" ca="1" si="0"/>
        <v>8</v>
      </c>
      <c r="B19" s="9">
        <f t="shared" ca="1" si="1"/>
        <v>8</v>
      </c>
      <c r="C19" s="10" t="s">
        <v>25</v>
      </c>
      <c r="D19" s="10">
        <v>1000</v>
      </c>
      <c r="E19" s="10" t="s">
        <v>18</v>
      </c>
      <c r="F19" s="10" t="s">
        <v>19</v>
      </c>
      <c r="G19" s="10" t="s">
        <v>29</v>
      </c>
      <c r="H19" s="10">
        <v>1000</v>
      </c>
      <c r="I19" s="1" t="str">
        <f t="shared" ca="1" si="2"/>
        <v/>
      </c>
      <c r="J19" s="7">
        <v>1</v>
      </c>
      <c r="L19" s="1">
        <f t="shared" ca="1" si="3"/>
        <v>1000</v>
      </c>
      <c r="M19" s="1">
        <f t="shared" ca="1" si="4"/>
        <v>0</v>
      </c>
      <c r="N19" s="1">
        <f t="shared" si="5"/>
        <v>0</v>
      </c>
      <c r="O19" s="1">
        <f t="shared" ca="1" si="6"/>
        <v>0</v>
      </c>
      <c r="P19" s="1" t="str">
        <f>IF(G19="","",VLOOKUP(G19,'Вода SKU'!$A$1:$B$150,2,0))</f>
        <v>3.6, Альче</v>
      </c>
    </row>
    <row r="20" spans="1:16" ht="13.8" customHeight="1" x14ac:dyDescent="0.3">
      <c r="A20" s="11" t="str">
        <f t="shared" ca="1" si="0"/>
        <v/>
      </c>
      <c r="B20" s="12" t="str">
        <f t="shared" ca="1" si="1"/>
        <v/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1" t="str">
        <f t="shared" ca="1" si="2"/>
        <v/>
      </c>
      <c r="J20" s="7" t="s">
        <v>21</v>
      </c>
      <c r="K20" s="7" t="s">
        <v>21</v>
      </c>
      <c r="L20" s="1">
        <f t="shared" ca="1" si="3"/>
        <v>-1000</v>
      </c>
      <c r="M20" s="1">
        <f t="shared" ca="1" si="4"/>
        <v>0</v>
      </c>
      <c r="N20" s="1">
        <f t="shared" si="5"/>
        <v>1</v>
      </c>
      <c r="O20" s="1">
        <f t="shared" ca="1" si="6"/>
        <v>0</v>
      </c>
      <c r="P20" s="1" t="str">
        <f>IF(G20="","",VLOOKUP(G20,'Вода SKU'!$A$1:$B$150,2,0))</f>
        <v>-</v>
      </c>
    </row>
    <row r="21" spans="1:16" ht="13.8" customHeight="1" x14ac:dyDescent="0.3">
      <c r="B21" s="12" t="str">
        <f t="shared" ca="1" si="1"/>
        <v/>
      </c>
      <c r="I21" s="1" t="str">
        <f t="shared" ca="1" si="2"/>
        <v/>
      </c>
      <c r="L21" s="1">
        <f t="shared" ca="1" si="3"/>
        <v>0</v>
      </c>
      <c r="M21" s="1">
        <f t="shared" ca="1" si="4"/>
        <v>0</v>
      </c>
      <c r="N21" s="1">
        <f t="shared" si="5"/>
        <v>0</v>
      </c>
      <c r="O21" s="1">
        <f t="shared" ca="1" si="6"/>
        <v>0</v>
      </c>
      <c r="P21" s="1" t="str">
        <f>IF(G21="","",VLOOKUP(G21,'Вода SKU'!$A$1:$B$150,2,0))</f>
        <v/>
      </c>
    </row>
    <row r="22" spans="1:16" ht="13.8" customHeight="1" x14ac:dyDescent="0.3">
      <c r="B22" s="12" t="str">
        <f t="shared" ca="1" si="1"/>
        <v/>
      </c>
      <c r="I22" s="1" t="str">
        <f t="shared" ca="1" si="2"/>
        <v/>
      </c>
      <c r="L22" s="1">
        <f t="shared" ca="1" si="3"/>
        <v>0</v>
      </c>
      <c r="M22" s="1">
        <f t="shared" ca="1" si="4"/>
        <v>0</v>
      </c>
      <c r="N22" s="1">
        <f t="shared" si="5"/>
        <v>0</v>
      </c>
      <c r="O22" s="1">
        <f t="shared" ca="1" si="6"/>
        <v>0</v>
      </c>
      <c r="P22" s="1" t="str">
        <f>IF(G22="","",VLOOKUP(G22,'Вода SKU'!$A$1:$B$150,2,0))</f>
        <v/>
      </c>
    </row>
    <row r="23" spans="1:16" ht="13.8" customHeight="1" x14ac:dyDescent="0.3">
      <c r="B23" s="12" t="str">
        <f t="shared" ca="1" si="1"/>
        <v/>
      </c>
      <c r="I23" s="1" t="str">
        <f t="shared" ca="1" si="2"/>
        <v/>
      </c>
      <c r="L23" s="1">
        <f t="shared" ca="1" si="3"/>
        <v>0</v>
      </c>
      <c r="M23" s="1">
        <f t="shared" ca="1" si="4"/>
        <v>0</v>
      </c>
      <c r="N23" s="1">
        <f t="shared" si="5"/>
        <v>0</v>
      </c>
      <c r="O23" s="1">
        <f t="shared" ca="1" si="6"/>
        <v>0</v>
      </c>
      <c r="P23" s="1" t="str">
        <f>IF(G23="","",VLOOKUP(G23,'Вода SKU'!$A$1:$B$150,2,0))</f>
        <v/>
      </c>
    </row>
    <row r="24" spans="1:16" ht="13.8" customHeight="1" x14ac:dyDescent="0.3">
      <c r="B24" s="12" t="str">
        <f t="shared" ca="1" si="1"/>
        <v/>
      </c>
      <c r="I24" s="1" t="str">
        <f t="shared" ca="1" si="2"/>
        <v/>
      </c>
      <c r="L24" s="1">
        <f t="shared" ca="1" si="3"/>
        <v>0</v>
      </c>
      <c r="M24" s="1">
        <f t="shared" ca="1" si="4"/>
        <v>0</v>
      </c>
      <c r="N24" s="1">
        <f t="shared" si="5"/>
        <v>0</v>
      </c>
      <c r="O24" s="1">
        <f t="shared" ca="1" si="6"/>
        <v>0</v>
      </c>
      <c r="P24" s="1" t="str">
        <f>IF(G24="","",VLOOKUP(G24,'Вода SKU'!$A$1:$B$150,2,0))</f>
        <v/>
      </c>
    </row>
    <row r="25" spans="1:16" ht="13.8" customHeight="1" x14ac:dyDescent="0.3">
      <c r="B25" s="12" t="str">
        <f t="shared" ca="1" si="1"/>
        <v/>
      </c>
      <c r="I25" s="1" t="str">
        <f t="shared" ca="1" si="2"/>
        <v/>
      </c>
      <c r="L25" s="1">
        <f t="shared" ca="1" si="3"/>
        <v>0</v>
      </c>
      <c r="M25" s="1">
        <f t="shared" ca="1" si="4"/>
        <v>0</v>
      </c>
      <c r="N25" s="1">
        <f t="shared" si="5"/>
        <v>0</v>
      </c>
      <c r="O25" s="1">
        <f t="shared" ca="1" si="6"/>
        <v>0</v>
      </c>
      <c r="P25" s="1" t="str">
        <f>IF(G25="","",VLOOKUP(G25,'Вода SKU'!$A$1:$B$150,2,0))</f>
        <v/>
      </c>
    </row>
    <row r="26" spans="1:16" ht="13.8" customHeight="1" x14ac:dyDescent="0.3">
      <c r="B26" s="12" t="str">
        <f t="shared" ca="1" si="1"/>
        <v/>
      </c>
      <c r="I26" s="1" t="str">
        <f t="shared" ca="1" si="2"/>
        <v/>
      </c>
      <c r="L26" s="1">
        <f t="shared" ca="1" si="3"/>
        <v>0</v>
      </c>
      <c r="M26" s="1">
        <f t="shared" ca="1" si="4"/>
        <v>0</v>
      </c>
      <c r="N26" s="1">
        <f t="shared" si="5"/>
        <v>0</v>
      </c>
      <c r="O26" s="1">
        <f t="shared" ca="1" si="6"/>
        <v>0</v>
      </c>
      <c r="P26" s="1" t="str">
        <f>IF(G26="","",VLOOKUP(G26,'Вода SKU'!$A$1:$B$150,2,0))</f>
        <v/>
      </c>
    </row>
    <row r="27" spans="1:16" ht="13.8" customHeight="1" x14ac:dyDescent="0.3">
      <c r="B27" s="12" t="str">
        <f t="shared" ca="1" si="1"/>
        <v/>
      </c>
      <c r="I27" s="1" t="str">
        <f t="shared" ca="1" si="2"/>
        <v/>
      </c>
      <c r="L27" s="1">
        <f t="shared" ca="1" si="3"/>
        <v>0</v>
      </c>
      <c r="M27" s="1">
        <f t="shared" ca="1" si="4"/>
        <v>0</v>
      </c>
      <c r="N27" s="1">
        <f t="shared" si="5"/>
        <v>0</v>
      </c>
      <c r="O27" s="1">
        <f t="shared" ca="1" si="6"/>
        <v>0</v>
      </c>
      <c r="P27" s="1" t="str">
        <f>IF(G27="","",VLOOKUP(G27,'Вода SKU'!$A$1:$B$150,2,0))</f>
        <v/>
      </c>
    </row>
    <row r="28" spans="1:16" ht="13.8" customHeight="1" x14ac:dyDescent="0.3">
      <c r="B28" s="12" t="str">
        <f t="shared" ca="1" si="1"/>
        <v/>
      </c>
      <c r="I28" s="1" t="str">
        <f t="shared" ca="1" si="2"/>
        <v/>
      </c>
      <c r="L28" s="1">
        <f t="shared" ca="1" si="3"/>
        <v>0</v>
      </c>
      <c r="M28" s="1">
        <f t="shared" ca="1" si="4"/>
        <v>0</v>
      </c>
      <c r="N28" s="1">
        <f t="shared" si="5"/>
        <v>0</v>
      </c>
      <c r="O28" s="1">
        <f t="shared" ca="1" si="6"/>
        <v>0</v>
      </c>
      <c r="P28" s="1" t="str">
        <f>IF(G28="","",VLOOKUP(G28,'Вода SKU'!$A$1:$B$150,2,0))</f>
        <v/>
      </c>
    </row>
    <row r="29" spans="1:16" ht="13.8" customHeight="1" x14ac:dyDescent="0.3">
      <c r="B29" s="12" t="str">
        <f t="shared" ca="1" si="1"/>
        <v/>
      </c>
      <c r="I29" s="1" t="str">
        <f t="shared" ca="1" si="2"/>
        <v/>
      </c>
      <c r="L29" s="1">
        <f t="shared" ca="1" si="3"/>
        <v>0</v>
      </c>
      <c r="M29" s="1">
        <f t="shared" ca="1" si="4"/>
        <v>0</v>
      </c>
      <c r="N29" s="1">
        <f t="shared" si="5"/>
        <v>0</v>
      </c>
      <c r="O29" s="1">
        <f t="shared" ca="1" si="6"/>
        <v>0</v>
      </c>
      <c r="P29" s="1" t="str">
        <f>IF(G29="","",VLOOKUP(G29,'Вода SKU'!$A$1:$B$150,2,0))</f>
        <v/>
      </c>
    </row>
    <row r="30" spans="1:16" ht="13.8" customHeight="1" x14ac:dyDescent="0.3">
      <c r="B30" s="12" t="str">
        <f t="shared" ca="1" si="1"/>
        <v/>
      </c>
      <c r="I30" s="1" t="str">
        <f t="shared" ca="1" si="2"/>
        <v/>
      </c>
      <c r="L30" s="1">
        <f t="shared" ca="1" si="3"/>
        <v>0</v>
      </c>
      <c r="M30" s="1">
        <f t="shared" ca="1" si="4"/>
        <v>0</v>
      </c>
      <c r="N30" s="1">
        <f t="shared" si="5"/>
        <v>0</v>
      </c>
      <c r="O30" s="1">
        <f t="shared" ca="1" si="6"/>
        <v>0</v>
      </c>
      <c r="P30" s="1" t="str">
        <f>IF(G30="","",VLOOKUP(G30,'Вода SKU'!$A$1:$B$150,2,0))</f>
        <v/>
      </c>
    </row>
    <row r="31" spans="1:16" ht="13.8" customHeight="1" x14ac:dyDescent="0.3">
      <c r="B31" s="12" t="str">
        <f t="shared" ca="1" si="1"/>
        <v/>
      </c>
      <c r="I31" s="1" t="str">
        <f t="shared" ca="1" si="2"/>
        <v/>
      </c>
      <c r="L31" s="1">
        <f t="shared" ca="1" si="3"/>
        <v>0</v>
      </c>
      <c r="M31" s="1">
        <f t="shared" ca="1" si="4"/>
        <v>0</v>
      </c>
      <c r="N31" s="1">
        <f t="shared" si="5"/>
        <v>0</v>
      </c>
      <c r="O31" s="1">
        <f t="shared" ca="1" si="6"/>
        <v>0</v>
      </c>
      <c r="P31" s="1" t="str">
        <f>IF(G31="","",VLOOKUP(G31,'Вода SKU'!$A$1:$B$150,2,0))</f>
        <v/>
      </c>
    </row>
    <row r="32" spans="1:16" ht="13.8" customHeight="1" x14ac:dyDescent="0.3">
      <c r="B32" s="12" t="str">
        <f t="shared" ca="1" si="1"/>
        <v/>
      </c>
      <c r="I32" s="1" t="str">
        <f t="shared" ca="1" si="2"/>
        <v/>
      </c>
      <c r="L32" s="1">
        <f t="shared" ca="1" si="3"/>
        <v>0</v>
      </c>
      <c r="M32" s="1">
        <f t="shared" ca="1" si="4"/>
        <v>0</v>
      </c>
      <c r="N32" s="1">
        <f t="shared" si="5"/>
        <v>0</v>
      </c>
      <c r="O32" s="1">
        <f t="shared" ca="1" si="6"/>
        <v>0</v>
      </c>
      <c r="P32" s="1" t="str">
        <f>IF(G32="","",VLOOKUP(G32,'Вода SKU'!$A$1:$B$150,2,0))</f>
        <v/>
      </c>
    </row>
    <row r="33" spans="2:16" ht="13.8" customHeight="1" x14ac:dyDescent="0.3">
      <c r="B33" s="12" t="str">
        <f t="shared" ca="1" si="1"/>
        <v/>
      </c>
      <c r="I33" s="1" t="str">
        <f t="shared" ca="1" si="2"/>
        <v/>
      </c>
      <c r="L33" s="1">
        <f t="shared" ca="1" si="3"/>
        <v>0</v>
      </c>
      <c r="M33" s="1">
        <f t="shared" ca="1" si="4"/>
        <v>0</v>
      </c>
      <c r="N33" s="1">
        <f t="shared" si="5"/>
        <v>0</v>
      </c>
      <c r="O33" s="1">
        <f t="shared" ca="1" si="6"/>
        <v>0</v>
      </c>
      <c r="P33" s="1" t="str">
        <f>IF(G33="","",VLOOKUP(G33,'Вода SKU'!$A$1:$B$150,2,0))</f>
        <v/>
      </c>
    </row>
    <row r="34" spans="2:16" ht="13.8" customHeight="1" x14ac:dyDescent="0.3">
      <c r="B34" s="12" t="str">
        <f t="shared" ca="1" si="1"/>
        <v/>
      </c>
      <c r="I34" s="1" t="str">
        <f t="shared" ref="I34:I65" ca="1" si="7">IF(O34 - INDIRECT("O" &amp; ROW() - 1) = 0, "", INDIRECT("O" &amp; ROW() - 1) - O34)</f>
        <v/>
      </c>
      <c r="L34" s="1">
        <f t="shared" ca="1" si="3"/>
        <v>0</v>
      </c>
      <c r="M34" s="1">
        <f t="shared" ca="1" si="4"/>
        <v>0</v>
      </c>
      <c r="N34" s="1">
        <f t="shared" ref="N34:N65" si="8">IF(K34="-",1,0)</f>
        <v>0</v>
      </c>
      <c r="O34" s="1">
        <f t="shared" ref="O34:O65" ca="1" si="9">IF(M34 = 0, INDIRECT("O" &amp; ROW() - 1), M34)</f>
        <v>0</v>
      </c>
      <c r="P34" s="1" t="str">
        <f>IF(G34="","",VLOOKUP(G34,'Вода SKU'!$A$1:$B$150,2,0))</f>
        <v/>
      </c>
    </row>
    <row r="35" spans="2:16" ht="13.8" customHeight="1" x14ac:dyDescent="0.3">
      <c r="B35" s="12" t="str">
        <f t="shared" ca="1" si="1"/>
        <v/>
      </c>
      <c r="I35" s="1" t="str">
        <f t="shared" ca="1" si="7"/>
        <v/>
      </c>
      <c r="L35" s="1">
        <f t="shared" ca="1" si="3"/>
        <v>0</v>
      </c>
      <c r="M35" s="1">
        <f t="shared" ca="1" si="4"/>
        <v>0</v>
      </c>
      <c r="N35" s="1">
        <f t="shared" si="8"/>
        <v>0</v>
      </c>
      <c r="O35" s="1">
        <f t="shared" ca="1" si="9"/>
        <v>0</v>
      </c>
      <c r="P35" s="1" t="str">
        <f>IF(G35="","",VLOOKUP(G35,'Вода SKU'!$A$1:$B$150,2,0))</f>
        <v/>
      </c>
    </row>
    <row r="36" spans="2:16" ht="13.8" customHeight="1" x14ac:dyDescent="0.3">
      <c r="B36" s="12" t="str">
        <f t="shared" ca="1" si="1"/>
        <v/>
      </c>
      <c r="I36" s="1" t="str">
        <f t="shared" ca="1" si="7"/>
        <v/>
      </c>
      <c r="L36" s="1">
        <f t="shared" ca="1" si="3"/>
        <v>0</v>
      </c>
      <c r="M36" s="1">
        <f t="shared" ca="1" si="4"/>
        <v>0</v>
      </c>
      <c r="N36" s="1">
        <f t="shared" si="8"/>
        <v>0</v>
      </c>
      <c r="O36" s="1">
        <f t="shared" ca="1" si="9"/>
        <v>0</v>
      </c>
      <c r="P36" s="1" t="str">
        <f>IF(G36="","",VLOOKUP(G36,'Вода SKU'!$A$1:$B$150,2,0))</f>
        <v/>
      </c>
    </row>
    <row r="37" spans="2:16" ht="13.8" customHeight="1" x14ac:dyDescent="0.3">
      <c r="B37" s="12" t="str">
        <f t="shared" ca="1" si="1"/>
        <v/>
      </c>
      <c r="I37" s="1" t="str">
        <f t="shared" ca="1" si="7"/>
        <v/>
      </c>
      <c r="L37" s="1">
        <f t="shared" ca="1" si="3"/>
        <v>0</v>
      </c>
      <c r="M37" s="1">
        <f t="shared" ca="1" si="4"/>
        <v>0</v>
      </c>
      <c r="N37" s="1">
        <f t="shared" si="8"/>
        <v>0</v>
      </c>
      <c r="O37" s="1">
        <f t="shared" ca="1" si="9"/>
        <v>0</v>
      </c>
      <c r="P37" s="1" t="str">
        <f>IF(G37="","",VLOOKUP(G37,'Вода SKU'!$A$1:$B$150,2,0))</f>
        <v/>
      </c>
    </row>
    <row r="38" spans="2:16" ht="13.8" customHeight="1" x14ac:dyDescent="0.3">
      <c r="B38" s="12" t="str">
        <f t="shared" ca="1" si="1"/>
        <v/>
      </c>
      <c r="I38" s="1" t="str">
        <f t="shared" ca="1" si="7"/>
        <v/>
      </c>
      <c r="L38" s="1">
        <f t="shared" ca="1" si="3"/>
        <v>0</v>
      </c>
      <c r="M38" s="1">
        <f t="shared" ca="1" si="4"/>
        <v>0</v>
      </c>
      <c r="N38" s="1">
        <f t="shared" si="8"/>
        <v>0</v>
      </c>
      <c r="O38" s="1">
        <f t="shared" ca="1" si="9"/>
        <v>0</v>
      </c>
      <c r="P38" s="1" t="str">
        <f>IF(G38="","",VLOOKUP(G38,'Вода SKU'!$A$1:$B$150,2,0))</f>
        <v/>
      </c>
    </row>
    <row r="39" spans="2:16" ht="13.8" customHeight="1" x14ac:dyDescent="0.3">
      <c r="B39" s="12" t="str">
        <f t="shared" ca="1" si="1"/>
        <v/>
      </c>
      <c r="I39" s="1" t="str">
        <f t="shared" ca="1" si="7"/>
        <v/>
      </c>
      <c r="L39" s="1">
        <f t="shared" ca="1" si="3"/>
        <v>0</v>
      </c>
      <c r="M39" s="1">
        <f t="shared" ca="1" si="4"/>
        <v>0</v>
      </c>
      <c r="N39" s="1">
        <f t="shared" si="8"/>
        <v>0</v>
      </c>
      <c r="O39" s="1">
        <f t="shared" ca="1" si="9"/>
        <v>0</v>
      </c>
      <c r="P39" s="1" t="str">
        <f>IF(G39="","",VLOOKUP(G39,'Вода SKU'!$A$1:$B$150,2,0))</f>
        <v/>
      </c>
    </row>
    <row r="40" spans="2:16" ht="13.8" customHeight="1" x14ac:dyDescent="0.3">
      <c r="B40" s="12" t="str">
        <f t="shared" ca="1" si="1"/>
        <v/>
      </c>
      <c r="I40" s="1" t="str">
        <f t="shared" ca="1" si="7"/>
        <v/>
      </c>
      <c r="L40" s="1">
        <f t="shared" ca="1" si="3"/>
        <v>0</v>
      </c>
      <c r="M40" s="1">
        <f t="shared" ca="1" si="4"/>
        <v>0</v>
      </c>
      <c r="N40" s="1">
        <f t="shared" si="8"/>
        <v>0</v>
      </c>
      <c r="O40" s="1">
        <f t="shared" ca="1" si="9"/>
        <v>0</v>
      </c>
      <c r="P40" s="1" t="str">
        <f>IF(G40="","",VLOOKUP(G40,'Вода SKU'!$A$1:$B$150,2,0))</f>
        <v/>
      </c>
    </row>
    <row r="41" spans="2:16" ht="13.8" customHeight="1" x14ac:dyDescent="0.3">
      <c r="B41" s="12" t="str">
        <f t="shared" ca="1" si="1"/>
        <v/>
      </c>
      <c r="I41" s="1" t="str">
        <f t="shared" ca="1" si="7"/>
        <v/>
      </c>
      <c r="L41" s="1">
        <f t="shared" ca="1" si="3"/>
        <v>0</v>
      </c>
      <c r="M41" s="1">
        <f t="shared" ca="1" si="4"/>
        <v>0</v>
      </c>
      <c r="N41" s="1">
        <f t="shared" si="8"/>
        <v>0</v>
      </c>
      <c r="O41" s="1">
        <f t="shared" ca="1" si="9"/>
        <v>0</v>
      </c>
      <c r="P41" s="1" t="str">
        <f>IF(G41="","",VLOOKUP(G41,'Вода SKU'!$A$1:$B$150,2,0))</f>
        <v/>
      </c>
    </row>
    <row r="42" spans="2:16" ht="13.8" customHeight="1" x14ac:dyDescent="0.3">
      <c r="B42" s="12" t="str">
        <f t="shared" ca="1" si="1"/>
        <v/>
      </c>
      <c r="I42" s="1" t="str">
        <f t="shared" ca="1" si="7"/>
        <v/>
      </c>
      <c r="L42" s="1">
        <f t="shared" ref="L42:L73" si="10">IF(K42 = "-", -D41,H42)</f>
        <v>0</v>
      </c>
      <c r="M42" s="1">
        <f t="shared" ca="1" si="4"/>
        <v>0</v>
      </c>
      <c r="N42" s="1">
        <f t="shared" si="8"/>
        <v>0</v>
      </c>
      <c r="O42" s="1">
        <f t="shared" ca="1" si="9"/>
        <v>0</v>
      </c>
      <c r="P42" s="1" t="str">
        <f>IF(G42="","",VLOOKUP(G42,'Вода SKU'!$A$1:$B$150,2,0))</f>
        <v/>
      </c>
    </row>
    <row r="43" spans="2:16" ht="13.8" customHeight="1" x14ac:dyDescent="0.3">
      <c r="B43" s="12" t="str">
        <f t="shared" ca="1" si="1"/>
        <v/>
      </c>
      <c r="I43" s="1" t="str">
        <f t="shared" ca="1" si="7"/>
        <v/>
      </c>
      <c r="L43" s="1">
        <f t="shared" si="10"/>
        <v>0</v>
      </c>
      <c r="M43" s="1">
        <f t="shared" ca="1" si="4"/>
        <v>0</v>
      </c>
      <c r="N43" s="1">
        <f t="shared" si="8"/>
        <v>0</v>
      </c>
      <c r="O43" s="1">
        <f t="shared" ca="1" si="9"/>
        <v>0</v>
      </c>
      <c r="P43" s="1" t="str">
        <f>IF(G43="","",VLOOKUP(G43,'Вода SKU'!$A$1:$B$150,2,0))</f>
        <v/>
      </c>
    </row>
    <row r="44" spans="2:16" ht="13.8" customHeight="1" x14ac:dyDescent="0.3">
      <c r="B44" s="12" t="str">
        <f t="shared" ca="1" si="1"/>
        <v/>
      </c>
      <c r="I44" s="1" t="str">
        <f t="shared" ca="1" si="7"/>
        <v/>
      </c>
      <c r="L44" s="1">
        <f t="shared" si="10"/>
        <v>0</v>
      </c>
      <c r="M44" s="1">
        <f t="shared" ca="1" si="4"/>
        <v>0</v>
      </c>
      <c r="N44" s="1">
        <f t="shared" si="8"/>
        <v>0</v>
      </c>
      <c r="O44" s="1">
        <f t="shared" ca="1" si="9"/>
        <v>0</v>
      </c>
      <c r="P44" s="1" t="str">
        <f>IF(G44="","",VLOOKUP(G44,'Вода SKU'!$A$1:$B$150,2,0))</f>
        <v/>
      </c>
    </row>
    <row r="45" spans="2:16" ht="13.8" customHeight="1" x14ac:dyDescent="0.3">
      <c r="B45" s="12" t="str">
        <f t="shared" ca="1" si="1"/>
        <v/>
      </c>
      <c r="I45" s="1" t="str">
        <f t="shared" ca="1" si="7"/>
        <v/>
      </c>
      <c r="L45" s="1">
        <f t="shared" si="10"/>
        <v>0</v>
      </c>
      <c r="M45" s="1">
        <f t="shared" ref="M45:M70" ca="1" si="11">IF(K45="-",SUM(INDIRECT(ADDRESS(2,COLUMN(L45))&amp;":"&amp;ADDRESS(ROW(),COLUMN(L45)))),0)</f>
        <v>0</v>
      </c>
      <c r="N45" s="1">
        <f t="shared" si="8"/>
        <v>0</v>
      </c>
      <c r="O45" s="1">
        <f t="shared" ca="1" si="9"/>
        <v>0</v>
      </c>
      <c r="P45" s="1" t="str">
        <f>IF(G45="","",VLOOKUP(G45,'Вода SKU'!$A$1:$B$150,2,0))</f>
        <v/>
      </c>
    </row>
    <row r="46" spans="2:16" ht="13.8" customHeight="1" x14ac:dyDescent="0.3">
      <c r="B46" s="12" t="str">
        <f t="shared" ca="1" si="1"/>
        <v/>
      </c>
      <c r="I46" s="1" t="str">
        <f t="shared" ca="1" si="7"/>
        <v/>
      </c>
      <c r="L46" s="1">
        <f t="shared" si="10"/>
        <v>0</v>
      </c>
      <c r="M46" s="1">
        <f t="shared" ca="1" si="11"/>
        <v>0</v>
      </c>
      <c r="N46" s="1">
        <f t="shared" si="8"/>
        <v>0</v>
      </c>
      <c r="O46" s="1">
        <f t="shared" ca="1" si="9"/>
        <v>0</v>
      </c>
      <c r="P46" s="1" t="str">
        <f>IF(G46="","",VLOOKUP(G46,'Вода SKU'!$A$1:$B$150,2,0))</f>
        <v/>
      </c>
    </row>
    <row r="47" spans="2:16" ht="13.8" customHeight="1" x14ac:dyDescent="0.3">
      <c r="B47" s="12" t="str">
        <f t="shared" ca="1" si="1"/>
        <v/>
      </c>
      <c r="I47" s="1" t="str">
        <f t="shared" ca="1" si="7"/>
        <v/>
      </c>
      <c r="L47" s="1">
        <f t="shared" si="10"/>
        <v>0</v>
      </c>
      <c r="M47" s="1">
        <f t="shared" ca="1" si="11"/>
        <v>0</v>
      </c>
      <c r="N47" s="1">
        <f t="shared" si="8"/>
        <v>0</v>
      </c>
      <c r="O47" s="1">
        <f t="shared" ca="1" si="9"/>
        <v>0</v>
      </c>
      <c r="P47" s="1" t="str">
        <f>IF(G47="","",VLOOKUP(G47,'Вода SKU'!$A$1:$B$150,2,0))</f>
        <v/>
      </c>
    </row>
    <row r="48" spans="2:16" ht="13.8" customHeight="1" x14ac:dyDescent="0.3">
      <c r="B48" s="12" t="str">
        <f t="shared" ca="1" si="1"/>
        <v/>
      </c>
      <c r="I48" s="1" t="str">
        <f t="shared" ca="1" si="7"/>
        <v/>
      </c>
      <c r="L48" s="1">
        <f t="shared" si="10"/>
        <v>0</v>
      </c>
      <c r="M48" s="1">
        <f t="shared" ca="1" si="11"/>
        <v>0</v>
      </c>
      <c r="N48" s="1">
        <f t="shared" si="8"/>
        <v>0</v>
      </c>
      <c r="O48" s="1">
        <f t="shared" ca="1" si="9"/>
        <v>0</v>
      </c>
      <c r="P48" s="1" t="str">
        <f>IF(G48="","",VLOOKUP(G48,'Вода SKU'!$A$1:$B$150,2,0))</f>
        <v/>
      </c>
    </row>
    <row r="49" spans="9:16" ht="13.8" customHeight="1" x14ac:dyDescent="0.3">
      <c r="I49" s="1" t="str">
        <f t="shared" ca="1" si="7"/>
        <v/>
      </c>
      <c r="L49" s="1">
        <f t="shared" si="10"/>
        <v>0</v>
      </c>
      <c r="M49" s="1">
        <f t="shared" ca="1" si="11"/>
        <v>0</v>
      </c>
      <c r="N49" s="1">
        <f t="shared" si="8"/>
        <v>0</v>
      </c>
      <c r="O49" s="1">
        <f t="shared" ca="1" si="9"/>
        <v>0</v>
      </c>
      <c r="P49" s="1" t="str">
        <f>IF(G49="","",VLOOKUP(G49,'Вода SKU'!$A$1:$B$150,2,0))</f>
        <v/>
      </c>
    </row>
    <row r="50" spans="9:16" ht="13.8" customHeight="1" x14ac:dyDescent="0.3">
      <c r="I50" s="1" t="str">
        <f t="shared" ca="1" si="7"/>
        <v/>
      </c>
      <c r="L50" s="1">
        <f t="shared" si="10"/>
        <v>0</v>
      </c>
      <c r="M50" s="1">
        <f t="shared" ca="1" si="11"/>
        <v>0</v>
      </c>
      <c r="N50" s="1">
        <f t="shared" si="8"/>
        <v>0</v>
      </c>
      <c r="O50" s="1">
        <f t="shared" ca="1" si="9"/>
        <v>0</v>
      </c>
      <c r="P50" s="1" t="str">
        <f>IF(G50="","",VLOOKUP(G50,'Вода SKU'!$A$1:$B$150,2,0))</f>
        <v/>
      </c>
    </row>
    <row r="51" spans="9:16" ht="13.8" customHeight="1" x14ac:dyDescent="0.3">
      <c r="I51" s="1" t="str">
        <f t="shared" ca="1" si="7"/>
        <v/>
      </c>
      <c r="L51" s="1">
        <f t="shared" si="10"/>
        <v>0</v>
      </c>
      <c r="M51" s="1">
        <f t="shared" ca="1" si="11"/>
        <v>0</v>
      </c>
      <c r="N51" s="1">
        <f t="shared" si="8"/>
        <v>0</v>
      </c>
      <c r="O51" s="1">
        <f t="shared" ca="1" si="9"/>
        <v>0</v>
      </c>
      <c r="P51" s="1" t="str">
        <f>IF(G51="","",VLOOKUP(G51,'Вода SKU'!$A$1:$B$150,2,0))</f>
        <v/>
      </c>
    </row>
    <row r="52" spans="9:16" ht="13.8" customHeight="1" x14ac:dyDescent="0.3">
      <c r="I52" s="1" t="str">
        <f t="shared" ca="1" si="7"/>
        <v/>
      </c>
      <c r="L52" s="1">
        <f t="shared" si="10"/>
        <v>0</v>
      </c>
      <c r="M52" s="1">
        <f t="shared" ca="1" si="11"/>
        <v>0</v>
      </c>
      <c r="N52" s="1">
        <f t="shared" si="8"/>
        <v>0</v>
      </c>
      <c r="O52" s="1">
        <f t="shared" ca="1" si="9"/>
        <v>0</v>
      </c>
      <c r="P52" s="1" t="str">
        <f>IF(G52="","",VLOOKUP(G52,'Вода SKU'!$A$1:$B$150,2,0))</f>
        <v/>
      </c>
    </row>
    <row r="53" spans="9:16" ht="13.8" customHeight="1" x14ac:dyDescent="0.3">
      <c r="I53" s="1" t="str">
        <f t="shared" ca="1" si="7"/>
        <v/>
      </c>
      <c r="L53" s="1">
        <f t="shared" si="10"/>
        <v>0</v>
      </c>
      <c r="M53" s="1">
        <f t="shared" ca="1" si="11"/>
        <v>0</v>
      </c>
      <c r="N53" s="1">
        <f t="shared" si="8"/>
        <v>0</v>
      </c>
      <c r="O53" s="1">
        <f t="shared" ca="1" si="9"/>
        <v>0</v>
      </c>
      <c r="P53" s="1" t="str">
        <f>IF(G53="","",VLOOKUP(G53,'Вода SKU'!$A$1:$B$150,2,0))</f>
        <v/>
      </c>
    </row>
    <row r="54" spans="9:16" ht="13.8" customHeight="1" x14ac:dyDescent="0.3">
      <c r="I54" s="1" t="str">
        <f t="shared" ca="1" si="7"/>
        <v/>
      </c>
      <c r="L54" s="1">
        <f t="shared" si="10"/>
        <v>0</v>
      </c>
      <c r="M54" s="1">
        <f t="shared" ca="1" si="11"/>
        <v>0</v>
      </c>
      <c r="N54" s="1">
        <f t="shared" si="8"/>
        <v>0</v>
      </c>
      <c r="O54" s="1">
        <f t="shared" ca="1" si="9"/>
        <v>0</v>
      </c>
      <c r="P54" s="1" t="str">
        <f>IF(G54="","",VLOOKUP(G54,'Вода SKU'!$A$1:$B$150,2,0))</f>
        <v/>
      </c>
    </row>
    <row r="55" spans="9:16" ht="13.8" customHeight="1" x14ac:dyDescent="0.3">
      <c r="I55" s="1" t="str">
        <f t="shared" ca="1" si="7"/>
        <v/>
      </c>
      <c r="L55" s="1">
        <f t="shared" si="10"/>
        <v>0</v>
      </c>
      <c r="M55" s="1">
        <f t="shared" ca="1" si="11"/>
        <v>0</v>
      </c>
      <c r="N55" s="1">
        <f t="shared" si="8"/>
        <v>0</v>
      </c>
      <c r="O55" s="1">
        <f t="shared" ca="1" si="9"/>
        <v>0</v>
      </c>
      <c r="P55" s="1" t="str">
        <f>IF(G55="","",VLOOKUP(G55,'Вода SKU'!$A$1:$B$150,2,0))</f>
        <v/>
      </c>
    </row>
    <row r="56" spans="9:16" ht="13.8" customHeight="1" x14ac:dyDescent="0.3">
      <c r="I56" s="1" t="str">
        <f t="shared" ca="1" si="7"/>
        <v/>
      </c>
      <c r="L56" s="1">
        <f t="shared" si="10"/>
        <v>0</v>
      </c>
      <c r="M56" s="1">
        <f t="shared" ca="1" si="11"/>
        <v>0</v>
      </c>
      <c r="N56" s="1">
        <f t="shared" si="8"/>
        <v>0</v>
      </c>
      <c r="O56" s="1">
        <f t="shared" ca="1" si="9"/>
        <v>0</v>
      </c>
      <c r="P56" s="1" t="str">
        <f>IF(G56="","",VLOOKUP(G56,'Вода SKU'!$A$1:$B$150,2,0))</f>
        <v/>
      </c>
    </row>
    <row r="57" spans="9:16" ht="13.8" customHeight="1" x14ac:dyDescent="0.3">
      <c r="I57" s="1" t="str">
        <f t="shared" ca="1" si="7"/>
        <v/>
      </c>
      <c r="L57" s="1">
        <f t="shared" si="10"/>
        <v>0</v>
      </c>
      <c r="M57" s="1">
        <f t="shared" ca="1" si="11"/>
        <v>0</v>
      </c>
      <c r="N57" s="1">
        <f t="shared" si="8"/>
        <v>0</v>
      </c>
      <c r="O57" s="1">
        <f t="shared" ca="1" si="9"/>
        <v>0</v>
      </c>
      <c r="P57" s="1" t="str">
        <f>IF(G57="","",VLOOKUP(G57,'Вода SKU'!$A$1:$B$150,2,0))</f>
        <v/>
      </c>
    </row>
    <row r="58" spans="9:16" ht="13.8" customHeight="1" x14ac:dyDescent="0.3">
      <c r="I58" s="1" t="str">
        <f t="shared" ca="1" si="7"/>
        <v/>
      </c>
      <c r="L58" s="1">
        <f t="shared" si="10"/>
        <v>0</v>
      </c>
      <c r="M58" s="1">
        <f t="shared" ca="1" si="11"/>
        <v>0</v>
      </c>
      <c r="N58" s="1">
        <f t="shared" si="8"/>
        <v>0</v>
      </c>
      <c r="O58" s="1">
        <f t="shared" ca="1" si="9"/>
        <v>0</v>
      </c>
      <c r="P58" s="1" t="str">
        <f>IF(G58="","",VLOOKUP(G58,'Вода SKU'!$A$1:$B$150,2,0))</f>
        <v/>
      </c>
    </row>
    <row r="59" spans="9:16" ht="13.8" customHeight="1" x14ac:dyDescent="0.3">
      <c r="I59" s="1" t="str">
        <f t="shared" ca="1" si="7"/>
        <v/>
      </c>
      <c r="L59" s="1">
        <f t="shared" si="10"/>
        <v>0</v>
      </c>
      <c r="M59" s="1">
        <f t="shared" ca="1" si="11"/>
        <v>0</v>
      </c>
      <c r="N59" s="1">
        <f t="shared" si="8"/>
        <v>0</v>
      </c>
      <c r="O59" s="1">
        <f t="shared" ca="1" si="9"/>
        <v>0</v>
      </c>
      <c r="P59" s="1" t="str">
        <f>IF(G59="","",VLOOKUP(G59,'Вода SKU'!$A$1:$B$150,2,0))</f>
        <v/>
      </c>
    </row>
    <row r="60" spans="9:16" ht="13.8" customHeight="1" x14ac:dyDescent="0.3">
      <c r="I60" s="1" t="str">
        <f t="shared" ca="1" si="7"/>
        <v/>
      </c>
      <c r="L60" s="1">
        <f t="shared" si="10"/>
        <v>0</v>
      </c>
      <c r="M60" s="1">
        <f t="shared" ca="1" si="11"/>
        <v>0</v>
      </c>
      <c r="N60" s="1">
        <f t="shared" si="8"/>
        <v>0</v>
      </c>
      <c r="O60" s="1">
        <f t="shared" ca="1" si="9"/>
        <v>0</v>
      </c>
      <c r="P60" s="1" t="str">
        <f>IF(G60="","",VLOOKUP(G60,'Вода SKU'!$A$1:$B$150,2,0))</f>
        <v/>
      </c>
    </row>
    <row r="61" spans="9:16" ht="13.8" customHeight="1" x14ac:dyDescent="0.3">
      <c r="I61" s="1" t="str">
        <f t="shared" ca="1" si="7"/>
        <v/>
      </c>
      <c r="L61" s="1">
        <f t="shared" si="10"/>
        <v>0</v>
      </c>
      <c r="M61" s="1">
        <f t="shared" ca="1" si="11"/>
        <v>0</v>
      </c>
      <c r="N61" s="1">
        <f t="shared" si="8"/>
        <v>0</v>
      </c>
      <c r="O61" s="1">
        <f t="shared" ca="1" si="9"/>
        <v>0</v>
      </c>
      <c r="P61" s="1" t="str">
        <f>IF(G61="","",VLOOKUP(G61,'Вода SKU'!$A$1:$B$150,2,0))</f>
        <v/>
      </c>
    </row>
    <row r="62" spans="9:16" ht="13.8" customHeight="1" x14ac:dyDescent="0.3">
      <c r="I62" s="1" t="str">
        <f t="shared" ca="1" si="7"/>
        <v/>
      </c>
      <c r="L62" s="1">
        <f t="shared" si="10"/>
        <v>0</v>
      </c>
      <c r="M62" s="1">
        <f t="shared" ca="1" si="11"/>
        <v>0</v>
      </c>
      <c r="N62" s="1">
        <f t="shared" si="8"/>
        <v>0</v>
      </c>
      <c r="O62" s="1">
        <f t="shared" ca="1" si="9"/>
        <v>0</v>
      </c>
      <c r="P62" s="1" t="str">
        <f>IF(G62="","",VLOOKUP(G62,'Вода SKU'!$A$1:$B$150,2,0))</f>
        <v/>
      </c>
    </row>
    <row r="63" spans="9:16" ht="13.8" customHeight="1" x14ac:dyDescent="0.3">
      <c r="I63" s="1" t="str">
        <f t="shared" ca="1" si="7"/>
        <v/>
      </c>
      <c r="L63" s="1">
        <f t="shared" si="10"/>
        <v>0</v>
      </c>
      <c r="M63" s="1">
        <f t="shared" ca="1" si="11"/>
        <v>0</v>
      </c>
      <c r="N63" s="1">
        <f t="shared" si="8"/>
        <v>0</v>
      </c>
      <c r="O63" s="1">
        <f t="shared" ca="1" si="9"/>
        <v>0</v>
      </c>
      <c r="P63" s="1" t="str">
        <f>IF(G63="","",VLOOKUP(G63,'Вода SKU'!$A$1:$B$150,2,0))</f>
        <v/>
      </c>
    </row>
    <row r="64" spans="9:16" ht="13.8" customHeight="1" x14ac:dyDescent="0.3">
      <c r="I64" s="1" t="str">
        <f t="shared" ca="1" si="7"/>
        <v/>
      </c>
      <c r="L64" s="1">
        <f t="shared" si="10"/>
        <v>0</v>
      </c>
      <c r="M64" s="1">
        <f t="shared" ca="1" si="11"/>
        <v>0</v>
      </c>
      <c r="N64" s="1">
        <f t="shared" si="8"/>
        <v>0</v>
      </c>
      <c r="O64" s="1">
        <f t="shared" ca="1" si="9"/>
        <v>0</v>
      </c>
      <c r="P64" s="1" t="str">
        <f>IF(G64="","",VLOOKUP(G64,'Вода SKU'!$A$1:$B$150,2,0))</f>
        <v/>
      </c>
    </row>
    <row r="65" spans="9:16" ht="13.8" customHeight="1" x14ac:dyDescent="0.3">
      <c r="I65" s="1" t="str">
        <f t="shared" ca="1" si="7"/>
        <v/>
      </c>
      <c r="L65" s="1">
        <f t="shared" si="10"/>
        <v>0</v>
      </c>
      <c r="M65" s="1">
        <f t="shared" ca="1" si="11"/>
        <v>0</v>
      </c>
      <c r="N65" s="1">
        <f t="shared" si="8"/>
        <v>0</v>
      </c>
      <c r="O65" s="1">
        <f t="shared" ca="1" si="9"/>
        <v>0</v>
      </c>
      <c r="P65" s="1" t="str">
        <f>IF(G65="","",VLOOKUP(G65,'Вода SKU'!$A$1:$B$150,2,0))</f>
        <v/>
      </c>
    </row>
    <row r="66" spans="9:16" ht="13.8" customHeight="1" x14ac:dyDescent="0.3">
      <c r="I66" s="1" t="str">
        <f t="shared" ref="I66:I93" ca="1" si="12">IF(O66 - INDIRECT("O" &amp; ROW() - 1) = 0, "", INDIRECT("O" &amp; ROW() - 1) - O66)</f>
        <v/>
      </c>
      <c r="L66" s="1">
        <f t="shared" si="10"/>
        <v>0</v>
      </c>
      <c r="M66" s="1">
        <f t="shared" ca="1" si="11"/>
        <v>0</v>
      </c>
      <c r="N66" s="1">
        <f t="shared" ref="N66:N93" si="13">IF(K66="-",1,0)</f>
        <v>0</v>
      </c>
      <c r="O66" s="1">
        <f t="shared" ref="O66:O93" ca="1" si="14">IF(M66 = 0, INDIRECT("O" &amp; ROW() - 1), M66)</f>
        <v>0</v>
      </c>
      <c r="P66" s="1" t="str">
        <f>IF(G66="","",VLOOKUP(G66,'Вода SKU'!$A$1:$B$150,2,0))</f>
        <v/>
      </c>
    </row>
    <row r="67" spans="9:16" ht="13.8" customHeight="1" x14ac:dyDescent="0.3">
      <c r="I67" s="1" t="str">
        <f t="shared" ca="1" si="12"/>
        <v/>
      </c>
      <c r="L67" s="1">
        <f t="shared" si="10"/>
        <v>0</v>
      </c>
      <c r="M67" s="1">
        <f t="shared" ca="1" si="11"/>
        <v>0</v>
      </c>
      <c r="N67" s="1">
        <f t="shared" si="13"/>
        <v>0</v>
      </c>
      <c r="O67" s="1">
        <f t="shared" ca="1" si="14"/>
        <v>0</v>
      </c>
      <c r="P67" s="1" t="str">
        <f>IF(G67="","",VLOOKUP(G67,'Вода SKU'!$A$1:$B$150,2,0))</f>
        <v/>
      </c>
    </row>
    <row r="68" spans="9:16" ht="13.8" customHeight="1" x14ac:dyDescent="0.3">
      <c r="I68" s="1" t="str">
        <f t="shared" ca="1" si="12"/>
        <v/>
      </c>
      <c r="L68" s="1">
        <f t="shared" si="10"/>
        <v>0</v>
      </c>
      <c r="M68" s="1">
        <f t="shared" ca="1" si="11"/>
        <v>0</v>
      </c>
      <c r="N68" s="1">
        <f t="shared" si="13"/>
        <v>0</v>
      </c>
      <c r="O68" s="1">
        <f t="shared" ca="1" si="14"/>
        <v>0</v>
      </c>
      <c r="P68" s="1" t="str">
        <f>IF(G68="","",VLOOKUP(G68,'Вода SKU'!$A$1:$B$150,2,0))</f>
        <v/>
      </c>
    </row>
    <row r="69" spans="9:16" ht="13.8" customHeight="1" x14ac:dyDescent="0.3">
      <c r="I69" s="1" t="str">
        <f t="shared" ca="1" si="12"/>
        <v/>
      </c>
      <c r="L69" s="1">
        <f t="shared" si="10"/>
        <v>0</v>
      </c>
      <c r="M69" s="1">
        <f t="shared" ca="1" si="11"/>
        <v>0</v>
      </c>
      <c r="N69" s="1">
        <f t="shared" si="13"/>
        <v>0</v>
      </c>
      <c r="O69" s="1">
        <f t="shared" ca="1" si="14"/>
        <v>0</v>
      </c>
      <c r="P69" s="1" t="str">
        <f>IF(G69="","",VLOOKUP(G69,'Вода SKU'!$A$1:$B$150,2,0))</f>
        <v/>
      </c>
    </row>
    <row r="70" spans="9:16" ht="13.8" customHeight="1" x14ac:dyDescent="0.3">
      <c r="I70" s="1" t="str">
        <f t="shared" ca="1" si="12"/>
        <v/>
      </c>
      <c r="L70" s="1">
        <f t="shared" si="10"/>
        <v>0</v>
      </c>
      <c r="M70" s="1">
        <f t="shared" ca="1" si="11"/>
        <v>0</v>
      </c>
      <c r="N70" s="1">
        <f t="shared" si="13"/>
        <v>0</v>
      </c>
      <c r="O70" s="1">
        <f t="shared" ca="1" si="14"/>
        <v>0</v>
      </c>
      <c r="P70" s="1" t="str">
        <f>IF(G70="","",VLOOKUP(G70,'Вода SKU'!$A$1:$B$150,2,0))</f>
        <v/>
      </c>
    </row>
    <row r="71" spans="9:16" ht="13.8" customHeight="1" x14ac:dyDescent="0.3">
      <c r="I71" s="1" t="str">
        <f t="shared" ca="1" si="12"/>
        <v/>
      </c>
      <c r="L71" s="1">
        <f t="shared" si="10"/>
        <v>0</v>
      </c>
      <c r="M71" s="1">
        <f t="shared" ref="M71:M93" ca="1" si="15">IF(K71 = "-", SUM(INDIRECT(ADDRESS(2,COLUMN(L71)) &amp; ":" &amp; ADDRESS(ROW(),COLUMN(L71)))), 0)</f>
        <v>0</v>
      </c>
      <c r="N71" s="1">
        <f t="shared" si="13"/>
        <v>0</v>
      </c>
      <c r="O71" s="1">
        <f t="shared" ca="1" si="14"/>
        <v>0</v>
      </c>
      <c r="P71" s="1" t="str">
        <f>IF(G71="","",VLOOKUP(G71,'Вода SKU'!$A$1:$B$150,2,0))</f>
        <v/>
      </c>
    </row>
    <row r="72" spans="9:16" ht="13.8" customHeight="1" x14ac:dyDescent="0.3">
      <c r="I72" s="1" t="str">
        <f t="shared" ca="1" si="12"/>
        <v/>
      </c>
      <c r="L72" s="1">
        <f t="shared" si="10"/>
        <v>0</v>
      </c>
      <c r="M72" s="1">
        <f t="shared" ca="1" si="15"/>
        <v>0</v>
      </c>
      <c r="N72" s="1">
        <f t="shared" si="13"/>
        <v>0</v>
      </c>
      <c r="O72" s="1">
        <f t="shared" ca="1" si="14"/>
        <v>0</v>
      </c>
      <c r="P72" s="1" t="str">
        <f>IF(G72="","",VLOOKUP(G72,'Вода SKU'!$A$1:$B$150,2,0))</f>
        <v/>
      </c>
    </row>
    <row r="73" spans="9:16" ht="13.8" customHeight="1" x14ac:dyDescent="0.3">
      <c r="I73" s="1" t="str">
        <f t="shared" ca="1" si="12"/>
        <v/>
      </c>
      <c r="L73" s="1">
        <f t="shared" si="10"/>
        <v>0</v>
      </c>
      <c r="M73" s="1">
        <f t="shared" ca="1" si="15"/>
        <v>0</v>
      </c>
      <c r="N73" s="1">
        <f t="shared" si="13"/>
        <v>0</v>
      </c>
      <c r="O73" s="1">
        <f t="shared" ca="1" si="14"/>
        <v>0</v>
      </c>
      <c r="P73" s="1" t="str">
        <f>IF(G73="","",VLOOKUP(G73,'Вода SKU'!$A$1:$B$150,2,0))</f>
        <v/>
      </c>
    </row>
    <row r="74" spans="9:16" ht="13.8" customHeight="1" x14ac:dyDescent="0.3">
      <c r="I74" s="1" t="str">
        <f t="shared" ca="1" si="12"/>
        <v/>
      </c>
      <c r="L74" s="1">
        <f t="shared" ref="L74:L105" si="16">IF(K74 = "-", -D73,H74)</f>
        <v>0</v>
      </c>
      <c r="M74" s="1">
        <f t="shared" ca="1" si="15"/>
        <v>0</v>
      </c>
      <c r="N74" s="1">
        <f t="shared" si="13"/>
        <v>0</v>
      </c>
      <c r="O74" s="1">
        <f t="shared" ca="1" si="14"/>
        <v>0</v>
      </c>
      <c r="P74" s="1" t="str">
        <f>IF(G74="","",VLOOKUP(G74,'Вода SKU'!$A$1:$B$150,2,0))</f>
        <v/>
      </c>
    </row>
    <row r="75" spans="9:16" ht="13.8" customHeight="1" x14ac:dyDescent="0.3">
      <c r="I75" s="1" t="str">
        <f t="shared" ca="1" si="12"/>
        <v/>
      </c>
      <c r="L75" s="1">
        <f t="shared" si="16"/>
        <v>0</v>
      </c>
      <c r="M75" s="1">
        <f t="shared" ca="1" si="15"/>
        <v>0</v>
      </c>
      <c r="N75" s="1">
        <f t="shared" si="13"/>
        <v>0</v>
      </c>
      <c r="O75" s="1">
        <f t="shared" ca="1" si="14"/>
        <v>0</v>
      </c>
      <c r="P75" s="1" t="str">
        <f>IF(G75="","",VLOOKUP(G75,'Вода SKU'!$A$1:$B$150,2,0))</f>
        <v/>
      </c>
    </row>
    <row r="76" spans="9:16" ht="13.8" customHeight="1" x14ac:dyDescent="0.3">
      <c r="I76" s="1" t="str">
        <f t="shared" ca="1" si="12"/>
        <v/>
      </c>
      <c r="L76" s="1">
        <f t="shared" si="16"/>
        <v>0</v>
      </c>
      <c r="M76" s="1">
        <f t="shared" ca="1" si="15"/>
        <v>0</v>
      </c>
      <c r="N76" s="1">
        <f t="shared" si="13"/>
        <v>0</v>
      </c>
      <c r="O76" s="1">
        <f t="shared" ca="1" si="14"/>
        <v>0</v>
      </c>
      <c r="P76" s="1" t="str">
        <f>IF(G76="","",VLOOKUP(G76,'Вода SKU'!$A$1:$B$150,2,0))</f>
        <v/>
      </c>
    </row>
    <row r="77" spans="9:16" ht="13.8" customHeight="1" x14ac:dyDescent="0.3">
      <c r="I77" s="1" t="str">
        <f t="shared" ca="1" si="12"/>
        <v/>
      </c>
      <c r="L77" s="1">
        <f t="shared" si="16"/>
        <v>0</v>
      </c>
      <c r="M77" s="1">
        <f t="shared" ca="1" si="15"/>
        <v>0</v>
      </c>
      <c r="N77" s="1">
        <f t="shared" si="13"/>
        <v>0</v>
      </c>
      <c r="O77" s="1">
        <f t="shared" ca="1" si="14"/>
        <v>0</v>
      </c>
      <c r="P77" s="1" t="str">
        <f>IF(G77="","",VLOOKUP(G77,'Вода SKU'!$A$1:$B$150,2,0))</f>
        <v/>
      </c>
    </row>
    <row r="78" spans="9:16" ht="13.8" customHeight="1" x14ac:dyDescent="0.3">
      <c r="I78" s="1" t="str">
        <f t="shared" ca="1" si="12"/>
        <v/>
      </c>
      <c r="L78" s="1">
        <f t="shared" si="16"/>
        <v>0</v>
      </c>
      <c r="M78" s="1">
        <f t="shared" ca="1" si="15"/>
        <v>0</v>
      </c>
      <c r="N78" s="1">
        <f t="shared" si="13"/>
        <v>0</v>
      </c>
      <c r="O78" s="1">
        <f t="shared" ca="1" si="14"/>
        <v>0</v>
      </c>
      <c r="P78" s="1" t="str">
        <f>IF(G78="","",VLOOKUP(G78,'Вода SKU'!$A$1:$B$150,2,0))</f>
        <v/>
      </c>
    </row>
    <row r="79" spans="9:16" ht="13.8" customHeight="1" x14ac:dyDescent="0.3">
      <c r="I79" s="1" t="str">
        <f t="shared" ca="1" si="12"/>
        <v/>
      </c>
      <c r="L79" s="1">
        <f t="shared" si="16"/>
        <v>0</v>
      </c>
      <c r="M79" s="1">
        <f t="shared" ca="1" si="15"/>
        <v>0</v>
      </c>
      <c r="N79" s="1">
        <f t="shared" si="13"/>
        <v>0</v>
      </c>
      <c r="O79" s="1">
        <f t="shared" ca="1" si="14"/>
        <v>0</v>
      </c>
      <c r="P79" s="1" t="str">
        <f>IF(G79="","",VLOOKUP(G79,'Вода SKU'!$A$1:$B$150,2,0))</f>
        <v/>
      </c>
    </row>
    <row r="80" spans="9:16" ht="13.8" customHeight="1" x14ac:dyDescent="0.3">
      <c r="I80" s="1" t="str">
        <f t="shared" ca="1" si="12"/>
        <v/>
      </c>
      <c r="L80" s="1">
        <f t="shared" si="16"/>
        <v>0</v>
      </c>
      <c r="M80" s="1">
        <f t="shared" ca="1" si="15"/>
        <v>0</v>
      </c>
      <c r="N80" s="1">
        <f t="shared" si="13"/>
        <v>0</v>
      </c>
      <c r="O80" s="1">
        <f t="shared" ca="1" si="14"/>
        <v>0</v>
      </c>
      <c r="P80" s="1" t="str">
        <f>IF(G80="","",VLOOKUP(G80,'Вода SKU'!$A$1:$B$150,2,0))</f>
        <v/>
      </c>
    </row>
    <row r="81" spans="9:16" ht="13.8" customHeight="1" x14ac:dyDescent="0.3">
      <c r="I81" s="1" t="str">
        <f t="shared" ca="1" si="12"/>
        <v/>
      </c>
      <c r="L81" s="1">
        <f t="shared" si="16"/>
        <v>0</v>
      </c>
      <c r="M81" s="1">
        <f t="shared" ca="1" si="15"/>
        <v>0</v>
      </c>
      <c r="N81" s="1">
        <f t="shared" si="13"/>
        <v>0</v>
      </c>
      <c r="O81" s="1">
        <f t="shared" ca="1" si="14"/>
        <v>0</v>
      </c>
      <c r="P81" s="1" t="str">
        <f>IF(G81="","",VLOOKUP(G81,'Вода SKU'!$A$1:$B$150,2,0))</f>
        <v/>
      </c>
    </row>
    <row r="82" spans="9:16" ht="13.8" customHeight="1" x14ac:dyDescent="0.3">
      <c r="I82" s="1" t="str">
        <f t="shared" ca="1" si="12"/>
        <v/>
      </c>
      <c r="L82" s="1">
        <f t="shared" si="16"/>
        <v>0</v>
      </c>
      <c r="M82" s="1">
        <f t="shared" ca="1" si="15"/>
        <v>0</v>
      </c>
      <c r="N82" s="1">
        <f t="shared" si="13"/>
        <v>0</v>
      </c>
      <c r="O82" s="1">
        <f t="shared" ca="1" si="14"/>
        <v>0</v>
      </c>
      <c r="P82" s="1" t="str">
        <f>IF(G82="","",VLOOKUP(G82,'Вода SKU'!$A$1:$B$150,2,0))</f>
        <v/>
      </c>
    </row>
    <row r="83" spans="9:16" ht="13.8" customHeight="1" x14ac:dyDescent="0.3">
      <c r="I83" s="1" t="str">
        <f t="shared" ca="1" si="12"/>
        <v/>
      </c>
      <c r="L83" s="1">
        <f t="shared" si="16"/>
        <v>0</v>
      </c>
      <c r="M83" s="1">
        <f t="shared" ca="1" si="15"/>
        <v>0</v>
      </c>
      <c r="N83" s="1">
        <f t="shared" si="13"/>
        <v>0</v>
      </c>
      <c r="O83" s="1">
        <f t="shared" ca="1" si="14"/>
        <v>0</v>
      </c>
      <c r="P83" s="1" t="str">
        <f>IF(G83="","",VLOOKUP(G83,'Вода SKU'!$A$1:$B$150,2,0))</f>
        <v/>
      </c>
    </row>
    <row r="84" spans="9:16" ht="13.8" customHeight="1" x14ac:dyDescent="0.3">
      <c r="I84" s="1" t="str">
        <f t="shared" ca="1" si="12"/>
        <v/>
      </c>
      <c r="L84" s="1">
        <f t="shared" si="16"/>
        <v>0</v>
      </c>
      <c r="M84" s="1">
        <f t="shared" ca="1" si="15"/>
        <v>0</v>
      </c>
      <c r="N84" s="1">
        <f t="shared" si="13"/>
        <v>0</v>
      </c>
      <c r="O84" s="1">
        <f t="shared" ca="1" si="14"/>
        <v>0</v>
      </c>
      <c r="P84" s="1" t="str">
        <f>IF(G84="","",VLOOKUP(G84,'Вода SKU'!$A$1:$B$150,2,0))</f>
        <v/>
      </c>
    </row>
    <row r="85" spans="9:16" ht="13.8" customHeight="1" x14ac:dyDescent="0.3">
      <c r="I85" s="1" t="str">
        <f t="shared" ca="1" si="12"/>
        <v/>
      </c>
      <c r="L85" s="1">
        <f t="shared" si="16"/>
        <v>0</v>
      </c>
      <c r="M85" s="1">
        <f t="shared" ca="1" si="15"/>
        <v>0</v>
      </c>
      <c r="N85" s="1">
        <f t="shared" si="13"/>
        <v>0</v>
      </c>
      <c r="O85" s="1">
        <f t="shared" ca="1" si="14"/>
        <v>0</v>
      </c>
      <c r="P85" s="1" t="str">
        <f>IF(G85="","",VLOOKUP(G85,'Вода SKU'!$A$1:$B$150,2,0))</f>
        <v/>
      </c>
    </row>
    <row r="86" spans="9:16" ht="13.8" customHeight="1" x14ac:dyDescent="0.3">
      <c r="I86" s="1" t="str">
        <f t="shared" ca="1" si="12"/>
        <v/>
      </c>
      <c r="L86" s="1">
        <f t="shared" si="16"/>
        <v>0</v>
      </c>
      <c r="M86" s="1">
        <f t="shared" ca="1" si="15"/>
        <v>0</v>
      </c>
      <c r="N86" s="1">
        <f t="shared" si="13"/>
        <v>0</v>
      </c>
      <c r="O86" s="1">
        <f t="shared" ca="1" si="14"/>
        <v>0</v>
      </c>
      <c r="P86" s="1" t="str">
        <f>IF(G86="","",VLOOKUP(G86,'Вода SKU'!$A$1:$B$150,2,0))</f>
        <v/>
      </c>
    </row>
    <row r="87" spans="9:16" ht="13.8" customHeight="1" x14ac:dyDescent="0.3">
      <c r="I87" s="1" t="str">
        <f t="shared" ca="1" si="12"/>
        <v/>
      </c>
      <c r="L87" s="1">
        <f t="shared" si="16"/>
        <v>0</v>
      </c>
      <c r="M87" s="1">
        <f t="shared" ca="1" si="15"/>
        <v>0</v>
      </c>
      <c r="N87" s="1">
        <f t="shared" si="13"/>
        <v>0</v>
      </c>
      <c r="O87" s="1">
        <f t="shared" ca="1" si="14"/>
        <v>0</v>
      </c>
      <c r="P87" s="1" t="str">
        <f>IF(G87="","",VLOOKUP(G87,'Вода SKU'!$A$1:$B$150,2,0))</f>
        <v/>
      </c>
    </row>
    <row r="88" spans="9:16" ht="13.8" customHeight="1" x14ac:dyDescent="0.3">
      <c r="I88" s="1" t="str">
        <f t="shared" ca="1" si="12"/>
        <v/>
      </c>
      <c r="L88" s="1">
        <f t="shared" si="16"/>
        <v>0</v>
      </c>
      <c r="M88" s="1">
        <f t="shared" ca="1" si="15"/>
        <v>0</v>
      </c>
      <c r="N88" s="1">
        <f t="shared" si="13"/>
        <v>0</v>
      </c>
      <c r="O88" s="1">
        <f t="shared" ca="1" si="14"/>
        <v>0</v>
      </c>
      <c r="P88" s="1" t="str">
        <f>IF(G88="","",VLOOKUP(G88,'Вода SKU'!$A$1:$B$150,2,0))</f>
        <v/>
      </c>
    </row>
    <row r="89" spans="9:16" ht="13.8" customHeight="1" x14ac:dyDescent="0.3">
      <c r="I89" s="1" t="str">
        <f t="shared" ca="1" si="12"/>
        <v/>
      </c>
      <c r="L89" s="1">
        <f t="shared" si="16"/>
        <v>0</v>
      </c>
      <c r="M89" s="1">
        <f t="shared" ca="1" si="15"/>
        <v>0</v>
      </c>
      <c r="N89" s="1">
        <f t="shared" si="13"/>
        <v>0</v>
      </c>
      <c r="O89" s="1">
        <f t="shared" ca="1" si="14"/>
        <v>0</v>
      </c>
      <c r="P89" s="1" t="str">
        <f>IF(G89="","",VLOOKUP(G89,'Вода SKU'!$A$1:$B$150,2,0))</f>
        <v/>
      </c>
    </row>
    <row r="90" spans="9:16" ht="13.8" customHeight="1" x14ac:dyDescent="0.3">
      <c r="I90" s="1" t="str">
        <f t="shared" ca="1" si="12"/>
        <v/>
      </c>
      <c r="L90" s="1">
        <f t="shared" si="16"/>
        <v>0</v>
      </c>
      <c r="M90" s="1">
        <f t="shared" ca="1" si="15"/>
        <v>0</v>
      </c>
      <c r="N90" s="1">
        <f t="shared" si="13"/>
        <v>0</v>
      </c>
      <c r="O90" s="1">
        <f t="shared" ca="1" si="14"/>
        <v>0</v>
      </c>
      <c r="P90" s="1" t="str">
        <f>IF(G90="","",VLOOKUP(G90,'Вода SKU'!$A$1:$B$150,2,0))</f>
        <v/>
      </c>
    </row>
    <row r="91" spans="9:16" ht="13.8" customHeight="1" x14ac:dyDescent="0.3">
      <c r="I91" s="1" t="str">
        <f t="shared" ca="1" si="12"/>
        <v/>
      </c>
      <c r="L91" s="1">
        <f t="shared" si="16"/>
        <v>0</v>
      </c>
      <c r="M91" s="1">
        <f t="shared" ca="1" si="15"/>
        <v>0</v>
      </c>
      <c r="N91" s="1">
        <f t="shared" si="13"/>
        <v>0</v>
      </c>
      <c r="O91" s="1">
        <f t="shared" ca="1" si="14"/>
        <v>0</v>
      </c>
      <c r="P91" s="1" t="str">
        <f>IF(G91="","",VLOOKUP(G91,'Вода SKU'!$A$1:$B$150,2,0))</f>
        <v/>
      </c>
    </row>
    <row r="92" spans="9:16" ht="13.8" customHeight="1" x14ac:dyDescent="0.3">
      <c r="I92" s="1" t="str">
        <f t="shared" ca="1" si="12"/>
        <v/>
      </c>
      <c r="L92" s="1">
        <f t="shared" si="16"/>
        <v>0</v>
      </c>
      <c r="M92" s="1">
        <f t="shared" ca="1" si="15"/>
        <v>0</v>
      </c>
      <c r="N92" s="1">
        <f t="shared" si="13"/>
        <v>0</v>
      </c>
      <c r="O92" s="1">
        <f t="shared" ca="1" si="14"/>
        <v>0</v>
      </c>
      <c r="P92" s="1" t="str">
        <f>IF(G92="","",VLOOKUP(G92,'Вода SKU'!$A$1:$B$150,2,0))</f>
        <v/>
      </c>
    </row>
    <row r="93" spans="9:16" ht="13.8" customHeight="1" x14ac:dyDescent="0.3">
      <c r="I93" s="1" t="str">
        <f t="shared" ca="1" si="12"/>
        <v/>
      </c>
      <c r="L93" s="1">
        <f t="shared" si="16"/>
        <v>0</v>
      </c>
      <c r="M93" s="1">
        <f t="shared" ca="1" si="15"/>
        <v>0</v>
      </c>
      <c r="N93" s="1">
        <f t="shared" si="13"/>
        <v>0</v>
      </c>
      <c r="O93" s="1">
        <f t="shared" ca="1" si="14"/>
        <v>0</v>
      </c>
      <c r="P93" s="1" t="str">
        <f>IF(G93="","",VLOOKUP(G93,'Вода SKU'!$A$1:$B$150,2,0))</f>
        <v/>
      </c>
    </row>
  </sheetData>
  <conditionalFormatting sqref="I11:I1048576 I1:I5 I7 I9">
    <cfRule type="cellIs" dxfId="45" priority="2" operator="between">
      <formula>0</formula>
      <formula>100000</formula>
    </cfRule>
    <cfRule type="cellIs" dxfId="44" priority="3" operator="between">
      <formula>-10000</formula>
      <formula>0</formula>
    </cfRule>
  </conditionalFormatting>
  <conditionalFormatting sqref="C11:C93 C2:C5 C7 C9">
    <cfRule type="expression" dxfId="43" priority="4">
      <formula>$C2&lt;&gt;$P2</formula>
    </cfRule>
    <cfRule type="expression" dxfId="42" priority="5">
      <formula>$C2&lt;&gt;$P2</formula>
    </cfRule>
  </conditionalFormatting>
  <conditionalFormatting sqref="C6">
    <cfRule type="expression" dxfId="41" priority="6">
      <formula>$C6&lt;&gt;$P6</formula>
    </cfRule>
    <cfRule type="expression" dxfId="40" priority="7">
      <formula>$C6&lt;&gt;$P6</formula>
    </cfRule>
  </conditionalFormatting>
  <conditionalFormatting sqref="I6">
    <cfRule type="cellIs" dxfId="39" priority="8" operator="between">
      <formula>0</formula>
      <formula>100000</formula>
    </cfRule>
    <cfRule type="cellIs" dxfId="38" priority="9" operator="between">
      <formula>-10000</formula>
      <formula>0</formula>
    </cfRule>
  </conditionalFormatting>
  <conditionalFormatting sqref="C8">
    <cfRule type="expression" dxfId="37" priority="10">
      <formula>$C8&lt;&gt;$P8</formula>
    </cfRule>
    <cfRule type="expression" dxfId="36" priority="11">
      <formula>$C8&lt;&gt;$P8</formula>
    </cfRule>
  </conditionalFormatting>
  <conditionalFormatting sqref="I8">
    <cfRule type="cellIs" dxfId="35" priority="12" operator="between">
      <formula>0</formula>
      <formula>100000</formula>
    </cfRule>
    <cfRule type="cellIs" dxfId="34" priority="13" operator="between">
      <formula>-10000</formula>
      <formula>0</formula>
    </cfRule>
  </conditionalFormatting>
  <conditionalFormatting sqref="C10">
    <cfRule type="expression" dxfId="33" priority="14">
      <formula>$C10&lt;&gt;$P10</formula>
    </cfRule>
    <cfRule type="expression" dxfId="32" priority="15">
      <formula>$C10&lt;&gt;$P10</formula>
    </cfRule>
  </conditionalFormatting>
  <conditionalFormatting sqref="I10">
    <cfRule type="cellIs" dxfId="31" priority="16" operator="between">
      <formula>0</formula>
      <formula>100000</formula>
    </cfRule>
    <cfRule type="cellIs" dxfId="30" priority="17" operator="between">
      <formula>-10000</formula>
      <formula>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xr:uid="{00000000-0002-0000-0000-000000000000}">
          <x14:formula1>
            <xm:f>'Типы варок'!$A$1:$A$102</xm:f>
          </x14:formula1>
          <x14:formula2>
            <xm:f>0</xm:f>
          </x14:formula2>
          <xm:sqref>C2:C93</xm:sqref>
        </x14:dataValidation>
        <x14:dataValidation type="list" showInputMessage="1" showErrorMessage="1" xr:uid="{00000000-0002-0000-0000-000001000000}">
          <x14:formula1>
            <xm:f>'Вода SKU'!$A$1:$A$137</xm:f>
          </x14:formula1>
          <x14:formula2>
            <xm:f>0</xm:f>
          </x14:formula2>
          <xm:sqref>G2:G30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6"/>
  <sheetViews>
    <sheetView tabSelected="1" zoomScaleNormal="100" workbookViewId="0">
      <pane xSplit="14" ySplit="1" topLeftCell="O14" activePane="bottomRight" state="frozen"/>
      <selection pane="topRight" activeCell="O1" sqref="O1"/>
      <selection pane="bottomLeft" activeCell="A2" sqref="A2"/>
      <selection pane="bottomRight" activeCell="Q12" sqref="Q12"/>
    </sheetView>
  </sheetViews>
  <sheetFormatPr defaultRowHeight="14.4" x14ac:dyDescent="0.3"/>
  <cols>
    <col min="1" max="2" width="10.6640625" style="1" customWidth="1"/>
    <col min="3" max="4" width="15" style="1" customWidth="1"/>
    <col min="5" max="6" width="10.33203125" style="1" customWidth="1"/>
    <col min="7" max="7" width="37.77734375" style="1" customWidth="1"/>
    <col min="8" max="8" width="15" style="1" customWidth="1"/>
    <col min="9" max="10" width="8.6640625" style="1" customWidth="1"/>
    <col min="11" max="11" width="3" style="1" hidden="1" customWidth="1"/>
    <col min="12" max="12" width="5" style="1" hidden="1" customWidth="1"/>
    <col min="13" max="13" width="4" style="1" hidden="1" customWidth="1"/>
    <col min="14" max="14" width="3.77734375" style="1" hidden="1" customWidth="1"/>
    <col min="15" max="15" width="8.21875" style="1" hidden="1" customWidth="1"/>
    <col min="16" max="16" width="11.88671875" style="1" hidden="1" customWidth="1"/>
    <col min="17" max="1025" width="8.5546875" style="1" customWidth="1"/>
  </cols>
  <sheetData>
    <row r="1" spans="1:16" ht="20.5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11</v>
      </c>
      <c r="N1" s="3" t="s">
        <v>12</v>
      </c>
      <c r="O1" s="3">
        <v>0</v>
      </c>
    </row>
    <row r="2" spans="1:16" ht="13.8" customHeight="1" x14ac:dyDescent="0.3">
      <c r="A2" s="13">
        <f ca="1">IF(K2="-", "-", 1 + MAX(Вода!$A$2:$A$71) + SUM(INDIRECT(ADDRESS(2,COLUMN(N2)) &amp; ":" &amp; ADDRESS(ROW(),COLUMN(N2)))))</f>
        <v>9</v>
      </c>
      <c r="B2" s="14">
        <f t="shared" ref="B2:B41" ca="1" si="0">IF(G2="","",IF(K2="-","",1+SUM(INDIRECT(ADDRESS(2,COLUMN(N2))&amp;":"&amp;ADDRESS(ROW(),COLUMN(N2))))))</f>
        <v>1</v>
      </c>
      <c r="C2" s="13" t="s">
        <v>30</v>
      </c>
      <c r="D2" s="13">
        <v>850</v>
      </c>
      <c r="E2" s="13" t="s">
        <v>31</v>
      </c>
      <c r="F2" s="13" t="s">
        <v>31</v>
      </c>
      <c r="G2" s="13" t="s">
        <v>32</v>
      </c>
      <c r="H2" s="13">
        <v>850</v>
      </c>
      <c r="I2" s="1" t="str">
        <f t="shared" ref="I2:I37" ca="1" si="1">IF(O2 - INDIRECT("O" &amp; ROW() - 1) = 0, "", INDIRECT("O" &amp; ROW() - 1) - O2)</f>
        <v/>
      </c>
      <c r="J2" s="7">
        <v>1</v>
      </c>
      <c r="L2" s="1">
        <f t="shared" ref="L2:L35" ca="1" si="2">IF(K2 = "-", -INDIRECT("D" &amp; ROW() - 1),H2)</f>
        <v>850</v>
      </c>
      <c r="M2" s="1">
        <f t="shared" ref="M2:M37" ca="1" si="3">IF(K2 = "-", SUM(INDIRECT(ADDRESS(2,COLUMN(L2)) &amp; ":" &amp; ADDRESS(ROW(),COLUMN(L2)))), 0)</f>
        <v>0</v>
      </c>
      <c r="N2" s="1">
        <f t="shared" ref="N2:N33" si="4">IF(K2="-",1,0)</f>
        <v>0</v>
      </c>
      <c r="O2" s="1">
        <f t="shared" ref="O2:O33" ca="1" si="5">IF(M2 = 0, INDIRECT("O" &amp; ROW() - 1), M2)</f>
        <v>0</v>
      </c>
      <c r="P2" s="1" t="str">
        <f>IF(G2="","",VLOOKUP(G2,'Соль SKU'!$A$1:$B$150,2, 0))</f>
        <v>2.7, Альче</v>
      </c>
    </row>
    <row r="3" spans="1:16" ht="13.8" customHeight="1" x14ac:dyDescent="0.3">
      <c r="A3" s="11" t="str">
        <f ca="1">IF(K3="-", "-", 1 + MAX(Вода!$A$2:$A$71) + SUM(INDIRECT(ADDRESS(2,COLUMN(N3)) &amp; ":" &amp; ADDRESS(ROW(),COLUMN(N3)))))</f>
        <v>-</v>
      </c>
      <c r="B3" s="12" t="str">
        <f t="shared" ca="1" si="0"/>
        <v/>
      </c>
      <c r="C3" s="7" t="s">
        <v>21</v>
      </c>
      <c r="D3" s="7" t="s">
        <v>21</v>
      </c>
      <c r="E3" s="7" t="s">
        <v>21</v>
      </c>
      <c r="F3" s="7" t="s">
        <v>21</v>
      </c>
      <c r="G3" s="7" t="s">
        <v>21</v>
      </c>
      <c r="H3" s="7" t="s">
        <v>21</v>
      </c>
      <c r="I3" s="1" t="str">
        <f t="shared" ca="1" si="1"/>
        <v/>
      </c>
      <c r="J3" s="7" t="s">
        <v>21</v>
      </c>
      <c r="K3" s="7" t="s">
        <v>21</v>
      </c>
      <c r="L3" s="1">
        <f t="shared" ca="1" si="2"/>
        <v>-850</v>
      </c>
      <c r="M3" s="1">
        <f t="shared" ca="1" si="3"/>
        <v>0</v>
      </c>
      <c r="N3" s="1">
        <f t="shared" si="4"/>
        <v>1</v>
      </c>
      <c r="O3" s="1">
        <f t="shared" ca="1" si="5"/>
        <v>0</v>
      </c>
      <c r="P3" s="1" t="str">
        <f>IF(G3="","",VLOOKUP(G3,'Соль SKU'!$A$1:$B$150,2, 0))</f>
        <v>-</v>
      </c>
    </row>
    <row r="4" spans="1:16" ht="13.8" customHeight="1" x14ac:dyDescent="0.3">
      <c r="A4" s="15">
        <f ca="1">IF(K4="-", "-", 1 + MAX(Вода!$A$2:$A$71) + SUM(INDIRECT(ADDRESS(2,COLUMN(N4)) &amp; ":" &amp; ADDRESS(ROW(),COLUMN(N4)))))</f>
        <v>10</v>
      </c>
      <c r="B4" s="14">
        <f t="shared" ca="1" si="0"/>
        <v>2</v>
      </c>
      <c r="C4" s="13" t="s">
        <v>30</v>
      </c>
      <c r="D4" s="13">
        <v>850</v>
      </c>
      <c r="E4" s="13" t="s">
        <v>31</v>
      </c>
      <c r="F4" s="13" t="s">
        <v>31</v>
      </c>
      <c r="G4" s="13" t="s">
        <v>32</v>
      </c>
      <c r="H4" s="13">
        <v>222</v>
      </c>
      <c r="I4" s="1" t="str">
        <f t="shared" ca="1" si="1"/>
        <v/>
      </c>
      <c r="J4" s="7">
        <v>1</v>
      </c>
      <c r="L4" s="1">
        <f t="shared" ca="1" si="2"/>
        <v>222</v>
      </c>
      <c r="M4" s="1">
        <f t="shared" ca="1" si="3"/>
        <v>0</v>
      </c>
      <c r="N4" s="1">
        <f t="shared" si="4"/>
        <v>0</v>
      </c>
      <c r="O4" s="1">
        <f t="shared" ca="1" si="5"/>
        <v>0</v>
      </c>
      <c r="P4" s="1" t="str">
        <f>IF(G4="","",VLOOKUP(G4,'Соль SKU'!$A$1:$B$150,2, 0))</f>
        <v>2.7, Альче</v>
      </c>
    </row>
    <row r="5" spans="1:16" ht="13.8" customHeight="1" x14ac:dyDescent="0.3">
      <c r="A5" s="15">
        <f ca="1">IF(K5="-", "-", 1 + MAX(Вода!$A$2:$A$71) + SUM(INDIRECT(ADDRESS(2,COLUMN(N5)) &amp; ":" &amp; ADDRESS(ROW(),COLUMN(N5)))))</f>
        <v>10</v>
      </c>
      <c r="B5" s="14">
        <f t="shared" ca="1" si="0"/>
        <v>2</v>
      </c>
      <c r="C5" s="13" t="s">
        <v>30</v>
      </c>
      <c r="D5" s="13">
        <v>850</v>
      </c>
      <c r="E5" s="13" t="s">
        <v>31</v>
      </c>
      <c r="F5" s="13" t="s">
        <v>31</v>
      </c>
      <c r="G5" s="13" t="s">
        <v>33</v>
      </c>
      <c r="H5" s="13">
        <v>628</v>
      </c>
      <c r="I5" s="1" t="str">
        <f t="shared" ca="1" si="1"/>
        <v/>
      </c>
      <c r="J5" s="7">
        <v>1</v>
      </c>
      <c r="L5" s="1">
        <f t="shared" ca="1" si="2"/>
        <v>628</v>
      </c>
      <c r="M5" s="1">
        <f t="shared" ca="1" si="3"/>
        <v>0</v>
      </c>
      <c r="N5" s="1">
        <f t="shared" si="4"/>
        <v>0</v>
      </c>
      <c r="O5" s="1">
        <f t="shared" ca="1" si="5"/>
        <v>0</v>
      </c>
      <c r="P5" s="1" t="str">
        <f>IF(G5="","",VLOOKUP(G5,'Соль SKU'!$A$1:$B$150,2, 0))</f>
        <v>2.7, Альче</v>
      </c>
    </row>
    <row r="6" spans="1:16" ht="13.8" customHeight="1" x14ac:dyDescent="0.3">
      <c r="A6" s="11" t="str">
        <f ca="1">IF(K6="-", "-", 1 + MAX(Вода!$A$2:$A$71) + SUM(INDIRECT(ADDRESS(2,COLUMN(N6)) &amp; ":" &amp; ADDRESS(ROW(),COLUMN(N6)))))</f>
        <v>-</v>
      </c>
      <c r="B6" s="12" t="str">
        <f t="shared" ca="1" si="0"/>
        <v/>
      </c>
      <c r="C6" s="7" t="s">
        <v>21</v>
      </c>
      <c r="D6" s="7" t="s">
        <v>21</v>
      </c>
      <c r="E6" s="7" t="s">
        <v>21</v>
      </c>
      <c r="F6" s="7" t="s">
        <v>21</v>
      </c>
      <c r="G6" s="7" t="s">
        <v>21</v>
      </c>
      <c r="H6" s="7" t="s">
        <v>21</v>
      </c>
      <c r="I6" s="1" t="str">
        <f t="shared" ca="1" si="1"/>
        <v/>
      </c>
      <c r="J6" s="7" t="s">
        <v>21</v>
      </c>
      <c r="K6" s="7" t="s">
        <v>21</v>
      </c>
      <c r="L6" s="1">
        <f t="shared" ca="1" si="2"/>
        <v>-850</v>
      </c>
      <c r="M6" s="1">
        <f t="shared" ca="1" si="3"/>
        <v>0</v>
      </c>
      <c r="N6" s="1">
        <f t="shared" si="4"/>
        <v>1</v>
      </c>
      <c r="O6" s="1">
        <f t="shared" ca="1" si="5"/>
        <v>0</v>
      </c>
      <c r="P6" s="1" t="str">
        <f>IF(G6="","",VLOOKUP(G6,'Соль SKU'!$A$1:$B$150,2, 0))</f>
        <v>-</v>
      </c>
    </row>
    <row r="7" spans="1:16" ht="13.8" customHeight="1" x14ac:dyDescent="0.3">
      <c r="A7" s="15">
        <f ca="1">IF(K7="-", "-", 1 + MAX(Вода!$A$2:$A$71) + SUM(INDIRECT(ADDRESS(2,COLUMN(N7)) &amp; ":" &amp; ADDRESS(ROW(),COLUMN(N7)))))</f>
        <v>11</v>
      </c>
      <c r="B7" s="14">
        <f t="shared" ca="1" si="0"/>
        <v>3</v>
      </c>
      <c r="C7" s="13" t="s">
        <v>30</v>
      </c>
      <c r="D7" s="13">
        <v>850</v>
      </c>
      <c r="E7" s="13" t="s">
        <v>31</v>
      </c>
      <c r="F7" s="13" t="s">
        <v>31</v>
      </c>
      <c r="G7" s="13" t="s">
        <v>33</v>
      </c>
      <c r="H7" s="13">
        <v>372</v>
      </c>
      <c r="I7" s="1" t="str">
        <f t="shared" ca="1" si="1"/>
        <v/>
      </c>
      <c r="J7" s="7">
        <v>1</v>
      </c>
      <c r="L7" s="1">
        <f t="shared" ca="1" si="2"/>
        <v>372</v>
      </c>
      <c r="M7" s="1">
        <f t="shared" ca="1" si="3"/>
        <v>0</v>
      </c>
      <c r="N7" s="1">
        <f t="shared" si="4"/>
        <v>0</v>
      </c>
      <c r="O7" s="1">
        <f t="shared" ca="1" si="5"/>
        <v>0</v>
      </c>
      <c r="P7" s="1" t="str">
        <f>IF(G7="","",VLOOKUP(G7,'Соль SKU'!$A$1:$B$150,2, 0))</f>
        <v>2.7, Альче</v>
      </c>
    </row>
    <row r="8" spans="1:16" ht="13.8" customHeight="1" x14ac:dyDescent="0.3">
      <c r="A8" s="15">
        <f ca="1">IF(K8="-", "-", 1 + MAX(Вода!$A$2:$A$71) + SUM(INDIRECT(ADDRESS(2,COLUMN(N8)) &amp; ":" &amp; ADDRESS(ROW(),COLUMN(N8)))))</f>
        <v>11</v>
      </c>
      <c r="B8" s="14">
        <f t="shared" ca="1" si="0"/>
        <v>3</v>
      </c>
      <c r="C8" s="13" t="s">
        <v>30</v>
      </c>
      <c r="D8" s="13">
        <v>850</v>
      </c>
      <c r="E8" s="13" t="s">
        <v>31</v>
      </c>
      <c r="F8" s="13" t="s">
        <v>31</v>
      </c>
      <c r="G8" s="13" t="s">
        <v>34</v>
      </c>
      <c r="H8" s="13">
        <v>478</v>
      </c>
      <c r="I8" s="1" t="str">
        <f t="shared" ca="1" si="1"/>
        <v/>
      </c>
      <c r="J8" s="7">
        <v>1</v>
      </c>
      <c r="L8" s="1">
        <f t="shared" ca="1" si="2"/>
        <v>478</v>
      </c>
      <c r="M8" s="1">
        <f t="shared" ca="1" si="3"/>
        <v>0</v>
      </c>
      <c r="N8" s="1">
        <f t="shared" si="4"/>
        <v>0</v>
      </c>
      <c r="O8" s="1">
        <f t="shared" ca="1" si="5"/>
        <v>0</v>
      </c>
      <c r="P8" s="1" t="str">
        <f>IF(G8="","",VLOOKUP(G8,'Соль SKU'!$A$1:$B$150,2, 0))</f>
        <v>2.7, Альче</v>
      </c>
    </row>
    <row r="9" spans="1:16" ht="13.8" customHeight="1" x14ac:dyDescent="0.3">
      <c r="A9" s="11" t="str">
        <f ca="1">IF(K9="-", "-", 1 + MAX(Вода!$A$2:$A$71) + SUM(INDIRECT(ADDRESS(2,COLUMN(N9)) &amp; ":" &amp; ADDRESS(ROW(),COLUMN(N9)))))</f>
        <v>-</v>
      </c>
      <c r="B9" s="12" t="str">
        <f t="shared" ca="1" si="0"/>
        <v/>
      </c>
      <c r="C9" s="7" t="s">
        <v>21</v>
      </c>
      <c r="D9" s="7" t="s">
        <v>21</v>
      </c>
      <c r="E9" s="7" t="s">
        <v>21</v>
      </c>
      <c r="F9" s="7" t="s">
        <v>21</v>
      </c>
      <c r="G9" s="7" t="s">
        <v>21</v>
      </c>
      <c r="H9" s="7" t="s">
        <v>21</v>
      </c>
      <c r="I9" s="1" t="str">
        <f t="shared" ca="1" si="1"/>
        <v/>
      </c>
      <c r="J9" s="7" t="s">
        <v>21</v>
      </c>
      <c r="K9" s="7" t="s">
        <v>21</v>
      </c>
      <c r="L9" s="1">
        <f t="shared" ca="1" si="2"/>
        <v>-850</v>
      </c>
      <c r="M9" s="1">
        <f t="shared" ca="1" si="3"/>
        <v>0</v>
      </c>
      <c r="N9" s="1">
        <f t="shared" si="4"/>
        <v>1</v>
      </c>
      <c r="O9" s="1">
        <f t="shared" ca="1" si="5"/>
        <v>0</v>
      </c>
      <c r="P9" s="1" t="str">
        <f>IF(G9="","",VLOOKUP(G9,'Соль SKU'!$A$1:$B$150,2, 0))</f>
        <v>-</v>
      </c>
    </row>
    <row r="10" spans="1:16" ht="13.8" customHeight="1" x14ac:dyDescent="0.3">
      <c r="A10" s="15">
        <f ca="1">IF(K10="-", "-", 1 + MAX(Вода!$A$2:$A$71) + SUM(INDIRECT(ADDRESS(2,COLUMN(N10)) &amp; ":" &amp; ADDRESS(ROW(),COLUMN(N10)))))</f>
        <v>12</v>
      </c>
      <c r="B10" s="14">
        <f t="shared" ca="1" si="0"/>
        <v>4</v>
      </c>
      <c r="C10" s="13" t="s">
        <v>30</v>
      </c>
      <c r="D10" s="13">
        <v>850</v>
      </c>
      <c r="E10" s="13" t="s">
        <v>31</v>
      </c>
      <c r="F10" s="13" t="s">
        <v>31</v>
      </c>
      <c r="G10" s="13" t="s">
        <v>34</v>
      </c>
      <c r="H10" s="13">
        <v>850</v>
      </c>
      <c r="I10" s="1" t="str">
        <f t="shared" ca="1" si="1"/>
        <v/>
      </c>
      <c r="J10" s="7">
        <v>1</v>
      </c>
      <c r="L10" s="1">
        <f t="shared" ca="1" si="2"/>
        <v>850</v>
      </c>
      <c r="M10" s="1">
        <f t="shared" ca="1" si="3"/>
        <v>0</v>
      </c>
      <c r="N10" s="1">
        <f t="shared" si="4"/>
        <v>0</v>
      </c>
      <c r="O10" s="1">
        <f t="shared" ca="1" si="5"/>
        <v>0</v>
      </c>
      <c r="P10" s="1" t="str">
        <f>IF(G10="","",VLOOKUP(G10,'Соль SKU'!$A$1:$B$150,2, 0))</f>
        <v>2.7, Альче</v>
      </c>
    </row>
    <row r="11" spans="1:16" ht="13.8" customHeight="1" x14ac:dyDescent="0.3">
      <c r="A11" s="11" t="str">
        <f ca="1">IF(K11="-", "-", 1 + MAX(Вода!$A$2:$A$71) + SUM(INDIRECT(ADDRESS(2,COLUMN(N11)) &amp; ":" &amp; ADDRESS(ROW(),COLUMN(N11)))))</f>
        <v>-</v>
      </c>
      <c r="B11" s="12" t="str">
        <f t="shared" ca="1" si="0"/>
        <v/>
      </c>
      <c r="C11" s="7" t="s">
        <v>21</v>
      </c>
      <c r="D11" s="7" t="s">
        <v>21</v>
      </c>
      <c r="E11" s="7" t="s">
        <v>21</v>
      </c>
      <c r="F11" s="7" t="s">
        <v>21</v>
      </c>
      <c r="G11" s="7" t="s">
        <v>21</v>
      </c>
      <c r="H11" s="7" t="s">
        <v>21</v>
      </c>
      <c r="I11" s="1" t="str">
        <f t="shared" ca="1" si="1"/>
        <v/>
      </c>
      <c r="J11" s="7" t="s">
        <v>21</v>
      </c>
      <c r="K11" s="7" t="s">
        <v>21</v>
      </c>
      <c r="L11" s="1">
        <f t="shared" ca="1" si="2"/>
        <v>-850</v>
      </c>
      <c r="M11" s="1">
        <f t="shared" ca="1" si="3"/>
        <v>0</v>
      </c>
      <c r="N11" s="1">
        <f t="shared" si="4"/>
        <v>1</v>
      </c>
      <c r="O11" s="1">
        <f t="shared" ca="1" si="5"/>
        <v>0</v>
      </c>
      <c r="P11" s="1" t="str">
        <f>IF(G11="","",VLOOKUP(G11,'Соль SKU'!$A$1:$B$150,2, 0))</f>
        <v>-</v>
      </c>
    </row>
    <row r="12" spans="1:16" ht="13.8" customHeight="1" x14ac:dyDescent="0.3">
      <c r="A12" s="15">
        <f ca="1">IF(K12="-", "-", 1 + MAX(Вода!$A$2:$A$71) + SUM(INDIRECT(ADDRESS(2,COLUMN(N12)) &amp; ":" &amp; ADDRESS(ROW(),COLUMN(N12)))))</f>
        <v>13</v>
      </c>
      <c r="B12" s="14">
        <f t="shared" ca="1" si="0"/>
        <v>5</v>
      </c>
      <c r="C12" s="13" t="s">
        <v>30</v>
      </c>
      <c r="D12" s="13">
        <v>850</v>
      </c>
      <c r="E12" s="13" t="s">
        <v>31</v>
      </c>
      <c r="F12" s="13" t="s">
        <v>31</v>
      </c>
      <c r="G12" s="13" t="s">
        <v>75</v>
      </c>
      <c r="H12" s="13">
        <v>850</v>
      </c>
      <c r="I12" s="1" t="str">
        <f t="shared" ca="1" si="1"/>
        <v/>
      </c>
      <c r="J12" s="7">
        <v>1</v>
      </c>
      <c r="L12" s="1">
        <f t="shared" ca="1" si="2"/>
        <v>850</v>
      </c>
      <c r="M12" s="1">
        <f t="shared" ca="1" si="3"/>
        <v>0</v>
      </c>
      <c r="N12" s="1">
        <f t="shared" si="4"/>
        <v>0</v>
      </c>
      <c r="O12" s="1">
        <f t="shared" ca="1" si="5"/>
        <v>0</v>
      </c>
      <c r="P12" s="1" t="str">
        <f>IF(G12="","",VLOOKUP(G12,'Соль SKU'!$A$1:$B$150,2, 0))</f>
        <v>2.7, Сакко</v>
      </c>
    </row>
    <row r="13" spans="1:16" ht="13.8" customHeight="1" x14ac:dyDescent="0.3">
      <c r="A13" s="11" t="str">
        <f ca="1">IF(K13="-", "-", 1 + MAX(Вода!$A$2:$A$71) + SUM(INDIRECT(ADDRESS(2,COLUMN(N13)) &amp; ":" &amp; ADDRESS(ROW(),COLUMN(N13)))))</f>
        <v>-</v>
      </c>
      <c r="B13" s="12" t="str">
        <f t="shared" ca="1" si="0"/>
        <v/>
      </c>
      <c r="C13" s="7" t="s">
        <v>21</v>
      </c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1" t="str">
        <f t="shared" ca="1" si="1"/>
        <v/>
      </c>
      <c r="J13" s="7" t="s">
        <v>21</v>
      </c>
      <c r="K13" s="7" t="s">
        <v>21</v>
      </c>
      <c r="L13" s="1">
        <f t="shared" ca="1" si="2"/>
        <v>-850</v>
      </c>
      <c r="M13" s="1">
        <f t="shared" ca="1" si="3"/>
        <v>0</v>
      </c>
      <c r="N13" s="1">
        <f t="shared" si="4"/>
        <v>1</v>
      </c>
      <c r="O13" s="1">
        <f t="shared" ca="1" si="5"/>
        <v>0</v>
      </c>
      <c r="P13" s="1" t="str">
        <f>IF(G13="","",VLOOKUP(G13,'Соль SKU'!$A$1:$B$150,2, 0))</f>
        <v>-</v>
      </c>
    </row>
    <row r="14" spans="1:16" ht="13.8" customHeight="1" x14ac:dyDescent="0.3">
      <c r="A14" s="16">
        <f ca="1">IF(K14="-", "-", 1 + MAX(Вода!$A$2:$A$71) + SUM(INDIRECT(ADDRESS(2,COLUMN(N14)) &amp; ":" &amp; ADDRESS(ROW(),COLUMN(N14)))))</f>
        <v>14</v>
      </c>
      <c r="B14" s="17">
        <f t="shared" ca="1" si="0"/>
        <v>6</v>
      </c>
      <c r="C14" s="18" t="s">
        <v>35</v>
      </c>
      <c r="D14" s="18">
        <v>850</v>
      </c>
      <c r="E14" s="18" t="s">
        <v>36</v>
      </c>
      <c r="F14" s="18" t="s">
        <v>26</v>
      </c>
      <c r="G14" s="18" t="s">
        <v>37</v>
      </c>
      <c r="H14" s="18">
        <v>763</v>
      </c>
      <c r="I14" s="1" t="str">
        <f t="shared" ca="1" si="1"/>
        <v/>
      </c>
      <c r="J14" s="7">
        <v>1</v>
      </c>
      <c r="L14" s="1">
        <f t="shared" ca="1" si="2"/>
        <v>763</v>
      </c>
      <c r="M14" s="1">
        <f t="shared" ca="1" si="3"/>
        <v>0</v>
      </c>
      <c r="N14" s="1">
        <f t="shared" si="4"/>
        <v>0</v>
      </c>
      <c r="O14" s="1">
        <f t="shared" ca="1" si="5"/>
        <v>0</v>
      </c>
      <c r="P14" s="1" t="str">
        <f>IF(G14="","",VLOOKUP(G14,'Соль SKU'!$A$1:$B$150,2, 0))</f>
        <v>2.7, Сакко</v>
      </c>
    </row>
    <row r="15" spans="1:16" ht="13.8" customHeight="1" x14ac:dyDescent="0.3">
      <c r="A15" s="16">
        <f ca="1">IF(K15="-", "-", 1 + MAX(Вода!$A$2:$A$71) + SUM(INDIRECT(ADDRESS(2,COLUMN(N15)) &amp; ":" &amp; ADDRESS(ROW(),COLUMN(N15)))))</f>
        <v>14</v>
      </c>
      <c r="B15" s="17">
        <f t="shared" ca="1" si="0"/>
        <v>6</v>
      </c>
      <c r="C15" s="18" t="s">
        <v>35</v>
      </c>
      <c r="D15" s="18">
        <v>850</v>
      </c>
      <c r="E15" s="18" t="s">
        <v>36</v>
      </c>
      <c r="F15" s="18" t="s">
        <v>26</v>
      </c>
      <c r="G15" s="18" t="s">
        <v>38</v>
      </c>
      <c r="H15" s="18">
        <v>87</v>
      </c>
      <c r="I15" s="1" t="str">
        <f t="shared" ca="1" si="1"/>
        <v/>
      </c>
      <c r="J15" s="7">
        <v>1</v>
      </c>
      <c r="L15" s="1">
        <f t="shared" ca="1" si="2"/>
        <v>87</v>
      </c>
      <c r="M15" s="1">
        <f t="shared" ca="1" si="3"/>
        <v>0</v>
      </c>
      <c r="N15" s="1">
        <f t="shared" si="4"/>
        <v>0</v>
      </c>
      <c r="O15" s="1">
        <f t="shared" ca="1" si="5"/>
        <v>0</v>
      </c>
      <c r="P15" s="1" t="str">
        <f>IF(G15="","",VLOOKUP(G15,'Соль SKU'!$A$1:$B$150,2, 0))</f>
        <v>2.7, Сакко</v>
      </c>
    </row>
    <row r="16" spans="1:16" ht="13.8" customHeight="1" x14ac:dyDescent="0.3">
      <c r="A16" s="11" t="str">
        <f ca="1">IF(K16="-", "-", 1 + MAX(Вода!$A$2:$A$71) + SUM(INDIRECT(ADDRESS(2,COLUMN(N16)) &amp; ":" &amp; ADDRESS(ROW(),COLUMN(N16)))))</f>
        <v>-</v>
      </c>
      <c r="B16" s="12" t="str">
        <f t="shared" ca="1" si="0"/>
        <v/>
      </c>
      <c r="C16" s="7" t="s">
        <v>21</v>
      </c>
      <c r="D16" s="7" t="s">
        <v>21</v>
      </c>
      <c r="E16" s="7" t="s">
        <v>21</v>
      </c>
      <c r="F16" s="7" t="s">
        <v>21</v>
      </c>
      <c r="G16" s="7" t="s">
        <v>21</v>
      </c>
      <c r="H16" s="7" t="s">
        <v>21</v>
      </c>
      <c r="I16" s="1" t="str">
        <f t="shared" ca="1" si="1"/>
        <v/>
      </c>
      <c r="J16" s="7" t="s">
        <v>21</v>
      </c>
      <c r="K16" s="7" t="s">
        <v>21</v>
      </c>
      <c r="L16" s="1">
        <f t="shared" ca="1" si="2"/>
        <v>-850</v>
      </c>
      <c r="M16" s="1">
        <f t="shared" ca="1" si="3"/>
        <v>0</v>
      </c>
      <c r="N16" s="1">
        <f t="shared" si="4"/>
        <v>1</v>
      </c>
      <c r="O16" s="1">
        <f t="shared" ca="1" si="5"/>
        <v>0</v>
      </c>
      <c r="P16" s="1" t="str">
        <f>IF(G16="","",VLOOKUP(G16,'Соль SKU'!$A$1:$B$150,2, 0))</f>
        <v>-</v>
      </c>
    </row>
    <row r="17" spans="1:16" ht="13.8" customHeight="1" x14ac:dyDescent="0.3">
      <c r="A17" s="16">
        <f ca="1">IF(K17="-", "-", 1 + MAX(Вода!$A$2:$A$71) + SUM(INDIRECT(ADDRESS(2,COLUMN(N17)) &amp; ":" &amp; ADDRESS(ROW(),COLUMN(N17)))))</f>
        <v>15</v>
      </c>
      <c r="B17" s="17">
        <f t="shared" ca="1" si="0"/>
        <v>7</v>
      </c>
      <c r="C17" s="18" t="s">
        <v>35</v>
      </c>
      <c r="D17" s="18">
        <v>850</v>
      </c>
      <c r="E17" s="18" t="s">
        <v>36</v>
      </c>
      <c r="F17" s="18" t="s">
        <v>26</v>
      </c>
      <c r="G17" s="18" t="s">
        <v>38</v>
      </c>
      <c r="H17" s="18">
        <v>850</v>
      </c>
      <c r="I17" s="1" t="str">
        <f t="shared" ca="1" si="1"/>
        <v/>
      </c>
      <c r="J17" s="7">
        <v>1</v>
      </c>
      <c r="L17" s="1">
        <f t="shared" ca="1" si="2"/>
        <v>850</v>
      </c>
      <c r="M17" s="1">
        <f t="shared" ca="1" si="3"/>
        <v>0</v>
      </c>
      <c r="N17" s="1">
        <f t="shared" si="4"/>
        <v>0</v>
      </c>
      <c r="O17" s="1">
        <f t="shared" ca="1" si="5"/>
        <v>0</v>
      </c>
      <c r="P17" s="1" t="str">
        <f>IF(G17="","",VLOOKUP(G17,'Соль SKU'!$A$1:$B$150,2, 0))</f>
        <v>2.7, Сакко</v>
      </c>
    </row>
    <row r="18" spans="1:16" ht="13.8" customHeight="1" x14ac:dyDescent="0.3">
      <c r="A18" s="11" t="str">
        <f ca="1">IF(K18="-", "-", 1 + MAX(Вода!$A$2:$A$71) + SUM(INDIRECT(ADDRESS(2,COLUMN(N18)) &amp; ":" &amp; ADDRESS(ROW(),COLUMN(N18)))))</f>
        <v>-</v>
      </c>
      <c r="B18" s="12" t="str">
        <f t="shared" ca="1" si="0"/>
        <v/>
      </c>
      <c r="C18" s="7" t="s">
        <v>21</v>
      </c>
      <c r="D18" s="7" t="s">
        <v>21</v>
      </c>
      <c r="E18" s="7" t="s">
        <v>21</v>
      </c>
      <c r="F18" s="7" t="s">
        <v>21</v>
      </c>
      <c r="G18" s="7" t="s">
        <v>21</v>
      </c>
      <c r="H18" s="7" t="s">
        <v>21</v>
      </c>
      <c r="I18" s="1" t="str">
        <f t="shared" ca="1" si="1"/>
        <v/>
      </c>
      <c r="J18" s="7" t="s">
        <v>21</v>
      </c>
      <c r="K18" s="7" t="s">
        <v>21</v>
      </c>
      <c r="L18" s="1">
        <f t="shared" ca="1" si="2"/>
        <v>-850</v>
      </c>
      <c r="M18" s="1">
        <f t="shared" ca="1" si="3"/>
        <v>0</v>
      </c>
      <c r="N18" s="1">
        <f t="shared" si="4"/>
        <v>1</v>
      </c>
      <c r="O18" s="1">
        <f t="shared" ca="1" si="5"/>
        <v>0</v>
      </c>
      <c r="P18" s="1" t="str">
        <f>IF(G18="","",VLOOKUP(G18,'Соль SKU'!$A$1:$B$150,2, 0))</f>
        <v>-</v>
      </c>
    </row>
    <row r="19" spans="1:16" ht="13.8" customHeight="1" x14ac:dyDescent="0.3">
      <c r="A19" s="19">
        <f ca="1">IF(K19="-", "-", 1 + MAX(Вода!$A$2:$A$71) + SUM(INDIRECT(ADDRESS(2,COLUMN(N19)) &amp; ":" &amp; ADDRESS(ROW(),COLUMN(N19)))))</f>
        <v>16</v>
      </c>
      <c r="B19" s="20">
        <f t="shared" ca="1" si="0"/>
        <v>8</v>
      </c>
      <c r="C19" s="21" t="s">
        <v>30</v>
      </c>
      <c r="D19" s="21">
        <v>850</v>
      </c>
      <c r="E19" s="21" t="s">
        <v>39</v>
      </c>
      <c r="F19" s="21" t="s">
        <v>26</v>
      </c>
      <c r="G19" s="21" t="s">
        <v>40</v>
      </c>
      <c r="H19" s="21">
        <v>850</v>
      </c>
      <c r="I19" s="1" t="str">
        <f t="shared" ca="1" si="1"/>
        <v/>
      </c>
      <c r="J19" s="7">
        <v>1</v>
      </c>
      <c r="L19" s="1">
        <f t="shared" ca="1" si="2"/>
        <v>850</v>
      </c>
      <c r="M19" s="1">
        <f t="shared" ca="1" si="3"/>
        <v>0</v>
      </c>
      <c r="N19" s="1">
        <f t="shared" si="4"/>
        <v>0</v>
      </c>
      <c r="O19" s="1">
        <f t="shared" ca="1" si="5"/>
        <v>0</v>
      </c>
      <c r="P19" s="1" t="str">
        <f>IF(G19="","",VLOOKUP(G19,'Соль SKU'!$A$1:$B$150,2, 0))</f>
        <v>2.7, Альче</v>
      </c>
    </row>
    <row r="20" spans="1:16" ht="13.8" customHeight="1" x14ac:dyDescent="0.3">
      <c r="A20" s="11" t="str">
        <f ca="1">IF(K20="-", "-", 1 + MAX(Вода!$A$2:$A$71) + SUM(INDIRECT(ADDRESS(2,COLUMN(N20)) &amp; ":" &amp; ADDRESS(ROW(),COLUMN(N20)))))</f>
        <v>-</v>
      </c>
      <c r="B20" s="12" t="str">
        <f t="shared" ca="1" si="0"/>
        <v/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1" t="str">
        <f t="shared" ca="1" si="1"/>
        <v/>
      </c>
      <c r="J20" s="7" t="s">
        <v>21</v>
      </c>
      <c r="K20" s="7" t="s">
        <v>21</v>
      </c>
      <c r="L20" s="1">
        <f t="shared" ca="1" si="2"/>
        <v>-850</v>
      </c>
      <c r="M20" s="1">
        <f t="shared" ca="1" si="3"/>
        <v>0</v>
      </c>
      <c r="N20" s="1">
        <f t="shared" si="4"/>
        <v>1</v>
      </c>
      <c r="O20" s="1">
        <f t="shared" ca="1" si="5"/>
        <v>0</v>
      </c>
      <c r="P20" s="1" t="str">
        <f>IF(G20="","",VLOOKUP(G20,'Соль SKU'!$A$1:$B$150,2, 0))</f>
        <v>-</v>
      </c>
    </row>
    <row r="21" spans="1:16" ht="13.8" customHeight="1" x14ac:dyDescent="0.3">
      <c r="A21" s="16">
        <f ca="1">IF(K21="-", "-", 1 + MAX(Вода!$A$2:$A$71) + SUM(INDIRECT(ADDRESS(2,COLUMN(N21)) &amp; ":" &amp; ADDRESS(ROW(),COLUMN(N21)))))</f>
        <v>17</v>
      </c>
      <c r="B21" s="17">
        <f t="shared" ca="1" si="0"/>
        <v>9</v>
      </c>
      <c r="C21" s="18" t="s">
        <v>35</v>
      </c>
      <c r="D21" s="18">
        <v>850</v>
      </c>
      <c r="E21" s="18" t="s">
        <v>36</v>
      </c>
      <c r="F21" s="18" t="s">
        <v>41</v>
      </c>
      <c r="G21" s="18" t="s">
        <v>42</v>
      </c>
      <c r="H21" s="18">
        <v>850</v>
      </c>
      <c r="I21" s="1" t="str">
        <f t="shared" ca="1" si="1"/>
        <v/>
      </c>
      <c r="J21" s="7">
        <v>1</v>
      </c>
      <c r="L21" s="1">
        <f t="shared" ca="1" si="2"/>
        <v>850</v>
      </c>
      <c r="M21" s="1">
        <f t="shared" ca="1" si="3"/>
        <v>0</v>
      </c>
      <c r="N21" s="1">
        <f t="shared" si="4"/>
        <v>0</v>
      </c>
      <c r="O21" s="1">
        <f t="shared" ca="1" si="5"/>
        <v>0</v>
      </c>
      <c r="P21" s="1" t="str">
        <f>IF(G21="","",VLOOKUP(G21,'Соль SKU'!$A$1:$B$150,2, 0))</f>
        <v>2.7, Сакко</v>
      </c>
    </row>
    <row r="22" spans="1:16" ht="13.8" customHeight="1" x14ac:dyDescent="0.3">
      <c r="A22" s="11" t="str">
        <f ca="1">IF(K22="-", "-", 1 + MAX(Вода!$A$2:$A$71) + SUM(INDIRECT(ADDRESS(2,COLUMN(N22)) &amp; ":" &amp; ADDRESS(ROW(),COLUMN(N22)))))</f>
        <v>-</v>
      </c>
      <c r="B22" s="12" t="str">
        <f t="shared" ca="1" si="0"/>
        <v/>
      </c>
      <c r="C22" s="7" t="s">
        <v>21</v>
      </c>
      <c r="D22" s="7" t="s">
        <v>21</v>
      </c>
      <c r="E22" s="7" t="s">
        <v>21</v>
      </c>
      <c r="F22" s="7" t="s">
        <v>21</v>
      </c>
      <c r="G22" s="7" t="s">
        <v>21</v>
      </c>
      <c r="H22" s="7" t="s">
        <v>21</v>
      </c>
      <c r="I22" s="1" t="str">
        <f t="shared" ca="1" si="1"/>
        <v/>
      </c>
      <c r="J22" s="7" t="s">
        <v>21</v>
      </c>
      <c r="K22" s="7" t="s">
        <v>21</v>
      </c>
      <c r="L22" s="1">
        <f t="shared" ca="1" si="2"/>
        <v>-850</v>
      </c>
      <c r="M22" s="1">
        <f t="shared" ca="1" si="3"/>
        <v>0</v>
      </c>
      <c r="N22" s="1">
        <f t="shared" si="4"/>
        <v>1</v>
      </c>
      <c r="O22" s="1">
        <f t="shared" ca="1" si="5"/>
        <v>0</v>
      </c>
      <c r="P22" s="1" t="str">
        <f>IF(G22="","",VLOOKUP(G22,'Соль SKU'!$A$1:$B$150,2, 0))</f>
        <v>-</v>
      </c>
    </row>
    <row r="23" spans="1:16" ht="13.8" customHeight="1" x14ac:dyDescent="0.3">
      <c r="A23" s="16">
        <f ca="1">IF(K23="-", "-", 1 + MAX(Вода!$A$2:$A$71) + SUM(INDIRECT(ADDRESS(2,COLUMN(N23)) &amp; ":" &amp; ADDRESS(ROW(),COLUMN(N23)))))</f>
        <v>18</v>
      </c>
      <c r="B23" s="17">
        <f t="shared" ca="1" si="0"/>
        <v>10</v>
      </c>
      <c r="C23" s="18" t="s">
        <v>30</v>
      </c>
      <c r="D23" s="18">
        <v>850</v>
      </c>
      <c r="E23" s="18" t="s">
        <v>36</v>
      </c>
      <c r="F23" s="18" t="s">
        <v>41</v>
      </c>
      <c r="G23" s="18" t="s">
        <v>43</v>
      </c>
      <c r="H23" s="18">
        <v>452</v>
      </c>
      <c r="I23" s="1" t="str">
        <f t="shared" ca="1" si="1"/>
        <v/>
      </c>
      <c r="J23" s="7">
        <v>1</v>
      </c>
      <c r="L23" s="1">
        <f t="shared" ca="1" si="2"/>
        <v>452</v>
      </c>
      <c r="M23" s="1">
        <f t="shared" ca="1" si="3"/>
        <v>0</v>
      </c>
      <c r="N23" s="1">
        <f t="shared" si="4"/>
        <v>0</v>
      </c>
      <c r="O23" s="1">
        <f t="shared" ca="1" si="5"/>
        <v>0</v>
      </c>
      <c r="P23" s="1" t="str">
        <f>IF(G23="","",VLOOKUP(G23,'Соль SKU'!$A$1:$B$150,2, 0))</f>
        <v>2.7, Альче</v>
      </c>
    </row>
    <row r="24" spans="1:16" ht="13.8" customHeight="1" x14ac:dyDescent="0.3">
      <c r="A24" s="19">
        <f ca="1">IF(K24="-", "-", 1 + MAX(Вода!$A$2:$A$71) + SUM(INDIRECT(ADDRESS(2,COLUMN(N24)) &amp; ":" &amp; ADDRESS(ROW(),COLUMN(N24)))))</f>
        <v>18</v>
      </c>
      <c r="B24" s="20">
        <f t="shared" ca="1" si="0"/>
        <v>10</v>
      </c>
      <c r="C24" s="21" t="s">
        <v>30</v>
      </c>
      <c r="D24" s="21">
        <v>850</v>
      </c>
      <c r="E24" s="21" t="s">
        <v>39</v>
      </c>
      <c r="F24" s="21" t="s">
        <v>41</v>
      </c>
      <c r="G24" s="21" t="s">
        <v>44</v>
      </c>
      <c r="H24" s="21">
        <v>398</v>
      </c>
      <c r="I24" s="1" t="str">
        <f t="shared" ca="1" si="1"/>
        <v/>
      </c>
      <c r="J24" s="7">
        <v>1</v>
      </c>
      <c r="L24" s="1">
        <f t="shared" ca="1" si="2"/>
        <v>398</v>
      </c>
      <c r="M24" s="1">
        <f t="shared" ca="1" si="3"/>
        <v>0</v>
      </c>
      <c r="N24" s="1">
        <f t="shared" si="4"/>
        <v>0</v>
      </c>
      <c r="O24" s="1">
        <f t="shared" ca="1" si="5"/>
        <v>0</v>
      </c>
      <c r="P24" s="1" t="str">
        <f>IF(G24="","",VLOOKUP(G24,'Соль SKU'!$A$1:$B$150,2, 0))</f>
        <v>2.7, Альче</v>
      </c>
    </row>
    <row r="25" spans="1:16" ht="13.8" customHeight="1" x14ac:dyDescent="0.3">
      <c r="A25" s="11" t="str">
        <f ca="1">IF(K25="-", "-", 1 + MAX(Вода!$A$2:$A$71) + SUM(INDIRECT(ADDRESS(2,COLUMN(N25)) &amp; ":" &amp; ADDRESS(ROW(),COLUMN(N25)))))</f>
        <v>-</v>
      </c>
      <c r="B25" s="12" t="str">
        <f t="shared" ca="1" si="0"/>
        <v/>
      </c>
      <c r="C25" s="7" t="s">
        <v>21</v>
      </c>
      <c r="D25" s="7" t="s">
        <v>21</v>
      </c>
      <c r="E25" s="7" t="s">
        <v>21</v>
      </c>
      <c r="F25" s="7" t="s">
        <v>21</v>
      </c>
      <c r="G25" s="7" t="s">
        <v>21</v>
      </c>
      <c r="H25" s="7" t="s">
        <v>21</v>
      </c>
      <c r="I25" s="1" t="str">
        <f t="shared" ca="1" si="1"/>
        <v/>
      </c>
      <c r="J25" s="7" t="s">
        <v>21</v>
      </c>
      <c r="K25" s="7" t="s">
        <v>21</v>
      </c>
      <c r="L25" s="1">
        <f t="shared" ca="1" si="2"/>
        <v>-850</v>
      </c>
      <c r="M25" s="1">
        <f t="shared" ca="1" si="3"/>
        <v>0</v>
      </c>
      <c r="N25" s="1">
        <f t="shared" si="4"/>
        <v>1</v>
      </c>
      <c r="O25" s="1">
        <f t="shared" ca="1" si="5"/>
        <v>0</v>
      </c>
      <c r="P25" s="1" t="str">
        <f>IF(G25="","",VLOOKUP(G25,'Соль SKU'!$A$1:$B$150,2, 0))</f>
        <v>-</v>
      </c>
    </row>
    <row r="26" spans="1:16" ht="13.8" customHeight="1" x14ac:dyDescent="0.3">
      <c r="A26" s="15">
        <f ca="1">IF(K26="-", "-", 1 + MAX(Вода!$A$2:$A$71) + SUM(INDIRECT(ADDRESS(2,COLUMN(N26)) &amp; ":" &amp; ADDRESS(ROW(),COLUMN(N26)))))</f>
        <v>19</v>
      </c>
      <c r="B26" s="14">
        <f t="shared" ca="1" si="0"/>
        <v>11</v>
      </c>
      <c r="C26" s="13" t="s">
        <v>30</v>
      </c>
      <c r="D26" s="13">
        <v>850</v>
      </c>
      <c r="E26" s="13" t="s">
        <v>31</v>
      </c>
      <c r="F26" s="13" t="s">
        <v>31</v>
      </c>
      <c r="G26" s="13" t="s">
        <v>34</v>
      </c>
      <c r="H26" s="13">
        <v>850</v>
      </c>
      <c r="I26" s="1" t="str">
        <f t="shared" ca="1" si="1"/>
        <v/>
      </c>
      <c r="J26" s="7">
        <v>1</v>
      </c>
      <c r="L26" s="1">
        <f t="shared" ca="1" si="2"/>
        <v>850</v>
      </c>
      <c r="M26" s="1">
        <f t="shared" ca="1" si="3"/>
        <v>0</v>
      </c>
      <c r="N26" s="1">
        <f t="shared" si="4"/>
        <v>0</v>
      </c>
      <c r="O26" s="1">
        <f t="shared" ca="1" si="5"/>
        <v>0</v>
      </c>
      <c r="P26" s="1" t="str">
        <f>IF(G26="","",VLOOKUP(G26,'Соль SKU'!$A$1:$B$150,2, 0))</f>
        <v>2.7, Альче</v>
      </c>
    </row>
    <row r="27" spans="1:16" ht="13.8" customHeight="1" x14ac:dyDescent="0.3">
      <c r="A27" s="11" t="str">
        <f ca="1">IF(K27="-", "-", 1 + MAX(Вода!$A$2:$A$71) + SUM(INDIRECT(ADDRESS(2,COLUMN(N27)) &amp; ":" &amp; ADDRESS(ROW(),COLUMN(N27)))))</f>
        <v>-</v>
      </c>
      <c r="B27" s="12" t="str">
        <f t="shared" ca="1" si="0"/>
        <v/>
      </c>
      <c r="C27" s="7" t="s">
        <v>21</v>
      </c>
      <c r="D27" s="7" t="s">
        <v>21</v>
      </c>
      <c r="E27" s="7" t="s">
        <v>21</v>
      </c>
      <c r="F27" s="7" t="s">
        <v>21</v>
      </c>
      <c r="G27" s="7" t="s">
        <v>21</v>
      </c>
      <c r="H27" s="7" t="s">
        <v>21</v>
      </c>
      <c r="I27" s="1" t="str">
        <f t="shared" ca="1" si="1"/>
        <v/>
      </c>
      <c r="J27" s="7" t="s">
        <v>21</v>
      </c>
      <c r="K27" s="7" t="s">
        <v>21</v>
      </c>
      <c r="L27" s="1">
        <f t="shared" ca="1" si="2"/>
        <v>-850</v>
      </c>
      <c r="M27" s="1">
        <f t="shared" ca="1" si="3"/>
        <v>0</v>
      </c>
      <c r="N27" s="1">
        <f t="shared" si="4"/>
        <v>1</v>
      </c>
      <c r="O27" s="1">
        <f t="shared" ca="1" si="5"/>
        <v>0</v>
      </c>
      <c r="P27" s="1" t="str">
        <f>IF(G27="","",VLOOKUP(G27,'Соль SKU'!$A$1:$B$150,2, 0))</f>
        <v>-</v>
      </c>
    </row>
    <row r="28" spans="1:16" ht="13.8" customHeight="1" x14ac:dyDescent="0.3">
      <c r="A28" s="15">
        <f ca="1">IF(K28="-", "-", 1 + MAX(Вода!$A$2:$A$71) + SUM(INDIRECT(ADDRESS(2,COLUMN(N28)) &amp; ":" &amp; ADDRESS(ROW(),COLUMN(N28)))))</f>
        <v>20</v>
      </c>
      <c r="B28" s="14">
        <f t="shared" ca="1" si="0"/>
        <v>12</v>
      </c>
      <c r="C28" s="13" t="s">
        <v>30</v>
      </c>
      <c r="D28" s="13">
        <v>850</v>
      </c>
      <c r="E28" s="13" t="s">
        <v>31</v>
      </c>
      <c r="F28" s="13" t="s">
        <v>31</v>
      </c>
      <c r="G28" s="13" t="s">
        <v>34</v>
      </c>
      <c r="H28" s="13">
        <v>850</v>
      </c>
      <c r="I28" s="1" t="str">
        <f t="shared" ca="1" si="1"/>
        <v/>
      </c>
      <c r="J28" s="7">
        <v>1</v>
      </c>
      <c r="L28" s="1">
        <f t="shared" ca="1" si="2"/>
        <v>850</v>
      </c>
      <c r="M28" s="1">
        <f t="shared" ca="1" si="3"/>
        <v>0</v>
      </c>
      <c r="N28" s="1">
        <f t="shared" si="4"/>
        <v>0</v>
      </c>
      <c r="O28" s="1">
        <f t="shared" ca="1" si="5"/>
        <v>0</v>
      </c>
      <c r="P28" s="1" t="str">
        <f>IF(G28="","",VLOOKUP(G28,'Соль SKU'!$A$1:$B$150,2, 0))</f>
        <v>2.7, Альче</v>
      </c>
    </row>
    <row r="29" spans="1:16" ht="13.8" customHeight="1" x14ac:dyDescent="0.3">
      <c r="A29" s="11" t="str">
        <f ca="1">IF(K29="-", "-", 1 + MAX(Вода!$A$2:$A$71) + SUM(INDIRECT(ADDRESS(2,COLUMN(N29)) &amp; ":" &amp; ADDRESS(ROW(),COLUMN(N29)))))</f>
        <v>-</v>
      </c>
      <c r="B29" s="12" t="str">
        <f t="shared" ca="1" si="0"/>
        <v/>
      </c>
      <c r="C29" s="7" t="s">
        <v>21</v>
      </c>
      <c r="D29" s="7" t="s">
        <v>21</v>
      </c>
      <c r="E29" s="7" t="s">
        <v>21</v>
      </c>
      <c r="F29" s="7" t="s">
        <v>21</v>
      </c>
      <c r="G29" s="7" t="s">
        <v>21</v>
      </c>
      <c r="H29" s="7" t="s">
        <v>21</v>
      </c>
      <c r="I29" s="1" t="str">
        <f t="shared" ca="1" si="1"/>
        <v/>
      </c>
      <c r="J29" s="7" t="s">
        <v>21</v>
      </c>
      <c r="K29" s="7" t="s">
        <v>21</v>
      </c>
      <c r="L29" s="1">
        <f t="shared" ca="1" si="2"/>
        <v>-850</v>
      </c>
      <c r="M29" s="1">
        <f t="shared" ca="1" si="3"/>
        <v>0</v>
      </c>
      <c r="N29" s="1">
        <f t="shared" si="4"/>
        <v>1</v>
      </c>
      <c r="O29" s="1">
        <f t="shared" ca="1" si="5"/>
        <v>0</v>
      </c>
      <c r="P29" s="1" t="str">
        <f>IF(G29="","",VLOOKUP(G29,'Соль SKU'!$A$1:$B$150,2, 0))</f>
        <v>-</v>
      </c>
    </row>
    <row r="30" spans="1:16" ht="13.8" customHeight="1" x14ac:dyDescent="0.3">
      <c r="A30" s="19">
        <f ca="1">IF(K30="-", "-", 1 + MAX(Вода!$A$2:$A$71) + SUM(INDIRECT(ADDRESS(2,COLUMN(N30)) &amp; ":" &amp; ADDRESS(ROW(),COLUMN(N30)))))</f>
        <v>21</v>
      </c>
      <c r="B30" s="20">
        <f t="shared" ca="1" si="0"/>
        <v>13</v>
      </c>
      <c r="C30" s="21" t="s">
        <v>30</v>
      </c>
      <c r="D30" s="21">
        <v>850</v>
      </c>
      <c r="E30" s="21" t="s">
        <v>39</v>
      </c>
      <c r="F30" s="21" t="s">
        <v>41</v>
      </c>
      <c r="G30" s="21" t="s">
        <v>45</v>
      </c>
      <c r="H30" s="21">
        <v>850</v>
      </c>
      <c r="I30" s="1" t="str">
        <f t="shared" ca="1" si="1"/>
        <v/>
      </c>
      <c r="J30" s="7">
        <v>1</v>
      </c>
      <c r="L30" s="1">
        <f t="shared" ca="1" si="2"/>
        <v>850</v>
      </c>
      <c r="M30" s="1">
        <f t="shared" ca="1" si="3"/>
        <v>0</v>
      </c>
      <c r="N30" s="1">
        <f t="shared" si="4"/>
        <v>0</v>
      </c>
      <c r="O30" s="1">
        <f t="shared" ca="1" si="5"/>
        <v>0</v>
      </c>
      <c r="P30" s="1" t="str">
        <f>IF(G30="","",VLOOKUP(G30,'Соль SKU'!$A$1:$B$150,2, 0))</f>
        <v>2.7, Альче</v>
      </c>
    </row>
    <row r="31" spans="1:16" ht="13.8" customHeight="1" x14ac:dyDescent="0.3">
      <c r="A31" s="11" t="str">
        <f ca="1">IF(K31="-", "-", 1 + MAX(Вода!$A$2:$A$71) + SUM(INDIRECT(ADDRESS(2,COLUMN(N31)) &amp; ":" &amp; ADDRESS(ROW(),COLUMN(N31)))))</f>
        <v>-</v>
      </c>
      <c r="B31" s="12" t="str">
        <f t="shared" ca="1" si="0"/>
        <v/>
      </c>
      <c r="C31" s="7" t="s">
        <v>21</v>
      </c>
      <c r="D31" s="7" t="s">
        <v>21</v>
      </c>
      <c r="E31" s="7" t="s">
        <v>21</v>
      </c>
      <c r="F31" s="7" t="s">
        <v>21</v>
      </c>
      <c r="G31" s="7" t="s">
        <v>21</v>
      </c>
      <c r="H31" s="7" t="s">
        <v>21</v>
      </c>
      <c r="I31" s="1" t="str">
        <f t="shared" ca="1" si="1"/>
        <v/>
      </c>
      <c r="J31" s="7" t="s">
        <v>21</v>
      </c>
      <c r="K31" s="7" t="s">
        <v>21</v>
      </c>
      <c r="L31" s="1">
        <f t="shared" ca="1" si="2"/>
        <v>-850</v>
      </c>
      <c r="M31" s="1">
        <f t="shared" ca="1" si="3"/>
        <v>0</v>
      </c>
      <c r="N31" s="1">
        <f t="shared" si="4"/>
        <v>1</v>
      </c>
      <c r="O31" s="1">
        <f t="shared" ca="1" si="5"/>
        <v>0</v>
      </c>
      <c r="P31" s="1" t="str">
        <f>IF(G31="","",VLOOKUP(G31,'Соль SKU'!$A$1:$B$150,2, 0))</f>
        <v>-</v>
      </c>
    </row>
    <row r="32" spans="1:16" ht="13.8" customHeight="1" x14ac:dyDescent="0.3">
      <c r="A32" s="19">
        <f ca="1">IF(K32="-", "-", 1 + MAX(Вода!$A$2:$A$71) + SUM(INDIRECT(ADDRESS(2,COLUMN(N32)) &amp; ":" &amp; ADDRESS(ROW(),COLUMN(N32)))))</f>
        <v>22</v>
      </c>
      <c r="B32" s="20">
        <f t="shared" ca="1" si="0"/>
        <v>14</v>
      </c>
      <c r="C32" s="21" t="s">
        <v>30</v>
      </c>
      <c r="D32" s="21">
        <v>850</v>
      </c>
      <c r="E32" s="21" t="s">
        <v>39</v>
      </c>
      <c r="F32" s="21" t="s">
        <v>41</v>
      </c>
      <c r="G32" s="21" t="s">
        <v>45</v>
      </c>
      <c r="H32" s="21">
        <v>850</v>
      </c>
      <c r="I32" s="1" t="str">
        <f t="shared" ca="1" si="1"/>
        <v/>
      </c>
      <c r="J32" s="7">
        <v>1</v>
      </c>
      <c r="L32" s="1">
        <f t="shared" ca="1" si="2"/>
        <v>850</v>
      </c>
      <c r="M32" s="1">
        <f t="shared" ca="1" si="3"/>
        <v>0</v>
      </c>
      <c r="N32" s="1">
        <f t="shared" si="4"/>
        <v>0</v>
      </c>
      <c r="O32" s="1">
        <f t="shared" ca="1" si="5"/>
        <v>0</v>
      </c>
      <c r="P32" s="1" t="str">
        <f>IF(G32="","",VLOOKUP(G32,'Соль SKU'!$A$1:$B$150,2, 0))</f>
        <v>2.7, Альче</v>
      </c>
    </row>
    <row r="33" spans="1:16" ht="13.8" customHeight="1" x14ac:dyDescent="0.3">
      <c r="A33" s="11" t="str">
        <f ca="1">IF(K33="-", "-", 1 + MAX(Вода!$A$2:$A$71) + SUM(INDIRECT(ADDRESS(2,COLUMN(N33)) &amp; ":" &amp; ADDRESS(ROW(),COLUMN(N33)))))</f>
        <v>-</v>
      </c>
      <c r="B33" s="12" t="str">
        <f t="shared" ca="1" si="0"/>
        <v/>
      </c>
      <c r="C33" s="7" t="s">
        <v>21</v>
      </c>
      <c r="D33" s="7" t="s">
        <v>21</v>
      </c>
      <c r="E33" s="7" t="s">
        <v>21</v>
      </c>
      <c r="F33" s="7" t="s">
        <v>21</v>
      </c>
      <c r="G33" s="7" t="s">
        <v>21</v>
      </c>
      <c r="H33" s="7" t="s">
        <v>21</v>
      </c>
      <c r="I33" s="1" t="str">
        <f t="shared" ca="1" si="1"/>
        <v/>
      </c>
      <c r="J33" s="7" t="s">
        <v>21</v>
      </c>
      <c r="K33" s="7" t="s">
        <v>21</v>
      </c>
      <c r="L33" s="1">
        <f t="shared" ca="1" si="2"/>
        <v>-850</v>
      </c>
      <c r="M33" s="1">
        <f t="shared" ca="1" si="3"/>
        <v>0</v>
      </c>
      <c r="N33" s="1">
        <f t="shared" si="4"/>
        <v>1</v>
      </c>
      <c r="O33" s="1">
        <f t="shared" ca="1" si="5"/>
        <v>0</v>
      </c>
      <c r="P33" s="1" t="str">
        <f>IF(G33="","",VLOOKUP(G33,'Соль SKU'!$A$1:$B$150,2, 0))</f>
        <v>-</v>
      </c>
    </row>
    <row r="34" spans="1:16" ht="13.8" customHeight="1" x14ac:dyDescent="0.3">
      <c r="A34" s="19">
        <f ca="1">IF(K34="-", "-", 1 + MAX(Вода!$A$2:$A$71) + SUM(INDIRECT(ADDRESS(2,COLUMN(N34)) &amp; ":" &amp; ADDRESS(ROW(),COLUMN(N34)))))</f>
        <v>23</v>
      </c>
      <c r="B34" s="20">
        <f t="shared" ca="1" si="0"/>
        <v>15</v>
      </c>
      <c r="C34" s="21" t="s">
        <v>30</v>
      </c>
      <c r="D34" s="21">
        <v>850</v>
      </c>
      <c r="E34" s="21" t="s">
        <v>39</v>
      </c>
      <c r="F34" s="21" t="s">
        <v>41</v>
      </c>
      <c r="G34" s="21" t="s">
        <v>45</v>
      </c>
      <c r="H34" s="21">
        <v>850</v>
      </c>
      <c r="I34" s="1" t="str">
        <f t="shared" ca="1" si="1"/>
        <v/>
      </c>
      <c r="J34" s="7">
        <v>1</v>
      </c>
      <c r="L34" s="1">
        <f t="shared" ca="1" si="2"/>
        <v>850</v>
      </c>
      <c r="M34" s="1">
        <f t="shared" ca="1" si="3"/>
        <v>0</v>
      </c>
      <c r="N34" s="1">
        <f t="shared" ref="N34:N65" si="6">IF(K34="-",1,0)</f>
        <v>0</v>
      </c>
      <c r="O34" s="1">
        <f t="shared" ref="O34:O65" ca="1" si="7">IF(M34 = 0, INDIRECT("O" &amp; ROW() - 1), M34)</f>
        <v>0</v>
      </c>
      <c r="P34" s="1" t="str">
        <f>IF(G34="","",VLOOKUP(G34,'Соль SKU'!$A$1:$B$150,2, 0))</f>
        <v>2.7, Альче</v>
      </c>
    </row>
    <row r="35" spans="1:16" ht="13.8" customHeight="1" x14ac:dyDescent="0.3">
      <c r="A35" s="11" t="str">
        <f ca="1">IF(K35="-", "-", 1 + MAX(Вода!$A$2:$A$71) + SUM(INDIRECT(ADDRESS(2,COLUMN(N35)) &amp; ":" &amp; ADDRESS(ROW(),COLUMN(N35)))))</f>
        <v>-</v>
      </c>
      <c r="B35" s="12" t="str">
        <f t="shared" ca="1" si="0"/>
        <v/>
      </c>
      <c r="C35" s="7" t="s">
        <v>21</v>
      </c>
      <c r="D35" s="7" t="s">
        <v>21</v>
      </c>
      <c r="E35" s="7" t="s">
        <v>21</v>
      </c>
      <c r="F35" s="7" t="s">
        <v>21</v>
      </c>
      <c r="G35" s="7" t="s">
        <v>21</v>
      </c>
      <c r="H35" s="7" t="s">
        <v>21</v>
      </c>
      <c r="I35" s="1" t="str">
        <f t="shared" ca="1" si="1"/>
        <v/>
      </c>
      <c r="J35" s="7" t="s">
        <v>21</v>
      </c>
      <c r="K35" s="7" t="s">
        <v>21</v>
      </c>
      <c r="L35" s="1">
        <f t="shared" ca="1" si="2"/>
        <v>-850</v>
      </c>
      <c r="M35" s="1">
        <f t="shared" ca="1" si="3"/>
        <v>0</v>
      </c>
      <c r="N35" s="1">
        <f t="shared" si="6"/>
        <v>1</v>
      </c>
      <c r="O35" s="1">
        <f t="shared" ca="1" si="7"/>
        <v>0</v>
      </c>
      <c r="P35" s="1" t="str">
        <f>IF(G35="","",VLOOKUP(G35,'Соль SKU'!$A$1:$B$150,2, 0))</f>
        <v>-</v>
      </c>
    </row>
    <row r="36" spans="1:16" ht="13.8" customHeight="1" x14ac:dyDescent="0.3">
      <c r="B36" s="12" t="str">
        <f t="shared" ca="1" si="0"/>
        <v/>
      </c>
      <c r="I36" s="1" t="str">
        <f t="shared" ca="1" si="1"/>
        <v/>
      </c>
      <c r="L36" s="1">
        <f>IF(K36 = "-", -#REF!,H36)</f>
        <v>0</v>
      </c>
      <c r="M36" s="1">
        <f t="shared" ca="1" si="3"/>
        <v>0</v>
      </c>
      <c r="N36" s="1">
        <f t="shared" si="6"/>
        <v>0</v>
      </c>
      <c r="O36" s="1">
        <f t="shared" ca="1" si="7"/>
        <v>0</v>
      </c>
      <c r="P36" s="1" t="str">
        <f>IF(G36="","",VLOOKUP(G36,'Соль SKU'!$A$1:$B$150,2, 0))</f>
        <v/>
      </c>
    </row>
    <row r="37" spans="1:16" ht="13.8" customHeight="1" x14ac:dyDescent="0.3">
      <c r="B37" s="12" t="str">
        <f t="shared" ca="1" si="0"/>
        <v/>
      </c>
      <c r="I37" s="1" t="str">
        <f t="shared" ca="1" si="1"/>
        <v/>
      </c>
      <c r="L37" s="1">
        <f t="shared" ref="L37:L68" si="8">IF(K37 = "-", -D36,H37)</f>
        <v>0</v>
      </c>
      <c r="M37" s="1">
        <f t="shared" ca="1" si="3"/>
        <v>0</v>
      </c>
      <c r="N37" s="1">
        <f t="shared" si="6"/>
        <v>0</v>
      </c>
      <c r="O37" s="1">
        <f t="shared" ca="1" si="7"/>
        <v>0</v>
      </c>
      <c r="P37" s="1" t="str">
        <f>IF(G37="","",VLOOKUP(G37,'Соль SKU'!$A$1:$B$150,2, 0))</f>
        <v/>
      </c>
    </row>
    <row r="38" spans="1:16" ht="13.8" customHeight="1" x14ac:dyDescent="0.3">
      <c r="B38" s="12" t="str">
        <f t="shared" ca="1" si="0"/>
        <v/>
      </c>
      <c r="I38" s="1" t="str">
        <f t="shared" ref="I38:I63" ca="1" si="9">IF(O38-INDIRECT("O"&amp;ROW()-1)=0,"",INDIRECT("O"&amp;ROW()-1)-O38)</f>
        <v/>
      </c>
      <c r="L38" s="1">
        <f t="shared" si="8"/>
        <v>0</v>
      </c>
      <c r="M38" s="1">
        <f t="shared" ref="M38:M63" ca="1" si="10">IF(K38="-",SUM(INDIRECT(ADDRESS(2,COLUMN(L38))&amp;":"&amp;ADDRESS(ROW(),COLUMN(L38)))),0)</f>
        <v>0</v>
      </c>
      <c r="N38" s="1">
        <f t="shared" si="6"/>
        <v>0</v>
      </c>
      <c r="O38" s="1">
        <f t="shared" ca="1" si="7"/>
        <v>0</v>
      </c>
      <c r="P38" s="1" t="str">
        <f>IF(G38="","",VLOOKUP(G38,'Соль SKU'!$A$1:$B$150,2, 0))</f>
        <v/>
      </c>
    </row>
    <row r="39" spans="1:16" ht="13.8" customHeight="1" x14ac:dyDescent="0.3">
      <c r="B39" s="12" t="str">
        <f t="shared" ca="1" si="0"/>
        <v/>
      </c>
      <c r="I39" s="1" t="str">
        <f t="shared" ca="1" si="9"/>
        <v/>
      </c>
      <c r="L39" s="1">
        <f t="shared" si="8"/>
        <v>0</v>
      </c>
      <c r="M39" s="1">
        <f t="shared" ca="1" si="10"/>
        <v>0</v>
      </c>
      <c r="N39" s="1">
        <f t="shared" si="6"/>
        <v>0</v>
      </c>
      <c r="O39" s="1">
        <f t="shared" ca="1" si="7"/>
        <v>0</v>
      </c>
      <c r="P39" s="1" t="str">
        <f>IF(G39="","",VLOOKUP(G39,'Соль SKU'!$A$1:$B$150,2, 0))</f>
        <v/>
      </c>
    </row>
    <row r="40" spans="1:16" ht="13.8" customHeight="1" x14ac:dyDescent="0.3">
      <c r="B40" s="12" t="str">
        <f t="shared" ca="1" si="0"/>
        <v/>
      </c>
      <c r="I40" s="1" t="str">
        <f t="shared" ca="1" si="9"/>
        <v/>
      </c>
      <c r="L40" s="1">
        <f t="shared" si="8"/>
        <v>0</v>
      </c>
      <c r="M40" s="1">
        <f t="shared" ca="1" si="10"/>
        <v>0</v>
      </c>
      <c r="N40" s="1">
        <f t="shared" si="6"/>
        <v>0</v>
      </c>
      <c r="O40" s="1">
        <f t="shared" ca="1" si="7"/>
        <v>0</v>
      </c>
      <c r="P40" s="1" t="str">
        <f>IF(G40="","",VLOOKUP(G40,'Соль SKU'!$A$1:$B$150,2, 0))</f>
        <v/>
      </c>
    </row>
    <row r="41" spans="1:16" ht="13.8" customHeight="1" x14ac:dyDescent="0.3">
      <c r="B41" s="12" t="str">
        <f t="shared" ca="1" si="0"/>
        <v/>
      </c>
      <c r="I41" s="1" t="str">
        <f t="shared" ca="1" si="9"/>
        <v/>
      </c>
      <c r="L41" s="1">
        <f t="shared" si="8"/>
        <v>0</v>
      </c>
      <c r="M41" s="1">
        <f t="shared" ca="1" si="10"/>
        <v>0</v>
      </c>
      <c r="N41" s="1">
        <f t="shared" si="6"/>
        <v>0</v>
      </c>
      <c r="O41" s="1">
        <f t="shared" ca="1" si="7"/>
        <v>0</v>
      </c>
      <c r="P41" s="1" t="str">
        <f>IF(G41="","",VLOOKUP(G41,'Соль SKU'!$A$1:$B$150,2, 0))</f>
        <v/>
      </c>
    </row>
    <row r="42" spans="1:16" ht="13.8" customHeight="1" x14ac:dyDescent="0.3">
      <c r="I42" s="1" t="str">
        <f t="shared" ca="1" si="9"/>
        <v/>
      </c>
      <c r="L42" s="1">
        <f t="shared" si="8"/>
        <v>0</v>
      </c>
      <c r="M42" s="1">
        <f t="shared" ca="1" si="10"/>
        <v>0</v>
      </c>
      <c r="N42" s="1">
        <f t="shared" si="6"/>
        <v>0</v>
      </c>
      <c r="O42" s="1">
        <f t="shared" ca="1" si="7"/>
        <v>0</v>
      </c>
      <c r="P42" s="1" t="str">
        <f>IF(G42="","",VLOOKUP(G42,'Соль SKU'!$A$1:$B$150,2, 0))</f>
        <v/>
      </c>
    </row>
    <row r="43" spans="1:16" ht="13.8" customHeight="1" x14ac:dyDescent="0.3">
      <c r="I43" s="1" t="str">
        <f t="shared" ca="1" si="9"/>
        <v/>
      </c>
      <c r="L43" s="1">
        <f t="shared" si="8"/>
        <v>0</v>
      </c>
      <c r="M43" s="1">
        <f t="shared" ca="1" si="10"/>
        <v>0</v>
      </c>
      <c r="N43" s="1">
        <f t="shared" si="6"/>
        <v>0</v>
      </c>
      <c r="O43" s="1">
        <f t="shared" ca="1" si="7"/>
        <v>0</v>
      </c>
      <c r="P43" s="1" t="str">
        <f>IF(G43="","",VLOOKUP(G43,'Соль SKU'!$A$1:$B$150,2, 0))</f>
        <v/>
      </c>
    </row>
    <row r="44" spans="1:16" ht="13.8" customHeight="1" x14ac:dyDescent="0.3">
      <c r="I44" s="1" t="str">
        <f t="shared" ca="1" si="9"/>
        <v/>
      </c>
      <c r="L44" s="1">
        <f t="shared" si="8"/>
        <v>0</v>
      </c>
      <c r="M44" s="1">
        <f t="shared" ca="1" si="10"/>
        <v>0</v>
      </c>
      <c r="N44" s="1">
        <f t="shared" si="6"/>
        <v>0</v>
      </c>
      <c r="O44" s="1">
        <f t="shared" ca="1" si="7"/>
        <v>0</v>
      </c>
      <c r="P44" s="1" t="str">
        <f>IF(G44="","",VLOOKUP(G44,'Соль SKU'!$A$1:$B$150,2, 0))</f>
        <v/>
      </c>
    </row>
    <row r="45" spans="1:16" ht="13.8" customHeight="1" x14ac:dyDescent="0.3">
      <c r="I45" s="1" t="str">
        <f t="shared" ca="1" si="9"/>
        <v/>
      </c>
      <c r="L45" s="1">
        <f t="shared" si="8"/>
        <v>0</v>
      </c>
      <c r="M45" s="1">
        <f t="shared" ca="1" si="10"/>
        <v>0</v>
      </c>
      <c r="N45" s="1">
        <f t="shared" si="6"/>
        <v>0</v>
      </c>
      <c r="O45" s="1">
        <f t="shared" ca="1" si="7"/>
        <v>0</v>
      </c>
      <c r="P45" s="1" t="str">
        <f>IF(G45="","",VLOOKUP(G45,'Соль SKU'!$A$1:$B$150,2, 0))</f>
        <v/>
      </c>
    </row>
    <row r="46" spans="1:16" ht="13.8" customHeight="1" x14ac:dyDescent="0.3">
      <c r="I46" s="1" t="str">
        <f t="shared" ca="1" si="9"/>
        <v/>
      </c>
      <c r="L46" s="1">
        <f t="shared" si="8"/>
        <v>0</v>
      </c>
      <c r="M46" s="1">
        <f t="shared" ca="1" si="10"/>
        <v>0</v>
      </c>
      <c r="N46" s="1">
        <f t="shared" si="6"/>
        <v>0</v>
      </c>
      <c r="O46" s="1">
        <f t="shared" ca="1" si="7"/>
        <v>0</v>
      </c>
      <c r="P46" s="1" t="str">
        <f>IF(G46="","",VLOOKUP(G46,'Соль SKU'!$A$1:$B$150,2, 0))</f>
        <v/>
      </c>
    </row>
    <row r="47" spans="1:16" ht="13.8" customHeight="1" x14ac:dyDescent="0.3">
      <c r="I47" s="1" t="str">
        <f t="shared" ca="1" si="9"/>
        <v/>
      </c>
      <c r="L47" s="1">
        <f t="shared" si="8"/>
        <v>0</v>
      </c>
      <c r="M47" s="1">
        <f t="shared" ca="1" si="10"/>
        <v>0</v>
      </c>
      <c r="N47" s="1">
        <f t="shared" si="6"/>
        <v>0</v>
      </c>
      <c r="O47" s="1">
        <f t="shared" ca="1" si="7"/>
        <v>0</v>
      </c>
      <c r="P47" s="1" t="str">
        <f>IF(G47="","",VLOOKUP(G47,'Соль SKU'!$A$1:$B$150,2, 0))</f>
        <v/>
      </c>
    </row>
    <row r="48" spans="1:16" ht="13.8" customHeight="1" x14ac:dyDescent="0.3">
      <c r="I48" s="1" t="str">
        <f t="shared" ca="1" si="9"/>
        <v/>
      </c>
      <c r="L48" s="1">
        <f t="shared" si="8"/>
        <v>0</v>
      </c>
      <c r="M48" s="1">
        <f t="shared" ca="1" si="10"/>
        <v>0</v>
      </c>
      <c r="N48" s="1">
        <f t="shared" si="6"/>
        <v>0</v>
      </c>
      <c r="O48" s="1">
        <f t="shared" ca="1" si="7"/>
        <v>0</v>
      </c>
      <c r="P48" s="1" t="str">
        <f>IF(G48="","",VLOOKUP(G48,'Соль SKU'!$A$1:$B$150,2, 0))</f>
        <v/>
      </c>
    </row>
    <row r="49" spans="9:16" ht="13.8" customHeight="1" x14ac:dyDescent="0.3">
      <c r="I49" s="1" t="str">
        <f t="shared" ca="1" si="9"/>
        <v/>
      </c>
      <c r="L49" s="1">
        <f t="shared" si="8"/>
        <v>0</v>
      </c>
      <c r="M49" s="1">
        <f t="shared" ca="1" si="10"/>
        <v>0</v>
      </c>
      <c r="N49" s="1">
        <f t="shared" si="6"/>
        <v>0</v>
      </c>
      <c r="O49" s="1">
        <f t="shared" ca="1" si="7"/>
        <v>0</v>
      </c>
      <c r="P49" s="1" t="str">
        <f>IF(G49="","",VLOOKUP(G49,'Соль SKU'!$A$1:$B$150,2, 0))</f>
        <v/>
      </c>
    </row>
    <row r="50" spans="9:16" ht="13.8" customHeight="1" x14ac:dyDescent="0.3">
      <c r="I50" s="1" t="str">
        <f t="shared" ca="1" si="9"/>
        <v/>
      </c>
      <c r="L50" s="1">
        <f t="shared" si="8"/>
        <v>0</v>
      </c>
      <c r="M50" s="1">
        <f t="shared" ca="1" si="10"/>
        <v>0</v>
      </c>
      <c r="N50" s="1">
        <f t="shared" si="6"/>
        <v>0</v>
      </c>
      <c r="O50" s="1">
        <f t="shared" ca="1" si="7"/>
        <v>0</v>
      </c>
      <c r="P50" s="1" t="str">
        <f>IF(G50="","",VLOOKUP(G50,'Соль SKU'!$A$1:$B$150,2, 0))</f>
        <v/>
      </c>
    </row>
    <row r="51" spans="9:16" ht="13.8" customHeight="1" x14ac:dyDescent="0.3">
      <c r="I51" s="1" t="str">
        <f t="shared" ca="1" si="9"/>
        <v/>
      </c>
      <c r="L51" s="1">
        <f t="shared" si="8"/>
        <v>0</v>
      </c>
      <c r="M51" s="1">
        <f t="shared" ca="1" si="10"/>
        <v>0</v>
      </c>
      <c r="N51" s="1">
        <f t="shared" si="6"/>
        <v>0</v>
      </c>
      <c r="O51" s="1">
        <f t="shared" ca="1" si="7"/>
        <v>0</v>
      </c>
      <c r="P51" s="1" t="str">
        <f>IF(G51="","",VLOOKUP(G51,'Соль SKU'!$A$1:$B$150,2, 0))</f>
        <v/>
      </c>
    </row>
    <row r="52" spans="9:16" ht="13.8" customHeight="1" x14ac:dyDescent="0.3">
      <c r="I52" s="1" t="str">
        <f t="shared" ca="1" si="9"/>
        <v/>
      </c>
      <c r="L52" s="1">
        <f t="shared" si="8"/>
        <v>0</v>
      </c>
      <c r="M52" s="1">
        <f t="shared" ca="1" si="10"/>
        <v>0</v>
      </c>
      <c r="N52" s="1">
        <f t="shared" si="6"/>
        <v>0</v>
      </c>
      <c r="O52" s="1">
        <f t="shared" ca="1" si="7"/>
        <v>0</v>
      </c>
      <c r="P52" s="1" t="str">
        <f>IF(G52="","",VLOOKUP(G52,'Соль SKU'!$A$1:$B$150,2, 0))</f>
        <v/>
      </c>
    </row>
    <row r="53" spans="9:16" ht="13.8" customHeight="1" x14ac:dyDescent="0.3">
      <c r="I53" s="1" t="str">
        <f t="shared" ca="1" si="9"/>
        <v/>
      </c>
      <c r="L53" s="1">
        <f t="shared" si="8"/>
        <v>0</v>
      </c>
      <c r="M53" s="1">
        <f t="shared" ca="1" si="10"/>
        <v>0</v>
      </c>
      <c r="N53" s="1">
        <f t="shared" si="6"/>
        <v>0</v>
      </c>
      <c r="O53" s="1">
        <f t="shared" ca="1" si="7"/>
        <v>0</v>
      </c>
      <c r="P53" s="1" t="str">
        <f>IF(G53="","",VLOOKUP(G53,'Соль SKU'!$A$1:$B$150,2, 0))</f>
        <v/>
      </c>
    </row>
    <row r="54" spans="9:16" ht="13.8" customHeight="1" x14ac:dyDescent="0.3">
      <c r="I54" s="1" t="str">
        <f t="shared" ca="1" si="9"/>
        <v/>
      </c>
      <c r="L54" s="1">
        <f t="shared" si="8"/>
        <v>0</v>
      </c>
      <c r="M54" s="1">
        <f t="shared" ca="1" si="10"/>
        <v>0</v>
      </c>
      <c r="N54" s="1">
        <f t="shared" si="6"/>
        <v>0</v>
      </c>
      <c r="O54" s="1">
        <f t="shared" ca="1" si="7"/>
        <v>0</v>
      </c>
      <c r="P54" s="1" t="str">
        <f>IF(G54="","",VLOOKUP(G54,'Соль SKU'!$A$1:$B$150,2, 0))</f>
        <v/>
      </c>
    </row>
    <row r="55" spans="9:16" ht="13.8" customHeight="1" x14ac:dyDescent="0.3">
      <c r="I55" s="1" t="str">
        <f t="shared" ca="1" si="9"/>
        <v/>
      </c>
      <c r="L55" s="1">
        <f t="shared" si="8"/>
        <v>0</v>
      </c>
      <c r="M55" s="1">
        <f t="shared" ca="1" si="10"/>
        <v>0</v>
      </c>
      <c r="N55" s="1">
        <f t="shared" si="6"/>
        <v>0</v>
      </c>
      <c r="O55" s="1">
        <f t="shared" ca="1" si="7"/>
        <v>0</v>
      </c>
      <c r="P55" s="1" t="str">
        <f>IF(G55="","",VLOOKUP(G55,'Соль SKU'!$A$1:$B$150,2, 0))</f>
        <v/>
      </c>
    </row>
    <row r="56" spans="9:16" ht="13.8" customHeight="1" x14ac:dyDescent="0.3">
      <c r="I56" s="1" t="str">
        <f t="shared" ca="1" si="9"/>
        <v/>
      </c>
      <c r="L56" s="1">
        <f t="shared" si="8"/>
        <v>0</v>
      </c>
      <c r="M56" s="1">
        <f t="shared" ca="1" si="10"/>
        <v>0</v>
      </c>
      <c r="N56" s="1">
        <f t="shared" si="6"/>
        <v>0</v>
      </c>
      <c r="O56" s="1">
        <f t="shared" ca="1" si="7"/>
        <v>0</v>
      </c>
      <c r="P56" s="1" t="str">
        <f>IF(G56="","",VLOOKUP(G56,'Соль SKU'!$A$1:$B$150,2, 0))</f>
        <v/>
      </c>
    </row>
    <row r="57" spans="9:16" ht="13.8" customHeight="1" x14ac:dyDescent="0.3">
      <c r="I57" s="1" t="str">
        <f t="shared" ca="1" si="9"/>
        <v/>
      </c>
      <c r="L57" s="1">
        <f t="shared" si="8"/>
        <v>0</v>
      </c>
      <c r="M57" s="1">
        <f t="shared" ca="1" si="10"/>
        <v>0</v>
      </c>
      <c r="N57" s="1">
        <f t="shared" si="6"/>
        <v>0</v>
      </c>
      <c r="O57" s="1">
        <f t="shared" ca="1" si="7"/>
        <v>0</v>
      </c>
      <c r="P57" s="1" t="str">
        <f>IF(G57="","",VLOOKUP(G57,'Соль SKU'!$A$1:$B$150,2, 0))</f>
        <v/>
      </c>
    </row>
    <row r="58" spans="9:16" ht="13.8" customHeight="1" x14ac:dyDescent="0.3">
      <c r="I58" s="1" t="str">
        <f t="shared" ca="1" si="9"/>
        <v/>
      </c>
      <c r="L58" s="1">
        <f t="shared" si="8"/>
        <v>0</v>
      </c>
      <c r="M58" s="1">
        <f t="shared" ca="1" si="10"/>
        <v>0</v>
      </c>
      <c r="N58" s="1">
        <f t="shared" si="6"/>
        <v>0</v>
      </c>
      <c r="O58" s="1">
        <f t="shared" ca="1" si="7"/>
        <v>0</v>
      </c>
      <c r="P58" s="1" t="str">
        <f>IF(G58="","",VLOOKUP(G58,'Соль SKU'!$A$1:$B$150,2, 0))</f>
        <v/>
      </c>
    </row>
    <row r="59" spans="9:16" ht="13.8" customHeight="1" x14ac:dyDescent="0.3">
      <c r="I59" s="1" t="str">
        <f t="shared" ca="1" si="9"/>
        <v/>
      </c>
      <c r="L59" s="1">
        <f t="shared" si="8"/>
        <v>0</v>
      </c>
      <c r="M59" s="1">
        <f t="shared" ca="1" si="10"/>
        <v>0</v>
      </c>
      <c r="N59" s="1">
        <f t="shared" si="6"/>
        <v>0</v>
      </c>
      <c r="O59" s="1">
        <f t="shared" ca="1" si="7"/>
        <v>0</v>
      </c>
      <c r="P59" s="1" t="str">
        <f>IF(G59="","",VLOOKUP(G59,'Соль SKU'!$A$1:$B$150,2, 0))</f>
        <v/>
      </c>
    </row>
    <row r="60" spans="9:16" ht="13.8" customHeight="1" x14ac:dyDescent="0.3">
      <c r="I60" s="1" t="str">
        <f t="shared" ca="1" si="9"/>
        <v/>
      </c>
      <c r="L60" s="1">
        <f t="shared" si="8"/>
        <v>0</v>
      </c>
      <c r="M60" s="1">
        <f t="shared" ca="1" si="10"/>
        <v>0</v>
      </c>
      <c r="N60" s="1">
        <f t="shared" si="6"/>
        <v>0</v>
      </c>
      <c r="O60" s="1">
        <f t="shared" ca="1" si="7"/>
        <v>0</v>
      </c>
      <c r="P60" s="1" t="str">
        <f>IF(G60="","",VLOOKUP(G60,'Соль SKU'!$A$1:$B$150,2, 0))</f>
        <v/>
      </c>
    </row>
    <row r="61" spans="9:16" ht="13.8" customHeight="1" x14ac:dyDescent="0.3">
      <c r="I61" s="1" t="str">
        <f t="shared" ca="1" si="9"/>
        <v/>
      </c>
      <c r="L61" s="1">
        <f t="shared" si="8"/>
        <v>0</v>
      </c>
      <c r="M61" s="1">
        <f t="shared" ca="1" si="10"/>
        <v>0</v>
      </c>
      <c r="N61" s="1">
        <f t="shared" si="6"/>
        <v>0</v>
      </c>
      <c r="O61" s="1">
        <f t="shared" ca="1" si="7"/>
        <v>0</v>
      </c>
      <c r="P61" s="1" t="str">
        <f>IF(G61="","",VLOOKUP(G61,'Соль SKU'!$A$1:$B$150,2, 0))</f>
        <v/>
      </c>
    </row>
    <row r="62" spans="9:16" ht="13.8" customHeight="1" x14ac:dyDescent="0.3">
      <c r="I62" s="1" t="str">
        <f t="shared" ca="1" si="9"/>
        <v/>
      </c>
      <c r="L62" s="1">
        <f t="shared" si="8"/>
        <v>0</v>
      </c>
      <c r="M62" s="1">
        <f t="shared" ca="1" si="10"/>
        <v>0</v>
      </c>
      <c r="N62" s="1">
        <f t="shared" si="6"/>
        <v>0</v>
      </c>
      <c r="O62" s="1">
        <f t="shared" ca="1" si="7"/>
        <v>0</v>
      </c>
      <c r="P62" s="1" t="str">
        <f>IF(G62="","",VLOOKUP(G62,'Соль SKU'!$A$1:$B$150,2, 0))</f>
        <v/>
      </c>
    </row>
    <row r="63" spans="9:16" ht="13.8" customHeight="1" x14ac:dyDescent="0.3">
      <c r="I63" s="1" t="str">
        <f t="shared" ca="1" si="9"/>
        <v/>
      </c>
      <c r="L63" s="1">
        <f t="shared" si="8"/>
        <v>0</v>
      </c>
      <c r="M63" s="1">
        <f t="shared" ca="1" si="10"/>
        <v>0</v>
      </c>
      <c r="N63" s="1">
        <f t="shared" si="6"/>
        <v>0</v>
      </c>
      <c r="O63" s="1">
        <f t="shared" ca="1" si="7"/>
        <v>0</v>
      </c>
      <c r="P63" s="1" t="str">
        <f>IF(G63="","",VLOOKUP(G63,'Соль SKU'!$A$1:$B$150,2, 0))</f>
        <v/>
      </c>
    </row>
    <row r="64" spans="9:16" ht="13.8" customHeight="1" x14ac:dyDescent="0.3">
      <c r="I64" s="1" t="str">
        <f t="shared" ref="I64:I86" ca="1" si="11">IF(O64 - INDIRECT("O" &amp; ROW() - 1) = 0, "", INDIRECT("O" &amp; ROW() - 1) - O64)</f>
        <v/>
      </c>
      <c r="L64" s="1">
        <f t="shared" si="8"/>
        <v>0</v>
      </c>
      <c r="M64" s="1">
        <f t="shared" ref="M64:M86" ca="1" si="12">IF(K64 = "-", SUM(INDIRECT(ADDRESS(2,COLUMN(L64)) &amp; ":" &amp; ADDRESS(ROW(),COLUMN(L64)))), 0)</f>
        <v>0</v>
      </c>
      <c r="N64" s="1">
        <f t="shared" si="6"/>
        <v>0</v>
      </c>
      <c r="O64" s="1">
        <f t="shared" ca="1" si="7"/>
        <v>0</v>
      </c>
      <c r="P64" s="1" t="str">
        <f>IF(G64="","",VLOOKUP(G64,'Соль SKU'!$A$1:$B$150,2, 0))</f>
        <v/>
      </c>
    </row>
    <row r="65" spans="9:16" ht="13.8" customHeight="1" x14ac:dyDescent="0.3">
      <c r="I65" s="1" t="str">
        <f t="shared" ca="1" si="11"/>
        <v/>
      </c>
      <c r="L65" s="1">
        <f t="shared" si="8"/>
        <v>0</v>
      </c>
      <c r="M65" s="1">
        <f t="shared" ca="1" si="12"/>
        <v>0</v>
      </c>
      <c r="N65" s="1">
        <f t="shared" si="6"/>
        <v>0</v>
      </c>
      <c r="O65" s="1">
        <f t="shared" ca="1" si="7"/>
        <v>0</v>
      </c>
      <c r="P65" s="1" t="str">
        <f>IF(G65="","",VLOOKUP(G65,'Соль SKU'!$A$1:$B$150,2, 0))</f>
        <v/>
      </c>
    </row>
    <row r="66" spans="9:16" ht="13.8" customHeight="1" x14ac:dyDescent="0.3">
      <c r="I66" s="1" t="str">
        <f t="shared" ca="1" si="11"/>
        <v/>
      </c>
      <c r="L66" s="1">
        <f t="shared" si="8"/>
        <v>0</v>
      </c>
      <c r="M66" s="1">
        <f t="shared" ca="1" si="12"/>
        <v>0</v>
      </c>
      <c r="N66" s="1">
        <f t="shared" ref="N66:N86" si="13">IF(K66="-",1,0)</f>
        <v>0</v>
      </c>
      <c r="O66" s="1">
        <f t="shared" ref="O66:O86" ca="1" si="14">IF(M66 = 0, INDIRECT("O" &amp; ROW() - 1), M66)</f>
        <v>0</v>
      </c>
      <c r="P66" s="1" t="str">
        <f>IF(G66="","",VLOOKUP(G66,'Соль SKU'!$A$1:$B$150,2, 0))</f>
        <v/>
      </c>
    </row>
    <row r="67" spans="9:16" ht="13.8" customHeight="1" x14ac:dyDescent="0.3">
      <c r="I67" s="1" t="str">
        <f t="shared" ca="1" si="11"/>
        <v/>
      </c>
      <c r="L67" s="1">
        <f t="shared" si="8"/>
        <v>0</v>
      </c>
      <c r="M67" s="1">
        <f t="shared" ca="1" si="12"/>
        <v>0</v>
      </c>
      <c r="N67" s="1">
        <f t="shared" si="13"/>
        <v>0</v>
      </c>
      <c r="O67" s="1">
        <f t="shared" ca="1" si="14"/>
        <v>0</v>
      </c>
      <c r="P67" s="1" t="str">
        <f>IF(G67="","",VLOOKUP(G67,'Соль SKU'!$A$1:$B$150,2, 0))</f>
        <v/>
      </c>
    </row>
    <row r="68" spans="9:16" ht="13.8" customHeight="1" x14ac:dyDescent="0.3">
      <c r="I68" s="1" t="str">
        <f t="shared" ca="1" si="11"/>
        <v/>
      </c>
      <c r="L68" s="1">
        <f t="shared" si="8"/>
        <v>0</v>
      </c>
      <c r="M68" s="1">
        <f t="shared" ca="1" si="12"/>
        <v>0</v>
      </c>
      <c r="N68" s="1">
        <f t="shared" si="13"/>
        <v>0</v>
      </c>
      <c r="O68" s="1">
        <f t="shared" ca="1" si="14"/>
        <v>0</v>
      </c>
      <c r="P68" s="1" t="str">
        <f>IF(G68="","",VLOOKUP(G68,'Соль SKU'!$A$1:$B$150,2, 0))</f>
        <v/>
      </c>
    </row>
    <row r="69" spans="9:16" ht="13.8" customHeight="1" x14ac:dyDescent="0.3">
      <c r="I69" s="1" t="str">
        <f t="shared" ca="1" si="11"/>
        <v/>
      </c>
      <c r="L69" s="1">
        <f t="shared" ref="L69:L100" si="15">IF(K69 = "-", -D68,H69)</f>
        <v>0</v>
      </c>
      <c r="M69" s="1">
        <f t="shared" ca="1" si="12"/>
        <v>0</v>
      </c>
      <c r="N69" s="1">
        <f t="shared" si="13"/>
        <v>0</v>
      </c>
      <c r="O69" s="1">
        <f t="shared" ca="1" si="14"/>
        <v>0</v>
      </c>
      <c r="P69" s="1" t="str">
        <f>IF(G69="","",VLOOKUP(G69,'Соль SKU'!$A$1:$B$150,2, 0))</f>
        <v/>
      </c>
    </row>
    <row r="70" spans="9:16" ht="13.8" customHeight="1" x14ac:dyDescent="0.3">
      <c r="I70" s="1" t="str">
        <f t="shared" ca="1" si="11"/>
        <v/>
      </c>
      <c r="L70" s="1">
        <f t="shared" si="15"/>
        <v>0</v>
      </c>
      <c r="M70" s="1">
        <f t="shared" ca="1" si="12"/>
        <v>0</v>
      </c>
      <c r="N70" s="1">
        <f t="shared" si="13"/>
        <v>0</v>
      </c>
      <c r="O70" s="1">
        <f t="shared" ca="1" si="14"/>
        <v>0</v>
      </c>
      <c r="P70" s="1" t="str">
        <f>IF(G70="","",VLOOKUP(G70,'Соль SKU'!$A$1:$B$150,2, 0))</f>
        <v/>
      </c>
    </row>
    <row r="71" spans="9:16" ht="13.8" customHeight="1" x14ac:dyDescent="0.3">
      <c r="I71" s="1" t="str">
        <f t="shared" ca="1" si="11"/>
        <v/>
      </c>
      <c r="L71" s="1">
        <f t="shared" si="15"/>
        <v>0</v>
      </c>
      <c r="M71" s="1">
        <f t="shared" ca="1" si="12"/>
        <v>0</v>
      </c>
      <c r="N71" s="1">
        <f t="shared" si="13"/>
        <v>0</v>
      </c>
      <c r="O71" s="1">
        <f t="shared" ca="1" si="14"/>
        <v>0</v>
      </c>
      <c r="P71" s="1" t="str">
        <f>IF(G71="","",VLOOKUP(G71,'Соль SKU'!$A$1:$B$150,2, 0))</f>
        <v/>
      </c>
    </row>
    <row r="72" spans="9:16" ht="13.8" customHeight="1" x14ac:dyDescent="0.3">
      <c r="I72" s="1" t="str">
        <f t="shared" ca="1" si="11"/>
        <v/>
      </c>
      <c r="L72" s="1">
        <f t="shared" si="15"/>
        <v>0</v>
      </c>
      <c r="M72" s="1">
        <f t="shared" ca="1" si="12"/>
        <v>0</v>
      </c>
      <c r="N72" s="1">
        <f t="shared" si="13"/>
        <v>0</v>
      </c>
      <c r="O72" s="1">
        <f t="shared" ca="1" si="14"/>
        <v>0</v>
      </c>
      <c r="P72" s="1" t="str">
        <f>IF(G72="","",VLOOKUP(G72,'Соль SKU'!$A$1:$B$150,2, 0))</f>
        <v/>
      </c>
    </row>
    <row r="73" spans="9:16" ht="13.8" customHeight="1" x14ac:dyDescent="0.3">
      <c r="I73" s="1" t="str">
        <f t="shared" ca="1" si="11"/>
        <v/>
      </c>
      <c r="L73" s="1">
        <f t="shared" si="15"/>
        <v>0</v>
      </c>
      <c r="M73" s="1">
        <f t="shared" ca="1" si="12"/>
        <v>0</v>
      </c>
      <c r="N73" s="1">
        <f t="shared" si="13"/>
        <v>0</v>
      </c>
      <c r="O73" s="1">
        <f t="shared" ca="1" si="14"/>
        <v>0</v>
      </c>
      <c r="P73" s="1" t="str">
        <f>IF(G73="","",VLOOKUP(G73,'Соль SKU'!$A$1:$B$150,2, 0))</f>
        <v/>
      </c>
    </row>
    <row r="74" spans="9:16" ht="13.8" customHeight="1" x14ac:dyDescent="0.3">
      <c r="I74" s="1" t="str">
        <f t="shared" ca="1" si="11"/>
        <v/>
      </c>
      <c r="L74" s="1">
        <f t="shared" si="15"/>
        <v>0</v>
      </c>
      <c r="M74" s="1">
        <f t="shared" ca="1" si="12"/>
        <v>0</v>
      </c>
      <c r="N74" s="1">
        <f t="shared" si="13"/>
        <v>0</v>
      </c>
      <c r="O74" s="1">
        <f t="shared" ca="1" si="14"/>
        <v>0</v>
      </c>
      <c r="P74" s="1" t="str">
        <f>IF(G74="","",VLOOKUP(G74,'Соль SKU'!$A$1:$B$150,2, 0))</f>
        <v/>
      </c>
    </row>
    <row r="75" spans="9:16" ht="13.8" customHeight="1" x14ac:dyDescent="0.3">
      <c r="I75" s="1" t="str">
        <f t="shared" ca="1" si="11"/>
        <v/>
      </c>
      <c r="L75" s="1">
        <f t="shared" si="15"/>
        <v>0</v>
      </c>
      <c r="M75" s="1">
        <f t="shared" ca="1" si="12"/>
        <v>0</v>
      </c>
      <c r="N75" s="1">
        <f t="shared" si="13"/>
        <v>0</v>
      </c>
      <c r="O75" s="1">
        <f t="shared" ca="1" si="14"/>
        <v>0</v>
      </c>
      <c r="P75" s="1" t="str">
        <f>IF(G75="","",VLOOKUP(G75,'Соль SKU'!$A$1:$B$150,2, 0))</f>
        <v/>
      </c>
    </row>
    <row r="76" spans="9:16" ht="13.8" customHeight="1" x14ac:dyDescent="0.3">
      <c r="I76" s="1" t="str">
        <f t="shared" ca="1" si="11"/>
        <v/>
      </c>
      <c r="L76" s="1">
        <f t="shared" si="15"/>
        <v>0</v>
      </c>
      <c r="M76" s="1">
        <f t="shared" ca="1" si="12"/>
        <v>0</v>
      </c>
      <c r="N76" s="1">
        <f t="shared" si="13"/>
        <v>0</v>
      </c>
      <c r="O76" s="1">
        <f t="shared" ca="1" si="14"/>
        <v>0</v>
      </c>
      <c r="P76" s="1" t="str">
        <f>IF(G76="","",VLOOKUP(G76,'Соль SKU'!$A$1:$B$150,2, 0))</f>
        <v/>
      </c>
    </row>
    <row r="77" spans="9:16" ht="13.8" customHeight="1" x14ac:dyDescent="0.3">
      <c r="I77" s="1" t="str">
        <f t="shared" ca="1" si="11"/>
        <v/>
      </c>
      <c r="L77" s="1">
        <f t="shared" si="15"/>
        <v>0</v>
      </c>
      <c r="M77" s="1">
        <f t="shared" ca="1" si="12"/>
        <v>0</v>
      </c>
      <c r="N77" s="1">
        <f t="shared" si="13"/>
        <v>0</v>
      </c>
      <c r="O77" s="1">
        <f t="shared" ca="1" si="14"/>
        <v>0</v>
      </c>
      <c r="P77" s="1" t="str">
        <f>IF(G77="","",VLOOKUP(G77,'Соль SKU'!$A$1:$B$150,2, 0))</f>
        <v/>
      </c>
    </row>
    <row r="78" spans="9:16" ht="13.8" customHeight="1" x14ac:dyDescent="0.3">
      <c r="I78" s="1" t="str">
        <f t="shared" ca="1" si="11"/>
        <v/>
      </c>
      <c r="L78" s="1">
        <f t="shared" si="15"/>
        <v>0</v>
      </c>
      <c r="M78" s="1">
        <f t="shared" ca="1" si="12"/>
        <v>0</v>
      </c>
      <c r="N78" s="1">
        <f t="shared" si="13"/>
        <v>0</v>
      </c>
      <c r="O78" s="1">
        <f t="shared" ca="1" si="14"/>
        <v>0</v>
      </c>
      <c r="P78" s="1" t="str">
        <f>IF(G78="","",VLOOKUP(G78,'Соль SKU'!$A$1:$B$150,2, 0))</f>
        <v/>
      </c>
    </row>
    <row r="79" spans="9:16" ht="13.8" customHeight="1" x14ac:dyDescent="0.3">
      <c r="I79" s="1" t="str">
        <f t="shared" ca="1" si="11"/>
        <v/>
      </c>
      <c r="L79" s="1">
        <f t="shared" si="15"/>
        <v>0</v>
      </c>
      <c r="M79" s="1">
        <f t="shared" ca="1" si="12"/>
        <v>0</v>
      </c>
      <c r="N79" s="1">
        <f t="shared" si="13"/>
        <v>0</v>
      </c>
      <c r="O79" s="1">
        <f t="shared" ca="1" si="14"/>
        <v>0</v>
      </c>
      <c r="P79" s="1" t="str">
        <f>IF(G79="","",VLOOKUP(G79,'Соль SKU'!$A$1:$B$150,2, 0))</f>
        <v/>
      </c>
    </row>
    <row r="80" spans="9:16" ht="13.8" customHeight="1" x14ac:dyDescent="0.3">
      <c r="I80" s="1" t="str">
        <f t="shared" ca="1" si="11"/>
        <v/>
      </c>
      <c r="L80" s="1">
        <f t="shared" si="15"/>
        <v>0</v>
      </c>
      <c r="M80" s="1">
        <f t="shared" ca="1" si="12"/>
        <v>0</v>
      </c>
      <c r="N80" s="1">
        <f t="shared" si="13"/>
        <v>0</v>
      </c>
      <c r="O80" s="1">
        <f t="shared" ca="1" si="14"/>
        <v>0</v>
      </c>
      <c r="P80" s="1" t="str">
        <f>IF(G80="","",VLOOKUP(G80,'Соль SKU'!$A$1:$B$150,2, 0))</f>
        <v/>
      </c>
    </row>
    <row r="81" spans="9:16" ht="13.8" customHeight="1" x14ac:dyDescent="0.3">
      <c r="I81" s="1" t="str">
        <f t="shared" ca="1" si="11"/>
        <v/>
      </c>
      <c r="L81" s="1">
        <f t="shared" si="15"/>
        <v>0</v>
      </c>
      <c r="M81" s="1">
        <f t="shared" ca="1" si="12"/>
        <v>0</v>
      </c>
      <c r="N81" s="1">
        <f t="shared" si="13"/>
        <v>0</v>
      </c>
      <c r="O81" s="1">
        <f t="shared" ca="1" si="14"/>
        <v>0</v>
      </c>
      <c r="P81" s="1" t="str">
        <f>IF(G81="","",VLOOKUP(G81,'Соль SKU'!$A$1:$B$150,2, 0))</f>
        <v/>
      </c>
    </row>
    <row r="82" spans="9:16" ht="13.8" customHeight="1" x14ac:dyDescent="0.3">
      <c r="I82" s="1" t="str">
        <f t="shared" ca="1" si="11"/>
        <v/>
      </c>
      <c r="L82" s="1">
        <f t="shared" si="15"/>
        <v>0</v>
      </c>
      <c r="M82" s="1">
        <f t="shared" ca="1" si="12"/>
        <v>0</v>
      </c>
      <c r="N82" s="1">
        <f t="shared" si="13"/>
        <v>0</v>
      </c>
      <c r="O82" s="1">
        <f t="shared" ca="1" si="14"/>
        <v>0</v>
      </c>
      <c r="P82" s="1" t="str">
        <f>IF(G82="","",VLOOKUP(G82,'Соль SKU'!$A$1:$B$150,2, 0))</f>
        <v/>
      </c>
    </row>
    <row r="83" spans="9:16" ht="13.8" customHeight="1" x14ac:dyDescent="0.3">
      <c r="I83" s="1" t="str">
        <f t="shared" ca="1" si="11"/>
        <v/>
      </c>
      <c r="L83" s="1">
        <f t="shared" si="15"/>
        <v>0</v>
      </c>
      <c r="M83" s="1">
        <f t="shared" ca="1" si="12"/>
        <v>0</v>
      </c>
      <c r="N83" s="1">
        <f t="shared" si="13"/>
        <v>0</v>
      </c>
      <c r="O83" s="1">
        <f t="shared" ca="1" si="14"/>
        <v>0</v>
      </c>
      <c r="P83" s="1" t="str">
        <f>IF(G83="","",VLOOKUP(G83,'Соль SKU'!$A$1:$B$150,2, 0))</f>
        <v/>
      </c>
    </row>
    <row r="84" spans="9:16" ht="13.8" customHeight="1" x14ac:dyDescent="0.3">
      <c r="I84" s="1" t="str">
        <f t="shared" ca="1" si="11"/>
        <v/>
      </c>
      <c r="L84" s="1">
        <f t="shared" si="15"/>
        <v>0</v>
      </c>
      <c r="M84" s="1">
        <f t="shared" ca="1" si="12"/>
        <v>0</v>
      </c>
      <c r="N84" s="1">
        <f t="shared" si="13"/>
        <v>0</v>
      </c>
      <c r="O84" s="1">
        <f t="shared" ca="1" si="14"/>
        <v>0</v>
      </c>
      <c r="P84" s="1" t="str">
        <f>IF(G84="","",VLOOKUP(G84,'Соль SKU'!$A$1:$B$150,2, 0))</f>
        <v/>
      </c>
    </row>
    <row r="85" spans="9:16" ht="13.8" customHeight="1" x14ac:dyDescent="0.3">
      <c r="I85" s="1" t="str">
        <f t="shared" ca="1" si="11"/>
        <v/>
      </c>
      <c r="L85" s="1">
        <f t="shared" si="15"/>
        <v>0</v>
      </c>
      <c r="M85" s="1">
        <f t="shared" ca="1" si="12"/>
        <v>0</v>
      </c>
      <c r="N85" s="1">
        <f t="shared" si="13"/>
        <v>0</v>
      </c>
      <c r="O85" s="1">
        <f t="shared" ca="1" si="14"/>
        <v>0</v>
      </c>
      <c r="P85" s="1" t="str">
        <f>IF(G85="","",VLOOKUP(G85,'Соль SKU'!$A$1:$B$150,2, 0))</f>
        <v/>
      </c>
    </row>
    <row r="86" spans="9:16" ht="13.8" customHeight="1" x14ac:dyDescent="0.3">
      <c r="I86" s="1" t="str">
        <f t="shared" ca="1" si="11"/>
        <v/>
      </c>
      <c r="L86" s="1">
        <f t="shared" si="15"/>
        <v>0</v>
      </c>
      <c r="M86" s="1">
        <f t="shared" ca="1" si="12"/>
        <v>0</v>
      </c>
      <c r="N86" s="1">
        <f t="shared" si="13"/>
        <v>0</v>
      </c>
      <c r="O86" s="1">
        <f t="shared" ca="1" si="14"/>
        <v>0</v>
      </c>
      <c r="P86" s="1" t="str">
        <f>IF(G86="","",VLOOKUP(G86,'Соль SKU'!$A$1:$B$150,2, 0))</f>
        <v/>
      </c>
    </row>
  </sheetData>
  <conditionalFormatting sqref="I29:I1048576 I1:I9 I11:I25">
    <cfRule type="cellIs" dxfId="29" priority="2" operator="between">
      <formula>0</formula>
      <formula>10000000</formula>
    </cfRule>
    <cfRule type="cellIs" dxfId="28" priority="3" operator="between">
      <formula>-1000000</formula>
      <formula>0</formula>
    </cfRule>
  </conditionalFormatting>
  <conditionalFormatting sqref="C29:C86 C2:C9 C11:C25">
    <cfRule type="expression" dxfId="27" priority="4">
      <formula>$C2&lt;&gt;$P2</formula>
    </cfRule>
  </conditionalFormatting>
  <conditionalFormatting sqref="I11:I13">
    <cfRule type="cellIs" dxfId="26" priority="5" operator="between">
      <formula>0</formula>
      <formula>10000000</formula>
    </cfRule>
    <cfRule type="cellIs" dxfId="25" priority="6" operator="between">
      <formula>-1000000</formula>
      <formula>0</formula>
    </cfRule>
  </conditionalFormatting>
  <conditionalFormatting sqref="C11:C13">
    <cfRule type="expression" dxfId="24" priority="7">
      <formula>$C11&lt;&gt;$P11</formula>
    </cfRule>
  </conditionalFormatting>
  <conditionalFormatting sqref="I13 I11">
    <cfRule type="cellIs" dxfId="23" priority="8" operator="between">
      <formula>0</formula>
      <formula>10000000</formula>
    </cfRule>
    <cfRule type="cellIs" dxfId="22" priority="9" operator="between">
      <formula>-1000000</formula>
      <formula>0</formula>
    </cfRule>
  </conditionalFormatting>
  <conditionalFormatting sqref="C13 C11">
    <cfRule type="expression" dxfId="21" priority="10">
      <formula>$C11&lt;&gt;$P11</formula>
    </cfRule>
  </conditionalFormatting>
  <conditionalFormatting sqref="I10">
    <cfRule type="cellIs" dxfId="20" priority="11" operator="between">
      <formula>0</formula>
      <formula>10000000</formula>
    </cfRule>
    <cfRule type="cellIs" dxfId="19" priority="12" operator="between">
      <formula>-1000000</formula>
      <formula>0</formula>
    </cfRule>
  </conditionalFormatting>
  <conditionalFormatting sqref="C10">
    <cfRule type="expression" dxfId="18" priority="13">
      <formula>$C10&lt;&gt;$P10</formula>
    </cfRule>
  </conditionalFormatting>
  <conditionalFormatting sqref="I12">
    <cfRule type="cellIs" dxfId="17" priority="14" operator="between">
      <formula>0</formula>
      <formula>10000000</formula>
    </cfRule>
    <cfRule type="cellIs" dxfId="16" priority="15" operator="between">
      <formula>-1000000</formula>
      <formula>0</formula>
    </cfRule>
  </conditionalFormatting>
  <conditionalFormatting sqref="C12">
    <cfRule type="expression" dxfId="15" priority="16">
      <formula>$C12&lt;&gt;$P12</formula>
    </cfRule>
  </conditionalFormatting>
  <conditionalFormatting sqref="I27:I28">
    <cfRule type="cellIs" dxfId="14" priority="17" operator="between">
      <formula>0</formula>
      <formula>10000000</formula>
    </cfRule>
    <cfRule type="cellIs" dxfId="13" priority="18" operator="between">
      <formula>-1000000</formula>
      <formula>0</formula>
    </cfRule>
  </conditionalFormatting>
  <conditionalFormatting sqref="C27:C28">
    <cfRule type="expression" dxfId="12" priority="19">
      <formula>$C27&lt;&gt;$P27</formula>
    </cfRule>
  </conditionalFormatting>
  <conditionalFormatting sqref="I27:I28">
    <cfRule type="cellIs" dxfId="11" priority="20" operator="between">
      <formula>0</formula>
      <formula>10000000</formula>
    </cfRule>
    <cfRule type="cellIs" dxfId="10" priority="21" operator="between">
      <formula>-1000000</formula>
      <formula>0</formula>
    </cfRule>
  </conditionalFormatting>
  <conditionalFormatting sqref="C27:C28">
    <cfRule type="expression" dxfId="9" priority="22">
      <formula>$C27&lt;&gt;$P27</formula>
    </cfRule>
  </conditionalFormatting>
  <conditionalFormatting sqref="I27">
    <cfRule type="cellIs" dxfId="8" priority="23" operator="between">
      <formula>0</formula>
      <formula>10000000</formula>
    </cfRule>
    <cfRule type="cellIs" dxfId="7" priority="24" operator="between">
      <formula>-1000000</formula>
      <formula>0</formula>
    </cfRule>
  </conditionalFormatting>
  <conditionalFormatting sqref="C27">
    <cfRule type="expression" dxfId="6" priority="25">
      <formula>$C27&lt;&gt;$P27</formula>
    </cfRule>
  </conditionalFormatting>
  <conditionalFormatting sqref="I26">
    <cfRule type="cellIs" dxfId="5" priority="26" operator="between">
      <formula>0</formula>
      <formula>10000000</formula>
    </cfRule>
    <cfRule type="cellIs" dxfId="4" priority="27" operator="between">
      <formula>-1000000</formula>
      <formula>0</formula>
    </cfRule>
  </conditionalFormatting>
  <conditionalFormatting sqref="C26">
    <cfRule type="expression" dxfId="3" priority="28">
      <formula>$C26&lt;&gt;$P26</formula>
    </cfRule>
  </conditionalFormatting>
  <conditionalFormatting sqref="I28">
    <cfRule type="cellIs" dxfId="2" priority="29" operator="between">
      <formula>0</formula>
      <formula>10000000</formula>
    </cfRule>
    <cfRule type="cellIs" dxfId="1" priority="30" operator="between">
      <formula>-1000000</formula>
      <formula>0</formula>
    </cfRule>
  </conditionalFormatting>
  <conditionalFormatting sqref="C28">
    <cfRule type="expression" dxfId="0" priority="31">
      <formula>$C28&lt;&gt;$P28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xr:uid="{00000000-0002-0000-0100-000000000000}">
          <x14:formula1>
            <xm:f>'Типы варок'!$A$1:$A$102</xm:f>
          </x14:formula1>
          <x14:formula2>
            <xm:f>0</xm:f>
          </x14:formula2>
          <xm:sqref>C2:C86</xm:sqref>
        </x14:dataValidation>
        <x14:dataValidation type="list" showInputMessage="1" showErrorMessage="1" xr:uid="{00000000-0002-0000-0100-000001000000}">
          <x14:formula1>
            <xm:f>'Соль SKU'!$A$1:$A$137</xm:f>
          </x14:formula1>
          <x14:formula2>
            <xm:f>0</xm:f>
          </x14:formula2>
          <xm:sqref>G2:G86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6"/>
  <sheetViews>
    <sheetView topLeftCell="A133" zoomScaleNormal="100" workbookViewId="0">
      <selection activeCell="E7" sqref="E7"/>
    </sheetView>
  </sheetViews>
  <sheetFormatPr defaultRowHeight="14.4" x14ac:dyDescent="0.3"/>
  <cols>
    <col min="1" max="1" width="43.6640625" style="1" customWidth="1"/>
    <col min="2" max="1025" width="8.5546875" style="1" customWidth="1"/>
  </cols>
  <sheetData>
    <row r="1" spans="1:2" ht="14.55" customHeight="1" x14ac:dyDescent="0.3">
      <c r="A1" s="11" t="s">
        <v>21</v>
      </c>
      <c r="B1" s="11" t="s">
        <v>21</v>
      </c>
    </row>
    <row r="2" spans="1:2" ht="14.55" customHeight="1" x14ac:dyDescent="0.3">
      <c r="A2" s="11" t="s">
        <v>27</v>
      </c>
      <c r="B2" s="11" t="s">
        <v>25</v>
      </c>
    </row>
    <row r="3" spans="1:2" x14ac:dyDescent="0.3">
      <c r="A3" s="7" t="s">
        <v>46</v>
      </c>
      <c r="B3" s="7" t="s">
        <v>47</v>
      </c>
    </row>
    <row r="4" spans="1:2" x14ac:dyDescent="0.3">
      <c r="A4" s="7" t="s">
        <v>48</v>
      </c>
      <c r="B4" s="7" t="s">
        <v>47</v>
      </c>
    </row>
    <row r="5" spans="1:2" x14ac:dyDescent="0.3">
      <c r="A5" s="7" t="s">
        <v>49</v>
      </c>
      <c r="B5" s="7" t="s">
        <v>47</v>
      </c>
    </row>
    <row r="6" spans="1:2" x14ac:dyDescent="0.3">
      <c r="A6" s="7" t="s">
        <v>50</v>
      </c>
      <c r="B6" s="7" t="s">
        <v>47</v>
      </c>
    </row>
    <row r="7" spans="1:2" x14ac:dyDescent="0.3">
      <c r="A7" s="7" t="s">
        <v>51</v>
      </c>
      <c r="B7" s="7" t="s">
        <v>47</v>
      </c>
    </row>
    <row r="8" spans="1:2" x14ac:dyDescent="0.3">
      <c r="A8" s="7" t="s">
        <v>28</v>
      </c>
      <c r="B8" s="7" t="s">
        <v>25</v>
      </c>
    </row>
    <row r="9" spans="1:2" x14ac:dyDescent="0.3">
      <c r="A9" s="7" t="s">
        <v>52</v>
      </c>
      <c r="B9" s="7" t="s">
        <v>47</v>
      </c>
    </row>
    <row r="10" spans="1:2" x14ac:dyDescent="0.3">
      <c r="A10" s="7" t="s">
        <v>53</v>
      </c>
      <c r="B10" s="7" t="s">
        <v>47</v>
      </c>
    </row>
    <row r="11" spans="1:2" x14ac:dyDescent="0.3">
      <c r="A11" s="7" t="s">
        <v>29</v>
      </c>
      <c r="B11" s="7" t="s">
        <v>25</v>
      </c>
    </row>
    <row r="12" spans="1:2" x14ac:dyDescent="0.3">
      <c r="A12" s="7" t="s">
        <v>54</v>
      </c>
      <c r="B12" s="7" t="s">
        <v>47</v>
      </c>
    </row>
    <row r="13" spans="1:2" x14ac:dyDescent="0.3">
      <c r="A13" s="7" t="s">
        <v>55</v>
      </c>
      <c r="B13" s="7" t="s">
        <v>47</v>
      </c>
    </row>
    <row r="14" spans="1:2" x14ac:dyDescent="0.3">
      <c r="A14" s="7" t="s">
        <v>56</v>
      </c>
      <c r="B14" s="7" t="s">
        <v>47</v>
      </c>
    </row>
    <row r="15" spans="1:2" x14ac:dyDescent="0.3">
      <c r="A15" s="7" t="s">
        <v>57</v>
      </c>
      <c r="B15" s="7" t="s">
        <v>47</v>
      </c>
    </row>
    <row r="16" spans="1:2" x14ac:dyDescent="0.3">
      <c r="A16" s="7" t="s">
        <v>58</v>
      </c>
      <c r="B16" s="7" t="s">
        <v>13</v>
      </c>
    </row>
    <row r="17" spans="1:2" x14ac:dyDescent="0.3">
      <c r="A17" s="7" t="s">
        <v>17</v>
      </c>
      <c r="B17" s="7" t="s">
        <v>13</v>
      </c>
    </row>
    <row r="18" spans="1:2" x14ac:dyDescent="0.3">
      <c r="A18" s="7" t="s">
        <v>59</v>
      </c>
      <c r="B18" s="7" t="s">
        <v>13</v>
      </c>
    </row>
    <row r="19" spans="1:2" x14ac:dyDescent="0.3">
      <c r="A19" s="7" t="s">
        <v>16</v>
      </c>
      <c r="B19" s="7" t="s">
        <v>13</v>
      </c>
    </row>
    <row r="20" spans="1:2" x14ac:dyDescent="0.3">
      <c r="A20" s="7" t="s">
        <v>60</v>
      </c>
      <c r="B20" s="7" t="s">
        <v>47</v>
      </c>
    </row>
    <row r="21" spans="1:2" x14ac:dyDescent="0.3">
      <c r="A21" s="7" t="s">
        <v>61</v>
      </c>
      <c r="B21" s="7" t="s">
        <v>47</v>
      </c>
    </row>
    <row r="22" spans="1:2" x14ac:dyDescent="0.3">
      <c r="A22" s="7" t="s">
        <v>62</v>
      </c>
      <c r="B22" s="7" t="s">
        <v>47</v>
      </c>
    </row>
    <row r="23" spans="1:2" x14ac:dyDescent="0.3">
      <c r="A23" s="7" t="s">
        <v>63</v>
      </c>
      <c r="B23" s="7" t="s">
        <v>47</v>
      </c>
    </row>
    <row r="24" spans="1:2" x14ac:dyDescent="0.3">
      <c r="A24" s="7" t="s">
        <v>20</v>
      </c>
      <c r="B24" s="7" t="s">
        <v>13</v>
      </c>
    </row>
    <row r="25" spans="1:2" x14ac:dyDescent="0.3">
      <c r="A25" s="7" t="s">
        <v>64</v>
      </c>
      <c r="B25" s="7" t="s">
        <v>13</v>
      </c>
    </row>
    <row r="26" spans="1:2" x14ac:dyDescent="0.3">
      <c r="A26" s="7" t="s">
        <v>24</v>
      </c>
      <c r="B26" s="7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4"/>
  <sheetViews>
    <sheetView topLeftCell="A28" zoomScaleNormal="100" workbookViewId="0">
      <selection activeCell="A34" sqref="A34"/>
    </sheetView>
  </sheetViews>
  <sheetFormatPr defaultRowHeight="14.4" x14ac:dyDescent="0.3"/>
  <cols>
    <col min="1" max="1" width="43.6640625" style="1" customWidth="1"/>
    <col min="2" max="1025" width="8.5546875" style="1" customWidth="1"/>
  </cols>
  <sheetData>
    <row r="1" spans="1:2" x14ac:dyDescent="0.3">
      <c r="A1" s="7" t="s">
        <v>21</v>
      </c>
      <c r="B1" s="7" t="s">
        <v>21</v>
      </c>
    </row>
    <row r="2" spans="1:2" x14ac:dyDescent="0.3">
      <c r="A2" s="7" t="s">
        <v>65</v>
      </c>
      <c r="B2" s="7" t="s">
        <v>25</v>
      </c>
    </row>
    <row r="3" spans="1:2" x14ac:dyDescent="0.3">
      <c r="A3" s="7" t="s">
        <v>66</v>
      </c>
      <c r="B3" s="7" t="s">
        <v>25</v>
      </c>
    </row>
    <row r="4" spans="1:2" x14ac:dyDescent="0.3">
      <c r="A4" s="7" t="s">
        <v>67</v>
      </c>
      <c r="B4" s="7" t="s">
        <v>25</v>
      </c>
    </row>
    <row r="5" spans="1:2" x14ac:dyDescent="0.3">
      <c r="A5" s="7" t="s">
        <v>68</v>
      </c>
      <c r="B5" s="7" t="s">
        <v>25</v>
      </c>
    </row>
    <row r="6" spans="1:2" x14ac:dyDescent="0.3">
      <c r="A6" s="7" t="s">
        <v>37</v>
      </c>
      <c r="B6" s="7" t="s">
        <v>35</v>
      </c>
    </row>
    <row r="7" spans="1:2" x14ac:dyDescent="0.3">
      <c r="A7" s="7" t="s">
        <v>69</v>
      </c>
      <c r="B7" s="7" t="s">
        <v>35</v>
      </c>
    </row>
    <row r="8" spans="1:2" x14ac:dyDescent="0.3">
      <c r="A8" s="7" t="s">
        <v>34</v>
      </c>
      <c r="B8" s="7" t="s">
        <v>30</v>
      </c>
    </row>
    <row r="9" spans="1:2" x14ac:dyDescent="0.3">
      <c r="A9" s="7" t="s">
        <v>70</v>
      </c>
      <c r="B9" s="7" t="s">
        <v>35</v>
      </c>
    </row>
    <row r="10" spans="1:2" x14ac:dyDescent="0.3">
      <c r="A10" s="7" t="s">
        <v>33</v>
      </c>
      <c r="B10" s="7" t="s">
        <v>30</v>
      </c>
    </row>
    <row r="11" spans="1:2" x14ac:dyDescent="0.3">
      <c r="A11" s="7" t="s">
        <v>71</v>
      </c>
      <c r="B11" s="7" t="s">
        <v>30</v>
      </c>
    </row>
    <row r="12" spans="1:2" x14ac:dyDescent="0.3">
      <c r="A12" s="7" t="s">
        <v>72</v>
      </c>
      <c r="B12" s="7" t="s">
        <v>73</v>
      </c>
    </row>
    <row r="13" spans="1:2" x14ac:dyDescent="0.3">
      <c r="A13" s="7" t="s">
        <v>74</v>
      </c>
      <c r="B13" s="7" t="s">
        <v>35</v>
      </c>
    </row>
    <row r="14" spans="1:2" x14ac:dyDescent="0.3">
      <c r="A14" s="7" t="s">
        <v>75</v>
      </c>
      <c r="B14" s="7" t="s">
        <v>35</v>
      </c>
    </row>
    <row r="15" spans="1:2" x14ac:dyDescent="0.3">
      <c r="A15" s="7" t="s">
        <v>76</v>
      </c>
      <c r="B15" s="7" t="s">
        <v>35</v>
      </c>
    </row>
    <row r="16" spans="1:2" x14ac:dyDescent="0.3">
      <c r="A16" s="7" t="s">
        <v>77</v>
      </c>
      <c r="B16" s="7" t="s">
        <v>30</v>
      </c>
    </row>
    <row r="17" spans="1:2" x14ac:dyDescent="0.3">
      <c r="A17" s="7" t="s">
        <v>42</v>
      </c>
      <c r="B17" s="7" t="s">
        <v>35</v>
      </c>
    </row>
    <row r="18" spans="1:2" x14ac:dyDescent="0.3">
      <c r="A18" s="7" t="s">
        <v>38</v>
      </c>
      <c r="B18" s="7" t="s">
        <v>35</v>
      </c>
    </row>
    <row r="19" spans="1:2" x14ac:dyDescent="0.3">
      <c r="A19" s="7" t="s">
        <v>78</v>
      </c>
      <c r="B19" s="7" t="s">
        <v>35</v>
      </c>
    </row>
    <row r="20" spans="1:2" x14ac:dyDescent="0.3">
      <c r="A20" s="7" t="s">
        <v>43</v>
      </c>
      <c r="B20" s="7" t="s">
        <v>30</v>
      </c>
    </row>
    <row r="21" spans="1:2" x14ac:dyDescent="0.3">
      <c r="A21" s="7" t="s">
        <v>79</v>
      </c>
      <c r="B21" s="7" t="s">
        <v>30</v>
      </c>
    </row>
    <row r="22" spans="1:2" x14ac:dyDescent="0.3">
      <c r="A22" s="7" t="s">
        <v>80</v>
      </c>
      <c r="B22" s="7" t="s">
        <v>30</v>
      </c>
    </row>
    <row r="23" spans="1:2" x14ac:dyDescent="0.3">
      <c r="A23" s="7" t="s">
        <v>81</v>
      </c>
      <c r="B23" s="7" t="s">
        <v>30</v>
      </c>
    </row>
    <row r="24" spans="1:2" x14ac:dyDescent="0.3">
      <c r="A24" s="7" t="s">
        <v>82</v>
      </c>
      <c r="B24" s="7" t="s">
        <v>30</v>
      </c>
    </row>
    <row r="25" spans="1:2" x14ac:dyDescent="0.3">
      <c r="A25" s="7" t="s">
        <v>83</v>
      </c>
      <c r="B25" s="7" t="s">
        <v>35</v>
      </c>
    </row>
    <row r="26" spans="1:2" x14ac:dyDescent="0.3">
      <c r="A26" s="7" t="s">
        <v>84</v>
      </c>
      <c r="B26" s="7" t="s">
        <v>30</v>
      </c>
    </row>
    <row r="27" spans="1:2" x14ac:dyDescent="0.3">
      <c r="A27" s="7" t="s">
        <v>44</v>
      </c>
      <c r="B27" s="7" t="s">
        <v>30</v>
      </c>
    </row>
    <row r="28" spans="1:2" x14ac:dyDescent="0.3">
      <c r="A28" s="7" t="s">
        <v>85</v>
      </c>
      <c r="B28" s="7" t="s">
        <v>35</v>
      </c>
    </row>
    <row r="29" spans="1:2" x14ac:dyDescent="0.3">
      <c r="A29" s="7" t="s">
        <v>32</v>
      </c>
      <c r="B29" s="7" t="s">
        <v>30</v>
      </c>
    </row>
    <row r="30" spans="1:2" x14ac:dyDescent="0.3">
      <c r="A30" s="7" t="s">
        <v>40</v>
      </c>
      <c r="B30" s="7" t="s">
        <v>30</v>
      </c>
    </row>
    <row r="31" spans="1:2" x14ac:dyDescent="0.3">
      <c r="A31" s="7" t="s">
        <v>45</v>
      </c>
      <c r="B31" s="7" t="s">
        <v>30</v>
      </c>
    </row>
    <row r="32" spans="1:2" x14ac:dyDescent="0.3">
      <c r="A32" s="7" t="s">
        <v>86</v>
      </c>
      <c r="B32" s="7" t="s">
        <v>30</v>
      </c>
    </row>
    <row r="33" spans="1:2" x14ac:dyDescent="0.3">
      <c r="A33" s="7" t="s">
        <v>87</v>
      </c>
      <c r="B33" s="7" t="s">
        <v>30</v>
      </c>
    </row>
    <row r="34" spans="1:2" x14ac:dyDescent="0.3">
      <c r="A34" s="7" t="s">
        <v>88</v>
      </c>
      <c r="B34" s="7" t="s">
        <v>30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8"/>
  <sheetViews>
    <sheetView zoomScaleNormal="100" workbookViewId="0">
      <selection activeCell="A10" sqref="A10"/>
    </sheetView>
  </sheetViews>
  <sheetFormatPr defaultRowHeight="14.4" x14ac:dyDescent="0.3"/>
  <cols>
    <col min="1" max="1" width="69.77734375" style="1" customWidth="1"/>
    <col min="2" max="1025" width="8.5546875" style="1" customWidth="1"/>
  </cols>
  <sheetData>
    <row r="1" spans="1:1" x14ac:dyDescent="0.3">
      <c r="A1" s="7" t="s">
        <v>21</v>
      </c>
    </row>
    <row r="2" spans="1:1" x14ac:dyDescent="0.3">
      <c r="A2" s="7" t="s">
        <v>22</v>
      </c>
    </row>
    <row r="3" spans="1:1" x14ac:dyDescent="0.3">
      <c r="A3" s="7" t="s">
        <v>25</v>
      </c>
    </row>
    <row r="4" spans="1:1" x14ac:dyDescent="0.3">
      <c r="A4" s="7" t="s">
        <v>30</v>
      </c>
    </row>
    <row r="5" spans="1:1" x14ac:dyDescent="0.3">
      <c r="A5" s="7" t="s">
        <v>13</v>
      </c>
    </row>
    <row r="6" spans="1:1" x14ac:dyDescent="0.3">
      <c r="A6" s="7" t="s">
        <v>73</v>
      </c>
    </row>
    <row r="7" spans="1:1" x14ac:dyDescent="0.3">
      <c r="A7" s="7" t="s">
        <v>35</v>
      </c>
    </row>
    <row r="8" spans="1:1" x14ac:dyDescent="0.3">
      <c r="A8" s="7" t="s">
        <v>47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Вода</vt:lpstr>
      <vt:lpstr>Соль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Арсений Каданер</cp:lastModifiedBy>
  <cp:revision>7</cp:revision>
  <dcterms:created xsi:type="dcterms:W3CDTF">2020-12-13T08:44:49Z</dcterms:created>
  <dcterms:modified xsi:type="dcterms:W3CDTF">2021-01-19T10:24:27Z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