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FileApps/coding_projects/umalat/app/data/static/samples/by_department/mascarpone/"/>
    </mc:Choice>
  </mc:AlternateContent>
  <xr:revisionPtr revIDLastSave="0" documentId="13_ncr:1_{05BF6D12-0935-4E48-A385-F932D58E7E89}" xr6:coauthVersionLast="47" xr6:coauthVersionMax="47" xr10:uidLastSave="{00000000-0000-0000-0000-000000000000}"/>
  <bookViews>
    <workbookView xWindow="0" yWindow="760" windowWidth="30240" windowHeight="188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</sheets>
  <definedNames>
    <definedName name="Water_SKU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24" i="3" l="1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R227" i="3"/>
  <c r="H227" i="3"/>
  <c r="R226" i="3"/>
  <c r="H226" i="3"/>
  <c r="R225" i="3"/>
  <c r="H225" i="3"/>
  <c r="R224" i="3"/>
  <c r="H224" i="3"/>
  <c r="R223" i="3"/>
  <c r="H223" i="3"/>
  <c r="R222" i="3"/>
  <c r="H222" i="3"/>
  <c r="R221" i="3"/>
  <c r="H221" i="3"/>
  <c r="R220" i="3"/>
  <c r="H220" i="3"/>
  <c r="R219" i="3"/>
  <c r="H219" i="3"/>
  <c r="R218" i="3"/>
  <c r="H218" i="3"/>
  <c r="R217" i="3"/>
  <c r="H217" i="3"/>
  <c r="R216" i="3"/>
  <c r="H216" i="3"/>
  <c r="R215" i="3"/>
  <c r="H215" i="3"/>
  <c r="R214" i="3"/>
  <c r="H214" i="3"/>
  <c r="R213" i="3"/>
  <c r="H213" i="3"/>
  <c r="R212" i="3"/>
  <c r="H212" i="3"/>
  <c r="R211" i="3"/>
  <c r="H211" i="3"/>
  <c r="R210" i="3"/>
  <c r="H210" i="3"/>
  <c r="R209" i="3"/>
  <c r="H209" i="3"/>
  <c r="R208" i="3"/>
  <c r="H208" i="3"/>
  <c r="R207" i="3"/>
  <c r="H207" i="3"/>
  <c r="R206" i="3"/>
  <c r="H206" i="3"/>
  <c r="R205" i="3"/>
  <c r="H205" i="3"/>
  <c r="R204" i="3"/>
  <c r="H204" i="3"/>
  <c r="R203" i="3"/>
  <c r="H203" i="3"/>
  <c r="R202" i="3"/>
  <c r="H202" i="3"/>
  <c r="R201" i="3"/>
  <c r="H201" i="3"/>
  <c r="R200" i="3"/>
  <c r="H200" i="3"/>
  <c r="R199" i="3"/>
  <c r="H199" i="3"/>
  <c r="R198" i="3"/>
  <c r="H198" i="3"/>
  <c r="R197" i="3"/>
  <c r="H197" i="3"/>
  <c r="R196" i="3"/>
  <c r="H196" i="3"/>
  <c r="R195" i="3"/>
  <c r="H195" i="3"/>
  <c r="F195" i="3"/>
  <c r="R194" i="3"/>
  <c r="H194" i="3"/>
  <c r="F194" i="3"/>
  <c r="R193" i="3"/>
  <c r="H193" i="3"/>
  <c r="F193" i="3"/>
  <c r="R192" i="3"/>
  <c r="H192" i="3"/>
  <c r="F192" i="3"/>
  <c r="R191" i="3"/>
  <c r="H191" i="3"/>
  <c r="F191" i="3"/>
  <c r="R190" i="3"/>
  <c r="H190" i="3"/>
  <c r="F190" i="3"/>
  <c r="R189" i="3"/>
  <c r="H189" i="3"/>
  <c r="F189" i="3"/>
  <c r="R188" i="3"/>
  <c r="H188" i="3"/>
  <c r="F188" i="3"/>
  <c r="R187" i="3"/>
  <c r="H187" i="3"/>
  <c r="F187" i="3"/>
  <c r="R186" i="3"/>
  <c r="H186" i="3"/>
  <c r="F186" i="3"/>
  <c r="R185" i="3"/>
  <c r="H185" i="3"/>
  <c r="F185" i="3"/>
  <c r="R184" i="3"/>
  <c r="H184" i="3"/>
  <c r="F184" i="3"/>
  <c r="R183" i="3"/>
  <c r="H183" i="3"/>
  <c r="F183" i="3"/>
  <c r="R182" i="3"/>
  <c r="Q182" i="3"/>
  <c r="H182" i="3"/>
  <c r="F182" i="3"/>
  <c r="R181" i="3"/>
  <c r="Q181" i="3"/>
  <c r="H181" i="3"/>
  <c r="F181" i="3"/>
  <c r="R180" i="3"/>
  <c r="Q180" i="3"/>
  <c r="H180" i="3"/>
  <c r="F180" i="3"/>
  <c r="R179" i="3"/>
  <c r="Q179" i="3"/>
  <c r="H179" i="3"/>
  <c r="F179" i="3"/>
  <c r="R178" i="3"/>
  <c r="Q178" i="3"/>
  <c r="H178" i="3"/>
  <c r="F178" i="3"/>
  <c r="R177" i="3"/>
  <c r="Q177" i="3"/>
  <c r="H177" i="3"/>
  <c r="F177" i="3"/>
  <c r="R176" i="3"/>
  <c r="Q176" i="3"/>
  <c r="H176" i="3"/>
  <c r="F176" i="3"/>
  <c r="R175" i="3"/>
  <c r="Q175" i="3"/>
  <c r="H175" i="3"/>
  <c r="F175" i="3"/>
  <c r="R174" i="3"/>
  <c r="Q174" i="3"/>
  <c r="H174" i="3"/>
  <c r="F174" i="3"/>
  <c r="R173" i="3"/>
  <c r="Q173" i="3"/>
  <c r="H173" i="3"/>
  <c r="F173" i="3"/>
  <c r="R172" i="3"/>
  <c r="Q172" i="3"/>
  <c r="H172" i="3"/>
  <c r="F172" i="3"/>
  <c r="R171" i="3"/>
  <c r="Q171" i="3"/>
  <c r="H171" i="3"/>
  <c r="F171" i="3"/>
  <c r="R170" i="3"/>
  <c r="Q170" i="3"/>
  <c r="H170" i="3"/>
  <c r="F170" i="3"/>
  <c r="R169" i="3"/>
  <c r="Q169" i="3"/>
  <c r="H169" i="3"/>
  <c r="F169" i="3"/>
  <c r="R168" i="3"/>
  <c r="Q168" i="3"/>
  <c r="H168" i="3"/>
  <c r="F168" i="3"/>
  <c r="R167" i="3"/>
  <c r="Q167" i="3"/>
  <c r="H167" i="3"/>
  <c r="F167" i="3"/>
  <c r="R166" i="3"/>
  <c r="Q166" i="3"/>
  <c r="H166" i="3"/>
  <c r="F166" i="3"/>
  <c r="R165" i="3"/>
  <c r="Q165" i="3"/>
  <c r="H165" i="3"/>
  <c r="F165" i="3"/>
  <c r="R164" i="3"/>
  <c r="Q164" i="3"/>
  <c r="H164" i="3"/>
  <c r="F164" i="3"/>
  <c r="R163" i="3"/>
  <c r="Q163" i="3"/>
  <c r="H163" i="3"/>
  <c r="G163" i="3"/>
  <c r="F163" i="3"/>
  <c r="R162" i="3"/>
  <c r="Q162" i="3"/>
  <c r="H162" i="3"/>
  <c r="G162" i="3"/>
  <c r="F162" i="3"/>
  <c r="R161" i="3"/>
  <c r="Q161" i="3"/>
  <c r="H161" i="3"/>
  <c r="G161" i="3"/>
  <c r="F161" i="3"/>
  <c r="R160" i="3"/>
  <c r="Q160" i="3"/>
  <c r="H160" i="3"/>
  <c r="G160" i="3"/>
  <c r="F160" i="3"/>
  <c r="R159" i="3"/>
  <c r="Q159" i="3"/>
  <c r="H159" i="3"/>
  <c r="G159" i="3"/>
  <c r="F159" i="3"/>
  <c r="R158" i="3"/>
  <c r="Q158" i="3"/>
  <c r="H158" i="3"/>
  <c r="G158" i="3"/>
  <c r="F158" i="3"/>
  <c r="R157" i="3"/>
  <c r="Q157" i="3"/>
  <c r="H157" i="3"/>
  <c r="G157" i="3"/>
  <c r="F157" i="3"/>
  <c r="R156" i="3"/>
  <c r="Q156" i="3"/>
  <c r="H156" i="3"/>
  <c r="G156" i="3"/>
  <c r="F156" i="3"/>
  <c r="R155" i="3"/>
  <c r="Q155" i="3"/>
  <c r="H155" i="3"/>
  <c r="G155" i="3"/>
  <c r="F155" i="3"/>
  <c r="R154" i="3"/>
  <c r="Q154" i="3"/>
  <c r="H154" i="3"/>
  <c r="G154" i="3"/>
  <c r="F154" i="3"/>
  <c r="R153" i="3"/>
  <c r="Q153" i="3"/>
  <c r="H153" i="3"/>
  <c r="G153" i="3"/>
  <c r="F153" i="3"/>
  <c r="R152" i="3"/>
  <c r="Q152" i="3"/>
  <c r="H152" i="3"/>
  <c r="G152" i="3"/>
  <c r="F152" i="3"/>
  <c r="R151" i="3"/>
  <c r="Q151" i="3"/>
  <c r="H151" i="3"/>
  <c r="G151" i="3"/>
  <c r="F151" i="3"/>
  <c r="R150" i="3"/>
  <c r="Q150" i="3"/>
  <c r="H150" i="3"/>
  <c r="G150" i="3"/>
  <c r="F150" i="3"/>
  <c r="R149" i="3"/>
  <c r="Q149" i="3"/>
  <c r="H149" i="3"/>
  <c r="G149" i="3"/>
  <c r="F149" i="3"/>
  <c r="R148" i="3"/>
  <c r="Q148" i="3"/>
  <c r="H148" i="3"/>
  <c r="G148" i="3"/>
  <c r="F148" i="3"/>
  <c r="R147" i="3"/>
  <c r="Q147" i="3"/>
  <c r="H147" i="3"/>
  <c r="G147" i="3"/>
  <c r="F147" i="3"/>
  <c r="R146" i="3"/>
  <c r="Q146" i="3"/>
  <c r="H146" i="3"/>
  <c r="G146" i="3"/>
  <c r="F146" i="3"/>
  <c r="R145" i="3"/>
  <c r="Q145" i="3"/>
  <c r="H145" i="3"/>
  <c r="G145" i="3"/>
  <c r="F145" i="3"/>
  <c r="R144" i="3"/>
  <c r="Q144" i="3"/>
  <c r="H144" i="3"/>
  <c r="G144" i="3"/>
  <c r="F144" i="3"/>
  <c r="R143" i="3"/>
  <c r="Q143" i="3"/>
  <c r="H143" i="3"/>
  <c r="G143" i="3"/>
  <c r="F143" i="3"/>
  <c r="R142" i="3"/>
  <c r="Q142" i="3"/>
  <c r="H142" i="3"/>
  <c r="G142" i="3"/>
  <c r="F142" i="3"/>
  <c r="R141" i="3"/>
  <c r="Q141" i="3"/>
  <c r="H141" i="3"/>
  <c r="G141" i="3"/>
  <c r="F141" i="3"/>
  <c r="R140" i="3"/>
  <c r="Q140" i="3"/>
  <c r="H140" i="3"/>
  <c r="G140" i="3"/>
  <c r="F140" i="3"/>
  <c r="R139" i="3"/>
  <c r="Q139" i="3"/>
  <c r="H139" i="3"/>
  <c r="G139" i="3"/>
  <c r="F139" i="3"/>
  <c r="R138" i="3"/>
  <c r="Q138" i="3"/>
  <c r="H138" i="3"/>
  <c r="G138" i="3"/>
  <c r="F138" i="3"/>
  <c r="R137" i="3"/>
  <c r="Q137" i="3"/>
  <c r="H137" i="3"/>
  <c r="G137" i="3"/>
  <c r="F137" i="3"/>
  <c r="R136" i="3"/>
  <c r="Q136" i="3"/>
  <c r="H136" i="3"/>
  <c r="G136" i="3"/>
  <c r="F136" i="3"/>
  <c r="R135" i="3"/>
  <c r="Q135" i="3"/>
  <c r="H135" i="3"/>
  <c r="G135" i="3"/>
  <c r="F135" i="3"/>
  <c r="R134" i="3"/>
  <c r="Q134" i="3"/>
  <c r="H134" i="3"/>
  <c r="G134" i="3"/>
  <c r="F134" i="3"/>
  <c r="R133" i="3"/>
  <c r="Q133" i="3"/>
  <c r="H133" i="3"/>
  <c r="G133" i="3"/>
  <c r="F133" i="3"/>
  <c r="R132" i="3"/>
  <c r="Q132" i="3"/>
  <c r="H132" i="3"/>
  <c r="G132" i="3"/>
  <c r="F132" i="3"/>
  <c r="R131" i="3"/>
  <c r="Q131" i="3"/>
  <c r="H131" i="3"/>
  <c r="G131" i="3"/>
  <c r="F131" i="3"/>
  <c r="R130" i="3"/>
  <c r="Q130" i="3"/>
  <c r="H130" i="3"/>
  <c r="G130" i="3"/>
  <c r="F130" i="3"/>
  <c r="R129" i="3"/>
  <c r="Q129" i="3"/>
  <c r="H129" i="3"/>
  <c r="G129" i="3"/>
  <c r="F129" i="3"/>
  <c r="R128" i="3"/>
  <c r="Q128" i="3"/>
  <c r="H128" i="3"/>
  <c r="G128" i="3"/>
  <c r="F128" i="3"/>
  <c r="R127" i="3"/>
  <c r="Q127" i="3"/>
  <c r="H127" i="3"/>
  <c r="G127" i="3"/>
  <c r="F127" i="3"/>
  <c r="R126" i="3"/>
  <c r="Q126" i="3"/>
  <c r="H126" i="3"/>
  <c r="G126" i="3"/>
  <c r="F126" i="3"/>
  <c r="R125" i="3"/>
  <c r="Q125" i="3"/>
  <c r="H125" i="3"/>
  <c r="G125" i="3"/>
  <c r="F125" i="3"/>
  <c r="R124" i="3"/>
  <c r="Q124" i="3"/>
  <c r="H124" i="3"/>
  <c r="G124" i="3"/>
  <c r="F124" i="3"/>
  <c r="R123" i="3"/>
  <c r="Q123" i="3"/>
  <c r="H123" i="3"/>
  <c r="G123" i="3"/>
  <c r="F123" i="3"/>
  <c r="R122" i="3"/>
  <c r="Q122" i="3"/>
  <c r="H122" i="3"/>
  <c r="G122" i="3"/>
  <c r="F122" i="3"/>
  <c r="R121" i="3"/>
  <c r="Q121" i="3"/>
  <c r="L121" i="3"/>
  <c r="K121" i="3"/>
  <c r="H121" i="3"/>
  <c r="G121" i="3"/>
  <c r="F121" i="3"/>
  <c r="C121" i="3"/>
  <c r="B121" i="3"/>
  <c r="R120" i="3"/>
  <c r="Q120" i="3"/>
  <c r="L120" i="3"/>
  <c r="K120" i="3"/>
  <c r="H120" i="3"/>
  <c r="G120" i="3"/>
  <c r="F120" i="3"/>
  <c r="C120" i="3"/>
  <c r="B120" i="3"/>
  <c r="R119" i="3"/>
  <c r="Q119" i="3"/>
  <c r="L119" i="3"/>
  <c r="K119" i="3"/>
  <c r="H119" i="3"/>
  <c r="G119" i="3"/>
  <c r="F119" i="3"/>
  <c r="C119" i="3"/>
  <c r="B119" i="3"/>
  <c r="R118" i="3"/>
  <c r="Q118" i="3"/>
  <c r="L118" i="3"/>
  <c r="K118" i="3"/>
  <c r="H118" i="3"/>
  <c r="G118" i="3"/>
  <c r="F118" i="3"/>
  <c r="C118" i="3"/>
  <c r="B118" i="3"/>
  <c r="R117" i="3"/>
  <c r="Q117" i="3"/>
  <c r="L117" i="3"/>
  <c r="K117" i="3"/>
  <c r="H117" i="3"/>
  <c r="G117" i="3"/>
  <c r="F117" i="3"/>
  <c r="C117" i="3"/>
  <c r="B117" i="3"/>
  <c r="R116" i="3"/>
  <c r="Q116" i="3"/>
  <c r="L116" i="3"/>
  <c r="K116" i="3"/>
  <c r="H116" i="3"/>
  <c r="G116" i="3"/>
  <c r="F116" i="3"/>
  <c r="C116" i="3"/>
  <c r="B116" i="3"/>
  <c r="R115" i="3"/>
  <c r="Q115" i="3"/>
  <c r="L115" i="3"/>
  <c r="K115" i="3"/>
  <c r="H115" i="3"/>
  <c r="G115" i="3"/>
  <c r="F115" i="3"/>
  <c r="C115" i="3"/>
  <c r="B115" i="3"/>
  <c r="R114" i="3"/>
  <c r="Q114" i="3"/>
  <c r="L114" i="3"/>
  <c r="K114" i="3"/>
  <c r="H114" i="3"/>
  <c r="G114" i="3"/>
  <c r="F114" i="3"/>
  <c r="C114" i="3"/>
  <c r="B114" i="3"/>
  <c r="R113" i="3"/>
  <c r="Q113" i="3"/>
  <c r="L113" i="3"/>
  <c r="K113" i="3"/>
  <c r="H113" i="3"/>
  <c r="G113" i="3"/>
  <c r="F113" i="3"/>
  <c r="C113" i="3"/>
  <c r="B113" i="3"/>
  <c r="R112" i="3"/>
  <c r="Q112" i="3"/>
  <c r="L112" i="3"/>
  <c r="K112" i="3"/>
  <c r="H112" i="3"/>
  <c r="G112" i="3"/>
  <c r="F112" i="3"/>
  <c r="C112" i="3"/>
  <c r="B112" i="3"/>
  <c r="R111" i="3"/>
  <c r="Q111" i="3"/>
  <c r="L111" i="3"/>
  <c r="K111" i="3"/>
  <c r="H111" i="3"/>
  <c r="G111" i="3"/>
  <c r="F111" i="3"/>
  <c r="C111" i="3"/>
  <c r="B111" i="3"/>
  <c r="R110" i="3"/>
  <c r="Q110" i="3"/>
  <c r="L110" i="3"/>
  <c r="K110" i="3"/>
  <c r="H110" i="3"/>
  <c r="G110" i="3"/>
  <c r="F110" i="3"/>
  <c r="C110" i="3"/>
  <c r="B110" i="3"/>
  <c r="R109" i="3"/>
  <c r="Q109" i="3"/>
  <c r="L109" i="3"/>
  <c r="K109" i="3"/>
  <c r="H109" i="3"/>
  <c r="G109" i="3"/>
  <c r="F109" i="3"/>
  <c r="C109" i="3"/>
  <c r="B109" i="3"/>
  <c r="R108" i="3"/>
  <c r="Q108" i="3"/>
  <c r="L108" i="3"/>
  <c r="K108" i="3"/>
  <c r="H108" i="3"/>
  <c r="G108" i="3"/>
  <c r="F108" i="3"/>
  <c r="C108" i="3"/>
  <c r="B108" i="3"/>
  <c r="R107" i="3"/>
  <c r="Q107" i="3"/>
  <c r="L107" i="3"/>
  <c r="K107" i="3"/>
  <c r="H107" i="3"/>
  <c r="G107" i="3"/>
  <c r="F107" i="3"/>
  <c r="C107" i="3"/>
  <c r="B107" i="3"/>
  <c r="R106" i="3"/>
  <c r="Q106" i="3"/>
  <c r="L106" i="3"/>
  <c r="K106" i="3"/>
  <c r="H106" i="3"/>
  <c r="G106" i="3"/>
  <c r="F106" i="3"/>
  <c r="C106" i="3"/>
  <c r="B106" i="3"/>
  <c r="R105" i="3"/>
  <c r="Q105" i="3"/>
  <c r="L105" i="3"/>
  <c r="K105" i="3"/>
  <c r="H105" i="3"/>
  <c r="G105" i="3"/>
  <c r="F105" i="3"/>
  <c r="C105" i="3"/>
  <c r="B105" i="3"/>
  <c r="R104" i="3"/>
  <c r="Q104" i="3"/>
  <c r="L104" i="3"/>
  <c r="K104" i="3"/>
  <c r="H104" i="3"/>
  <c r="G104" i="3"/>
  <c r="F104" i="3"/>
  <c r="C104" i="3"/>
  <c r="B104" i="3"/>
  <c r="R103" i="3"/>
  <c r="Q103" i="3"/>
  <c r="L103" i="3"/>
  <c r="K103" i="3"/>
  <c r="H103" i="3"/>
  <c r="G103" i="3"/>
  <c r="F103" i="3"/>
  <c r="C103" i="3"/>
  <c r="B103" i="3"/>
  <c r="R102" i="3"/>
  <c r="Q102" i="3"/>
  <c r="L102" i="3"/>
  <c r="K102" i="3"/>
  <c r="H102" i="3"/>
  <c r="G102" i="3"/>
  <c r="F102" i="3"/>
  <c r="C102" i="3"/>
  <c r="B102" i="3"/>
  <c r="R101" i="3"/>
  <c r="Q101" i="3"/>
  <c r="L101" i="3"/>
  <c r="K101" i="3"/>
  <c r="H101" i="3"/>
  <c r="G101" i="3"/>
  <c r="F101" i="3"/>
  <c r="C101" i="3"/>
  <c r="B101" i="3"/>
  <c r="R100" i="3"/>
  <c r="Q100" i="3"/>
  <c r="L100" i="3"/>
  <c r="K100" i="3"/>
  <c r="H100" i="3"/>
  <c r="G100" i="3"/>
  <c r="F100" i="3"/>
  <c r="C100" i="3"/>
  <c r="B100" i="3"/>
  <c r="R99" i="3"/>
  <c r="Q99" i="3"/>
  <c r="L99" i="3"/>
  <c r="K99" i="3"/>
  <c r="H99" i="3"/>
  <c r="G99" i="3"/>
  <c r="F99" i="3"/>
  <c r="C99" i="3"/>
  <c r="B99" i="3"/>
  <c r="R98" i="3"/>
  <c r="Q98" i="3"/>
  <c r="L98" i="3"/>
  <c r="K98" i="3"/>
  <c r="H98" i="3"/>
  <c r="G98" i="3"/>
  <c r="F98" i="3"/>
  <c r="C98" i="3"/>
  <c r="B98" i="3"/>
  <c r="R97" i="3"/>
  <c r="Q97" i="3"/>
  <c r="L97" i="3"/>
  <c r="K97" i="3"/>
  <c r="H97" i="3"/>
  <c r="G97" i="3"/>
  <c r="F97" i="3"/>
  <c r="C97" i="3"/>
  <c r="B97" i="3"/>
  <c r="R96" i="3"/>
  <c r="Q96" i="3"/>
  <c r="L96" i="3"/>
  <c r="K96" i="3"/>
  <c r="H96" i="3"/>
  <c r="G96" i="3"/>
  <c r="F96" i="3"/>
  <c r="C96" i="3"/>
  <c r="B96" i="3"/>
  <c r="R95" i="3"/>
  <c r="Q95" i="3"/>
  <c r="L95" i="3"/>
  <c r="K95" i="3"/>
  <c r="H95" i="3"/>
  <c r="G95" i="3"/>
  <c r="F95" i="3"/>
  <c r="C95" i="3"/>
  <c r="B95" i="3"/>
  <c r="R94" i="3"/>
  <c r="Q94" i="3"/>
  <c r="L94" i="3"/>
  <c r="K94" i="3"/>
  <c r="H94" i="3"/>
  <c r="G94" i="3"/>
  <c r="F94" i="3"/>
  <c r="C94" i="3"/>
  <c r="B94" i="3"/>
  <c r="R93" i="3"/>
  <c r="Q93" i="3"/>
  <c r="L93" i="3"/>
  <c r="K93" i="3"/>
  <c r="H93" i="3"/>
  <c r="G93" i="3"/>
  <c r="F93" i="3"/>
  <c r="C93" i="3"/>
  <c r="B93" i="3"/>
  <c r="R92" i="3"/>
  <c r="Q92" i="3"/>
  <c r="L92" i="3"/>
  <c r="K92" i="3"/>
  <c r="H92" i="3"/>
  <c r="G92" i="3"/>
  <c r="F92" i="3"/>
  <c r="C92" i="3"/>
  <c r="B92" i="3"/>
  <c r="R91" i="3"/>
  <c r="Q91" i="3"/>
  <c r="L91" i="3"/>
  <c r="K91" i="3"/>
  <c r="H91" i="3"/>
  <c r="G91" i="3"/>
  <c r="F91" i="3"/>
  <c r="C91" i="3"/>
  <c r="B91" i="3"/>
  <c r="R90" i="3"/>
  <c r="Q90" i="3"/>
  <c r="L90" i="3"/>
  <c r="K90" i="3"/>
  <c r="H90" i="3"/>
  <c r="G90" i="3"/>
  <c r="F90" i="3"/>
  <c r="C90" i="3"/>
  <c r="B90" i="3"/>
  <c r="R89" i="3"/>
  <c r="Q89" i="3"/>
  <c r="L89" i="3"/>
  <c r="K89" i="3"/>
  <c r="H89" i="3"/>
  <c r="G89" i="3"/>
  <c r="F89" i="3"/>
  <c r="C89" i="3"/>
  <c r="B89" i="3"/>
  <c r="R88" i="3"/>
  <c r="Q88" i="3"/>
  <c r="L88" i="3"/>
  <c r="K88" i="3"/>
  <c r="H88" i="3"/>
  <c r="G88" i="3"/>
  <c r="F88" i="3"/>
  <c r="C88" i="3"/>
  <c r="B88" i="3"/>
  <c r="R87" i="3"/>
  <c r="Q87" i="3"/>
  <c r="L87" i="3"/>
  <c r="K87" i="3"/>
  <c r="H87" i="3"/>
  <c r="G87" i="3"/>
  <c r="F87" i="3"/>
  <c r="C87" i="3"/>
  <c r="B87" i="3"/>
  <c r="R86" i="3"/>
  <c r="Q86" i="3"/>
  <c r="L86" i="3"/>
  <c r="K86" i="3"/>
  <c r="H86" i="3"/>
  <c r="G86" i="3"/>
  <c r="F86" i="3"/>
  <c r="C86" i="3"/>
  <c r="B86" i="3"/>
  <c r="R85" i="3"/>
  <c r="Q85" i="3"/>
  <c r="L85" i="3"/>
  <c r="K85" i="3"/>
  <c r="H85" i="3"/>
  <c r="G85" i="3"/>
  <c r="F85" i="3"/>
  <c r="C85" i="3"/>
  <c r="B85" i="3"/>
  <c r="R84" i="3"/>
  <c r="Q84" i="3"/>
  <c r="L84" i="3"/>
  <c r="K84" i="3"/>
  <c r="H84" i="3"/>
  <c r="G84" i="3"/>
  <c r="F84" i="3"/>
  <c r="C84" i="3"/>
  <c r="B84" i="3"/>
  <c r="R83" i="3"/>
  <c r="Q83" i="3"/>
  <c r="L83" i="3"/>
  <c r="K83" i="3"/>
  <c r="H83" i="3"/>
  <c r="G83" i="3"/>
  <c r="F83" i="3"/>
  <c r="C83" i="3"/>
  <c r="B83" i="3"/>
  <c r="R82" i="3"/>
  <c r="Q82" i="3"/>
  <c r="L82" i="3"/>
  <c r="K82" i="3"/>
  <c r="H82" i="3"/>
  <c r="G82" i="3"/>
  <c r="F82" i="3"/>
  <c r="C82" i="3"/>
  <c r="B82" i="3"/>
  <c r="R81" i="3"/>
  <c r="Q81" i="3"/>
  <c r="L81" i="3"/>
  <c r="K81" i="3"/>
  <c r="H81" i="3"/>
  <c r="G81" i="3"/>
  <c r="F81" i="3"/>
  <c r="C81" i="3"/>
  <c r="B81" i="3"/>
  <c r="R80" i="3"/>
  <c r="Q80" i="3"/>
  <c r="L80" i="3"/>
  <c r="K80" i="3"/>
  <c r="H80" i="3"/>
  <c r="G80" i="3"/>
  <c r="F80" i="3"/>
  <c r="C80" i="3"/>
  <c r="B80" i="3"/>
  <c r="R79" i="3"/>
  <c r="Q79" i="3"/>
  <c r="L79" i="3"/>
  <c r="K79" i="3"/>
  <c r="H79" i="3"/>
  <c r="G79" i="3"/>
  <c r="F79" i="3"/>
  <c r="C79" i="3"/>
  <c r="B79" i="3"/>
  <c r="R78" i="3"/>
  <c r="Q78" i="3"/>
  <c r="L78" i="3"/>
  <c r="K78" i="3"/>
  <c r="H78" i="3"/>
  <c r="G78" i="3"/>
  <c r="F78" i="3"/>
  <c r="C78" i="3"/>
  <c r="B78" i="3"/>
  <c r="R77" i="3"/>
  <c r="Q77" i="3"/>
  <c r="L77" i="3"/>
  <c r="K77" i="3"/>
  <c r="H77" i="3"/>
  <c r="G77" i="3"/>
  <c r="F77" i="3"/>
  <c r="C77" i="3"/>
  <c r="B77" i="3"/>
  <c r="R76" i="3"/>
  <c r="Q76" i="3"/>
  <c r="L76" i="3"/>
  <c r="K76" i="3"/>
  <c r="H76" i="3"/>
  <c r="G76" i="3"/>
  <c r="F76" i="3"/>
  <c r="C76" i="3"/>
  <c r="B76" i="3"/>
  <c r="R75" i="3"/>
  <c r="Q75" i="3"/>
  <c r="L75" i="3"/>
  <c r="K75" i="3"/>
  <c r="H75" i="3"/>
  <c r="G75" i="3"/>
  <c r="F75" i="3"/>
  <c r="C75" i="3"/>
  <c r="B75" i="3"/>
  <c r="R74" i="3"/>
  <c r="Q74" i="3"/>
  <c r="L74" i="3"/>
  <c r="K74" i="3"/>
  <c r="H74" i="3"/>
  <c r="G74" i="3"/>
  <c r="F74" i="3"/>
  <c r="C74" i="3"/>
  <c r="B74" i="3"/>
  <c r="R73" i="3"/>
  <c r="Q73" i="3"/>
  <c r="L73" i="3"/>
  <c r="K73" i="3"/>
  <c r="H73" i="3"/>
  <c r="G73" i="3"/>
  <c r="F73" i="3"/>
  <c r="C73" i="3"/>
  <c r="B73" i="3"/>
  <c r="R72" i="3"/>
  <c r="Q72" i="3"/>
  <c r="L72" i="3"/>
  <c r="K72" i="3"/>
  <c r="H72" i="3"/>
  <c r="G72" i="3"/>
  <c r="F72" i="3"/>
  <c r="C72" i="3"/>
  <c r="B72" i="3"/>
  <c r="R71" i="3"/>
  <c r="Q71" i="3"/>
  <c r="L71" i="3"/>
  <c r="K71" i="3"/>
  <c r="H71" i="3"/>
  <c r="G71" i="3"/>
  <c r="F71" i="3"/>
  <c r="C71" i="3"/>
  <c r="B71" i="3"/>
  <c r="R70" i="3"/>
  <c r="Q70" i="3"/>
  <c r="L70" i="3"/>
  <c r="K70" i="3"/>
  <c r="H70" i="3"/>
  <c r="G70" i="3"/>
  <c r="F70" i="3"/>
  <c r="C70" i="3"/>
  <c r="B70" i="3"/>
  <c r="R69" i="3"/>
  <c r="Q69" i="3"/>
  <c r="L69" i="3"/>
  <c r="K69" i="3"/>
  <c r="H69" i="3"/>
  <c r="G69" i="3"/>
  <c r="F69" i="3"/>
  <c r="C69" i="3"/>
  <c r="B69" i="3"/>
  <c r="R68" i="3"/>
  <c r="Q68" i="3"/>
  <c r="L68" i="3"/>
  <c r="K68" i="3"/>
  <c r="H68" i="3"/>
  <c r="G68" i="3"/>
  <c r="F68" i="3"/>
  <c r="C68" i="3"/>
  <c r="B68" i="3"/>
  <c r="R67" i="3"/>
  <c r="Q67" i="3"/>
  <c r="L67" i="3"/>
  <c r="K67" i="3"/>
  <c r="H67" i="3"/>
  <c r="G67" i="3"/>
  <c r="F67" i="3"/>
  <c r="C67" i="3"/>
  <c r="B67" i="3"/>
  <c r="R66" i="3"/>
  <c r="Q66" i="3"/>
  <c r="L66" i="3"/>
  <c r="K66" i="3"/>
  <c r="H66" i="3"/>
  <c r="G66" i="3"/>
  <c r="F66" i="3"/>
  <c r="C66" i="3"/>
  <c r="B66" i="3"/>
  <c r="R65" i="3"/>
  <c r="Q65" i="3"/>
  <c r="L65" i="3"/>
  <c r="K65" i="3"/>
  <c r="H65" i="3"/>
  <c r="G65" i="3"/>
  <c r="F65" i="3"/>
  <c r="C65" i="3"/>
  <c r="B65" i="3"/>
  <c r="R64" i="3"/>
  <c r="Q64" i="3"/>
  <c r="L64" i="3"/>
  <c r="K64" i="3"/>
  <c r="H64" i="3"/>
  <c r="G64" i="3"/>
  <c r="F64" i="3"/>
  <c r="C64" i="3"/>
  <c r="B64" i="3"/>
  <c r="R63" i="3"/>
  <c r="Q63" i="3"/>
  <c r="L63" i="3"/>
  <c r="K63" i="3"/>
  <c r="H63" i="3"/>
  <c r="G63" i="3"/>
  <c r="F63" i="3"/>
  <c r="C63" i="3"/>
  <c r="B63" i="3"/>
  <c r="R62" i="3"/>
  <c r="Q62" i="3"/>
  <c r="L62" i="3"/>
  <c r="K62" i="3"/>
  <c r="H62" i="3"/>
  <c r="G62" i="3"/>
  <c r="F62" i="3"/>
  <c r="C62" i="3"/>
  <c r="B62" i="3"/>
  <c r="R61" i="3"/>
  <c r="Q61" i="3"/>
  <c r="L61" i="3"/>
  <c r="K61" i="3"/>
  <c r="H61" i="3"/>
  <c r="G61" i="3"/>
  <c r="F61" i="3"/>
  <c r="C61" i="3"/>
  <c r="B61" i="3"/>
  <c r="R60" i="3"/>
  <c r="Q60" i="3"/>
  <c r="L60" i="3"/>
  <c r="K60" i="3"/>
  <c r="H60" i="3"/>
  <c r="G60" i="3"/>
  <c r="F60" i="3"/>
  <c r="C60" i="3"/>
  <c r="B60" i="3"/>
  <c r="R59" i="3"/>
  <c r="Q59" i="3"/>
  <c r="L59" i="3"/>
  <c r="K59" i="3"/>
  <c r="H59" i="3"/>
  <c r="G59" i="3"/>
  <c r="F59" i="3"/>
  <c r="C59" i="3"/>
  <c r="B59" i="3"/>
  <c r="R58" i="3"/>
  <c r="Q58" i="3"/>
  <c r="L58" i="3"/>
  <c r="K58" i="3"/>
  <c r="H58" i="3"/>
  <c r="G58" i="3"/>
  <c r="F58" i="3"/>
  <c r="C58" i="3"/>
  <c r="B58" i="3"/>
  <c r="R57" i="3"/>
  <c r="Q57" i="3"/>
  <c r="L57" i="3"/>
  <c r="K57" i="3"/>
  <c r="H57" i="3"/>
  <c r="G57" i="3"/>
  <c r="F57" i="3"/>
  <c r="C57" i="3"/>
  <c r="B57" i="3"/>
  <c r="R56" i="3"/>
  <c r="Q56" i="3"/>
  <c r="L56" i="3"/>
  <c r="K56" i="3"/>
  <c r="H56" i="3"/>
  <c r="G56" i="3"/>
  <c r="F56" i="3"/>
  <c r="C56" i="3"/>
  <c r="B56" i="3"/>
  <c r="R55" i="3"/>
  <c r="Q55" i="3"/>
  <c r="L55" i="3"/>
  <c r="K55" i="3"/>
  <c r="H55" i="3"/>
  <c r="G55" i="3"/>
  <c r="F55" i="3"/>
  <c r="C55" i="3"/>
  <c r="B55" i="3"/>
  <c r="R54" i="3"/>
  <c r="Q54" i="3"/>
  <c r="L54" i="3"/>
  <c r="K54" i="3"/>
  <c r="H54" i="3"/>
  <c r="G54" i="3"/>
  <c r="F54" i="3"/>
  <c r="C54" i="3"/>
  <c r="B54" i="3"/>
  <c r="R53" i="3"/>
  <c r="Q53" i="3"/>
  <c r="L53" i="3"/>
  <c r="K53" i="3"/>
  <c r="H53" i="3"/>
  <c r="G53" i="3"/>
  <c r="F53" i="3"/>
  <c r="C53" i="3"/>
  <c r="B53" i="3"/>
  <c r="R52" i="3"/>
  <c r="Q52" i="3"/>
  <c r="L52" i="3"/>
  <c r="K52" i="3"/>
  <c r="H52" i="3"/>
  <c r="G52" i="3"/>
  <c r="F52" i="3"/>
  <c r="C52" i="3"/>
  <c r="B52" i="3"/>
  <c r="R51" i="3"/>
  <c r="Q51" i="3"/>
  <c r="L51" i="3"/>
  <c r="K51" i="3"/>
  <c r="H51" i="3"/>
  <c r="G51" i="3"/>
  <c r="F51" i="3"/>
  <c r="C51" i="3"/>
  <c r="B51" i="3"/>
  <c r="R50" i="3"/>
  <c r="Q50" i="3"/>
  <c r="L50" i="3"/>
  <c r="K50" i="3"/>
  <c r="H50" i="3"/>
  <c r="G50" i="3"/>
  <c r="F50" i="3"/>
  <c r="C50" i="3"/>
  <c r="B50" i="3"/>
  <c r="R49" i="3"/>
  <c r="Q49" i="3"/>
  <c r="L49" i="3"/>
  <c r="K49" i="3"/>
  <c r="H49" i="3"/>
  <c r="G49" i="3"/>
  <c r="F49" i="3"/>
  <c r="C49" i="3"/>
  <c r="B49" i="3"/>
  <c r="R48" i="3"/>
  <c r="Q48" i="3"/>
  <c r="L48" i="3"/>
  <c r="K48" i="3"/>
  <c r="H48" i="3"/>
  <c r="G48" i="3"/>
  <c r="F48" i="3"/>
  <c r="C48" i="3"/>
  <c r="B48" i="3"/>
  <c r="R47" i="3"/>
  <c r="Q47" i="3"/>
  <c r="L47" i="3"/>
  <c r="K47" i="3"/>
  <c r="H47" i="3"/>
  <c r="G47" i="3"/>
  <c r="F47" i="3"/>
  <c r="C47" i="3"/>
  <c r="B47" i="3"/>
  <c r="R46" i="3"/>
  <c r="Q46" i="3"/>
  <c r="L46" i="3"/>
  <c r="K46" i="3"/>
  <c r="H46" i="3"/>
  <c r="G46" i="3"/>
  <c r="F46" i="3"/>
  <c r="C46" i="3"/>
  <c r="B46" i="3"/>
  <c r="R45" i="3"/>
  <c r="Q45" i="3"/>
  <c r="L45" i="3"/>
  <c r="K45" i="3"/>
  <c r="H45" i="3"/>
  <c r="G45" i="3"/>
  <c r="F45" i="3"/>
  <c r="C45" i="3"/>
  <c r="B45" i="3"/>
  <c r="R44" i="3"/>
  <c r="Q44" i="3"/>
  <c r="L44" i="3"/>
  <c r="K44" i="3"/>
  <c r="H44" i="3"/>
  <c r="G44" i="3"/>
  <c r="F44" i="3"/>
  <c r="C44" i="3"/>
  <c r="B44" i="3"/>
  <c r="R43" i="3"/>
  <c r="Q43" i="3"/>
  <c r="L43" i="3"/>
  <c r="K43" i="3"/>
  <c r="H43" i="3"/>
  <c r="G43" i="3"/>
  <c r="F43" i="3"/>
  <c r="C43" i="3"/>
  <c r="B43" i="3"/>
  <c r="R42" i="3"/>
  <c r="Q42" i="3"/>
  <c r="L42" i="3"/>
  <c r="K42" i="3"/>
  <c r="H42" i="3"/>
  <c r="G42" i="3"/>
  <c r="F42" i="3"/>
  <c r="C42" i="3"/>
  <c r="B42" i="3"/>
  <c r="R41" i="3"/>
  <c r="Q41" i="3"/>
  <c r="L41" i="3"/>
  <c r="K41" i="3"/>
  <c r="H41" i="3"/>
  <c r="G41" i="3"/>
  <c r="F41" i="3"/>
  <c r="C41" i="3"/>
  <c r="B41" i="3"/>
  <c r="R40" i="3"/>
  <c r="Q40" i="3"/>
  <c r="L40" i="3"/>
  <c r="K40" i="3"/>
  <c r="H40" i="3"/>
  <c r="G40" i="3"/>
  <c r="F40" i="3"/>
  <c r="C40" i="3"/>
  <c r="B40" i="3"/>
  <c r="R39" i="3"/>
  <c r="Q39" i="3"/>
  <c r="L39" i="3"/>
  <c r="K39" i="3"/>
  <c r="H39" i="3"/>
  <c r="G39" i="3"/>
  <c r="F39" i="3"/>
  <c r="C39" i="3"/>
  <c r="B39" i="3"/>
  <c r="R38" i="3"/>
  <c r="Q38" i="3"/>
  <c r="L38" i="3"/>
  <c r="K38" i="3"/>
  <c r="H38" i="3"/>
  <c r="G38" i="3"/>
  <c r="F38" i="3"/>
  <c r="C38" i="3"/>
  <c r="B38" i="3"/>
  <c r="R37" i="3"/>
  <c r="Q37" i="3"/>
  <c r="L37" i="3"/>
  <c r="K37" i="3"/>
  <c r="H37" i="3"/>
  <c r="G37" i="3"/>
  <c r="F37" i="3"/>
  <c r="C37" i="3"/>
  <c r="B37" i="3"/>
  <c r="R36" i="3"/>
  <c r="Q36" i="3"/>
  <c r="L36" i="3"/>
  <c r="K36" i="3"/>
  <c r="H36" i="3"/>
  <c r="G36" i="3"/>
  <c r="F36" i="3"/>
  <c r="C36" i="3"/>
  <c r="B36" i="3"/>
  <c r="R35" i="3"/>
  <c r="Q35" i="3"/>
  <c r="L35" i="3"/>
  <c r="K35" i="3"/>
  <c r="H35" i="3"/>
  <c r="G35" i="3"/>
  <c r="F35" i="3"/>
  <c r="C35" i="3"/>
  <c r="B35" i="3"/>
  <c r="R34" i="3"/>
  <c r="Q34" i="3"/>
  <c r="L34" i="3"/>
  <c r="K34" i="3"/>
  <c r="H34" i="3"/>
  <c r="G34" i="3"/>
  <c r="F34" i="3"/>
  <c r="C34" i="3"/>
  <c r="B34" i="3"/>
  <c r="R33" i="3"/>
  <c r="Q33" i="3"/>
  <c r="L33" i="3"/>
  <c r="K33" i="3"/>
  <c r="H33" i="3"/>
  <c r="G33" i="3"/>
  <c r="F33" i="3"/>
  <c r="C33" i="3"/>
  <c r="B33" i="3"/>
  <c r="R32" i="3"/>
  <c r="Q32" i="3"/>
  <c r="L32" i="3"/>
  <c r="K32" i="3"/>
  <c r="H32" i="3"/>
  <c r="G32" i="3"/>
  <c r="F32" i="3"/>
  <c r="C32" i="3"/>
  <c r="B32" i="3"/>
  <c r="R31" i="3"/>
  <c r="Q31" i="3"/>
  <c r="L31" i="3"/>
  <c r="K31" i="3"/>
  <c r="H31" i="3"/>
  <c r="G31" i="3"/>
  <c r="F31" i="3"/>
  <c r="C31" i="3"/>
  <c r="B31" i="3"/>
  <c r="R30" i="3"/>
  <c r="Q30" i="3"/>
  <c r="L30" i="3"/>
  <c r="K30" i="3"/>
  <c r="H30" i="3"/>
  <c r="G30" i="3"/>
  <c r="F30" i="3"/>
  <c r="C30" i="3"/>
  <c r="B30" i="3"/>
  <c r="R29" i="3"/>
  <c r="Q29" i="3"/>
  <c r="L29" i="3"/>
  <c r="K29" i="3"/>
  <c r="H29" i="3"/>
  <c r="G29" i="3"/>
  <c r="F29" i="3"/>
  <c r="C29" i="3"/>
  <c r="B29" i="3"/>
  <c r="R28" i="3"/>
  <c r="Q28" i="3"/>
  <c r="L28" i="3"/>
  <c r="K28" i="3"/>
  <c r="H28" i="3"/>
  <c r="G28" i="3"/>
  <c r="F28" i="3"/>
  <c r="C28" i="3"/>
  <c r="B28" i="3"/>
  <c r="R27" i="3"/>
  <c r="Q27" i="3"/>
  <c r="L27" i="3"/>
  <c r="K27" i="3"/>
  <c r="H27" i="3"/>
  <c r="G27" i="3"/>
  <c r="F27" i="3"/>
  <c r="C27" i="3"/>
  <c r="B27" i="3"/>
  <c r="R26" i="3"/>
  <c r="Q26" i="3"/>
  <c r="L26" i="3"/>
  <c r="K26" i="3"/>
  <c r="H26" i="3"/>
  <c r="G26" i="3"/>
  <c r="F26" i="3"/>
  <c r="C26" i="3"/>
  <c r="B26" i="3"/>
  <c r="R25" i="3"/>
  <c r="Q25" i="3"/>
  <c r="L25" i="3"/>
  <c r="K25" i="3"/>
  <c r="H25" i="3"/>
  <c r="G25" i="3"/>
  <c r="F25" i="3"/>
  <c r="C25" i="3"/>
  <c r="B25" i="3"/>
  <c r="R24" i="3"/>
  <c r="Q24" i="3"/>
  <c r="L24" i="3"/>
  <c r="K24" i="3"/>
  <c r="H24" i="3"/>
  <c r="G24" i="3"/>
  <c r="F24" i="3"/>
  <c r="C24" i="3"/>
  <c r="B24" i="3"/>
  <c r="R23" i="3"/>
  <c r="Q23" i="3"/>
  <c r="L23" i="3"/>
  <c r="K23" i="3"/>
  <c r="H23" i="3"/>
  <c r="G23" i="3"/>
  <c r="F23" i="3"/>
  <c r="C23" i="3"/>
  <c r="B23" i="3"/>
  <c r="R22" i="3"/>
  <c r="Q22" i="3"/>
  <c r="L22" i="3"/>
  <c r="K22" i="3"/>
  <c r="H22" i="3"/>
  <c r="G22" i="3"/>
  <c r="F22" i="3"/>
  <c r="C22" i="3"/>
  <c r="B22" i="3"/>
  <c r="R21" i="3"/>
  <c r="Q21" i="3"/>
  <c r="L21" i="3"/>
  <c r="K21" i="3"/>
  <c r="H21" i="3"/>
  <c r="G21" i="3"/>
  <c r="F21" i="3"/>
  <c r="C21" i="3"/>
  <c r="B21" i="3"/>
  <c r="R20" i="3"/>
  <c r="Q20" i="3"/>
  <c r="L20" i="3"/>
  <c r="K20" i="3"/>
  <c r="H20" i="3"/>
  <c r="G20" i="3"/>
  <c r="F20" i="3"/>
  <c r="C20" i="3"/>
  <c r="B20" i="3"/>
  <c r="R19" i="3"/>
  <c r="Q19" i="3"/>
  <c r="L19" i="3"/>
  <c r="K19" i="3"/>
  <c r="H19" i="3"/>
  <c r="G19" i="3"/>
  <c r="F19" i="3"/>
  <c r="C19" i="3"/>
  <c r="B19" i="3"/>
  <c r="R18" i="3"/>
  <c r="Q18" i="3"/>
  <c r="L18" i="3"/>
  <c r="K18" i="3"/>
  <c r="H18" i="3"/>
  <c r="G18" i="3"/>
  <c r="F18" i="3"/>
  <c r="C18" i="3"/>
  <c r="B18" i="3"/>
  <c r="R17" i="3"/>
  <c r="Q17" i="3"/>
  <c r="L17" i="3"/>
  <c r="K17" i="3"/>
  <c r="H17" i="3"/>
  <c r="G17" i="3"/>
  <c r="F17" i="3"/>
  <c r="C17" i="3"/>
  <c r="B17" i="3"/>
  <c r="R16" i="3"/>
  <c r="Q16" i="3"/>
  <c r="L16" i="3"/>
  <c r="K16" i="3"/>
  <c r="H16" i="3"/>
  <c r="G16" i="3"/>
  <c r="F16" i="3"/>
  <c r="C16" i="3"/>
  <c r="B16" i="3"/>
  <c r="Q15" i="3"/>
  <c r="L15" i="3"/>
  <c r="J15" i="3"/>
  <c r="C15" i="3"/>
  <c r="B15" i="3"/>
  <c r="R14" i="3"/>
  <c r="Q14" i="3"/>
  <c r="L14" i="3"/>
  <c r="K14" i="3"/>
  <c r="H14" i="3"/>
  <c r="G14" i="3"/>
  <c r="F14" i="3"/>
  <c r="Q13" i="3"/>
  <c r="L13" i="3"/>
  <c r="J13" i="3"/>
  <c r="C13" i="3"/>
  <c r="B13" i="3"/>
  <c r="R12" i="3"/>
  <c r="Q12" i="3"/>
  <c r="L12" i="3"/>
  <c r="K12" i="3"/>
  <c r="H12" i="3"/>
  <c r="G12" i="3"/>
  <c r="F12" i="3"/>
  <c r="R11" i="3"/>
  <c r="Q11" i="3"/>
  <c r="L11" i="3"/>
  <c r="K11" i="3"/>
  <c r="H11" i="3"/>
  <c r="G11" i="3"/>
  <c r="F11" i="3"/>
  <c r="Q10" i="3"/>
  <c r="L10" i="3"/>
  <c r="J10" i="3"/>
  <c r="C10" i="3"/>
  <c r="B10" i="3"/>
  <c r="R9" i="3"/>
  <c r="Q9" i="3"/>
  <c r="L9" i="3"/>
  <c r="K9" i="3"/>
  <c r="H9" i="3"/>
  <c r="G9" i="3"/>
  <c r="F9" i="3"/>
  <c r="Q8" i="3"/>
  <c r="L8" i="3"/>
  <c r="J8" i="3"/>
  <c r="C8" i="3"/>
  <c r="B8" i="3"/>
  <c r="R7" i="3"/>
  <c r="Q7" i="3"/>
  <c r="L7" i="3"/>
  <c r="K7" i="3"/>
  <c r="H7" i="3"/>
  <c r="G7" i="3"/>
  <c r="F7" i="3"/>
  <c r="Q6" i="3"/>
  <c r="L6" i="3"/>
  <c r="J6" i="3"/>
  <c r="C6" i="3"/>
  <c r="B6" i="3"/>
  <c r="R5" i="3"/>
  <c r="Q5" i="3"/>
  <c r="L5" i="3"/>
  <c r="K5" i="3"/>
  <c r="H5" i="3"/>
  <c r="G5" i="3"/>
  <c r="F5" i="3"/>
  <c r="Q4" i="3"/>
  <c r="L4" i="3"/>
  <c r="J4" i="3"/>
  <c r="C4" i="3"/>
  <c r="B4" i="3"/>
  <c r="R3" i="3"/>
  <c r="Q3" i="3"/>
  <c r="L3" i="3"/>
  <c r="K3" i="3"/>
  <c r="H3" i="3"/>
  <c r="G3" i="3"/>
  <c r="F3" i="3"/>
  <c r="F86" i="2"/>
  <c r="E86" i="2"/>
  <c r="H86" i="2" s="1"/>
  <c r="L86" i="2" s="1"/>
  <c r="M86" i="2" s="1"/>
  <c r="H83" i="2"/>
  <c r="L83" i="2" s="1"/>
  <c r="M83" i="2" s="1"/>
  <c r="F83" i="2"/>
  <c r="E83" i="2"/>
  <c r="F80" i="2"/>
  <c r="E80" i="2"/>
  <c r="H80" i="2" s="1"/>
  <c r="L80" i="2" s="1"/>
  <c r="M80" i="2" s="1"/>
  <c r="F77" i="2"/>
  <c r="E77" i="2"/>
  <c r="H77" i="2" s="1"/>
  <c r="F76" i="2"/>
  <c r="E76" i="2"/>
  <c r="H76" i="2" s="1"/>
  <c r="F73" i="2"/>
  <c r="E73" i="2"/>
  <c r="H73" i="2" s="1"/>
  <c r="L73" i="2" s="1"/>
  <c r="M73" i="2" s="1"/>
  <c r="H70" i="2"/>
  <c r="F70" i="2"/>
  <c r="E70" i="2"/>
  <c r="F69" i="2"/>
  <c r="E69" i="2"/>
  <c r="H69" i="2" s="1"/>
  <c r="L69" i="2" s="1"/>
  <c r="M69" i="2" s="1"/>
  <c r="H66" i="2"/>
  <c r="F66" i="2"/>
  <c r="E66" i="2"/>
  <c r="F65" i="2"/>
  <c r="E65" i="2"/>
  <c r="H65" i="2" s="1"/>
  <c r="L65" i="2" s="1"/>
  <c r="M65" i="2" s="1"/>
  <c r="F62" i="2"/>
  <c r="E62" i="2"/>
  <c r="H62" i="2" s="1"/>
  <c r="L62" i="2" s="1"/>
  <c r="M62" i="2" s="1"/>
  <c r="F59" i="2"/>
  <c r="E59" i="2"/>
  <c r="H59" i="2" s="1"/>
  <c r="F58" i="2"/>
  <c r="E58" i="2"/>
  <c r="H58" i="2" s="1"/>
  <c r="L58" i="2" s="1"/>
  <c r="M58" i="2" s="1"/>
  <c r="F55" i="2"/>
  <c r="E55" i="2"/>
  <c r="H55" i="2" s="1"/>
  <c r="L55" i="2" s="1"/>
  <c r="M55" i="2" s="1"/>
  <c r="F52" i="2"/>
  <c r="E52" i="2"/>
  <c r="H52" i="2" s="1"/>
  <c r="F51" i="2"/>
  <c r="E51" i="2"/>
  <c r="H51" i="2" s="1"/>
  <c r="F50" i="2"/>
  <c r="E50" i="2"/>
  <c r="H50" i="2" s="1"/>
  <c r="L50" i="2" s="1"/>
  <c r="M50" i="2" s="1"/>
  <c r="F47" i="2"/>
  <c r="E47" i="2"/>
  <c r="H47" i="2" s="1"/>
  <c r="H46" i="2"/>
  <c r="F46" i="2"/>
  <c r="E46" i="2"/>
  <c r="F45" i="2"/>
  <c r="E45" i="2"/>
  <c r="H45" i="2" s="1"/>
  <c r="H44" i="2"/>
  <c r="F44" i="2"/>
  <c r="E44" i="2"/>
  <c r="F41" i="2"/>
  <c r="E41" i="2"/>
  <c r="H41" i="2" s="1"/>
  <c r="L41" i="2" s="1"/>
  <c r="M41" i="2" s="1"/>
  <c r="H38" i="2"/>
  <c r="L38" i="2" s="1"/>
  <c r="M38" i="2" s="1"/>
  <c r="F38" i="2"/>
  <c r="E38" i="2"/>
  <c r="F35" i="2"/>
  <c r="E35" i="2"/>
  <c r="H35" i="2" s="1"/>
  <c r="L35" i="2" s="1"/>
  <c r="M35" i="2" s="1"/>
  <c r="F32" i="2"/>
  <c r="E32" i="2"/>
  <c r="H32" i="2" s="1"/>
  <c r="L32" i="2" s="1"/>
  <c r="M32" i="2" s="1"/>
  <c r="F29" i="2"/>
  <c r="E29" i="2"/>
  <c r="H29" i="2" s="1"/>
  <c r="L29" i="2" s="1"/>
  <c r="M29" i="2" s="1"/>
  <c r="F26" i="2"/>
  <c r="E26" i="2"/>
  <c r="H26" i="2" s="1"/>
  <c r="H25" i="2"/>
  <c r="F25" i="2"/>
  <c r="E25" i="2"/>
  <c r="F22" i="2"/>
  <c r="E22" i="2"/>
  <c r="H22" i="2" s="1"/>
  <c r="F21" i="2"/>
  <c r="E21" i="2"/>
  <c r="H21" i="2" s="1"/>
  <c r="F20" i="2"/>
  <c r="E20" i="2"/>
  <c r="H20" i="2" s="1"/>
  <c r="L20" i="2" s="1"/>
  <c r="M20" i="2" s="1"/>
  <c r="F17" i="2"/>
  <c r="E17" i="2"/>
  <c r="H17" i="2" s="1"/>
  <c r="L17" i="2" s="1"/>
  <c r="M17" i="2" s="1"/>
  <c r="H14" i="2"/>
  <c r="F14" i="2"/>
  <c r="E14" i="2"/>
  <c r="H13" i="2"/>
  <c r="L13" i="2" s="1"/>
  <c r="M13" i="2" s="1"/>
  <c r="F13" i="2"/>
  <c r="E13" i="2"/>
  <c r="F10" i="2"/>
  <c r="E10" i="2"/>
  <c r="H10" i="2" s="1"/>
  <c r="F9" i="2"/>
  <c r="E9" i="2"/>
  <c r="H9" i="2" s="1"/>
  <c r="F6" i="2"/>
  <c r="E6" i="2"/>
  <c r="H6" i="2" s="1"/>
  <c r="F5" i="2"/>
  <c r="E5" i="2"/>
  <c r="H5" i="2" s="1"/>
  <c r="F4" i="2"/>
  <c r="E4" i="2"/>
  <c r="H4" i="2" s="1"/>
  <c r="F3" i="2"/>
  <c r="E3" i="2"/>
  <c r="H3" i="2" s="1"/>
  <c r="H2" i="2"/>
  <c r="L2" i="2" s="1"/>
  <c r="M2" i="2" s="1"/>
  <c r="F2" i="2"/>
  <c r="E2" i="2"/>
  <c r="M89" i="3"/>
  <c r="J14" i="3"/>
  <c r="J7" i="3"/>
  <c r="J5" i="3"/>
  <c r="A14" i="3"/>
  <c r="A12" i="3"/>
  <c r="A11" i="3"/>
  <c r="A9" i="3"/>
  <c r="A7" i="3"/>
  <c r="A5" i="3"/>
  <c r="A3" i="3"/>
  <c r="M117" i="3"/>
  <c r="M107" i="3"/>
  <c r="M97" i="3"/>
  <c r="M87" i="3"/>
  <c r="M77" i="3"/>
  <c r="M67" i="3"/>
  <c r="M57" i="3"/>
  <c r="M47" i="3"/>
  <c r="M37" i="3"/>
  <c r="M27" i="3"/>
  <c r="M17" i="3"/>
  <c r="R15" i="3"/>
  <c r="R13" i="3"/>
  <c r="R10" i="3"/>
  <c r="R8" i="3"/>
  <c r="R6" i="3"/>
  <c r="R4" i="3"/>
  <c r="J11" i="3"/>
  <c r="J12" i="3" s="1"/>
  <c r="J9" i="3"/>
  <c r="J3" i="3"/>
  <c r="M114" i="3"/>
  <c r="M104" i="3"/>
  <c r="M94" i="3"/>
  <c r="M84" i="3"/>
  <c r="M74" i="3"/>
  <c r="M64" i="3"/>
  <c r="M54" i="3"/>
  <c r="M120" i="3"/>
  <c r="M110" i="3"/>
  <c r="M100" i="3"/>
  <c r="M90" i="3"/>
  <c r="M80" i="3"/>
  <c r="M70" i="3"/>
  <c r="M60" i="3"/>
  <c r="M50" i="3"/>
  <c r="M40" i="3"/>
  <c r="M30" i="3"/>
  <c r="M20" i="3"/>
  <c r="M113" i="3"/>
  <c r="M83" i="3"/>
  <c r="M73" i="3"/>
  <c r="M63" i="3"/>
  <c r="M53" i="3"/>
  <c r="M23" i="3"/>
  <c r="J16" i="3"/>
  <c r="J17" i="3" s="1"/>
  <c r="J18" i="3" s="1"/>
  <c r="J19" i="3" s="1"/>
  <c r="J20" i="3" s="1"/>
  <c r="J21" i="3" s="1"/>
  <c r="J22" i="3" s="1"/>
  <c r="J23" i="3" s="1"/>
  <c r="K15" i="3"/>
  <c r="K13" i="3"/>
  <c r="K10" i="3"/>
  <c r="K8" i="3"/>
  <c r="K6" i="3"/>
  <c r="K4" i="3"/>
  <c r="M121" i="3"/>
  <c r="M111" i="3"/>
  <c r="M101" i="3"/>
  <c r="M91" i="3"/>
  <c r="M81" i="3"/>
  <c r="M71" i="3"/>
  <c r="M61" i="3"/>
  <c r="M51" i="3"/>
  <c r="M41" i="3"/>
  <c r="M31" i="3"/>
  <c r="J24" i="3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M21" i="3"/>
  <c r="F15" i="3"/>
  <c r="G13" i="3"/>
  <c r="F13" i="3" s="1"/>
  <c r="G10" i="3"/>
  <c r="F10" i="3" s="1"/>
  <c r="G8" i="3"/>
  <c r="F8" i="3" s="1"/>
  <c r="G6" i="3"/>
  <c r="F6" i="3" s="1"/>
  <c r="G4" i="3"/>
  <c r="F4" i="3" s="1"/>
  <c r="M112" i="3"/>
  <c r="M102" i="3"/>
  <c r="M92" i="3"/>
  <c r="M82" i="3"/>
  <c r="M72" i="3"/>
  <c r="M62" i="3"/>
  <c r="M52" i="3"/>
  <c r="M42" i="3"/>
  <c r="M32" i="3"/>
  <c r="M22" i="3"/>
  <c r="M12" i="3"/>
  <c r="M103" i="3"/>
  <c r="M93" i="3"/>
  <c r="M43" i="3"/>
  <c r="M33" i="3"/>
  <c r="M7" i="3"/>
  <c r="M99" i="3"/>
  <c r="M44" i="3"/>
  <c r="M34" i="3"/>
  <c r="M24" i="3"/>
  <c r="M115" i="3"/>
  <c r="M105" i="3"/>
  <c r="M95" i="3"/>
  <c r="M85" i="3"/>
  <c r="M75" i="3"/>
  <c r="M65" i="3"/>
  <c r="M55" i="3"/>
  <c r="M45" i="3"/>
  <c r="M35" i="3"/>
  <c r="M25" i="3"/>
  <c r="M5" i="3"/>
  <c r="M76" i="3"/>
  <c r="M56" i="3"/>
  <c r="M46" i="3"/>
  <c r="M36" i="3"/>
  <c r="M16" i="3"/>
  <c r="M18" i="3"/>
  <c r="M29" i="3"/>
  <c r="M66" i="3"/>
  <c r="M26" i="3"/>
  <c r="M59" i="3"/>
  <c r="M19" i="3"/>
  <c r="M116" i="3"/>
  <c r="M106" i="3"/>
  <c r="M96" i="3"/>
  <c r="M86" i="3"/>
  <c r="M3" i="3"/>
  <c r="M48" i="3"/>
  <c r="M38" i="3"/>
  <c r="M28" i="3"/>
  <c r="M118" i="3"/>
  <c r="M108" i="3"/>
  <c r="M98" i="3"/>
  <c r="M88" i="3"/>
  <c r="M78" i="3"/>
  <c r="M68" i="3"/>
  <c r="M58" i="3"/>
  <c r="M79" i="3"/>
  <c r="M69" i="3"/>
  <c r="M49" i="3"/>
  <c r="M39" i="3"/>
  <c r="M11" i="3"/>
  <c r="M119" i="3"/>
  <c r="M109" i="3"/>
  <c r="M14" i="3"/>
  <c r="M9" i="3"/>
  <c r="M4" i="3" l="1"/>
  <c r="M6" i="3"/>
  <c r="M8" i="3"/>
  <c r="M10" i="3"/>
  <c r="M13" i="3"/>
  <c r="M15" i="3"/>
  <c r="L9" i="2"/>
  <c r="M9" i="2" s="1"/>
  <c r="L25" i="2"/>
  <c r="M25" i="2" s="1"/>
  <c r="L76" i="2"/>
  <c r="M76" i="2" s="1"/>
  <c r="L44" i="2"/>
  <c r="M44" i="2" s="1"/>
</calcChain>
</file>

<file path=xl/sharedStrings.xml><?xml version="1.0" encoding="utf-8"?>
<sst xmlns="http://schemas.openxmlformats.org/spreadsheetml/2006/main" count="728" uniqueCount="433">
  <si>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</si>
  <si>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</si>
  <si>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</si>
  <si>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</si>
  <si>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</si>
  <si>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</si>
  <si>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</si>
  <si>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</si>
  <si>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</si>
  <si>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</si>
  <si>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</si>
  <si>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</si>
  <si>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</si>
  <si>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</si>
  <si>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</si>
  <si>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</si>
  <si>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</si>
  <si>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</si>
  <si>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</si>
  <si>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</si>
  <si>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</si>
  <si>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</si>
  <si>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</si>
  <si>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</si>
  <si>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</si>
  <si>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</si>
  <si>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</si>
  <si>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</si>
  <si>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</si>
  <si>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</si>
  <si>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</si>
  <si>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ОАЭ_Моцарелла в воде Чильеджина без лактозы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</si>
  <si>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</si>
  <si>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</si>
  <si>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</si>
  <si>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</si>
  <si>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</si>
  <si>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</si>
  <si>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</si>
  <si>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</si>
  <si>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</si>
  <si>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</si>
  <si>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</si>
  <si>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</si>
  <si>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</si>
  <si>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</si>
  <si>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</si>
  <si>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</si>
  <si>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ОАЭ_Моцарелла в воде Фиор Ди Латте без лактозы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</si>
  <si>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</si>
  <si>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</si>
  <si>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</si>
  <si>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</si>
  <si>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</si>
  <si>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</si>
  <si>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</si>
  <si>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</si>
  <si>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</si>
  <si>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</si>
  <si>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</si>
  <si>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</si>
  <si>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</si>
  <si>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</si>
  <si>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</si>
  <si>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</si>
  <si>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</si>
  <si>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</si>
  <si>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</si>
  <si>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</si>
  <si>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</si>
  <si>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</si>
  <si>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</si>
  <si>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</si>
  <si>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</si>
  <si>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</si>
  <si>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</si>
  <si>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</si>
  <si>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</si>
  <si>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</si>
  <si>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</si>
  <si>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</si>
  <si>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</si>
  <si>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</si>
  <si>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</si>
  <si>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</si>
  <si>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</si>
  <si>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</si>
  <si>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</si>
  <si>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</si>
  <si>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</si>
  <si>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</si>
  <si>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</si>
  <si>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</si>
  <si>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</si>
  <si>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</si>
  <si>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</si>
  <si>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ОАЭ_Моцарелла для сэндвичей без лактозы "Unagrande", 45%, 0,28 кг, т/ф</t>
  </si>
  <si>
    <t>ОАЭ_Моцарелла без лактозы "Unagrande", 45%, 0,15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</si>
  <si>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</si>
  <si>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</si>
  <si>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</si>
  <si>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</si>
  <si>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</si>
  <si>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</si>
  <si>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без лактозы «Вкусвилл», 45%, 0,1 кг, ф/п (кубики)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</si>
  <si>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</si>
  <si>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</si>
  <si>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</si>
  <si>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</si>
  <si>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</si>
  <si>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</si>
  <si>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без лактозы «Вкусвилл», 45%, 0,12 кг, т/ф</t>
  </si>
  <si>
    <t>Моцарелла палочки 15 гр Эсперсен 45%, 3,5 кг, пл/л</t>
  </si>
  <si>
    <t>Маскарпоне с шоколадом "Красная птица", 50%, 0,2 кг, пл/с</t>
  </si>
  <si>
    <t>Маскарпоне с шоколадом "Бонджорно", 50%, 0,14 кг, пл/с</t>
  </si>
  <si>
    <t>Маскарпоне с шоколадом "Бонджорно", 50%, 0,5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</si>
  <si>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</si>
  <si>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</si>
  <si>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</si>
  <si>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</si>
  <si>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</si>
  <si>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</si>
  <si>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</si>
  <si>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</si>
  <si>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</si>
  <si>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</si>
  <si>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</si>
  <si>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</si>
  <si>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</si>
  <si>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</si>
  <si>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</si>
  <si>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</si>
  <si>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</si>
  <si>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</si>
  <si>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</si>
  <si>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</si>
  <si>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</si>
  <si>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</si>
  <si>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</si>
  <si>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</si>
  <si>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</si>
  <si>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</si>
  <si>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</si>
  <si>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</si>
  <si>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</si>
  <si>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</si>
  <si>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</si>
  <si>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</si>
  <si>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</si>
  <si>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"Pretto", 65%, 2,5 кг, пл/в</t>
  </si>
  <si>
    <t>Творожный "Pretto", 55%, 2,5 кг, пл/в</t>
  </si>
  <si>
    <t>Творожный сливочный «LiebenDorf», 70%, 0,14 кг, п/с</t>
  </si>
  <si>
    <t xml:space="preserve">Творожный с зеленью «LiebenDorf», 70%, 0,14 кг, п/с  </t>
  </si>
  <si>
    <t>Робиола "Unagrande", 65%, 0,14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</si>
  <si>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</si>
  <si>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</si>
  <si>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</si>
  <si>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</si>
  <si>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</si>
  <si>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</si>
  <si>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</si>
  <si>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</si>
  <si>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 xml:space="preserve">Брынза классическая «Вкусвилл», 45%, 0,2 кг, т/ф  </t>
  </si>
  <si>
    <t xml:space="preserve">ОБРАЗЦЫ Рикотта МАНГО-МАРАКУЙЯ </t>
  </si>
  <si>
    <t>ОБРАЗЦЫ Рикотта КОКОС</t>
  </si>
  <si>
    <t>ОБРАЗЦЫ Рикотта МИНДАЛЬ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</si>
  <si>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</si>
  <si>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</si>
  <si>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</si>
  <si>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</si>
  <si>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</si>
  <si>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</si>
  <si>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</si>
  <si>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</si>
  <si>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</si>
  <si>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</si>
  <si>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</si>
  <si>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</si>
  <si>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</si>
  <si>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</si>
  <si>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</si>
  <si>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</si>
  <si>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</si>
  <si>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</si>
  <si>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</si>
  <si>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</si>
  <si>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</si>
  <si>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</si>
  <si>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</si>
  <si>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</si>
  <si>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</si>
  <si>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</si>
  <si>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</si>
  <si>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</si>
  <si>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</si>
  <si>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</si>
  <si>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</si>
  <si>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</si>
  <si>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00-00008816</t>
  </si>
  <si>
    <t>00-00009215</t>
  </si>
  <si>
    <t>Н0000090380</t>
  </si>
  <si>
    <t xml:space="preserve">327192013  </t>
  </si>
  <si>
    <t>00-00009632</t>
  </si>
  <si>
    <t>Н0000096234</t>
  </si>
  <si>
    <t>Н0000096635</t>
  </si>
  <si>
    <t>Н0000096804</t>
  </si>
  <si>
    <t>Н0000097275</t>
  </si>
  <si>
    <t>Н0000098464</t>
  </si>
  <si>
    <t>Н0000094728</t>
  </si>
  <si>
    <t>Н0000094729</t>
  </si>
  <si>
    <t>Н0000094736</t>
  </si>
  <si>
    <t>Н0000095415</t>
  </si>
  <si>
    <t>Н0000095981</t>
  </si>
  <si>
    <t>00-00007161</t>
  </si>
  <si>
    <t>00-00008508</t>
  </si>
  <si>
    <t>00-00008815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</si>
  <si>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</si>
  <si>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</si>
  <si>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</si>
  <si>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</si>
  <si>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</si>
  <si>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</si>
  <si>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</si>
  <si>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</si>
  <si>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</si>
  <si>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</si>
  <si>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</si>
  <si>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</si>
  <si>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</si>
  <si>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</si>
  <si>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</si>
  <si>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</si>
  <si>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</si>
  <si>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</si>
  <si>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</si>
  <si>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</si>
  <si>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</si>
  <si>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</si>
  <si>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</si>
  <si>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</si>
  <si>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</si>
  <si>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</si>
  <si>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</si>
  <si>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</si>
  <si>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</si>
  <si>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</si>
  <si>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</si>
  <si>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</si>
  <si>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</si>
  <si>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</si>
  <si>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</si>
  <si>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</si>
  <si>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</si>
  <si>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</si>
  <si>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</si>
  <si>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</si>
  <si>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</si>
  <si>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</si>
  <si>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</si>
  <si>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</si>
  <si>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</si>
  <si>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</si>
  <si>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</si>
  <si>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00-00008810</t>
  </si>
  <si>
    <t>00-00008814</t>
  </si>
  <si>
    <t>00-00008894</t>
  </si>
  <si>
    <t>00-00009217</t>
  </si>
  <si>
    <t>00-00009233</t>
  </si>
  <si>
    <t>Н0000079372</t>
  </si>
  <si>
    <t>00-00009887</t>
  </si>
  <si>
    <t>00-00010112</t>
  </si>
  <si>
    <t>00-00010673</t>
  </si>
  <si>
    <t>Н0000096638</t>
  </si>
  <si>
    <t>Н0000093998</t>
  </si>
  <si>
    <t>Н0000094497</t>
  </si>
  <si>
    <t>Н0000095934</t>
  </si>
  <si>
    <t>Н0000098311</t>
  </si>
  <si>
    <t>00-00008811</t>
  </si>
  <si>
    <t>00-00010669</t>
  </si>
  <si>
    <t>Н0000098310</t>
  </si>
  <si>
    <t>Н0000096631</t>
  </si>
  <si>
    <t>00-00006404</t>
  </si>
  <si>
    <t>00-00009436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</si>
  <si>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</si>
  <si>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</si>
  <si>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</si>
  <si>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</si>
  <si>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</si>
  <si>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</si>
  <si>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</si>
  <si>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</si>
  <si>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</si>
  <si>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</si>
  <si>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</si>
  <si>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</si>
  <si>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</si>
  <si>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</si>
  <si>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</si>
  <si>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</si>
  <si>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</si>
  <si>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</si>
  <si>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</si>
  <si>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</si>
  <si>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</si>
  <si>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</si>
  <si>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</si>
  <si>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</si>
  <si>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</si>
  <si>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</si>
  <si>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</si>
  <si>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</si>
  <si>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</si>
  <si>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</si>
  <si>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</si>
  <si>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</si>
  <si>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</si>
  <si>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00-00009325</t>
  </si>
  <si>
    <t>00-00009383</t>
  </si>
  <si>
    <t>00-00010058</t>
  </si>
  <si>
    <t>00-00010059</t>
  </si>
  <si>
    <t>Н0000097945</t>
  </si>
  <si>
    <t>Н0000094740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</si>
  <si>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</si>
  <si>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</si>
  <si>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</si>
  <si>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</si>
  <si>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</si>
  <si>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</si>
  <si>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</si>
  <si>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00-00009486</t>
  </si>
  <si>
    <t>00-00010207</t>
  </si>
  <si>
    <t>00-00010208</t>
  </si>
  <si>
    <t>00-00010209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</si>
  <si>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</si>
  <si>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</si>
  <si>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</si>
  <si>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</si>
  <si>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</si>
  <si>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</si>
  <si>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</si>
  <si>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</si>
  <si>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</si>
  <si>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</si>
  <si>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</si>
  <si>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</si>
  <si>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</si>
  <si>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</si>
  <si>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</si>
  <si>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</si>
  <si>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</si>
  <si>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80.0, </t>
  </si>
  <si>
    <t>Маскарпоне</t>
  </si>
  <si>
    <t>Глобус</t>
  </si>
  <si>
    <t>[182, 174, 172, 169, 170]</t>
  </si>
  <si>
    <t>ВкусВилл</t>
  </si>
  <si>
    <t>Красная птица</t>
  </si>
  <si>
    <t>Unagrande</t>
  </si>
  <si>
    <t>Pretto</t>
  </si>
  <si>
    <t>Unаgrande</t>
  </si>
  <si>
    <t>[176, 171]</t>
  </si>
  <si>
    <t>50.0, Шоколад</t>
  </si>
  <si>
    <t>[173, 183]</t>
  </si>
  <si>
    <t>Бонджорно</t>
  </si>
  <si>
    <t xml:space="preserve">38.0, </t>
  </si>
  <si>
    <t>Сливки</t>
  </si>
  <si>
    <t>[178]</t>
  </si>
  <si>
    <t>[179, 180, 186]</t>
  </si>
  <si>
    <t>Вкусвилл</t>
  </si>
  <si>
    <t>[181, 185]</t>
  </si>
  <si>
    <t xml:space="preserve">35.0, </t>
  </si>
  <si>
    <t>[184]</t>
  </si>
  <si>
    <t>[187]</t>
  </si>
  <si>
    <t>[188]</t>
  </si>
  <si>
    <t xml:space="preserve">70.0, </t>
  </si>
  <si>
    <t>Кремчиз</t>
  </si>
  <si>
    <t>[189]</t>
  </si>
  <si>
    <t xml:space="preserve">75.0, </t>
  </si>
  <si>
    <t>[190]</t>
  </si>
  <si>
    <t>[198, 206, 197, 207]</t>
  </si>
  <si>
    <t>Фермерская коллекция</t>
  </si>
  <si>
    <t xml:space="preserve">65.0, </t>
  </si>
  <si>
    <t>Творожный</t>
  </si>
  <si>
    <t>[204, 211, 215]</t>
  </si>
  <si>
    <t>Робиола</t>
  </si>
  <si>
    <t>[199]</t>
  </si>
  <si>
    <t>70.0, Паприка</t>
  </si>
  <si>
    <t>[200, 217]</t>
  </si>
  <si>
    <t>Зеленая линия</t>
  </si>
  <si>
    <t>70.0, Томаты</t>
  </si>
  <si>
    <t>[201]</t>
  </si>
  <si>
    <t>70.0, Травы</t>
  </si>
  <si>
    <t>[202, 216]</t>
  </si>
  <si>
    <t>[203, 212]</t>
  </si>
  <si>
    <t>[205]</t>
  </si>
  <si>
    <t>70.0, Огурец</t>
  </si>
  <si>
    <t>[210, 213]</t>
  </si>
  <si>
    <t>[218]</t>
  </si>
  <si>
    <t>LiebenDorf</t>
  </si>
  <si>
    <t>[219]</t>
  </si>
  <si>
    <t>65.0, Зелень</t>
  </si>
  <si>
    <t>[220]</t>
  </si>
  <si>
    <t>Номер группы варок</t>
  </si>
  <si>
    <t>Линия</t>
  </si>
  <si>
    <t>SKU</t>
  </si>
  <si>
    <t>Кг</t>
  </si>
  <si>
    <t>Остатки</t>
  </si>
  <si>
    <t>Выход, кг</t>
  </si>
  <si>
    <t>Вход, кг</t>
  </si>
  <si>
    <t>Разделитель</t>
  </si>
  <si>
    <t>Остатки cumsum</t>
  </si>
  <si>
    <t>Разделитель int</t>
  </si>
  <si>
    <t>-</t>
  </si>
  <si>
    <t>Кремчиз "Pretto", 70%, 2,5 кг, пл/в</t>
  </si>
  <si>
    <t>Кремчиз "Unagrande", 70%, 0,18 кг, пл/с</t>
  </si>
  <si>
    <t>Кремчиз "ВкусВилл", 70%, 0,18 кг, пл/с (6шт)</t>
  </si>
  <si>
    <t>Кремчиз "Фермерская коллекция", 75%, 0,2 кг, пл/с</t>
  </si>
  <si>
    <t>Кремчиз с паприкой "ВкусВилл", 70%, 0,14 кг, пл/с</t>
  </si>
  <si>
    <t>Маскарпоне "Глобус", 80%, 0,25 кг, пл/с</t>
  </si>
  <si>
    <t>Маскарпоне с шоколадом "Бонджорно", 50%, 0,2 кг, пл/с</t>
  </si>
  <si>
    <t>Робиола "Unagrande", 65%, 0,18 кг, пл/с</t>
  </si>
  <si>
    <t>Робиола "Избёнка", 65%, 0,18 кг, пл/с (6 шт)</t>
  </si>
  <si>
    <t>Творожный "Pretto", 65%, 0,18 кг, пл/с</t>
  </si>
  <si>
    <t>Творожный "Фермерская коллекция", 65%,0,18 кг,пл/с</t>
  </si>
  <si>
    <t>Крем чиз</t>
  </si>
  <si>
    <t>1-2</t>
  </si>
  <si>
    <t>3-4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</si>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</sst>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  <fill>
      <patternFill patternType="solid">
        <fgColor rgb="FFDAE5F1"/>
        <bgColor rgb="FFE5DFEC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9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2" fontId="0" fillId="0" borderId="0" xfId="0" applyNumberFormat="1" applyAlignment="1"/>
    <xf numFmtId="164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1" fontId="3" fillId="4" borderId="0" xfId="0" applyNumberFormat="1" applyFont="1" applyFill="1" applyAlignment="1">
      <alignment horizontal="left"/>
    </xf>
    <xf numFmtId="1" fontId="4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/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/>
    <xf numFmtId="1" fontId="3" fillId="3" borderId="0" xfId="0" applyNumberFormat="1" applyFont="1" applyFill="1" applyAlignment="1">
      <alignment horizontal="left"/>
    </xf>
    <xf numFmtId="0" fontId="3" fillId="5" borderId="0" xfId="0" applyFont="1" applyFill="1"/>
    <xf numFmtId="0" fontId="3" fillId="5" borderId="0" xfId="0" applyFont="1" applyFill="1" applyAlignment="1">
      <alignment horizontal="left"/>
    </xf>
    <xf numFmtId="0" fontId="3" fillId="5" borderId="0" xfId="0" applyFont="1" applyFill="1"/>
    <xf numFmtId="1" fontId="3" fillId="5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1" fontId="0" fillId="0" borderId="0" xfId="0" applyNumberFormat="1" applyAlignment="1"/>
    <xf numFmtId="1" fontId="4" fillId="0" borderId="0" xfId="0" applyNumberFormat="1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49" fontId="3" fillId="0" borderId="0" xfId="0" applyNumberFormat="1" applyFont="1" applyAlignment="1"/>
    <xf numFmtId="49" fontId="0" fillId="0" borderId="0" xfId="0" applyNumberFormat="1" applyAlignment="1"/>
  </cellXfs>
  <cellStyles count="1">
    <cellStyle name="Normal" xfId="0" builtinId="0"/>
  </cellStyles>
  <dxfs count="39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1DADA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FFF99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9"/>
  <sheetViews>
    <sheetView zoomScale="90" zoomScaleNormal="90" workbookViewId="0">
      <selection activeCell="L24" sqref="L24"/>
    </sheetView>
  </sheetViews>
  <sheetFormatPr baseColWidth="10" defaultColWidth="9.1640625" defaultRowHeight="15" x14ac:dyDescent="0.2"/>
  <sheetData>
    <row r="1" spans="1:167" x14ac:dyDescent="0.2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>
        <v>20</v>
      </c>
      <c r="W1" s="10">
        <v>21</v>
      </c>
      <c r="X1" s="10">
        <v>22</v>
      </c>
      <c r="Y1" s="10">
        <v>23</v>
      </c>
      <c r="Z1" s="10">
        <v>24</v>
      </c>
      <c r="AA1" s="10">
        <v>25</v>
      </c>
      <c r="AB1" s="10">
        <v>26</v>
      </c>
      <c r="AC1" s="10">
        <v>27</v>
      </c>
      <c r="AD1" s="10">
        <v>28</v>
      </c>
      <c r="AE1" s="10">
        <v>29</v>
      </c>
      <c r="AF1" s="10">
        <v>30</v>
      </c>
      <c r="AG1" s="10">
        <v>31</v>
      </c>
      <c r="AH1" s="10">
        <v>32</v>
      </c>
      <c r="AI1" s="10">
        <v>33</v>
      </c>
      <c r="AJ1" s="10">
        <v>34</v>
      </c>
      <c r="AK1" s="10">
        <v>35</v>
      </c>
      <c r="AL1" s="10">
        <v>36</v>
      </c>
      <c r="AM1" s="10">
        <v>37</v>
      </c>
      <c r="AN1" s="10">
        <v>38</v>
      </c>
      <c r="AO1" s="10">
        <v>39</v>
      </c>
      <c r="AP1" s="10">
        <v>40</v>
      </c>
      <c r="AQ1" s="10">
        <v>41</v>
      </c>
      <c r="AR1" s="10">
        <v>42</v>
      </c>
      <c r="AS1" s="10">
        <v>43</v>
      </c>
      <c r="AT1" s="10">
        <v>44</v>
      </c>
      <c r="AU1" s="10">
        <v>45</v>
      </c>
      <c r="AV1" s="10">
        <v>46</v>
      </c>
      <c r="AW1" s="10">
        <v>47</v>
      </c>
      <c r="AX1" s="10">
        <v>48</v>
      </c>
      <c r="AY1" s="10">
        <v>49</v>
      </c>
      <c r="AZ1" s="10">
        <v>50</v>
      </c>
      <c r="BA1" s="10">
        <v>51</v>
      </c>
      <c r="BB1" s="10">
        <v>52</v>
      </c>
      <c r="BC1" s="10">
        <v>53</v>
      </c>
      <c r="BD1" s="10">
        <v>54</v>
      </c>
      <c r="BE1" s="10">
        <v>55</v>
      </c>
      <c r="BF1" s="10">
        <v>56</v>
      </c>
      <c r="BG1" s="10">
        <v>57</v>
      </c>
      <c r="BH1" s="10">
        <v>58</v>
      </c>
      <c r="BI1" s="10">
        <v>59</v>
      </c>
      <c r="BJ1" s="10">
        <v>60</v>
      </c>
      <c r="BK1" s="10">
        <v>61</v>
      </c>
      <c r="BL1" s="10">
        <v>62</v>
      </c>
      <c r="BM1" s="10">
        <v>63</v>
      </c>
      <c r="BN1" s="10">
        <v>64</v>
      </c>
      <c r="BO1" s="10">
        <v>65</v>
      </c>
      <c r="BP1" s="10">
        <v>66</v>
      </c>
      <c r="BQ1" s="10">
        <v>67</v>
      </c>
      <c r="BR1" s="10">
        <v>68</v>
      </c>
      <c r="BS1" s="10">
        <v>69</v>
      </c>
      <c r="BT1" s="10">
        <v>70</v>
      </c>
      <c r="BU1" s="10">
        <v>71</v>
      </c>
      <c r="BV1" s="10">
        <v>72</v>
      </c>
      <c r="BW1" s="10">
        <v>73</v>
      </c>
      <c r="BX1" s="10">
        <v>74</v>
      </c>
      <c r="BY1" s="10">
        <v>75</v>
      </c>
      <c r="BZ1" s="10">
        <v>76</v>
      </c>
      <c r="CA1" s="10">
        <v>77</v>
      </c>
      <c r="CB1" s="10">
        <v>78</v>
      </c>
      <c r="CC1" s="10">
        <v>79</v>
      </c>
      <c r="CD1" s="10">
        <v>80</v>
      </c>
      <c r="CE1" s="10">
        <v>81</v>
      </c>
      <c r="CF1" s="10">
        <v>82</v>
      </c>
      <c r="CG1" s="10">
        <v>83</v>
      </c>
      <c r="CH1" s="10">
        <v>84</v>
      </c>
      <c r="CI1" s="10">
        <v>85</v>
      </c>
      <c r="CJ1" s="10">
        <v>86</v>
      </c>
      <c r="CK1" s="10">
        <v>87</v>
      </c>
      <c r="CL1" s="10">
        <v>88</v>
      </c>
      <c r="CM1" s="10">
        <v>89</v>
      </c>
      <c r="CN1" s="10">
        <v>90</v>
      </c>
      <c r="CO1" s="10">
        <v>91</v>
      </c>
      <c r="CP1" s="10">
        <v>92</v>
      </c>
      <c r="CQ1" s="10">
        <v>93</v>
      </c>
      <c r="CR1" s="10">
        <v>94</v>
      </c>
      <c r="CS1" s="10">
        <v>95</v>
      </c>
      <c r="CT1" s="10">
        <v>96</v>
      </c>
      <c r="CU1" s="10">
        <v>97</v>
      </c>
      <c r="CV1" s="10">
        <v>98</v>
      </c>
      <c r="CW1" s="10">
        <v>99</v>
      </c>
      <c r="CX1" s="10">
        <v>100</v>
      </c>
      <c r="CY1" s="10">
        <v>101</v>
      </c>
      <c r="CZ1" s="10">
        <v>102</v>
      </c>
      <c r="DA1" s="10">
        <v>103</v>
      </c>
      <c r="DB1" s="10">
        <v>104</v>
      </c>
      <c r="DC1" s="10">
        <v>105</v>
      </c>
      <c r="DD1" s="10">
        <v>106</v>
      </c>
      <c r="DE1" s="10">
        <v>107</v>
      </c>
      <c r="DF1" s="10">
        <v>108</v>
      </c>
      <c r="DG1" s="10">
        <v>109</v>
      </c>
      <c r="DH1" s="10">
        <v>110</v>
      </c>
      <c r="DI1" s="10">
        <v>111</v>
      </c>
      <c r="DJ1" s="10">
        <v>112</v>
      </c>
      <c r="DK1" s="10">
        <v>113</v>
      </c>
      <c r="DL1" s="10">
        <v>114</v>
      </c>
      <c r="DM1" s="10">
        <v>115</v>
      </c>
      <c r="DN1" s="10">
        <v>116</v>
      </c>
      <c r="DO1" s="10">
        <v>117</v>
      </c>
      <c r="DP1" s="10">
        <v>118</v>
      </c>
      <c r="DQ1" s="10">
        <v>119</v>
      </c>
      <c r="DR1" s="10">
        <v>120</v>
      </c>
      <c r="DS1" s="10">
        <v>121</v>
      </c>
      <c r="DT1" s="10">
        <v>122</v>
      </c>
      <c r="DU1" s="10">
        <v>123</v>
      </c>
      <c r="DV1" s="10">
        <v>124</v>
      </c>
      <c r="DW1" s="10">
        <v>125</v>
      </c>
      <c r="DX1" s="10">
        <v>126</v>
      </c>
      <c r="DY1" s="10">
        <v>127</v>
      </c>
      <c r="DZ1" s="10">
        <v>128</v>
      </c>
      <c r="EA1" s="10">
        <v>129</v>
      </c>
      <c r="EB1" s="10">
        <v>130</v>
      </c>
      <c r="EC1" s="10">
        <v>131</v>
      </c>
      <c r="ED1" s="10">
        <v>132</v>
      </c>
      <c r="EE1" s="10">
        <v>133</v>
      </c>
      <c r="EF1" s="10">
        <v>134</v>
      </c>
      <c r="EG1" s="10">
        <v>135</v>
      </c>
      <c r="EH1" s="10">
        <v>136</v>
      </c>
      <c r="EI1" s="10">
        <v>137</v>
      </c>
      <c r="EJ1" s="10">
        <v>138</v>
      </c>
      <c r="EK1" s="10">
        <v>139</v>
      </c>
      <c r="EL1" s="10">
        <v>140</v>
      </c>
      <c r="EM1" s="10">
        <v>141</v>
      </c>
      <c r="EN1" s="10">
        <v>142</v>
      </c>
      <c r="EO1" s="10">
        <v>143</v>
      </c>
      <c r="EP1" s="10">
        <v>144</v>
      </c>
      <c r="EQ1" s="10">
        <v>145</v>
      </c>
      <c r="ER1" s="10">
        <v>146</v>
      </c>
      <c r="ES1" s="10">
        <v>147</v>
      </c>
      <c r="ET1" s="10">
        <v>148</v>
      </c>
      <c r="EU1" s="10">
        <v>149</v>
      </c>
      <c r="EV1" s="10">
        <v>150</v>
      </c>
      <c r="EW1" s="10">
        <v>151</v>
      </c>
      <c r="EX1" s="10">
        <v>152</v>
      </c>
      <c r="EY1" s="10">
        <v>153</v>
      </c>
      <c r="EZ1" s="10">
        <v>154</v>
      </c>
      <c r="FA1" s="10">
        <v>155</v>
      </c>
      <c r="FB1" s="10">
        <v>156</v>
      </c>
      <c r="FC1" s="10">
        <v>157</v>
      </c>
      <c r="FD1" s="10">
        <v>158</v>
      </c>
      <c r="FE1" s="10">
        <v>159</v>
      </c>
      <c r="FF1" s="10">
        <v>160</v>
      </c>
      <c r="FG1" s="10">
        <v>161</v>
      </c>
      <c r="FH1" s="10">
        <v>162</v>
      </c>
      <c r="FI1" s="10">
        <v>163</v>
      </c>
      <c r="FJ1" s="10">
        <v>164</v>
      </c>
      <c r="FK1" s="10">
        <v>165</v>
      </c>
    </row>
    <row r="2" spans="1:167" x14ac:dyDescent="0.2">
      <c r="A2" s="10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</row>
    <row r="3" spans="1:167" x14ac:dyDescent="0.2">
      <c r="A3" s="10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</row>
    <row r="4" spans="1:167" x14ac:dyDescent="0.2">
      <c r="A4" s="10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</row>
    <row r="5" spans="1:167" x14ac:dyDescent="0.2">
      <c r="A5" s="10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1" t="s">
        <v>12</v>
      </c>
      <c r="N5" s="11" t="s">
        <v>13</v>
      </c>
      <c r="O5" s="11" t="s">
        <v>14</v>
      </c>
      <c r="P5" s="11" t="s">
        <v>15</v>
      </c>
      <c r="Q5" s="11" t="s">
        <v>16</v>
      </c>
      <c r="R5" s="11" t="s">
        <v>17</v>
      </c>
      <c r="S5" s="11" t="s">
        <v>18</v>
      </c>
      <c r="T5" s="11" t="s">
        <v>19</v>
      </c>
      <c r="U5" s="11" t="s">
        <v>20</v>
      </c>
      <c r="V5" s="11" t="s">
        <v>21</v>
      </c>
      <c r="W5" s="11" t="s">
        <v>22</v>
      </c>
      <c r="X5" s="11" t="s">
        <v>23</v>
      </c>
      <c r="Y5" s="11" t="s">
        <v>24</v>
      </c>
      <c r="Z5" s="11" t="s">
        <v>25</v>
      </c>
      <c r="AA5" s="11" t="s">
        <v>26</v>
      </c>
      <c r="AB5" s="11" t="s">
        <v>27</v>
      </c>
      <c r="AC5" s="11" t="s">
        <v>28</v>
      </c>
      <c r="AD5" s="11" t="s">
        <v>29</v>
      </c>
      <c r="AE5" s="11" t="s">
        <v>30</v>
      </c>
      <c r="AF5" s="11" t="s">
        <v>31</v>
      </c>
      <c r="AG5" s="11" t="s">
        <v>32</v>
      </c>
      <c r="AH5" s="11" t="s">
        <v>33</v>
      </c>
      <c r="AI5" s="11" t="s">
        <v>34</v>
      </c>
      <c r="AJ5" s="11" t="s">
        <v>35</v>
      </c>
      <c r="AK5" s="11" t="s">
        <v>36</v>
      </c>
      <c r="AL5" s="11" t="s">
        <v>37</v>
      </c>
      <c r="AM5" s="11" t="s">
        <v>38</v>
      </c>
      <c r="AN5" s="11" t="s">
        <v>39</v>
      </c>
      <c r="AO5" s="11" t="s">
        <v>40</v>
      </c>
      <c r="AP5" s="11" t="s">
        <v>41</v>
      </c>
      <c r="AQ5" s="11" t="s">
        <v>42</v>
      </c>
      <c r="AR5" s="11" t="s">
        <v>43</v>
      </c>
      <c r="AS5" s="11" t="s">
        <v>44</v>
      </c>
      <c r="AT5" s="11" t="s">
        <v>45</v>
      </c>
      <c r="AU5" s="11" t="s">
        <v>46</v>
      </c>
      <c r="AV5" s="11" t="s">
        <v>47</v>
      </c>
      <c r="AW5" s="11" t="s">
        <v>48</v>
      </c>
      <c r="AX5" s="11" t="s">
        <v>49</v>
      </c>
      <c r="AY5" s="11" t="s">
        <v>50</v>
      </c>
      <c r="AZ5" s="11" t="s">
        <v>51</v>
      </c>
      <c r="BA5" s="11" t="s">
        <v>52</v>
      </c>
      <c r="BB5" s="11" t="s">
        <v>53</v>
      </c>
      <c r="BC5" s="11" t="s">
        <v>54</v>
      </c>
      <c r="BD5" s="11" t="s">
        <v>55</v>
      </c>
      <c r="BE5" s="11" t="s">
        <v>56</v>
      </c>
      <c r="BF5" s="11" t="s">
        <v>57</v>
      </c>
      <c r="BG5" s="11" t="s">
        <v>58</v>
      </c>
      <c r="BH5" s="11" t="s">
        <v>59</v>
      </c>
      <c r="BI5" s="11" t="s">
        <v>60</v>
      </c>
      <c r="BJ5" s="11" t="s">
        <v>61</v>
      </c>
      <c r="BK5" s="11" t="s">
        <v>62</v>
      </c>
      <c r="BL5" s="11" t="s">
        <v>63</v>
      </c>
      <c r="BM5" s="11" t="s">
        <v>64</v>
      </c>
      <c r="BN5" s="11" t="s">
        <v>65</v>
      </c>
      <c r="BO5" s="11" t="s">
        <v>66</v>
      </c>
      <c r="BP5" s="11" t="s">
        <v>67</v>
      </c>
      <c r="BQ5" s="11" t="s">
        <v>68</v>
      </c>
      <c r="BR5" s="11" t="s">
        <v>69</v>
      </c>
      <c r="BS5" s="11" t="s">
        <v>70</v>
      </c>
      <c r="BT5" s="11" t="s">
        <v>71</v>
      </c>
      <c r="BU5" s="11" t="s">
        <v>72</v>
      </c>
      <c r="BV5" s="11" t="s">
        <v>73</v>
      </c>
      <c r="BW5" s="11" t="s">
        <v>74</v>
      </c>
      <c r="BX5" s="11" t="s">
        <v>75</v>
      </c>
      <c r="BY5" s="11" t="s">
        <v>76</v>
      </c>
      <c r="BZ5" s="11" t="s">
        <v>77</v>
      </c>
      <c r="CA5" s="11" t="s">
        <v>78</v>
      </c>
      <c r="CB5" s="11" t="s">
        <v>79</v>
      </c>
      <c r="CC5" s="11" t="s">
        <v>80</v>
      </c>
      <c r="CD5" s="11" t="s">
        <v>81</v>
      </c>
      <c r="CE5" s="11" t="s">
        <v>82</v>
      </c>
      <c r="CF5" s="11" t="s">
        <v>83</v>
      </c>
      <c r="CG5" s="11" t="s">
        <v>84</v>
      </c>
      <c r="CH5" s="11" t="s">
        <v>85</v>
      </c>
      <c r="CI5" s="11" t="s">
        <v>86</v>
      </c>
      <c r="CJ5" s="11" t="s">
        <v>87</v>
      </c>
      <c r="CK5" s="11" t="s">
        <v>88</v>
      </c>
      <c r="CL5" s="11" t="s">
        <v>89</v>
      </c>
      <c r="CM5" s="11" t="s">
        <v>90</v>
      </c>
      <c r="CN5" s="11" t="s">
        <v>91</v>
      </c>
      <c r="CO5" s="11" t="s">
        <v>92</v>
      </c>
      <c r="CP5" s="11" t="s">
        <v>93</v>
      </c>
      <c r="CQ5" s="11" t="s">
        <v>94</v>
      </c>
      <c r="CR5" s="11" t="s">
        <v>95</v>
      </c>
      <c r="CS5" s="11" t="s">
        <v>96</v>
      </c>
      <c r="CT5" s="11" t="s">
        <v>97</v>
      </c>
      <c r="CU5" s="11" t="s">
        <v>98</v>
      </c>
      <c r="CV5" s="11" t="s">
        <v>99</v>
      </c>
      <c r="CW5" s="11" t="s">
        <v>100</v>
      </c>
      <c r="CX5" s="11" t="s">
        <v>101</v>
      </c>
      <c r="CY5" s="11" t="s">
        <v>102</v>
      </c>
      <c r="CZ5" s="11" t="s">
        <v>103</v>
      </c>
      <c r="DA5" s="11" t="s">
        <v>104</v>
      </c>
      <c r="DB5" s="11" t="s">
        <v>105</v>
      </c>
      <c r="DC5" s="11" t="s">
        <v>106</v>
      </c>
      <c r="DD5" s="11" t="s">
        <v>107</v>
      </c>
      <c r="DE5" s="11" t="s">
        <v>108</v>
      </c>
      <c r="DF5" s="11" t="s">
        <v>109</v>
      </c>
      <c r="DG5" s="11" t="s">
        <v>110</v>
      </c>
      <c r="DH5" s="11" t="s">
        <v>111</v>
      </c>
      <c r="DI5" s="11" t="s">
        <v>112</v>
      </c>
      <c r="DJ5" s="11" t="s">
        <v>113</v>
      </c>
      <c r="DK5" s="11" t="s">
        <v>114</v>
      </c>
      <c r="DL5" s="11" t="s">
        <v>115</v>
      </c>
      <c r="DM5" s="11" t="s">
        <v>116</v>
      </c>
      <c r="DN5" s="11" t="s">
        <v>117</v>
      </c>
      <c r="DO5" s="11" t="s">
        <v>118</v>
      </c>
      <c r="DP5" s="11" t="s">
        <v>119</v>
      </c>
      <c r="DQ5" s="11" t="s">
        <v>120</v>
      </c>
      <c r="DR5" s="11" t="s">
        <v>121</v>
      </c>
      <c r="DS5" s="11" t="s">
        <v>122</v>
      </c>
      <c r="DT5" s="11" t="s">
        <v>123</v>
      </c>
      <c r="DU5" s="11" t="s">
        <v>124</v>
      </c>
      <c r="DV5" s="11" t="s">
        <v>125</v>
      </c>
      <c r="DW5" s="11" t="s">
        <v>126</v>
      </c>
      <c r="DX5" s="11" t="s">
        <v>127</v>
      </c>
      <c r="DY5" s="11" t="s">
        <v>128</v>
      </c>
      <c r="DZ5" s="11" t="s">
        <v>129</v>
      </c>
      <c r="EA5" s="11" t="s">
        <v>130</v>
      </c>
      <c r="EB5" s="11" t="s">
        <v>131</v>
      </c>
      <c r="EC5" s="11" t="s">
        <v>132</v>
      </c>
      <c r="ED5" s="11" t="s">
        <v>133</v>
      </c>
      <c r="EE5" s="11" t="s">
        <v>134</v>
      </c>
      <c r="EF5" s="11" t="s">
        <v>135</v>
      </c>
      <c r="EG5" s="11" t="s">
        <v>136</v>
      </c>
      <c r="EH5" s="11" t="s">
        <v>137</v>
      </c>
      <c r="EI5" s="11" t="s">
        <v>138</v>
      </c>
      <c r="EJ5" s="11" t="s">
        <v>139</v>
      </c>
      <c r="EK5" s="11" t="s">
        <v>140</v>
      </c>
      <c r="EL5" s="11" t="s">
        <v>141</v>
      </c>
      <c r="EM5" s="11" t="s">
        <v>142</v>
      </c>
      <c r="EN5" s="11" t="s">
        <v>143</v>
      </c>
      <c r="EO5" s="11" t="s">
        <v>144</v>
      </c>
      <c r="EP5" s="11" t="s">
        <v>145</v>
      </c>
      <c r="EQ5" s="11" t="s">
        <v>146</v>
      </c>
      <c r="ER5" s="11" t="s">
        <v>147</v>
      </c>
      <c r="ES5" s="11" t="s">
        <v>148</v>
      </c>
      <c r="ET5" s="11" t="s">
        <v>149</v>
      </c>
      <c r="EU5" s="11" t="s">
        <v>150</v>
      </c>
      <c r="EV5" s="11" t="s">
        <v>151</v>
      </c>
      <c r="EW5" s="11" t="s">
        <v>152</v>
      </c>
      <c r="EX5" s="11" t="s">
        <v>153</v>
      </c>
      <c r="EY5" s="11" t="s">
        <v>154</v>
      </c>
      <c r="EZ5" s="11" t="s">
        <v>155</v>
      </c>
      <c r="FA5" s="11" t="s">
        <v>156</v>
      </c>
      <c r="FB5" s="11" t="s">
        <v>157</v>
      </c>
      <c r="FC5" s="11" t="s">
        <v>158</v>
      </c>
      <c r="FD5" s="11" t="s">
        <v>159</v>
      </c>
      <c r="FE5" s="11" t="s">
        <v>160</v>
      </c>
      <c r="FF5" s="11" t="s">
        <v>161</v>
      </c>
      <c r="FG5" s="11" t="s">
        <v>162</v>
      </c>
      <c r="FH5" s="11" t="s">
        <v>163</v>
      </c>
      <c r="FI5" s="11" t="s">
        <v>164</v>
      </c>
      <c r="FJ5" s="11" t="s">
        <v>165</v>
      </c>
      <c r="FK5" s="11" t="s">
        <v>166</v>
      </c>
    </row>
    <row r="6" spans="1:167" x14ac:dyDescent="0.2">
      <c r="A6" s="10" t="s">
        <v>167</v>
      </c>
      <c r="B6" s="11" t="s">
        <v>168</v>
      </c>
      <c r="C6" s="11" t="s">
        <v>169</v>
      </c>
      <c r="D6" s="11" t="s">
        <v>170</v>
      </c>
      <c r="E6" s="11" t="s">
        <v>171</v>
      </c>
      <c r="F6" s="11" t="s">
        <v>172</v>
      </c>
      <c r="G6" s="11" t="s">
        <v>173</v>
      </c>
      <c r="H6" s="11" t="s">
        <v>174</v>
      </c>
      <c r="I6" s="11" t="s">
        <v>175</v>
      </c>
      <c r="J6" s="11" t="s">
        <v>176</v>
      </c>
      <c r="K6" s="11" t="s">
        <v>177</v>
      </c>
      <c r="L6" s="11" t="s">
        <v>178</v>
      </c>
      <c r="M6" s="11" t="s">
        <v>179</v>
      </c>
      <c r="N6" s="11" t="s">
        <v>180</v>
      </c>
      <c r="O6" s="11" t="s">
        <v>181</v>
      </c>
      <c r="P6" s="11" t="s">
        <v>182</v>
      </c>
      <c r="Q6" s="11" t="s">
        <v>183</v>
      </c>
      <c r="R6" s="11" t="s">
        <v>184</v>
      </c>
      <c r="S6" s="11" t="s">
        <v>185</v>
      </c>
      <c r="T6" s="11" t="s">
        <v>186</v>
      </c>
      <c r="U6" s="11" t="s">
        <v>187</v>
      </c>
      <c r="V6" s="11" t="s">
        <v>188</v>
      </c>
      <c r="W6" s="11" t="s">
        <v>189</v>
      </c>
      <c r="X6" s="11" t="s">
        <v>190</v>
      </c>
      <c r="Y6" s="11" t="s">
        <v>191</v>
      </c>
      <c r="Z6" s="11" t="s">
        <v>192</v>
      </c>
      <c r="AA6" s="11" t="s">
        <v>193</v>
      </c>
      <c r="AB6" s="11" t="s">
        <v>194</v>
      </c>
      <c r="AC6" s="11" t="s">
        <v>195</v>
      </c>
      <c r="AD6" s="11" t="s">
        <v>196</v>
      </c>
      <c r="AE6" s="11" t="s">
        <v>197</v>
      </c>
      <c r="AF6" s="11" t="s">
        <v>198</v>
      </c>
      <c r="AG6" s="11" t="s">
        <v>199</v>
      </c>
      <c r="AH6" s="11" t="s">
        <v>200</v>
      </c>
      <c r="AI6" s="11" t="s">
        <v>201</v>
      </c>
      <c r="AJ6" s="11" t="s">
        <v>202</v>
      </c>
      <c r="AK6" s="11" t="s">
        <v>203</v>
      </c>
      <c r="AL6" s="11" t="s">
        <v>204</v>
      </c>
      <c r="AM6" s="11" t="s">
        <v>205</v>
      </c>
      <c r="AN6" s="11" t="s">
        <v>206</v>
      </c>
      <c r="AO6" s="11" t="s">
        <v>207</v>
      </c>
      <c r="AP6" s="11" t="s">
        <v>208</v>
      </c>
      <c r="AQ6" s="11" t="s">
        <v>209</v>
      </c>
      <c r="AR6" s="11" t="s">
        <v>210</v>
      </c>
      <c r="AS6" s="11" t="s">
        <v>211</v>
      </c>
      <c r="AT6" s="11" t="s">
        <v>212</v>
      </c>
      <c r="AU6" s="11" t="s">
        <v>213</v>
      </c>
      <c r="AV6" s="11" t="s">
        <v>214</v>
      </c>
      <c r="AW6" s="11" t="s">
        <v>215</v>
      </c>
      <c r="AX6" s="11" t="s">
        <v>216</v>
      </c>
      <c r="AY6" s="11" t="s">
        <v>217</v>
      </c>
      <c r="AZ6" s="11" t="s">
        <v>218</v>
      </c>
      <c r="BA6" s="11" t="s">
        <v>219</v>
      </c>
      <c r="BB6" s="11" t="s">
        <v>220</v>
      </c>
      <c r="BC6" s="11" t="s">
        <v>221</v>
      </c>
      <c r="BD6" s="11" t="s">
        <v>222</v>
      </c>
      <c r="BE6" s="11" t="s">
        <v>223</v>
      </c>
      <c r="BF6" s="11" t="s">
        <v>224</v>
      </c>
      <c r="BG6" s="11" t="s">
        <v>225</v>
      </c>
      <c r="BH6" s="11" t="s">
        <v>226</v>
      </c>
      <c r="BI6" s="11" t="s">
        <v>227</v>
      </c>
      <c r="BJ6" s="11" t="s">
        <v>228</v>
      </c>
      <c r="BK6" s="11" t="s">
        <v>229</v>
      </c>
      <c r="BL6" s="11" t="s">
        <v>230</v>
      </c>
      <c r="BM6" s="11" t="s">
        <v>231</v>
      </c>
      <c r="BN6" s="11" t="s">
        <v>232</v>
      </c>
      <c r="BO6" s="11" t="s">
        <v>233</v>
      </c>
      <c r="BP6" s="11" t="s">
        <v>234</v>
      </c>
      <c r="BQ6" s="11" t="s">
        <v>235</v>
      </c>
      <c r="BR6" s="11" t="s">
        <v>236</v>
      </c>
      <c r="BS6" s="11" t="s">
        <v>237</v>
      </c>
      <c r="BT6" s="11" t="s">
        <v>238</v>
      </c>
      <c r="BU6" s="11" t="s">
        <v>239</v>
      </c>
      <c r="BV6" s="11" t="s">
        <v>240</v>
      </c>
      <c r="BW6" s="11" t="s">
        <v>241</v>
      </c>
      <c r="BX6" s="11" t="s">
        <v>242</v>
      </c>
      <c r="BY6" s="11" t="s">
        <v>243</v>
      </c>
      <c r="BZ6" s="11" t="s">
        <v>244</v>
      </c>
      <c r="CA6" s="11" t="s">
        <v>245</v>
      </c>
      <c r="CB6" s="11" t="s">
        <v>246</v>
      </c>
      <c r="CC6" s="11" t="s">
        <v>247</v>
      </c>
      <c r="CD6" s="11" t="s">
        <v>248</v>
      </c>
      <c r="CE6" s="11" t="s">
        <v>249</v>
      </c>
      <c r="CF6" s="11" t="s">
        <v>250</v>
      </c>
      <c r="CG6" s="11" t="s">
        <v>251</v>
      </c>
      <c r="CH6" s="11" t="s">
        <v>252</v>
      </c>
      <c r="CI6" s="11" t="s">
        <v>253</v>
      </c>
      <c r="CJ6" s="11" t="s">
        <v>254</v>
      </c>
      <c r="CK6" s="11" t="s">
        <v>255</v>
      </c>
      <c r="CL6" s="11" t="s">
        <v>256</v>
      </c>
      <c r="CM6" s="11" t="s">
        <v>257</v>
      </c>
      <c r="CN6" s="11" t="s">
        <v>258</v>
      </c>
      <c r="CO6" s="11" t="s">
        <v>259</v>
      </c>
      <c r="CP6" s="11" t="s">
        <v>260</v>
      </c>
      <c r="CQ6" s="11" t="s">
        <v>261</v>
      </c>
      <c r="CR6" s="11" t="s">
        <v>262</v>
      </c>
      <c r="CS6" s="11" t="s">
        <v>263</v>
      </c>
      <c r="CT6" s="11" t="s">
        <v>264</v>
      </c>
      <c r="CU6" s="11" t="s">
        <v>265</v>
      </c>
      <c r="CV6" s="11" t="s">
        <v>266</v>
      </c>
      <c r="CW6" s="11" t="s">
        <v>267</v>
      </c>
      <c r="CX6" s="11" t="s">
        <v>268</v>
      </c>
      <c r="CY6" s="11" t="s">
        <v>269</v>
      </c>
      <c r="CZ6" s="11" t="s">
        <v>270</v>
      </c>
      <c r="DA6" s="11" t="s">
        <v>271</v>
      </c>
      <c r="DB6" s="11" t="s">
        <v>272</v>
      </c>
      <c r="DC6" s="11" t="s">
        <v>273</v>
      </c>
      <c r="DD6" s="11" t="s">
        <v>274</v>
      </c>
      <c r="DE6" s="11" t="s">
        <v>275</v>
      </c>
      <c r="DF6" s="11" t="s">
        <v>276</v>
      </c>
      <c r="DG6" s="11" t="s">
        <v>277</v>
      </c>
      <c r="DH6" s="11" t="s">
        <v>278</v>
      </c>
      <c r="DI6" s="11" t="s">
        <v>279</v>
      </c>
      <c r="DJ6" s="11" t="s">
        <v>280</v>
      </c>
      <c r="DK6" s="11" t="s">
        <v>281</v>
      </c>
      <c r="DL6" s="11" t="s">
        <v>282</v>
      </c>
      <c r="DM6" s="11" t="s">
        <v>283</v>
      </c>
      <c r="DN6" s="11" t="s">
        <v>284</v>
      </c>
      <c r="DO6" s="11" t="s">
        <v>285</v>
      </c>
      <c r="DP6" s="11" t="s">
        <v>286</v>
      </c>
      <c r="DQ6" s="11" t="s">
        <v>287</v>
      </c>
      <c r="DR6" s="11" t="s">
        <v>288</v>
      </c>
      <c r="DS6" s="11" t="s">
        <v>289</v>
      </c>
      <c r="DT6" s="11" t="s">
        <v>290</v>
      </c>
      <c r="DU6" s="11" t="s">
        <v>291</v>
      </c>
      <c r="DV6" s="11" t="s">
        <v>292</v>
      </c>
      <c r="DW6" s="11" t="s">
        <v>293</v>
      </c>
      <c r="DX6" s="11" t="s">
        <v>294</v>
      </c>
      <c r="DY6" s="11" t="s">
        <v>295</v>
      </c>
      <c r="DZ6" s="11" t="s">
        <v>296</v>
      </c>
      <c r="EA6" s="11" t="s">
        <v>297</v>
      </c>
      <c r="EB6" s="11" t="s">
        <v>298</v>
      </c>
      <c r="EC6" s="11" t="s">
        <v>299</v>
      </c>
      <c r="ED6" s="11" t="s">
        <v>300</v>
      </c>
      <c r="EE6" s="11" t="s">
        <v>301</v>
      </c>
      <c r="EF6" s="11" t="s">
        <v>302</v>
      </c>
      <c r="EG6" s="11" t="s">
        <v>303</v>
      </c>
      <c r="EH6" s="11" t="s">
        <v>304</v>
      </c>
      <c r="EI6" s="11" t="s">
        <v>305</v>
      </c>
      <c r="EJ6" s="11" t="s">
        <v>306</v>
      </c>
      <c r="EK6" s="11" t="s">
        <v>307</v>
      </c>
      <c r="EL6" s="11" t="s">
        <v>308</v>
      </c>
      <c r="EM6" s="11" t="s">
        <v>309</v>
      </c>
      <c r="EN6" s="11" t="s">
        <v>310</v>
      </c>
      <c r="EO6" s="11" t="s">
        <v>311</v>
      </c>
      <c r="EP6" s="11" t="s">
        <v>312</v>
      </c>
      <c r="EQ6" s="11" t="s">
        <v>313</v>
      </c>
      <c r="ER6" s="11" t="s">
        <v>314</v>
      </c>
      <c r="ES6" s="11" t="s">
        <v>315</v>
      </c>
      <c r="ET6" s="11" t="s">
        <v>316</v>
      </c>
      <c r="EU6" s="11" t="s">
        <v>317</v>
      </c>
      <c r="EV6" s="11" t="s">
        <v>318</v>
      </c>
      <c r="EW6" s="11" t="s">
        <v>319</v>
      </c>
      <c r="EX6" s="11" t="s">
        <v>320</v>
      </c>
      <c r="EY6" s="11" t="s">
        <v>321</v>
      </c>
      <c r="EZ6" s="11" t="s">
        <v>322</v>
      </c>
      <c r="FA6" s="11" t="s">
        <v>323</v>
      </c>
      <c r="FB6" s="11" t="s">
        <v>324</v>
      </c>
      <c r="FC6" s="11" t="s">
        <v>325</v>
      </c>
      <c r="FD6" s="11" t="s">
        <v>326</v>
      </c>
      <c r="FE6" s="11" t="s">
        <v>327</v>
      </c>
      <c r="FF6" s="11" t="s">
        <v>328</v>
      </c>
      <c r="FG6" s="11" t="s">
        <v>329</v>
      </c>
      <c r="FH6" s="11" t="s">
        <v>330</v>
      </c>
      <c r="FI6" s="11" t="s">
        <v>331</v>
      </c>
      <c r="FJ6" s="11" t="s">
        <v>332</v>
      </c>
      <c r="FK6" s="11" t="s">
        <v>333</v>
      </c>
    </row>
    <row r="7" spans="1:167" x14ac:dyDescent="0.2">
      <c r="A7" s="10" t="s">
        <v>334</v>
      </c>
      <c r="B7" s="11">
        <v>388</v>
      </c>
      <c r="C7" s="11">
        <v>-45</v>
      </c>
      <c r="D7" s="11">
        <v>-3</v>
      </c>
      <c r="E7" s="11">
        <v>-368</v>
      </c>
      <c r="F7" s="11">
        <v>0</v>
      </c>
      <c r="G7" s="11">
        <v>12</v>
      </c>
      <c r="H7" s="11">
        <v>42</v>
      </c>
      <c r="I7" s="11">
        <v>-3553</v>
      </c>
      <c r="J7" s="11">
        <v>0</v>
      </c>
      <c r="K7" s="11">
        <v>2</v>
      </c>
      <c r="L7" s="11">
        <v>-184</v>
      </c>
      <c r="M7" s="11">
        <v>2</v>
      </c>
      <c r="N7" s="11">
        <v>-458</v>
      </c>
      <c r="O7" s="11">
        <v>-19</v>
      </c>
      <c r="P7" s="11">
        <v>-2207</v>
      </c>
      <c r="Q7" s="11">
        <v>-19</v>
      </c>
      <c r="R7" s="11">
        <v>2</v>
      </c>
      <c r="S7" s="11">
        <v>-817</v>
      </c>
      <c r="T7" s="11">
        <v>0</v>
      </c>
      <c r="U7" s="11">
        <v>0</v>
      </c>
      <c r="V7" s="11">
        <v>-350</v>
      </c>
      <c r="W7" s="11">
        <v>-18</v>
      </c>
      <c r="X7" s="11">
        <v>-108</v>
      </c>
      <c r="Y7" s="11">
        <v>6</v>
      </c>
      <c r="Z7" s="11">
        <v>-2799</v>
      </c>
      <c r="AA7" s="11">
        <v>3</v>
      </c>
      <c r="AB7" s="11">
        <v>-229</v>
      </c>
      <c r="AC7" s="11">
        <v>-536</v>
      </c>
      <c r="AD7" s="11">
        <v>-610</v>
      </c>
      <c r="AE7" s="11">
        <v>-977</v>
      </c>
      <c r="AF7" s="11">
        <v>0</v>
      </c>
      <c r="AG7" s="11">
        <v>-272</v>
      </c>
      <c r="AH7" s="11">
        <v>-21</v>
      </c>
      <c r="AI7" s="11">
        <v>-128</v>
      </c>
      <c r="AJ7" s="11">
        <v>-2</v>
      </c>
      <c r="AK7" s="11">
        <v>-53</v>
      </c>
      <c r="AL7" s="11">
        <v>-13</v>
      </c>
      <c r="AM7" s="11">
        <v>-65</v>
      </c>
      <c r="AN7" s="11">
        <v>0</v>
      </c>
      <c r="AO7" s="11">
        <v>-194</v>
      </c>
      <c r="AP7" s="11">
        <v>-517</v>
      </c>
      <c r="AQ7" s="11">
        <v>-800</v>
      </c>
      <c r="AR7" s="11">
        <v>-39</v>
      </c>
      <c r="AS7" s="11">
        <v>0</v>
      </c>
      <c r="AT7" s="11">
        <v>-224</v>
      </c>
      <c r="AU7" s="11">
        <v>-1532</v>
      </c>
      <c r="AV7" s="11">
        <v>-741</v>
      </c>
      <c r="AW7" s="11">
        <v>0</v>
      </c>
      <c r="AX7" s="11">
        <v>-253</v>
      </c>
      <c r="AY7" s="11">
        <v>-3</v>
      </c>
      <c r="AZ7" s="11">
        <v>-25</v>
      </c>
      <c r="BA7" s="11">
        <v>-6</v>
      </c>
      <c r="BB7" s="11">
        <v>-138</v>
      </c>
      <c r="BC7" s="11">
        <v>-70</v>
      </c>
      <c r="BD7" s="11">
        <v>27</v>
      </c>
      <c r="BE7" s="11">
        <v>50</v>
      </c>
      <c r="BF7" s="11">
        <v>429</v>
      </c>
      <c r="BG7" s="11">
        <v>-134</v>
      </c>
      <c r="BH7" s="11">
        <v>127</v>
      </c>
      <c r="BI7" s="11">
        <v>147</v>
      </c>
      <c r="BJ7" s="11">
        <v>7182</v>
      </c>
      <c r="BK7" s="11">
        <v>455</v>
      </c>
      <c r="BL7" s="11">
        <v>35343</v>
      </c>
      <c r="BM7" s="11">
        <v>26682</v>
      </c>
      <c r="BN7" s="11">
        <v>73</v>
      </c>
      <c r="BO7" s="11">
        <v>14</v>
      </c>
      <c r="BP7" s="11">
        <v>61</v>
      </c>
      <c r="BQ7" s="11">
        <v>26</v>
      </c>
      <c r="BR7" s="11">
        <v>58</v>
      </c>
      <c r="BS7" s="11">
        <v>-250</v>
      </c>
      <c r="BT7" s="11">
        <v>19</v>
      </c>
      <c r="BU7" s="11">
        <v>0</v>
      </c>
      <c r="BV7" s="11">
        <v>105</v>
      </c>
      <c r="BW7" s="11">
        <v>129</v>
      </c>
      <c r="BX7" s="11">
        <v>81</v>
      </c>
      <c r="BY7" s="11">
        <v>876</v>
      </c>
      <c r="BZ7" s="11">
        <v>150</v>
      </c>
      <c r="CA7" s="11">
        <v>138</v>
      </c>
      <c r="CB7" s="11">
        <v>150</v>
      </c>
      <c r="CC7" s="11">
        <v>100</v>
      </c>
      <c r="CD7" s="11">
        <v>0</v>
      </c>
      <c r="CE7" s="11">
        <v>10</v>
      </c>
      <c r="CF7" s="11">
        <v>0</v>
      </c>
      <c r="CG7" s="11">
        <v>786</v>
      </c>
      <c r="CH7" s="11">
        <v>996</v>
      </c>
      <c r="CI7" s="11">
        <v>-567</v>
      </c>
      <c r="CJ7" s="11">
        <v>-121</v>
      </c>
      <c r="CK7" s="11">
        <v>0</v>
      </c>
      <c r="CL7" s="11">
        <v>19</v>
      </c>
      <c r="CM7" s="11">
        <v>-324</v>
      </c>
      <c r="CN7" s="11">
        <v>-831</v>
      </c>
      <c r="CO7" s="11">
        <v>-1971</v>
      </c>
      <c r="CP7" s="11">
        <v>-2324</v>
      </c>
      <c r="CQ7" s="11">
        <v>-424</v>
      </c>
      <c r="CR7" s="11">
        <v>42</v>
      </c>
      <c r="CS7" s="11">
        <v>0</v>
      </c>
      <c r="CT7" s="11">
        <v>0</v>
      </c>
      <c r="CU7" s="11">
        <v>2</v>
      </c>
      <c r="CV7" s="11">
        <v>-544</v>
      </c>
      <c r="CW7" s="11">
        <v>0</v>
      </c>
      <c r="CX7" s="11">
        <v>-457</v>
      </c>
      <c r="CY7" s="11">
        <v>-43</v>
      </c>
      <c r="CZ7" s="11">
        <v>-49</v>
      </c>
      <c r="DA7" s="11">
        <v>0</v>
      </c>
      <c r="DB7" s="11">
        <v>-24</v>
      </c>
      <c r="DC7" s="11">
        <v>-2569</v>
      </c>
      <c r="DD7" s="11">
        <v>1</v>
      </c>
      <c r="DE7" s="11">
        <v>106</v>
      </c>
      <c r="DF7" s="11">
        <v>0</v>
      </c>
      <c r="DG7" s="11">
        <v>0</v>
      </c>
      <c r="DH7" s="11">
        <v>0</v>
      </c>
      <c r="DI7" s="11">
        <v>0</v>
      </c>
      <c r="DJ7" s="11">
        <v>124</v>
      </c>
      <c r="DK7" s="11">
        <v>208</v>
      </c>
      <c r="DL7" s="11">
        <v>0</v>
      </c>
      <c r="DM7" s="11">
        <v>26</v>
      </c>
      <c r="DN7" s="11">
        <v>51</v>
      </c>
      <c r="DO7" s="11">
        <v>35</v>
      </c>
      <c r="DP7" s="11">
        <v>158</v>
      </c>
      <c r="DQ7" s="11">
        <v>237</v>
      </c>
      <c r="DR7" s="11">
        <v>0</v>
      </c>
      <c r="DS7" s="11">
        <v>0</v>
      </c>
      <c r="DT7" s="11">
        <v>-311</v>
      </c>
      <c r="DU7" s="11">
        <v>1868</v>
      </c>
      <c r="DV7" s="11">
        <v>-1815</v>
      </c>
      <c r="DW7" s="11">
        <v>7</v>
      </c>
      <c r="DX7" s="11">
        <v>428</v>
      </c>
      <c r="DY7" s="11">
        <v>543</v>
      </c>
      <c r="DZ7" s="11">
        <v>133</v>
      </c>
      <c r="EA7" s="11">
        <v>-187</v>
      </c>
      <c r="EB7" s="11">
        <v>1179</v>
      </c>
      <c r="EC7" s="11">
        <v>-45</v>
      </c>
      <c r="ED7" s="11">
        <v>101</v>
      </c>
      <c r="EE7" s="11">
        <v>0</v>
      </c>
      <c r="EF7" s="11">
        <v>384</v>
      </c>
      <c r="EG7" s="11">
        <v>262</v>
      </c>
      <c r="EH7" s="11">
        <v>142</v>
      </c>
      <c r="EI7" s="11">
        <v>132</v>
      </c>
      <c r="EJ7" s="11">
        <v>396</v>
      </c>
      <c r="EK7" s="11">
        <v>298</v>
      </c>
      <c r="EL7" s="11">
        <v>29</v>
      </c>
      <c r="EM7" s="11">
        <v>-14</v>
      </c>
      <c r="EN7" s="11">
        <v>50</v>
      </c>
      <c r="EO7" s="11">
        <v>-69</v>
      </c>
      <c r="EP7" s="11">
        <v>79</v>
      </c>
      <c r="EQ7" s="11">
        <v>-9</v>
      </c>
      <c r="ER7" s="11">
        <v>93</v>
      </c>
      <c r="ES7" s="11">
        <v>15</v>
      </c>
      <c r="ET7" s="11">
        <v>0</v>
      </c>
      <c r="EU7" s="11">
        <v>0</v>
      </c>
      <c r="EV7" s="11">
        <v>-1335</v>
      </c>
      <c r="EW7" s="11">
        <v>-1142</v>
      </c>
      <c r="EX7" s="11">
        <v>277</v>
      </c>
      <c r="EY7" s="11">
        <v>-110</v>
      </c>
      <c r="EZ7" s="11">
        <v>-211</v>
      </c>
      <c r="FA7" s="11">
        <v>-444</v>
      </c>
      <c r="FB7" s="11">
        <v>43</v>
      </c>
      <c r="FC7" s="11">
        <v>101</v>
      </c>
      <c r="FD7" s="11">
        <v>4</v>
      </c>
      <c r="FE7" s="11">
        <v>0</v>
      </c>
      <c r="FF7" s="11">
        <v>-11</v>
      </c>
      <c r="FG7" s="11">
        <v>4</v>
      </c>
      <c r="FH7" s="11">
        <v>0</v>
      </c>
      <c r="FI7" s="11">
        <v>0</v>
      </c>
      <c r="FJ7" s="11">
        <v>0</v>
      </c>
      <c r="FK7" s="11">
        <v>65</v>
      </c>
    </row>
    <row r="8" spans="1:167" x14ac:dyDescent="0.2">
      <c r="A8" s="10" t="s">
        <v>335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1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0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1">
        <v>0</v>
      </c>
      <c r="EU8" s="11">
        <v>0</v>
      </c>
      <c r="EV8" s="11">
        <v>0</v>
      </c>
      <c r="EW8" s="11">
        <v>0</v>
      </c>
      <c r="EX8" s="11"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11">
        <v>0</v>
      </c>
      <c r="FE8" s="11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v>0</v>
      </c>
    </row>
    <row r="9" spans="1:167" x14ac:dyDescent="0.2">
      <c r="A9" s="10" t="s">
        <v>336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0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11">
        <v>0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6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baseColWidth="10" defaultColWidth="9.1640625" defaultRowHeight="15" x14ac:dyDescent="0.2"/>
  <cols>
    <col min="1" max="1" width="13.1640625" style="11" customWidth="1"/>
    <col min="2" max="2" width="11.33203125" style="11" customWidth="1"/>
    <col min="4" max="4" width="62.1640625" style="11" customWidth="1"/>
    <col min="5" max="5" width="10.33203125" style="11" customWidth="1"/>
    <col min="6" max="8" width="10.33203125" style="12" customWidth="1"/>
    <col min="9" max="9" width="10.33203125" style="11" customWidth="1"/>
    <col min="10" max="10" width="18.1640625" style="11" customWidth="1"/>
    <col min="12" max="12" width="9.1640625" style="12"/>
    <col min="13" max="13" width="9.1640625" style="13"/>
    <col min="18" max="23" width="9.1640625" style="11" hidden="1"/>
  </cols>
  <sheetData>
    <row r="1" spans="1:19" s="17" customFormat="1" ht="30" customHeight="1" x14ac:dyDescent="0.2">
      <c r="A1" s="14" t="s">
        <v>337</v>
      </c>
      <c r="B1" s="14" t="s">
        <v>338</v>
      </c>
      <c r="C1" s="14" t="s">
        <v>339</v>
      </c>
      <c r="D1" s="14" t="s">
        <v>340</v>
      </c>
      <c r="E1" s="14" t="s">
        <v>341</v>
      </c>
      <c r="F1" s="15" t="s">
        <v>342</v>
      </c>
      <c r="G1" s="15" t="s">
        <v>343</v>
      </c>
      <c r="H1" s="15" t="s">
        <v>344</v>
      </c>
      <c r="I1" s="14" t="s">
        <v>345</v>
      </c>
      <c r="J1" s="14"/>
      <c r="K1" s="14" t="s">
        <v>346</v>
      </c>
      <c r="L1" s="15" t="s">
        <v>347</v>
      </c>
      <c r="M1" s="16" t="s">
        <v>348</v>
      </c>
      <c r="N1" s="14" t="s">
        <v>349</v>
      </c>
      <c r="P1" s="18" t="s">
        <v>334</v>
      </c>
    </row>
    <row r="2" spans="1:19" ht="13.5" customHeight="1" x14ac:dyDescent="0.2">
      <c r="A2" s="9" t="s">
        <v>350</v>
      </c>
      <c r="B2" s="8" t="s">
        <v>351</v>
      </c>
      <c r="C2" s="21" t="s">
        <v>352</v>
      </c>
      <c r="D2" s="21" t="s">
        <v>116</v>
      </c>
      <c r="E2" s="21">
        <f>IFERROR(INDEX('файл остатки'!$A$5:$FG$265,MATCH($P$1,'файл остатки'!$A$5:$A$228,0),MATCH(D2,'файл остатки'!$A$5:$FG$5,0)), 0)</f>
        <v>26</v>
      </c>
      <c r="F2" s="21">
        <f>IFERROR(INDEX('файл остатки'!$A$5:$FG$265,MATCH($P$2,'файл остатки'!$A$5:$A$228,0),MATCH(D2,'файл остатки'!$A$5:$FG$5,0)), 0)</f>
        <v>0</v>
      </c>
      <c r="G2" s="21">
        <v>0</v>
      </c>
      <c r="H2" s="21">
        <f>MIN(E2 - G2, 0)</f>
        <v>0</v>
      </c>
      <c r="I2" s="21">
        <v>0</v>
      </c>
      <c r="K2" s="22">
        <v>600</v>
      </c>
      <c r="L2" s="22">
        <f>-(H2 + H3 + H4 + H5 + H6) / K2</f>
        <v>0.51833333333333331</v>
      </c>
      <c r="M2" s="22">
        <f>ROUND(L2, 0)</f>
        <v>1</v>
      </c>
      <c r="P2" s="23" t="s">
        <v>335</v>
      </c>
      <c r="R2" s="22" t="s">
        <v>353</v>
      </c>
      <c r="S2" s="22">
        <v>46</v>
      </c>
    </row>
    <row r="3" spans="1:19" x14ac:dyDescent="0.2">
      <c r="A3" s="9"/>
      <c r="B3" s="9"/>
      <c r="C3" s="21" t="s">
        <v>354</v>
      </c>
      <c r="D3" s="21" t="s">
        <v>118</v>
      </c>
      <c r="E3" s="21">
        <f>IFERROR(INDEX('файл остатки'!$A$5:$FG$265,MATCH($P$1,'файл остатки'!$A$5:$A$228,0),MATCH(D3,'файл остатки'!$A$5:$FG$5,0)), 0)</f>
        <v>35</v>
      </c>
      <c r="F3" s="21">
        <f>IFERROR(INDEX('файл остатки'!$A$5:$FG$265,MATCH($P$2,'файл остатки'!$A$5:$A$228,0),MATCH(D3,'файл остатки'!$A$5:$FG$5,0)), 0)</f>
        <v>0</v>
      </c>
      <c r="G3" s="21">
        <v>0</v>
      </c>
      <c r="H3" s="21">
        <f>MIN(E3 - G3, 0)</f>
        <v>0</v>
      </c>
      <c r="I3" s="21">
        <v>0</v>
      </c>
    </row>
    <row r="4" spans="1:19" x14ac:dyDescent="0.2">
      <c r="A4" s="9"/>
      <c r="B4" s="9"/>
      <c r="C4" s="21" t="s">
        <v>355</v>
      </c>
      <c r="D4" s="21" t="s">
        <v>119</v>
      </c>
      <c r="E4" s="21">
        <f>IFERROR(INDEX('файл остатки'!$A$5:$FG$265,MATCH($P$1,'файл остатки'!$A$5:$A$228,0),MATCH(D4,'файл остатки'!$A$5:$FG$5,0)), 0)</f>
        <v>158</v>
      </c>
      <c r="F4" s="21">
        <f>IFERROR(INDEX('файл остатки'!$A$5:$FG$265,MATCH($P$2,'файл остатки'!$A$5:$A$228,0),MATCH(D4,'файл остатки'!$A$5:$FG$5,0)), 0)</f>
        <v>0</v>
      </c>
      <c r="G4" s="21">
        <v>0</v>
      </c>
      <c r="H4" s="21">
        <f>MIN(E4 - G4, 0)</f>
        <v>0</v>
      </c>
      <c r="I4" s="21">
        <v>0</v>
      </c>
    </row>
    <row r="5" spans="1:19" x14ac:dyDescent="0.2">
      <c r="A5" s="9"/>
      <c r="B5" s="9"/>
      <c r="C5" s="21" t="s">
        <v>356</v>
      </c>
      <c r="D5" s="21" t="s">
        <v>123</v>
      </c>
      <c r="E5" s="21">
        <f>IFERROR(INDEX('файл остатки'!$A$5:$FG$265,MATCH($P$1,'файл остатки'!$A$5:$A$228,0),MATCH(D5,'файл остатки'!$A$5:$FG$5,0)), 0)</f>
        <v>-311</v>
      </c>
      <c r="F5" s="21">
        <f>IFERROR(INDEX('файл остатки'!$A$5:$FG$265,MATCH($P$2,'файл остатки'!$A$5:$A$228,0),MATCH(D5,'файл остатки'!$A$5:$FG$5,0)), 0)</f>
        <v>0</v>
      </c>
      <c r="G5" s="21">
        <v>0</v>
      </c>
      <c r="H5" s="21">
        <f>MIN(E5 - G5, 0)</f>
        <v>-311</v>
      </c>
      <c r="I5" s="21">
        <v>0</v>
      </c>
    </row>
    <row r="6" spans="1:19" x14ac:dyDescent="0.2">
      <c r="A6" s="9"/>
      <c r="B6" s="9"/>
      <c r="C6" s="21" t="s">
        <v>357</v>
      </c>
      <c r="D6" s="21" t="s">
        <v>124</v>
      </c>
      <c r="E6" s="21">
        <f>IFERROR(INDEX('файл остатки'!$A$5:$FG$265,MATCH($P$1,'файл остатки'!$A$5:$A$228,0),MATCH(D6,'файл остатки'!$A$5:$FG$5,0)), 0)</f>
        <v>1868</v>
      </c>
      <c r="F6" s="21">
        <f>IFERROR(INDEX('файл остатки'!$A$5:$FG$265,MATCH($P$2,'файл остатки'!$A$5:$A$228,0),MATCH(D6,'файл остатки'!$A$5:$FG$5,0)), 0)</f>
        <v>0</v>
      </c>
      <c r="G6" s="21">
        <v>0</v>
      </c>
      <c r="H6" s="21">
        <f>MIN(E6 - G6, 0)</f>
        <v>0</v>
      </c>
      <c r="I6" s="21">
        <v>0</v>
      </c>
    </row>
    <row r="9" spans="1:19" ht="13.5" customHeight="1" x14ac:dyDescent="0.2">
      <c r="A9" s="9" t="s">
        <v>350</v>
      </c>
      <c r="B9" s="8" t="s">
        <v>351</v>
      </c>
      <c r="C9" s="21" t="s">
        <v>358</v>
      </c>
      <c r="D9" s="21" t="s">
        <v>120</v>
      </c>
      <c r="E9" s="21">
        <f>IFERROR(INDEX('файл остатки'!$A$5:$FG$265,MATCH($P$1,'файл остатки'!$A$5:$A$228,0),MATCH(D9,'файл остатки'!$A$5:$FG$5,0)), 0)</f>
        <v>237</v>
      </c>
      <c r="F9" s="21">
        <f>IFERROR(INDEX('файл остатки'!$A$5:$FG$265,MATCH($P$2,'файл остатки'!$A$5:$A$228,0),MATCH(D9,'файл остатки'!$A$5:$FG$5,0)), 0)</f>
        <v>0</v>
      </c>
      <c r="G9" s="21">
        <v>0</v>
      </c>
      <c r="H9" s="21">
        <f>MIN(E9 - G9, 0)</f>
        <v>0</v>
      </c>
      <c r="I9" s="21">
        <v>0</v>
      </c>
      <c r="K9" s="22">
        <v>600</v>
      </c>
      <c r="L9" s="22">
        <f>-(H9 + H10) / K9</f>
        <v>3.0249999999999999</v>
      </c>
      <c r="M9" s="22">
        <f>ROUND(L9, 0)</f>
        <v>3</v>
      </c>
      <c r="R9" s="22" t="s">
        <v>359</v>
      </c>
      <c r="S9" s="22">
        <v>47</v>
      </c>
    </row>
    <row r="10" spans="1:19" x14ac:dyDescent="0.2">
      <c r="A10" s="9"/>
      <c r="B10" s="9"/>
      <c r="C10" s="21" t="s">
        <v>357</v>
      </c>
      <c r="D10" s="21" t="s">
        <v>125</v>
      </c>
      <c r="E10" s="21">
        <f>IFERROR(INDEX('файл остатки'!$A$5:$FG$265,MATCH($P$1,'файл остатки'!$A$5:$A$228,0),MATCH(D10,'файл остатки'!$A$5:$FG$5,0)), 0)</f>
        <v>-1815</v>
      </c>
      <c r="F10" s="21">
        <f>IFERROR(INDEX('файл остатки'!$A$5:$FG$265,MATCH($P$2,'файл остатки'!$A$5:$A$228,0),MATCH(D10,'файл остатки'!$A$5:$FG$5,0)), 0)</f>
        <v>0</v>
      </c>
      <c r="G10" s="21">
        <v>0</v>
      </c>
      <c r="H10" s="21">
        <f>MIN(E10 - G10, 0)</f>
        <v>-1815</v>
      </c>
      <c r="I10" s="21">
        <v>0</v>
      </c>
    </row>
    <row r="13" spans="1:19" ht="13.5" customHeight="1" x14ac:dyDescent="0.2">
      <c r="A13" s="9" t="s">
        <v>360</v>
      </c>
      <c r="B13" s="8" t="s">
        <v>351</v>
      </c>
      <c r="C13" s="21" t="s">
        <v>355</v>
      </c>
      <c r="D13" s="21" t="s">
        <v>113</v>
      </c>
      <c r="E13" s="21">
        <f>IFERROR(INDEX('файл остатки'!$A$5:$FG$265,MATCH($P$1,'файл остатки'!$A$5:$A$228,0),MATCH(D13,'файл остатки'!$A$5:$FG$5,0)), 0)</f>
        <v>124</v>
      </c>
      <c r="F13" s="21">
        <f>IFERROR(INDEX('файл остатки'!$A$5:$FG$265,MATCH($P$2,'файл остатки'!$A$5:$A$228,0),MATCH(D13,'файл остатки'!$A$5:$FG$5,0)), 0)</f>
        <v>0</v>
      </c>
      <c r="G13" s="21">
        <v>0</v>
      </c>
      <c r="H13" s="21">
        <f>MIN(E13 - G13, 0)</f>
        <v>0</v>
      </c>
      <c r="I13" s="21">
        <v>0</v>
      </c>
      <c r="K13" s="22">
        <v>900</v>
      </c>
      <c r="L13" s="22">
        <f>-(H13 + H14) / K13</f>
        <v>0</v>
      </c>
      <c r="M13" s="22">
        <f>ROUND(L13, 0)</f>
        <v>0</v>
      </c>
      <c r="R13" s="22" t="s">
        <v>361</v>
      </c>
      <c r="S13" s="22">
        <v>48</v>
      </c>
    </row>
    <row r="14" spans="1:19" x14ac:dyDescent="0.2">
      <c r="A14" s="9"/>
      <c r="B14" s="9"/>
      <c r="C14" s="21" t="s">
        <v>362</v>
      </c>
      <c r="D14" s="21" t="s">
        <v>114</v>
      </c>
      <c r="E14" s="21">
        <f>IFERROR(INDEX('файл остатки'!$A$5:$FG$265,MATCH($P$1,'файл остатки'!$A$5:$A$228,0),MATCH(D14,'файл остатки'!$A$5:$FG$5,0)), 0)</f>
        <v>208</v>
      </c>
      <c r="F14" s="21">
        <f>IFERROR(INDEX('файл остатки'!$A$5:$FG$265,MATCH($P$2,'файл остатки'!$A$5:$A$228,0),MATCH(D14,'файл остатки'!$A$5:$FG$5,0)), 0)</f>
        <v>0</v>
      </c>
      <c r="G14" s="21">
        <v>0</v>
      </c>
      <c r="H14" s="21">
        <f>MIN(E14 - G14, 0)</f>
        <v>0</v>
      </c>
      <c r="I14" s="21">
        <v>0</v>
      </c>
    </row>
    <row r="17" spans="1:19" x14ac:dyDescent="0.2">
      <c r="A17" s="19" t="s">
        <v>363</v>
      </c>
      <c r="B17" s="24" t="s">
        <v>364</v>
      </c>
      <c r="C17" s="25" t="s">
        <v>358</v>
      </c>
      <c r="D17" s="25" t="s">
        <v>146</v>
      </c>
      <c r="E17" s="25">
        <f>IFERROR(INDEX('файл остатки'!$A$5:$FG$265,MATCH($P$1,'файл остатки'!$A$5:$A$228,0),MATCH(D17,'файл остатки'!$A$5:$FG$5,0)), 0)</f>
        <v>-9</v>
      </c>
      <c r="F17" s="25">
        <f>IFERROR(INDEX('файл остатки'!$A$5:$FG$265,MATCH($P$2,'файл остатки'!$A$5:$A$228,0),MATCH(D17,'файл остатки'!$A$5:$FG$5,0)), 0)</f>
        <v>0</v>
      </c>
      <c r="G17" s="25">
        <v>0</v>
      </c>
      <c r="H17" s="25">
        <f>MIN(E17 - G17, 0)</f>
        <v>-9</v>
      </c>
      <c r="I17" s="25">
        <v>0</v>
      </c>
      <c r="K17" s="22">
        <v>900</v>
      </c>
      <c r="L17" s="22">
        <f>-(H17) / K17</f>
        <v>0.01</v>
      </c>
      <c r="M17" s="22">
        <f>ROUND(L17, 0)</f>
        <v>0</v>
      </c>
      <c r="R17" s="22" t="s">
        <v>365</v>
      </c>
      <c r="S17" s="22">
        <v>49</v>
      </c>
    </row>
    <row r="20" spans="1:19" ht="13.5" customHeight="1" x14ac:dyDescent="0.2">
      <c r="A20" s="9" t="s">
        <v>363</v>
      </c>
      <c r="B20" s="7" t="s">
        <v>364</v>
      </c>
      <c r="C20" s="25" t="s">
        <v>355</v>
      </c>
      <c r="D20" s="25" t="s">
        <v>142</v>
      </c>
      <c r="E20" s="25">
        <f>IFERROR(INDEX('файл остатки'!$A$5:$FG$265,MATCH($P$1,'файл остатки'!$A$5:$A$228,0),MATCH(D20,'файл остатки'!$A$5:$FG$5,0)), 0)</f>
        <v>-14</v>
      </c>
      <c r="F20" s="25">
        <f>IFERROR(INDEX('файл остатки'!$A$5:$FG$265,MATCH($P$2,'файл остатки'!$A$5:$A$228,0),MATCH(D20,'файл остатки'!$A$5:$FG$5,0)), 0)</f>
        <v>0</v>
      </c>
      <c r="G20" s="25">
        <v>0</v>
      </c>
      <c r="H20" s="25">
        <f>MIN(E20 - G20, 0)</f>
        <v>-14</v>
      </c>
      <c r="I20" s="25">
        <v>0</v>
      </c>
      <c r="K20" s="22">
        <v>900</v>
      </c>
      <c r="L20" s="22">
        <f>-(H20 + H21 + H22) / K20</f>
        <v>1.5555555555555555E-2</v>
      </c>
      <c r="M20" s="22">
        <f>ROUND(L20, 0)</f>
        <v>0</v>
      </c>
      <c r="R20" s="22" t="s">
        <v>366</v>
      </c>
      <c r="S20" s="22">
        <v>50</v>
      </c>
    </row>
    <row r="21" spans="1:19" x14ac:dyDescent="0.2">
      <c r="A21" s="9"/>
      <c r="B21" s="9"/>
      <c r="C21" s="25" t="s">
        <v>358</v>
      </c>
      <c r="D21" s="25" t="s">
        <v>143</v>
      </c>
      <c r="E21" s="25">
        <f>IFERROR(INDEX('файл остатки'!$A$5:$FG$265,MATCH($P$1,'файл остатки'!$A$5:$A$228,0),MATCH(D21,'файл остатки'!$A$5:$FG$5,0)), 0)</f>
        <v>50</v>
      </c>
      <c r="F21" s="25">
        <f>IFERROR(INDEX('файл остатки'!$A$5:$FG$265,MATCH($P$2,'файл остатки'!$A$5:$A$228,0),MATCH(D21,'файл остатки'!$A$5:$FG$5,0)), 0)</f>
        <v>0</v>
      </c>
      <c r="G21" s="25">
        <v>0</v>
      </c>
      <c r="H21" s="25">
        <f>MIN(E21 - G21, 0)</f>
        <v>0</v>
      </c>
      <c r="I21" s="25">
        <v>0</v>
      </c>
    </row>
    <row r="22" spans="1:19" x14ac:dyDescent="0.2">
      <c r="A22" s="9"/>
      <c r="B22" s="9"/>
      <c r="C22" s="25" t="s">
        <v>367</v>
      </c>
      <c r="D22" s="25" t="s">
        <v>145</v>
      </c>
      <c r="E22" s="25">
        <f>IFERROR(INDEX('файл остатки'!$A$5:$FG$265,MATCH($P$1,'файл остатки'!$A$5:$A$228,0),MATCH(D22,'файл остатки'!$A$5:$FG$5,0)), 0)</f>
        <v>79</v>
      </c>
      <c r="F22" s="25">
        <f>IFERROR(INDEX('файл остатки'!$A$5:$FG$265,MATCH($P$2,'файл остатки'!$A$5:$A$228,0),MATCH(D22,'файл остатки'!$A$5:$FG$5,0)), 0)</f>
        <v>0</v>
      </c>
      <c r="G22" s="25">
        <v>0</v>
      </c>
      <c r="H22" s="25">
        <f>MIN(E22 - G22, 0)</f>
        <v>0</v>
      </c>
      <c r="I22" s="25">
        <v>0</v>
      </c>
    </row>
    <row r="25" spans="1:19" ht="13.5" customHeight="1" x14ac:dyDescent="0.2">
      <c r="A25" s="9" t="s">
        <v>350</v>
      </c>
      <c r="B25" s="8" t="s">
        <v>351</v>
      </c>
      <c r="C25" s="21" t="s">
        <v>356</v>
      </c>
      <c r="D25" s="21" t="s">
        <v>117</v>
      </c>
      <c r="E25" s="21">
        <f>IFERROR(INDEX('файл остатки'!$A$5:$FG$265,MATCH($P$1,'файл остатки'!$A$5:$A$228,0),MATCH(D25,'файл остатки'!$A$5:$FG$5,0)), 0)</f>
        <v>51</v>
      </c>
      <c r="F25" s="21">
        <f>IFERROR(INDEX('файл остатки'!$A$5:$FG$265,MATCH($P$2,'файл остатки'!$A$5:$A$228,0),MATCH(D25,'файл остатки'!$A$5:$FG$5,0)), 0)</f>
        <v>0</v>
      </c>
      <c r="G25" s="21">
        <v>0</v>
      </c>
      <c r="H25" s="21">
        <f>MIN(E25 - G25, 0)</f>
        <v>0</v>
      </c>
      <c r="I25" s="21">
        <v>0</v>
      </c>
      <c r="K25" s="22">
        <v>600</v>
      </c>
      <c r="L25" s="22">
        <f>-(H25 + H26) / K25</f>
        <v>0</v>
      </c>
      <c r="M25" s="22">
        <f>ROUND(L25, 0)</f>
        <v>0</v>
      </c>
      <c r="R25" s="22" t="s">
        <v>368</v>
      </c>
      <c r="S25" s="22">
        <v>51</v>
      </c>
    </row>
    <row r="26" spans="1:19" x14ac:dyDescent="0.2">
      <c r="A26" s="9"/>
      <c r="B26" s="9"/>
      <c r="C26" s="21" t="s">
        <v>356</v>
      </c>
      <c r="D26" s="21" t="s">
        <v>121</v>
      </c>
      <c r="E26" s="21">
        <f>IFERROR(INDEX('файл остатки'!$A$5:$FG$265,MATCH($P$1,'файл остатки'!$A$5:$A$228,0),MATCH(D26,'файл остатки'!$A$5:$FG$5,0)), 0)</f>
        <v>0</v>
      </c>
      <c r="F26" s="21">
        <f>IFERROR(INDEX('файл остатки'!$A$5:$FG$265,MATCH($P$2,'файл остатки'!$A$5:$A$228,0),MATCH(D26,'файл остатки'!$A$5:$FG$5,0)), 0)</f>
        <v>0</v>
      </c>
      <c r="G26" s="21">
        <v>0</v>
      </c>
      <c r="H26" s="21">
        <f>MIN(E26 - G26, 0)</f>
        <v>0</v>
      </c>
      <c r="I26" s="21">
        <v>0</v>
      </c>
    </row>
    <row r="29" spans="1:19" x14ac:dyDescent="0.2">
      <c r="A29" s="19" t="s">
        <v>369</v>
      </c>
      <c r="B29" s="24" t="s">
        <v>364</v>
      </c>
      <c r="C29" s="25" t="s">
        <v>358</v>
      </c>
      <c r="D29" s="25" t="s">
        <v>144</v>
      </c>
      <c r="E29" s="25">
        <f>IFERROR(INDEX('файл остатки'!$A$5:$FG$265,MATCH($P$1,'файл остатки'!$A$5:$A$228,0),MATCH(D29,'файл остатки'!$A$5:$FG$5,0)), 0)</f>
        <v>-69</v>
      </c>
      <c r="F29" s="25">
        <f>IFERROR(INDEX('файл остатки'!$A$5:$FG$265,MATCH($P$2,'файл остатки'!$A$5:$A$228,0),MATCH(D29,'файл остатки'!$A$5:$FG$5,0)), 0)</f>
        <v>0</v>
      </c>
      <c r="G29" s="25">
        <v>0</v>
      </c>
      <c r="H29" s="25">
        <f>MIN(E29 - G29, 0)</f>
        <v>-69</v>
      </c>
      <c r="I29" s="25">
        <v>0</v>
      </c>
      <c r="K29" s="22">
        <v>900</v>
      </c>
      <c r="L29" s="22">
        <f>-(H29) / K29</f>
        <v>7.6666666666666661E-2</v>
      </c>
      <c r="M29" s="22">
        <f>ROUND(L29, 0)</f>
        <v>0</v>
      </c>
      <c r="R29" s="22" t="s">
        <v>370</v>
      </c>
      <c r="S29" s="22">
        <v>52</v>
      </c>
    </row>
    <row r="32" spans="1:19" x14ac:dyDescent="0.2">
      <c r="A32" s="19" t="s">
        <v>360</v>
      </c>
      <c r="B32" s="20" t="s">
        <v>351</v>
      </c>
      <c r="C32" s="21" t="s">
        <v>362</v>
      </c>
      <c r="D32" s="21" t="s">
        <v>115</v>
      </c>
      <c r="E32" s="21">
        <f>IFERROR(INDEX('файл остатки'!$A$5:$FG$265,MATCH($P$1,'файл остатки'!$A$5:$A$228,0),MATCH(D32,'файл остатки'!$A$5:$FG$5,0)), 0)</f>
        <v>0</v>
      </c>
      <c r="F32" s="21">
        <f>IFERROR(INDEX('файл остатки'!$A$5:$FG$265,MATCH($P$2,'файл остатки'!$A$5:$A$228,0),MATCH(D32,'файл остатки'!$A$5:$FG$5,0)), 0)</f>
        <v>0</v>
      </c>
      <c r="G32" s="21">
        <v>0</v>
      </c>
      <c r="H32" s="21">
        <f>MIN(E32 - G32, 0)</f>
        <v>0</v>
      </c>
      <c r="I32" s="21">
        <v>0</v>
      </c>
      <c r="K32" s="22">
        <v>900</v>
      </c>
      <c r="L32" s="22">
        <f>-(H32) / K32</f>
        <v>0</v>
      </c>
      <c r="M32" s="22">
        <f>ROUND(L32, 0)</f>
        <v>0</v>
      </c>
      <c r="R32" s="22" t="s">
        <v>371</v>
      </c>
      <c r="S32" s="22">
        <v>53</v>
      </c>
    </row>
    <row r="35" spans="1:19" x14ac:dyDescent="0.2">
      <c r="A35" s="19" t="s">
        <v>350</v>
      </c>
      <c r="B35" s="20" t="s">
        <v>351</v>
      </c>
      <c r="C35" s="21" t="s">
        <v>357</v>
      </c>
      <c r="D35" s="21" t="s">
        <v>122</v>
      </c>
      <c r="E35" s="21">
        <f>IFERROR(INDEX('файл остатки'!$A$5:$FG$265,MATCH($P$1,'файл остатки'!$A$5:$A$228,0),MATCH(D35,'файл остатки'!$A$5:$FG$5,0)), 0)</f>
        <v>0</v>
      </c>
      <c r="F35" s="21">
        <f>IFERROR(INDEX('файл остатки'!$A$5:$FG$265,MATCH($P$2,'файл остатки'!$A$5:$A$228,0),MATCH(D35,'файл остатки'!$A$5:$FG$5,0)), 0)</f>
        <v>0</v>
      </c>
      <c r="G35" s="21">
        <v>0</v>
      </c>
      <c r="H35" s="21">
        <f>MIN(E35 - G35, 0)</f>
        <v>0</v>
      </c>
      <c r="I35" s="21">
        <v>0</v>
      </c>
      <c r="K35" s="22">
        <v>600</v>
      </c>
      <c r="L35" s="22">
        <f>-(H35) / K35</f>
        <v>0</v>
      </c>
      <c r="M35" s="22">
        <f>ROUND(L35, 0)</f>
        <v>0</v>
      </c>
      <c r="R35" s="22" t="s">
        <v>372</v>
      </c>
      <c r="S35" s="22">
        <v>54</v>
      </c>
    </row>
    <row r="38" spans="1:19" x14ac:dyDescent="0.2">
      <c r="A38" s="19" t="s">
        <v>373</v>
      </c>
      <c r="B38" s="26" t="s">
        <v>374</v>
      </c>
      <c r="C38" s="27" t="s">
        <v>356</v>
      </c>
      <c r="D38" s="27" t="s">
        <v>131</v>
      </c>
      <c r="E38" s="27">
        <f>IFERROR(INDEX('файл остатки'!$A$5:$FG$265,MATCH($P$1,'файл остатки'!$A$5:$A$228,0),MATCH(D38,'файл остатки'!$A$5:$FG$5,0)), 0)</f>
        <v>1179</v>
      </c>
      <c r="F38" s="27">
        <f>IFERROR(INDEX('файл остатки'!$A$5:$FG$265,MATCH($P$2,'файл остатки'!$A$5:$A$228,0),MATCH(D38,'файл остатки'!$A$5:$FG$5,0)), 0)</f>
        <v>0</v>
      </c>
      <c r="G38" s="27">
        <v>0</v>
      </c>
      <c r="H38" s="27">
        <f>MIN(E38 - G38, 0)</f>
        <v>0</v>
      </c>
      <c r="I38" s="27">
        <v>0</v>
      </c>
      <c r="K38" s="22">
        <v>370</v>
      </c>
      <c r="L38" s="22">
        <f>-(H38) / K38</f>
        <v>0</v>
      </c>
      <c r="M38" s="22">
        <f>ROUND(L38, 0)</f>
        <v>0</v>
      </c>
      <c r="R38" s="22" t="s">
        <v>375</v>
      </c>
      <c r="S38" s="22">
        <v>55</v>
      </c>
    </row>
    <row r="41" spans="1:19" x14ac:dyDescent="0.2">
      <c r="A41" s="19" t="s">
        <v>376</v>
      </c>
      <c r="B41" s="26" t="s">
        <v>374</v>
      </c>
      <c r="C41" s="27" t="s">
        <v>355</v>
      </c>
      <c r="D41" s="27" t="s">
        <v>126</v>
      </c>
      <c r="E41" s="27">
        <f>IFERROR(INDEX('файл остатки'!$A$5:$FG$265,MATCH($P$1,'файл остатки'!$A$5:$A$228,0),MATCH(D41,'файл остатки'!$A$5:$FG$5,0)), 0)</f>
        <v>7</v>
      </c>
      <c r="F41" s="27">
        <f>IFERROR(INDEX('файл остатки'!$A$5:$FG$265,MATCH($P$2,'файл остатки'!$A$5:$A$228,0),MATCH(D41,'файл остатки'!$A$5:$FG$5,0)), 0)</f>
        <v>0</v>
      </c>
      <c r="G41" s="27">
        <v>0</v>
      </c>
      <c r="H41" s="27">
        <f>MIN(E41 - G41, 0)</f>
        <v>0</v>
      </c>
      <c r="I41" s="27">
        <v>0</v>
      </c>
      <c r="K41" s="22">
        <v>370</v>
      </c>
      <c r="L41" s="22">
        <f>-(H41) / K41</f>
        <v>0</v>
      </c>
      <c r="M41" s="22">
        <f>ROUND(L41, 0)</f>
        <v>0</v>
      </c>
      <c r="R41" s="22" t="s">
        <v>377</v>
      </c>
      <c r="S41" s="22">
        <v>56</v>
      </c>
    </row>
    <row r="44" spans="1:19" ht="13.5" customHeight="1" x14ac:dyDescent="0.2">
      <c r="A44" s="9" t="s">
        <v>373</v>
      </c>
      <c r="B44" s="6" t="s">
        <v>374</v>
      </c>
      <c r="C44" s="27" t="s">
        <v>356</v>
      </c>
      <c r="D44" s="27" t="s">
        <v>127</v>
      </c>
      <c r="E44" s="27">
        <f>IFERROR(INDEX('файл остатки'!$A$5:$FG$265,MATCH($P$1,'файл остатки'!$A$5:$A$228,0),MATCH(D44,'файл остатки'!$A$5:$FG$5,0)), 0)</f>
        <v>428</v>
      </c>
      <c r="F44" s="27">
        <f>IFERROR(INDEX('файл остатки'!$A$5:$FG$265,MATCH($P$2,'файл остатки'!$A$5:$A$228,0),MATCH(D44,'файл остатки'!$A$5:$FG$5,0)), 0)</f>
        <v>0</v>
      </c>
      <c r="G44" s="27">
        <v>0</v>
      </c>
      <c r="H44" s="27">
        <f>MIN(E44 - G44, 0)</f>
        <v>0</v>
      </c>
      <c r="I44" s="27">
        <v>0</v>
      </c>
      <c r="K44" s="22">
        <v>370</v>
      </c>
      <c r="L44" s="22">
        <f>-(H44 + H45 + H46 + H47) / K44</f>
        <v>0.62702702702702706</v>
      </c>
      <c r="M44" s="22">
        <f>ROUND(L44, 0)</f>
        <v>1</v>
      </c>
      <c r="R44" s="22" t="s">
        <v>378</v>
      </c>
      <c r="S44" s="22">
        <v>57</v>
      </c>
    </row>
    <row r="45" spans="1:19" x14ac:dyDescent="0.2">
      <c r="A45" s="9"/>
      <c r="B45" s="9"/>
      <c r="C45" s="27" t="s">
        <v>379</v>
      </c>
      <c r="D45" s="27" t="s">
        <v>130</v>
      </c>
      <c r="E45" s="27">
        <f>IFERROR(INDEX('файл остатки'!$A$5:$FG$265,MATCH($P$1,'файл остатки'!$A$5:$A$228,0),MATCH(D45,'файл остатки'!$A$5:$FG$5,0)), 0)</f>
        <v>-187</v>
      </c>
      <c r="F45" s="27">
        <f>IFERROR(INDEX('файл остатки'!$A$5:$FG$265,MATCH($P$2,'файл остатки'!$A$5:$A$228,0),MATCH(D45,'файл остатки'!$A$5:$FG$5,0)), 0)</f>
        <v>0</v>
      </c>
      <c r="G45" s="27">
        <v>0</v>
      </c>
      <c r="H45" s="27">
        <f>MIN(E45 - G45, 0)</f>
        <v>-187</v>
      </c>
      <c r="I45" s="27">
        <v>0</v>
      </c>
    </row>
    <row r="46" spans="1:19" x14ac:dyDescent="0.2">
      <c r="A46" s="9"/>
      <c r="B46" s="9"/>
      <c r="C46" s="27" t="s">
        <v>357</v>
      </c>
      <c r="D46" s="27" t="s">
        <v>132</v>
      </c>
      <c r="E46" s="27">
        <f>IFERROR(INDEX('файл остатки'!$A$5:$FG$265,MATCH($P$1,'файл остатки'!$A$5:$A$228,0),MATCH(D46,'файл остатки'!$A$5:$FG$5,0)), 0)</f>
        <v>-45</v>
      </c>
      <c r="F46" s="27">
        <f>IFERROR(INDEX('файл остатки'!$A$5:$FG$265,MATCH($P$2,'файл остатки'!$A$5:$A$228,0),MATCH(D46,'файл остатки'!$A$5:$FG$5,0)), 0)</f>
        <v>0</v>
      </c>
      <c r="G46" s="27">
        <v>0</v>
      </c>
      <c r="H46" s="27">
        <f>MIN(E46 - G46, 0)</f>
        <v>-45</v>
      </c>
      <c r="I46" s="27">
        <v>0</v>
      </c>
    </row>
    <row r="47" spans="1:19" x14ac:dyDescent="0.2">
      <c r="A47" s="9"/>
      <c r="B47" s="9"/>
      <c r="C47" s="27" t="s">
        <v>354</v>
      </c>
      <c r="D47" s="27" t="s">
        <v>133</v>
      </c>
      <c r="E47" s="27">
        <f>IFERROR(INDEX('файл остатки'!$A$5:$FG$265,MATCH($P$1,'файл остатки'!$A$5:$A$228,0),MATCH(D47,'файл остатки'!$A$5:$FG$5,0)), 0)</f>
        <v>101</v>
      </c>
      <c r="F47" s="27">
        <f>IFERROR(INDEX('файл остатки'!$A$5:$FG$265,MATCH($P$2,'файл остатки'!$A$5:$A$228,0),MATCH(D47,'файл остатки'!$A$5:$FG$5,0)), 0)</f>
        <v>0</v>
      </c>
      <c r="G47" s="27">
        <v>0</v>
      </c>
      <c r="H47" s="27">
        <f>MIN(E47 - G47, 0)</f>
        <v>0</v>
      </c>
      <c r="I47" s="27">
        <v>0</v>
      </c>
    </row>
    <row r="50" spans="1:19" ht="13.5" customHeight="1" x14ac:dyDescent="0.2">
      <c r="A50" s="9" t="s">
        <v>380</v>
      </c>
      <c r="B50" s="5" t="s">
        <v>381</v>
      </c>
      <c r="C50" s="29" t="s">
        <v>357</v>
      </c>
      <c r="D50" s="29" t="s">
        <v>147</v>
      </c>
      <c r="E50" s="29">
        <f>IFERROR(INDEX('файл остатки'!$A$5:$FG$265,MATCH($P$1,'файл остатки'!$A$5:$A$228,0),MATCH(D50,'файл остатки'!$A$5:$FG$5,0)), 0)</f>
        <v>93</v>
      </c>
      <c r="F50" s="29">
        <f>IFERROR(INDEX('файл остатки'!$A$5:$FG$265,MATCH($P$2,'файл остатки'!$A$5:$A$228,0),MATCH(D50,'файл остатки'!$A$5:$FG$5,0)), 0)</f>
        <v>0</v>
      </c>
      <c r="G50" s="29">
        <v>0</v>
      </c>
      <c r="H50" s="29">
        <f>MIN(E50 - G50, 0)</f>
        <v>0</v>
      </c>
      <c r="I50" s="29">
        <v>0</v>
      </c>
      <c r="K50" s="22">
        <v>525</v>
      </c>
      <c r="L50" s="22">
        <f>-(H50 + H51 + H52) / K50</f>
        <v>0</v>
      </c>
      <c r="M50" s="22">
        <f>ROUND(L50, 0)</f>
        <v>0</v>
      </c>
      <c r="R50" s="22" t="s">
        <v>382</v>
      </c>
      <c r="S50" s="22">
        <v>58</v>
      </c>
    </row>
    <row r="51" spans="1:19" x14ac:dyDescent="0.2">
      <c r="A51" s="9"/>
      <c r="B51" s="9"/>
      <c r="C51" s="29" t="s">
        <v>357</v>
      </c>
      <c r="D51" s="29" t="s">
        <v>148</v>
      </c>
      <c r="E51" s="29">
        <f>IFERROR(INDEX('файл остатки'!$A$5:$FG$265,MATCH($P$1,'файл остатки'!$A$5:$A$228,0),MATCH(D51,'файл остатки'!$A$5:$FG$5,0)), 0)</f>
        <v>15</v>
      </c>
      <c r="F51" s="29">
        <f>IFERROR(INDEX('файл остатки'!$A$5:$FG$265,MATCH($P$2,'файл остатки'!$A$5:$A$228,0),MATCH(D51,'файл остатки'!$A$5:$FG$5,0)), 0)</f>
        <v>0</v>
      </c>
      <c r="G51" s="29">
        <v>0</v>
      </c>
      <c r="H51" s="29">
        <f>MIN(E51 - G51, 0)</f>
        <v>0</v>
      </c>
      <c r="I51" s="29">
        <v>0</v>
      </c>
    </row>
    <row r="52" spans="1:19" x14ac:dyDescent="0.2">
      <c r="A52" s="9"/>
      <c r="B52" s="9"/>
      <c r="C52" s="29" t="s">
        <v>357</v>
      </c>
      <c r="D52" s="29" t="s">
        <v>149</v>
      </c>
      <c r="E52" s="29">
        <f>IFERROR(INDEX('файл остатки'!$A$5:$FG$265,MATCH($P$1,'файл остатки'!$A$5:$A$228,0),MATCH(D52,'файл остатки'!$A$5:$FG$5,0)), 0)</f>
        <v>0</v>
      </c>
      <c r="F52" s="29">
        <f>IFERROR(INDEX('файл остатки'!$A$5:$FG$265,MATCH($P$2,'файл остатки'!$A$5:$A$228,0),MATCH(D52,'файл остатки'!$A$5:$FG$5,0)), 0)</f>
        <v>0</v>
      </c>
      <c r="G52" s="29">
        <v>0</v>
      </c>
      <c r="H52" s="29">
        <f>MIN(E52 - G52, 0)</f>
        <v>0</v>
      </c>
      <c r="I52" s="29">
        <v>0</v>
      </c>
    </row>
    <row r="55" spans="1:19" x14ac:dyDescent="0.2">
      <c r="A55" s="19" t="s">
        <v>380</v>
      </c>
      <c r="B55" s="30" t="s">
        <v>383</v>
      </c>
      <c r="C55" s="31" t="s">
        <v>356</v>
      </c>
      <c r="D55" s="31" t="s">
        <v>153</v>
      </c>
      <c r="E55" s="31">
        <f>IFERROR(INDEX('файл остатки'!$A$5:$FG$265,MATCH($P$1,'файл остатки'!$A$5:$A$228,0),MATCH(D55,'файл остатки'!$A$5:$FG$5,0)), 0)</f>
        <v>277</v>
      </c>
      <c r="F55" s="31">
        <f>IFERROR(INDEX('файл остатки'!$A$5:$FG$265,MATCH($P$2,'файл остатки'!$A$5:$A$228,0),MATCH(D55,'файл остатки'!$A$5:$FG$5,0)), 0)</f>
        <v>0</v>
      </c>
      <c r="G55" s="31">
        <v>0</v>
      </c>
      <c r="H55" s="31">
        <f>MIN(E55 - G55, 0)</f>
        <v>0</v>
      </c>
      <c r="I55" s="31">
        <v>0</v>
      </c>
      <c r="K55" s="22">
        <v>370</v>
      </c>
      <c r="L55" s="22">
        <f>-(H55) / K55</f>
        <v>0</v>
      </c>
      <c r="M55" s="22">
        <f>ROUND(L55, 0)</f>
        <v>0</v>
      </c>
      <c r="R55" s="22" t="s">
        <v>384</v>
      </c>
      <c r="S55" s="22">
        <v>60</v>
      </c>
    </row>
    <row r="58" spans="1:19" ht="13.5" customHeight="1" x14ac:dyDescent="0.2">
      <c r="A58" s="9" t="s">
        <v>385</v>
      </c>
      <c r="B58" s="6" t="s">
        <v>374</v>
      </c>
      <c r="C58" s="27" t="s">
        <v>357</v>
      </c>
      <c r="D58" s="27" t="s">
        <v>136</v>
      </c>
      <c r="E58" s="27">
        <f>IFERROR(INDEX('файл остатки'!$A$5:$FG$265,MATCH($P$1,'файл остатки'!$A$5:$A$228,0),MATCH(D58,'файл остатки'!$A$5:$FG$5,0)), 0)</f>
        <v>262</v>
      </c>
      <c r="F58" s="27">
        <f>IFERROR(INDEX('файл остатки'!$A$5:$FG$265,MATCH($P$2,'файл остатки'!$A$5:$A$228,0),MATCH(D58,'файл остатки'!$A$5:$FG$5,0)), 0)</f>
        <v>0</v>
      </c>
      <c r="G58" s="27">
        <v>0</v>
      </c>
      <c r="H58" s="27">
        <f>MIN(E58 - G58, 0)</f>
        <v>0</v>
      </c>
      <c r="I58" s="27">
        <v>0</v>
      </c>
      <c r="K58" s="22">
        <v>395</v>
      </c>
      <c r="L58" s="22">
        <f>-(H58 + H59) / K58</f>
        <v>0</v>
      </c>
      <c r="M58" s="22">
        <f>ROUND(L58, 0)</f>
        <v>0</v>
      </c>
      <c r="R58" s="22" t="s">
        <v>386</v>
      </c>
      <c r="S58" s="22">
        <v>61</v>
      </c>
    </row>
    <row r="59" spans="1:19" x14ac:dyDescent="0.2">
      <c r="A59" s="9"/>
      <c r="B59" s="9"/>
      <c r="C59" s="27" t="s">
        <v>387</v>
      </c>
      <c r="D59" s="27" t="s">
        <v>141</v>
      </c>
      <c r="E59" s="27">
        <f>IFERROR(INDEX('файл остатки'!$A$5:$FG$265,MATCH($P$1,'файл остатки'!$A$5:$A$228,0),MATCH(D59,'файл остатки'!$A$5:$FG$5,0)), 0)</f>
        <v>29</v>
      </c>
      <c r="F59" s="27">
        <f>IFERROR(INDEX('файл остатки'!$A$5:$FG$265,MATCH($P$2,'файл остатки'!$A$5:$A$228,0),MATCH(D59,'файл остатки'!$A$5:$FG$5,0)), 0)</f>
        <v>0</v>
      </c>
      <c r="G59" s="27">
        <v>0</v>
      </c>
      <c r="H59" s="27">
        <f>MIN(E59 - G59, 0)</f>
        <v>0</v>
      </c>
      <c r="I59" s="27">
        <v>0</v>
      </c>
    </row>
    <row r="62" spans="1:19" x14ac:dyDescent="0.2">
      <c r="A62" s="19" t="s">
        <v>388</v>
      </c>
      <c r="B62" s="26" t="s">
        <v>374</v>
      </c>
      <c r="C62" s="27" t="s">
        <v>357</v>
      </c>
      <c r="D62" s="27" t="s">
        <v>137</v>
      </c>
      <c r="E62" s="27">
        <f>IFERROR(INDEX('файл остатки'!$A$5:$FG$265,MATCH($P$1,'файл остатки'!$A$5:$A$228,0),MATCH(D62,'файл остатки'!$A$5:$FG$5,0)), 0)</f>
        <v>142</v>
      </c>
      <c r="F62" s="27">
        <f>IFERROR(INDEX('файл остатки'!$A$5:$FG$265,MATCH($P$2,'файл остатки'!$A$5:$A$228,0),MATCH(D62,'файл остатки'!$A$5:$FG$5,0)), 0)</f>
        <v>0</v>
      </c>
      <c r="G62" s="27">
        <v>0</v>
      </c>
      <c r="H62" s="27">
        <f>MIN(E62 - G62, 0)</f>
        <v>0</v>
      </c>
      <c r="I62" s="27">
        <v>0</v>
      </c>
      <c r="K62" s="22">
        <v>395</v>
      </c>
      <c r="L62" s="22">
        <f>-(H62) / K62</f>
        <v>0</v>
      </c>
      <c r="M62" s="22">
        <f>ROUND(L62, 0)</f>
        <v>0</v>
      </c>
      <c r="R62" s="22" t="s">
        <v>389</v>
      </c>
      <c r="S62" s="22">
        <v>62</v>
      </c>
    </row>
    <row r="65" spans="1:19" ht="13.5" customHeight="1" x14ac:dyDescent="0.2">
      <c r="A65" s="9" t="s">
        <v>390</v>
      </c>
      <c r="B65" s="6" t="s">
        <v>374</v>
      </c>
      <c r="C65" s="27" t="s">
        <v>357</v>
      </c>
      <c r="D65" s="27" t="s">
        <v>135</v>
      </c>
      <c r="E65" s="27">
        <f>IFERROR(INDEX('файл остатки'!$A$5:$FG$265,MATCH($P$1,'файл остатки'!$A$5:$A$228,0),MATCH(D65,'файл остатки'!$A$5:$FG$5,0)), 0)</f>
        <v>384</v>
      </c>
      <c r="F65" s="27">
        <f>IFERROR(INDEX('файл остатки'!$A$5:$FG$265,MATCH($P$2,'файл остатки'!$A$5:$A$228,0),MATCH(D65,'файл остатки'!$A$5:$FG$5,0)), 0)</f>
        <v>0</v>
      </c>
      <c r="G65" s="27">
        <v>0</v>
      </c>
      <c r="H65" s="27">
        <f>MIN(E65 - G65, 0)</f>
        <v>0</v>
      </c>
      <c r="I65" s="27">
        <v>0</v>
      </c>
      <c r="K65" s="22">
        <v>395</v>
      </c>
      <c r="L65" s="22">
        <f>-(H65 + H66) / K65</f>
        <v>0</v>
      </c>
      <c r="M65" s="22">
        <f>ROUND(L65, 0)</f>
        <v>0</v>
      </c>
      <c r="R65" s="22" t="s">
        <v>391</v>
      </c>
      <c r="S65" s="22">
        <v>63</v>
      </c>
    </row>
    <row r="66" spans="1:19" x14ac:dyDescent="0.2">
      <c r="A66" s="9"/>
      <c r="B66" s="9"/>
      <c r="C66" s="27" t="s">
        <v>387</v>
      </c>
      <c r="D66" s="27" t="s">
        <v>140</v>
      </c>
      <c r="E66" s="27">
        <f>IFERROR(INDEX('файл остатки'!$A$5:$FG$265,MATCH($P$1,'файл остатки'!$A$5:$A$228,0),MATCH(D66,'файл остатки'!$A$5:$FG$5,0)), 0)</f>
        <v>298</v>
      </c>
      <c r="F66" s="27">
        <f>IFERROR(INDEX('файл остатки'!$A$5:$FG$265,MATCH($P$2,'файл остатки'!$A$5:$A$228,0),MATCH(D66,'файл остатки'!$A$5:$FG$5,0)), 0)</f>
        <v>0</v>
      </c>
      <c r="G66" s="27">
        <v>0</v>
      </c>
      <c r="H66" s="27">
        <f>MIN(E66 - G66, 0)</f>
        <v>0</v>
      </c>
      <c r="I66" s="27">
        <v>0</v>
      </c>
    </row>
    <row r="69" spans="1:19" ht="13.5" customHeight="1" x14ac:dyDescent="0.2">
      <c r="A69" s="9" t="s">
        <v>373</v>
      </c>
      <c r="B69" s="6" t="s">
        <v>374</v>
      </c>
      <c r="C69" s="27" t="s">
        <v>356</v>
      </c>
      <c r="D69" s="27" t="s">
        <v>128</v>
      </c>
      <c r="E69" s="27">
        <f>IFERROR(INDEX('файл остатки'!$A$5:$FG$265,MATCH($P$1,'файл остатки'!$A$5:$A$228,0),MATCH(D69,'файл остатки'!$A$5:$FG$5,0)), 0)</f>
        <v>543</v>
      </c>
      <c r="F69" s="27">
        <f>IFERROR(INDEX('файл остатки'!$A$5:$FG$265,MATCH($P$2,'файл остатки'!$A$5:$A$228,0),MATCH(D69,'файл остатки'!$A$5:$FG$5,0)), 0)</f>
        <v>0</v>
      </c>
      <c r="G69" s="27">
        <v>0</v>
      </c>
      <c r="H69" s="27">
        <f>MIN(E69 - G69, 0)</f>
        <v>0</v>
      </c>
      <c r="I69" s="27">
        <v>0</v>
      </c>
      <c r="K69" s="22">
        <v>370</v>
      </c>
      <c r="L69" s="22">
        <f>-(H69 + H70) / K69</f>
        <v>0</v>
      </c>
      <c r="M69" s="22">
        <f>ROUND(L69, 0)</f>
        <v>0</v>
      </c>
      <c r="R69" s="22" t="s">
        <v>392</v>
      </c>
      <c r="S69" s="22">
        <v>64</v>
      </c>
    </row>
    <row r="70" spans="1:19" x14ac:dyDescent="0.2">
      <c r="A70" s="9"/>
      <c r="B70" s="9"/>
      <c r="C70" s="27" t="s">
        <v>356</v>
      </c>
      <c r="D70" s="27" t="s">
        <v>134</v>
      </c>
      <c r="E70" s="27">
        <f>IFERROR(INDEX('файл остатки'!$A$5:$FG$265,MATCH($P$1,'файл остатки'!$A$5:$A$228,0),MATCH(D70,'файл остатки'!$A$5:$FG$5,0)), 0)</f>
        <v>0</v>
      </c>
      <c r="F70" s="27">
        <f>IFERROR(INDEX('файл остатки'!$A$5:$FG$265,MATCH($P$2,'файл остатки'!$A$5:$A$228,0),MATCH(D70,'файл остатки'!$A$5:$FG$5,0)), 0)</f>
        <v>0</v>
      </c>
      <c r="G70" s="27">
        <v>0</v>
      </c>
      <c r="H70" s="27">
        <f>MIN(E70 - G70, 0)</f>
        <v>0</v>
      </c>
      <c r="I70" s="27">
        <v>0</v>
      </c>
    </row>
    <row r="73" spans="1:19" x14ac:dyDescent="0.2">
      <c r="A73" s="19" t="s">
        <v>373</v>
      </c>
      <c r="B73" s="26" t="s">
        <v>374</v>
      </c>
      <c r="C73" s="27" t="s">
        <v>356</v>
      </c>
      <c r="D73" s="27" t="s">
        <v>129</v>
      </c>
      <c r="E73" s="27">
        <f>IFERROR(INDEX('файл остатки'!$A$5:$FG$265,MATCH($P$1,'файл остатки'!$A$5:$A$228,0),MATCH(D73,'файл остатки'!$A$5:$FG$5,0)), 0)</f>
        <v>133</v>
      </c>
      <c r="F73" s="27">
        <f>IFERROR(INDEX('файл остатки'!$A$5:$FG$265,MATCH($P$2,'файл остатки'!$A$5:$A$228,0),MATCH(D73,'файл остатки'!$A$5:$FG$5,0)), 0)</f>
        <v>0</v>
      </c>
      <c r="G73" s="27">
        <v>0</v>
      </c>
      <c r="H73" s="27">
        <f>MIN(E73 - G73, 0)</f>
        <v>0</v>
      </c>
      <c r="I73" s="27">
        <v>0</v>
      </c>
      <c r="K73" s="22">
        <v>370</v>
      </c>
      <c r="L73" s="22">
        <f>-(H73) / K73</f>
        <v>0</v>
      </c>
      <c r="M73" s="22">
        <f>ROUND(L73, 0)</f>
        <v>0</v>
      </c>
      <c r="R73" s="22" t="s">
        <v>393</v>
      </c>
      <c r="S73" s="22">
        <v>65</v>
      </c>
    </row>
    <row r="76" spans="1:19" ht="13.5" customHeight="1" x14ac:dyDescent="0.2">
      <c r="A76" s="9" t="s">
        <v>394</v>
      </c>
      <c r="B76" s="6" t="s">
        <v>374</v>
      </c>
      <c r="C76" s="27" t="s">
        <v>354</v>
      </c>
      <c r="D76" s="27" t="s">
        <v>138</v>
      </c>
      <c r="E76" s="27">
        <f>IFERROR(INDEX('файл остатки'!$A$5:$FG$265,MATCH($P$1,'файл остатки'!$A$5:$A$228,0),MATCH(D76,'файл остатки'!$A$5:$FG$5,0)), 0)</f>
        <v>132</v>
      </c>
      <c r="F76" s="27">
        <f>IFERROR(INDEX('файл остатки'!$A$5:$FG$265,MATCH($P$2,'файл остатки'!$A$5:$A$228,0),MATCH(D76,'файл остатки'!$A$5:$FG$5,0)), 0)</f>
        <v>0</v>
      </c>
      <c r="G76" s="27">
        <v>0</v>
      </c>
      <c r="H76" s="27">
        <f>MIN(E76 - G76, 0)</f>
        <v>0</v>
      </c>
      <c r="I76" s="27">
        <v>0</v>
      </c>
      <c r="K76" s="22">
        <v>395</v>
      </c>
      <c r="L76" s="22">
        <f>-(H76 + H77) / K76</f>
        <v>0</v>
      </c>
      <c r="M76" s="22">
        <f>ROUND(L76, 0)</f>
        <v>0</v>
      </c>
      <c r="R76" s="22" t="s">
        <v>395</v>
      </c>
      <c r="S76" s="22">
        <v>66</v>
      </c>
    </row>
    <row r="77" spans="1:19" x14ac:dyDescent="0.2">
      <c r="A77" s="9"/>
      <c r="B77" s="9"/>
      <c r="C77" s="27" t="s">
        <v>354</v>
      </c>
      <c r="D77" s="27" t="s">
        <v>139</v>
      </c>
      <c r="E77" s="27">
        <f>IFERROR(INDEX('файл остатки'!$A$5:$FG$265,MATCH($P$1,'файл остатки'!$A$5:$A$228,0),MATCH(D77,'файл остатки'!$A$5:$FG$5,0)), 0)</f>
        <v>396</v>
      </c>
      <c r="F77" s="27">
        <f>IFERROR(INDEX('файл остатки'!$A$5:$FG$265,MATCH($P$2,'файл остатки'!$A$5:$A$228,0),MATCH(D77,'файл остатки'!$A$5:$FG$5,0)), 0)</f>
        <v>0</v>
      </c>
      <c r="G77" s="27">
        <v>0</v>
      </c>
      <c r="H77" s="27">
        <f>MIN(E77 - G77, 0)</f>
        <v>0</v>
      </c>
      <c r="I77" s="27">
        <v>0</v>
      </c>
    </row>
    <row r="80" spans="1:19" x14ac:dyDescent="0.2">
      <c r="A80" s="19" t="s">
        <v>380</v>
      </c>
      <c r="B80" s="28" t="s">
        <v>381</v>
      </c>
      <c r="C80" s="29" t="s">
        <v>357</v>
      </c>
      <c r="D80" s="29" t="s">
        <v>150</v>
      </c>
      <c r="E80" s="29">
        <f>IFERROR(INDEX('файл остатки'!$A$5:$FG$265,MATCH($P$1,'файл остатки'!$A$5:$A$228,0),MATCH(D80,'файл остатки'!$A$5:$FG$5,0)), 0)</f>
        <v>0</v>
      </c>
      <c r="F80" s="29">
        <f>IFERROR(INDEX('файл остатки'!$A$5:$FG$265,MATCH($P$2,'файл остатки'!$A$5:$A$228,0),MATCH(D80,'файл остатки'!$A$5:$FG$5,0)), 0)</f>
        <v>0</v>
      </c>
      <c r="G80" s="29">
        <v>0</v>
      </c>
      <c r="H80" s="29">
        <f>MIN(E80 - G80, 0)</f>
        <v>0</v>
      </c>
      <c r="I80" s="29">
        <v>0</v>
      </c>
      <c r="K80" s="22">
        <v>525</v>
      </c>
      <c r="L80" s="22">
        <f>-(H80) / K80</f>
        <v>0</v>
      </c>
      <c r="M80" s="22">
        <f>ROUND(L80, 0)</f>
        <v>0</v>
      </c>
      <c r="R80" s="22" t="s">
        <v>396</v>
      </c>
      <c r="S80" s="22">
        <v>67</v>
      </c>
    </row>
    <row r="83" spans="1:19" x14ac:dyDescent="0.2">
      <c r="A83" s="19" t="s">
        <v>380</v>
      </c>
      <c r="B83" s="26" t="s">
        <v>374</v>
      </c>
      <c r="C83" s="27" t="s">
        <v>397</v>
      </c>
      <c r="D83" s="27" t="s">
        <v>151</v>
      </c>
      <c r="E83" s="27">
        <f>IFERROR(INDEX('файл остатки'!$A$5:$FG$265,MATCH($P$1,'файл остатки'!$A$5:$A$228,0),MATCH(D83,'файл остатки'!$A$5:$FG$5,0)), 0)</f>
        <v>-1335</v>
      </c>
      <c r="F83" s="27">
        <f>IFERROR(INDEX('файл остатки'!$A$5:$FG$265,MATCH($P$2,'файл остатки'!$A$5:$A$228,0),MATCH(D83,'файл остатки'!$A$5:$FG$5,0)), 0)</f>
        <v>0</v>
      </c>
      <c r="G83" s="27">
        <v>0</v>
      </c>
      <c r="H83" s="27">
        <f>MIN(E83 - G83, 0)</f>
        <v>-1335</v>
      </c>
      <c r="I83" s="27">
        <v>0</v>
      </c>
      <c r="K83" s="22">
        <v>525</v>
      </c>
      <c r="L83" s="22">
        <f>-(H83) / K83</f>
        <v>2.5428571428571427</v>
      </c>
      <c r="M83" s="22">
        <f>ROUND(L83, 0)</f>
        <v>3</v>
      </c>
      <c r="R83" s="22" t="s">
        <v>398</v>
      </c>
      <c r="S83" s="22">
        <v>68</v>
      </c>
    </row>
    <row r="86" spans="1:19" x14ac:dyDescent="0.2">
      <c r="A86" s="19" t="s">
        <v>399</v>
      </c>
      <c r="B86" s="28" t="s">
        <v>381</v>
      </c>
      <c r="C86" s="29" t="s">
        <v>397</v>
      </c>
      <c r="D86" s="29" t="s">
        <v>152</v>
      </c>
      <c r="E86" s="29">
        <f>IFERROR(INDEX('файл остатки'!$A$5:$FG$265,MATCH($P$1,'файл остатки'!$A$5:$A$228,0),MATCH(D86,'файл остатки'!$A$5:$FG$5,0)), 0)</f>
        <v>-1142</v>
      </c>
      <c r="F86" s="29">
        <f>IFERROR(INDEX('файл остатки'!$A$5:$FG$265,MATCH($P$2,'файл остатки'!$A$5:$A$228,0),MATCH(D86,'файл остатки'!$A$5:$FG$5,0)), 0)</f>
        <v>0</v>
      </c>
      <c r="G86" s="29">
        <v>0</v>
      </c>
      <c r="H86" s="29">
        <f>MIN(E86 - G86, 0)</f>
        <v>-1142</v>
      </c>
      <c r="I86" s="29">
        <v>0</v>
      </c>
      <c r="K86" s="22">
        <v>525</v>
      </c>
      <c r="L86" s="22">
        <f>-(H86) / K86</f>
        <v>2.1752380952380954</v>
      </c>
      <c r="M86" s="22">
        <f>ROUND(L86, 0)</f>
        <v>2</v>
      </c>
      <c r="R86" s="22" t="s">
        <v>400</v>
      </c>
      <c r="S86" s="22">
        <v>69</v>
      </c>
    </row>
  </sheetData>
  <mergeCells count="22">
    <mergeCell ref="A69:A70"/>
    <mergeCell ref="B69:B70"/>
    <mergeCell ref="A76:A77"/>
    <mergeCell ref="B76:B77"/>
    <mergeCell ref="A50:A52"/>
    <mergeCell ref="B50:B52"/>
    <mergeCell ref="A58:A59"/>
    <mergeCell ref="B58:B59"/>
    <mergeCell ref="A65:A66"/>
    <mergeCell ref="B65:B66"/>
    <mergeCell ref="A20:A22"/>
    <mergeCell ref="B20:B22"/>
    <mergeCell ref="A25:A26"/>
    <mergeCell ref="B25:B26"/>
    <mergeCell ref="A44:A47"/>
    <mergeCell ref="B44:B47"/>
    <mergeCell ref="A2:A6"/>
    <mergeCell ref="B2:B6"/>
    <mergeCell ref="A9:A10"/>
    <mergeCell ref="B9:B10"/>
    <mergeCell ref="A13:A14"/>
    <mergeCell ref="B13:B1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33"/>
  <sheetViews>
    <sheetView tabSelected="1" zoomScaleNormal="100" workbookViewId="0">
      <selection activeCell="G16" sqref="G16"/>
    </sheetView>
  </sheetViews>
  <sheetFormatPr baseColWidth="10" defaultColWidth="9.1640625" defaultRowHeight="15" x14ac:dyDescent="0.2"/>
  <cols>
    <col min="1" max="1" width="8.5" style="11" customWidth="1"/>
    <col min="2" max="2" width="11" style="11" customWidth="1"/>
    <col min="3" max="3" width="15" style="11" customWidth="1"/>
    <col min="4" max="4" width="43.1640625" style="11" customWidth="1"/>
    <col min="5" max="6" width="7.1640625" style="11" customWidth="1"/>
    <col min="7" max="7" width="8.33203125" style="32" customWidth="1"/>
    <col min="8" max="8" width="6.83203125" style="32" customWidth="1"/>
    <col min="9" max="9" width="3" style="11" hidden="1" customWidth="1"/>
    <col min="10" max="10" width="5" style="11" hidden="1" customWidth="1"/>
    <col min="11" max="11" width="4" style="11" hidden="1" customWidth="1"/>
    <col min="12" max="12" width="3.83203125" style="11" hidden="1" customWidth="1"/>
    <col min="13" max="13" width="8.33203125" style="11" hidden="1" customWidth="1"/>
    <col min="14" max="15" width="8.5" style="11" hidden="1" customWidth="1"/>
    <col min="16" max="17" width="5.83203125" style="11" hidden="1" customWidth="1"/>
    <col min="18" max="18" width="5.1640625" style="11" hidden="1" customWidth="1"/>
  </cols>
  <sheetData>
    <row r="1" spans="1:1024" ht="13.5" customHeight="1" x14ac:dyDescent="0.2">
      <c r="A1" s="4" t="s">
        <v>401</v>
      </c>
      <c r="B1" s="3" t="s">
        <v>402</v>
      </c>
      <c r="C1" s="3" t="s">
        <v>337</v>
      </c>
      <c r="D1" s="3" t="s">
        <v>403</v>
      </c>
      <c r="E1" s="3" t="s">
        <v>404</v>
      </c>
      <c r="F1" s="3" t="s">
        <v>405</v>
      </c>
      <c r="G1" s="2" t="s">
        <v>406</v>
      </c>
      <c r="H1" s="2" t="s">
        <v>407</v>
      </c>
      <c r="I1" s="33"/>
      <c r="K1" s="33"/>
      <c r="L1" s="33"/>
      <c r="M1" s="33"/>
      <c r="P1" s="1"/>
      <c r="Q1" s="1"/>
      <c r="R1" s="1"/>
    </row>
    <row r="2" spans="1:1024" ht="30.75" customHeight="1" x14ac:dyDescent="0.2">
      <c r="A2" s="4"/>
      <c r="B2" s="4"/>
      <c r="C2" s="4"/>
      <c r="D2" s="4"/>
      <c r="E2" s="4"/>
      <c r="F2" s="3"/>
      <c r="G2" s="2"/>
      <c r="H2" s="2"/>
      <c r="I2" s="33" t="s">
        <v>408</v>
      </c>
      <c r="K2" s="33" t="s">
        <v>409</v>
      </c>
      <c r="L2" s="33" t="s">
        <v>410</v>
      </c>
      <c r="M2" s="33">
        <v>0</v>
      </c>
      <c r="P2" s="1"/>
      <c r="Q2" s="1"/>
      <c r="R2" s="1"/>
    </row>
    <row r="3" spans="1:1024" s="40" customFormat="1" ht="13.5" customHeight="1" x14ac:dyDescent="0.2">
      <c r="A3" s="34">
        <f ca="1">IF(I3="-", "", 1 + SUM(INDIRECT(ADDRESS(2,COLUMN(L3)) &amp; ":" &amp; ADDRESS(ROW(),COLUMN(L3)))))</f>
        <v>1</v>
      </c>
      <c r="B3" s="35" t="s">
        <v>351</v>
      </c>
      <c r="C3" s="35" t="s">
        <v>369</v>
      </c>
      <c r="D3" s="36" t="s">
        <v>144</v>
      </c>
      <c r="E3" s="37">
        <v>300</v>
      </c>
      <c r="F3" s="38" t="str">
        <f t="shared" ref="F3:F34" ca="1" si="0">IF(I3="","",INDIRECT("J" &amp; ROW() - 1) - G3)</f>
        <v/>
      </c>
      <c r="G3" s="39" t="str">
        <f ca="1">IF(I3 = "-", IF(VLOOKUP(INDIRECT("D" &amp; ROW() - 1), 'SKU Маскарпоне'!$A$1:$C$150, 3, 0) = 1, H3 + VLOOKUP(INDIRECT("D" &amp; ROW() - 1), 'SKU Маскарпоне'!$A$1:$D$150, 4, 0), VLOOKUP(INDIRECT("D" &amp; ROW() - 1), 'SKU Маскарпоне'!$A$1:$C$150, 3, 0) * H3),"")</f>
        <v/>
      </c>
      <c r="H3" s="39" t="str">
        <f>IF(I3 = "-", 0, "")</f>
        <v/>
      </c>
      <c r="J3" s="41">
        <f t="shared" ref="J3:J34" ca="1" si="1">IF(I3 = "-", 0, INDIRECT("J" &amp; ROW() - 1) + E3)</f>
        <v>300</v>
      </c>
      <c r="K3" s="40">
        <f t="shared" ref="K3:K34" ca="1" si="2">IF(I3 = "-", INDIRECT("C" &amp; ROW() - 1),0)</f>
        <v>0</v>
      </c>
      <c r="L3" s="40">
        <f t="shared" ref="L3:L34" si="3">IF(I3="-",1,0)</f>
        <v>0</v>
      </c>
      <c r="M3" s="40">
        <f t="shared" ref="M3:M34" ca="1" si="4">IF(K3 = 0, INDIRECT("N" &amp; ROW() - 1), K3)</f>
        <v>0</v>
      </c>
      <c r="Q3" s="39" t="str">
        <f t="shared" ref="Q3:Q34" ca="1" si="5">IF(P3 = "", "", P3 / INDIRECT("D" &amp; ROW() - 1) )</f>
        <v/>
      </c>
      <c r="R3" s="39" t="str">
        <f t="shared" ref="R3:R66" ca="1" si="6">IF(I3="-",IF(ISNUMBER(SEARCH(",", INDIRECT("B" &amp; ROW() - 1) )),1,""), "")</f>
        <v/>
      </c>
      <c r="AMI3" s="11"/>
      <c r="AMJ3" s="11"/>
    </row>
    <row r="4" spans="1:1024" s="40" customFormat="1" ht="13.5" customHeight="1" x14ac:dyDescent="0.2">
      <c r="B4" s="42" t="str">
        <f>IF(D4="","",VLOOKUP(D4, 'SKU Маскарпоне'!$A$1:$F$150, 6, 0))</f>
        <v>-</v>
      </c>
      <c r="C4" s="42" t="str">
        <f>IF(D4="","",VLOOKUP(D4, 'SKU Маскарпоне'!$A$1:$B$150, 2, 0))</f>
        <v>-</v>
      </c>
      <c r="D4" s="43" t="s">
        <v>411</v>
      </c>
      <c r="E4" s="44" t="s">
        <v>411</v>
      </c>
      <c r="F4" s="38">
        <f t="shared" ca="1" si="0"/>
        <v>0</v>
      </c>
      <c r="G4" s="39">
        <f ca="1">IF(I4 = "-", IF(VLOOKUP(INDIRECT("D" &amp; ROW() - 1), 'SKU Маскарпоне'!$A$1:$C$150, 3, 0) = 1, H4 + VLOOKUP(INDIRECT("D" &amp; ROW() - 1), 'SKU Маскарпоне'!$A$1:$D$150, 4, 0), VLOOKUP(INDIRECT("D" &amp; ROW() - 1), 'SKU Маскарпоне'!$A$1:$C$150, 3, 0) * H4),"")</f>
        <v>300</v>
      </c>
      <c r="H4" s="45">
        <v>400</v>
      </c>
      <c r="I4" s="43" t="s">
        <v>411</v>
      </c>
      <c r="J4" s="41">
        <f t="shared" ca="1" si="1"/>
        <v>0</v>
      </c>
      <c r="K4" s="40" t="str">
        <f t="shared" ca="1" si="2"/>
        <v xml:space="preserve">35.0, </v>
      </c>
      <c r="L4" s="40">
        <f t="shared" si="3"/>
        <v>1</v>
      </c>
      <c r="M4" s="40" t="str">
        <f t="shared" ca="1" si="4"/>
        <v xml:space="preserve">35.0, </v>
      </c>
      <c r="Q4" s="39" t="str">
        <f t="shared" ca="1" si="5"/>
        <v/>
      </c>
      <c r="R4" s="39" t="str">
        <f t="shared" ca="1" si="6"/>
        <v/>
      </c>
      <c r="AMI4" s="11"/>
      <c r="AMJ4" s="11"/>
    </row>
    <row r="5" spans="1:1024" s="40" customFormat="1" ht="13.5" customHeight="1" x14ac:dyDescent="0.2">
      <c r="A5" s="34">
        <f ca="1">IF(I5="-", "", 1 + SUM(INDIRECT(ADDRESS(2,COLUMN(L5)) &amp; ":" &amp; ADDRESS(ROW(),COLUMN(L5)))))</f>
        <v>2</v>
      </c>
      <c r="B5" s="35" t="s">
        <v>351</v>
      </c>
      <c r="C5" s="35" t="s">
        <v>363</v>
      </c>
      <c r="D5" s="36" t="s">
        <v>146</v>
      </c>
      <c r="E5" s="37">
        <v>400</v>
      </c>
      <c r="F5" s="38" t="str">
        <f t="shared" ca="1" si="0"/>
        <v/>
      </c>
      <c r="G5" s="39" t="str">
        <f ca="1">IF(I5 = "-", IF(VLOOKUP(INDIRECT("D" &amp; ROW() - 1), 'SKU Маскарпоне'!$A$1:$C$150, 3, 0) = 1, H5 + VLOOKUP(INDIRECT("D" &amp; ROW() - 1), 'SKU Маскарпоне'!$A$1:$D$150, 4, 0), VLOOKUP(INDIRECT("D" &amp; ROW() - 1), 'SKU Маскарпоне'!$A$1:$C$150, 3, 0) * H5),"")</f>
        <v/>
      </c>
      <c r="H5" s="39" t="str">
        <f>IF(I5 = "-", 0, "")</f>
        <v/>
      </c>
      <c r="J5" s="41">
        <f t="shared" ca="1" si="1"/>
        <v>400</v>
      </c>
      <c r="K5" s="40">
        <f t="shared" ca="1" si="2"/>
        <v>0</v>
      </c>
      <c r="L5" s="40">
        <f t="shared" si="3"/>
        <v>0</v>
      </c>
      <c r="M5" s="40">
        <f t="shared" ca="1" si="4"/>
        <v>0</v>
      </c>
      <c r="Q5" s="39" t="str">
        <f t="shared" ca="1" si="5"/>
        <v/>
      </c>
      <c r="R5" s="39" t="str">
        <f t="shared" ca="1" si="6"/>
        <v/>
      </c>
      <c r="AMI5" s="11"/>
      <c r="AMJ5" s="11"/>
    </row>
    <row r="6" spans="1:1024" s="40" customFormat="1" ht="13.5" customHeight="1" x14ac:dyDescent="0.2">
      <c r="B6" s="42" t="str">
        <f>IF(D6="","",VLOOKUP(D6, 'SKU Маскарпоне'!$A$1:$F$150, 6, 0))</f>
        <v>-</v>
      </c>
      <c r="C6" s="42" t="str">
        <f>IF(D6="","",VLOOKUP(D6, 'SKU Маскарпоне'!$A$1:$B$150, 2, 0))</f>
        <v>-</v>
      </c>
      <c r="D6" s="43" t="s">
        <v>411</v>
      </c>
      <c r="E6" s="44" t="s">
        <v>411</v>
      </c>
      <c r="F6" s="38">
        <f t="shared" ca="1" si="0"/>
        <v>0</v>
      </c>
      <c r="G6" s="39">
        <f ca="1">IF(I6 = "-", IF(VLOOKUP(INDIRECT("D" &amp; ROW() - 1), 'SKU Маскарпоне'!$A$1:$C$150, 3, 0) = 1, H6 + VLOOKUP(INDIRECT("D" &amp; ROW() - 1), 'SKU Маскарпоне'!$A$1:$D$150, 4, 0), VLOOKUP(INDIRECT("D" &amp; ROW() - 1), 'SKU Маскарпоне'!$A$1:$C$150, 3, 0) * H6),"")</f>
        <v>400</v>
      </c>
      <c r="H6" s="45">
        <v>500</v>
      </c>
      <c r="I6" s="43" t="s">
        <v>411</v>
      </c>
      <c r="J6" s="41">
        <f t="shared" ca="1" si="1"/>
        <v>0</v>
      </c>
      <c r="K6" s="40" t="str">
        <f t="shared" ca="1" si="2"/>
        <v xml:space="preserve">38.0, </v>
      </c>
      <c r="L6" s="40">
        <f t="shared" si="3"/>
        <v>1</v>
      </c>
      <c r="M6" s="40" t="str">
        <f t="shared" ca="1" si="4"/>
        <v xml:space="preserve">38.0, </v>
      </c>
      <c r="Q6" s="39" t="str">
        <f t="shared" ca="1" si="5"/>
        <v/>
      </c>
      <c r="R6" s="39" t="str">
        <f t="shared" ca="1" si="6"/>
        <v/>
      </c>
      <c r="AMI6" s="11"/>
      <c r="AMJ6" s="11"/>
    </row>
    <row r="7" spans="1:1024" s="40" customFormat="1" ht="13.5" customHeight="1" x14ac:dyDescent="0.2">
      <c r="A7" s="46">
        <f ca="1">IF(I7="-", "", 1 + SUM(INDIRECT(ADDRESS(2,COLUMN(L7)) &amp; ":" &amp; ADDRESS(ROW(),COLUMN(L7)))))</f>
        <v>3</v>
      </c>
      <c r="B7" s="47" t="s">
        <v>351</v>
      </c>
      <c r="C7" s="47" t="s">
        <v>350</v>
      </c>
      <c r="D7" s="48" t="s">
        <v>125</v>
      </c>
      <c r="E7" s="49">
        <v>1800</v>
      </c>
      <c r="F7" s="38" t="str">
        <f t="shared" ca="1" si="0"/>
        <v/>
      </c>
      <c r="G7" s="39" t="str">
        <f ca="1">IF(I7 = "-", IF(VLOOKUP(INDIRECT("D" &amp; ROW() - 1), 'SKU Маскарпоне'!$A$1:$C$150, 3, 0) = 1, H7 + VLOOKUP(INDIRECT("D" &amp; ROW() - 1), 'SKU Маскарпоне'!$A$1:$D$150, 4, 0), VLOOKUP(INDIRECT("D" &amp; ROW() - 1), 'SKU Маскарпоне'!$A$1:$C$150, 3, 0) * H7),"")</f>
        <v/>
      </c>
      <c r="H7" s="39" t="str">
        <f>IF(I7 = "-", 0, "")</f>
        <v/>
      </c>
      <c r="J7" s="41">
        <f t="shared" ca="1" si="1"/>
        <v>1800</v>
      </c>
      <c r="K7" s="40">
        <f t="shared" ca="1" si="2"/>
        <v>0</v>
      </c>
      <c r="L7" s="40">
        <f t="shared" si="3"/>
        <v>0</v>
      </c>
      <c r="M7" s="40">
        <f t="shared" ca="1" si="4"/>
        <v>0</v>
      </c>
      <c r="Q7" s="39" t="str">
        <f t="shared" ca="1" si="5"/>
        <v/>
      </c>
      <c r="R7" s="39" t="str">
        <f t="shared" ca="1" si="6"/>
        <v/>
      </c>
      <c r="AMI7" s="11"/>
      <c r="AMJ7" s="11"/>
    </row>
    <row r="8" spans="1:1024" s="40" customFormat="1" ht="13.5" customHeight="1" x14ac:dyDescent="0.2">
      <c r="B8" s="42" t="str">
        <f>IF(D8="","",VLOOKUP(D8, 'SKU Маскарпоне'!$A$1:$F$150, 6, 0))</f>
        <v>-</v>
      </c>
      <c r="C8" s="42" t="str">
        <f>IF(D8="","",VLOOKUP(D8, 'SKU Маскарпоне'!$A$1:$B$150, 2, 0))</f>
        <v>-</v>
      </c>
      <c r="D8" s="43" t="s">
        <v>411</v>
      </c>
      <c r="E8" s="44" t="s">
        <v>411</v>
      </c>
      <c r="F8" s="38">
        <f t="shared" ca="1" si="0"/>
        <v>0</v>
      </c>
      <c r="G8" s="39">
        <f ca="1">IF(I8 = "-", IF(VLOOKUP(INDIRECT("D" &amp; ROW() - 1), 'SKU Маскарпоне'!$A$1:$C$150, 3, 0) = 1, H8 + VLOOKUP(INDIRECT("D" &amp; ROW() - 1), 'SKU Маскарпоне'!$A$1:$D$150, 4, 0), VLOOKUP(INDIRECT("D" &amp; ROW() - 1), 'SKU Маскарпоне'!$A$1:$C$150, 3, 0) * H8),"")</f>
        <v>1800</v>
      </c>
      <c r="H8" s="45">
        <v>3000</v>
      </c>
      <c r="I8" s="43" t="s">
        <v>411</v>
      </c>
      <c r="J8" s="41">
        <f t="shared" ca="1" si="1"/>
        <v>0</v>
      </c>
      <c r="K8" s="40" t="str">
        <f t="shared" ca="1" si="2"/>
        <v xml:space="preserve">80.0, </v>
      </c>
      <c r="L8" s="40">
        <f t="shared" si="3"/>
        <v>1</v>
      </c>
      <c r="M8" s="40" t="str">
        <f t="shared" ca="1" si="4"/>
        <v xml:space="preserve">80.0, </v>
      </c>
      <c r="Q8" s="39" t="str">
        <f t="shared" ca="1" si="5"/>
        <v/>
      </c>
      <c r="R8" s="39" t="str">
        <f t="shared" ca="1" si="6"/>
        <v/>
      </c>
      <c r="AMI8" s="11"/>
      <c r="AMJ8" s="11"/>
    </row>
    <row r="9" spans="1:1024" s="40" customFormat="1" ht="13.5" customHeight="1" x14ac:dyDescent="0.2">
      <c r="A9" s="46">
        <f ca="1">IF(I9="-", "", 1 + SUM(INDIRECT(ADDRESS(2,COLUMN(L9)) &amp; ":" &amp; ADDRESS(ROW(),COLUMN(L9)))))</f>
        <v>4</v>
      </c>
      <c r="B9" s="47" t="s">
        <v>351</v>
      </c>
      <c r="C9" s="47" t="s">
        <v>350</v>
      </c>
      <c r="D9" s="48" t="s">
        <v>123</v>
      </c>
      <c r="E9" s="49">
        <v>1200</v>
      </c>
      <c r="F9" s="38" t="str">
        <f t="shared" ca="1" si="0"/>
        <v/>
      </c>
      <c r="G9" s="39" t="str">
        <f ca="1">IF(I9 = "-", IF(VLOOKUP(INDIRECT("D" &amp; ROW() - 1), 'SKU Маскарпоне'!$A$1:$C$150, 3, 0) = 1, H9 + VLOOKUP(INDIRECT("D" &amp; ROW() - 1), 'SKU Маскарпоне'!$A$1:$D$150, 4, 0), VLOOKUP(INDIRECT("D" &amp; ROW() - 1), 'SKU Маскарпоне'!$A$1:$C$150, 3, 0) * H9),"")</f>
        <v/>
      </c>
      <c r="H9" s="39" t="str">
        <f>IF(I9 = "-", 0, "")</f>
        <v/>
      </c>
      <c r="J9" s="41">
        <f t="shared" ca="1" si="1"/>
        <v>1200</v>
      </c>
      <c r="K9" s="40">
        <f t="shared" ca="1" si="2"/>
        <v>0</v>
      </c>
      <c r="L9" s="40">
        <f t="shared" si="3"/>
        <v>0</v>
      </c>
      <c r="M9" s="40">
        <f t="shared" ca="1" si="4"/>
        <v>0</v>
      </c>
      <c r="Q9" s="39" t="str">
        <f t="shared" ca="1" si="5"/>
        <v/>
      </c>
      <c r="R9" s="39" t="str">
        <f t="shared" ca="1" si="6"/>
        <v/>
      </c>
      <c r="AMI9" s="11"/>
      <c r="AMJ9" s="11"/>
    </row>
    <row r="10" spans="1:1024" s="40" customFormat="1" ht="13.5" customHeight="1" x14ac:dyDescent="0.2">
      <c r="B10" s="42" t="str">
        <f>IF(D10="","",VLOOKUP(D10, 'SKU Маскарпоне'!$A$1:$F$150, 6, 0))</f>
        <v>-</v>
      </c>
      <c r="C10" s="42" t="str">
        <f>IF(D10="","",VLOOKUP(D10, 'SKU Маскарпоне'!$A$1:$B$150, 2, 0))</f>
        <v>-</v>
      </c>
      <c r="D10" s="43" t="s">
        <v>411</v>
      </c>
      <c r="E10" s="44" t="s">
        <v>411</v>
      </c>
      <c r="F10" s="38">
        <f t="shared" ca="1" si="0"/>
        <v>0</v>
      </c>
      <c r="G10" s="39">
        <f ca="1">IF(I10 = "-", IF(VLOOKUP(INDIRECT("D" &amp; ROW() - 1), 'SKU Маскарпоне'!$A$1:$C$150, 3, 0) = 1, H10 + VLOOKUP(INDIRECT("D" &amp; ROW() - 1), 'SKU Маскарпоне'!$A$1:$D$150, 4, 0), VLOOKUP(INDIRECT("D" &amp; ROW() - 1), 'SKU Маскарпоне'!$A$1:$C$150, 3, 0) * H10),"")</f>
        <v>1200</v>
      </c>
      <c r="H10" s="45">
        <v>2000</v>
      </c>
      <c r="I10" s="43" t="s">
        <v>411</v>
      </c>
      <c r="J10" s="41">
        <f t="shared" ca="1" si="1"/>
        <v>0</v>
      </c>
      <c r="K10" s="40" t="str">
        <f t="shared" ca="1" si="2"/>
        <v xml:space="preserve">80.0, </v>
      </c>
      <c r="L10" s="40">
        <f t="shared" si="3"/>
        <v>1</v>
      </c>
      <c r="M10" s="40" t="str">
        <f t="shared" ca="1" si="4"/>
        <v xml:space="preserve">80.0, </v>
      </c>
      <c r="Q10" s="39" t="str">
        <f t="shared" ca="1" si="5"/>
        <v/>
      </c>
      <c r="R10" s="39" t="str">
        <f t="shared" ca="1" si="6"/>
        <v/>
      </c>
      <c r="AMI10" s="11"/>
      <c r="AMJ10" s="11"/>
    </row>
    <row r="11" spans="1:1024" s="40" customFormat="1" ht="13.5" customHeight="1" x14ac:dyDescent="0.2">
      <c r="A11" s="50">
        <f ca="1">IF(I11="-", "", 1 + SUM(INDIRECT(ADDRESS(2,COLUMN(L11)) &amp; ":" &amp; ADDRESS(ROW(),COLUMN(L11)))))</f>
        <v>5</v>
      </c>
      <c r="B11" s="51" t="s">
        <v>374</v>
      </c>
      <c r="C11" s="51" t="s">
        <v>373</v>
      </c>
      <c r="D11" s="52" t="s">
        <v>130</v>
      </c>
      <c r="E11" s="53">
        <v>500</v>
      </c>
      <c r="F11" s="38" t="str">
        <f t="shared" ca="1" si="0"/>
        <v/>
      </c>
      <c r="G11" s="39" t="str">
        <f ca="1">IF(I11 = "-", IF(VLOOKUP(INDIRECT("D" &amp; ROW() - 1), 'SKU Маскарпоне'!$A$1:$C$150, 3, 0) = 1, H11 + VLOOKUP(INDIRECT("D" &amp; ROW() - 1), 'SKU Маскарпоне'!$A$1:$D$150, 4, 0), VLOOKUP(INDIRECT("D" &amp; ROW() - 1), 'SKU Маскарпоне'!$A$1:$C$150, 3, 0) * H11),"")</f>
        <v/>
      </c>
      <c r="H11" s="39" t="str">
        <f>IF(I11 = "-", 0, "")</f>
        <v/>
      </c>
      <c r="J11" s="41">
        <f t="shared" ca="1" si="1"/>
        <v>500</v>
      </c>
      <c r="K11" s="40">
        <f t="shared" ca="1" si="2"/>
        <v>0</v>
      </c>
      <c r="L11" s="40">
        <f t="shared" si="3"/>
        <v>0</v>
      </c>
      <c r="M11" s="40">
        <f t="shared" ca="1" si="4"/>
        <v>0</v>
      </c>
      <c r="Q11" s="39" t="str">
        <f t="shared" ca="1" si="5"/>
        <v/>
      </c>
      <c r="R11" s="39" t="str">
        <f t="shared" ca="1" si="6"/>
        <v/>
      </c>
      <c r="AMI11" s="11"/>
      <c r="AMJ11" s="11"/>
    </row>
    <row r="12" spans="1:1024" s="40" customFormat="1" ht="13.5" customHeight="1" x14ac:dyDescent="0.2">
      <c r="A12" s="50">
        <f ca="1">IF(I12="-", "", 1 + SUM(INDIRECT(ADDRESS(2,COLUMN(L12)) &amp; ":" &amp; ADDRESS(ROW(),COLUMN(L12)))))</f>
        <v>5</v>
      </c>
      <c r="B12" s="51" t="s">
        <v>374</v>
      </c>
      <c r="C12" s="51" t="s">
        <v>373</v>
      </c>
      <c r="D12" s="52" t="s">
        <v>132</v>
      </c>
      <c r="E12" s="53">
        <v>610</v>
      </c>
      <c r="F12" s="38" t="str">
        <f t="shared" ca="1" si="0"/>
        <v/>
      </c>
      <c r="G12" s="39" t="str">
        <f ca="1">IF(I12 = "-", IF(VLOOKUP(INDIRECT("D" &amp; ROW() - 1), 'SKU Маскарпоне'!$A$1:$C$150, 3, 0) = 1, H12 + VLOOKUP(INDIRECT("D" &amp; ROW() - 1), 'SKU Маскарпоне'!$A$1:$D$150, 4, 0), VLOOKUP(INDIRECT("D" &amp; ROW() - 1), 'SKU Маскарпоне'!$A$1:$C$150, 3, 0) * H12),"")</f>
        <v/>
      </c>
      <c r="H12" s="39" t="str">
        <f>IF(I12 = "-", 0, "")</f>
        <v/>
      </c>
      <c r="J12" s="41">
        <f t="shared" ca="1" si="1"/>
        <v>1110</v>
      </c>
      <c r="K12" s="40">
        <f t="shared" ca="1" si="2"/>
        <v>0</v>
      </c>
      <c r="L12" s="40">
        <f t="shared" si="3"/>
        <v>0</v>
      </c>
      <c r="M12" s="40">
        <f t="shared" ca="1" si="4"/>
        <v>0</v>
      </c>
      <c r="Q12" s="39" t="str">
        <f t="shared" ca="1" si="5"/>
        <v/>
      </c>
      <c r="R12" s="39" t="str">
        <f t="shared" ca="1" si="6"/>
        <v/>
      </c>
      <c r="AMI12" s="11"/>
      <c r="AMJ12" s="11"/>
    </row>
    <row r="13" spans="1:1024" s="40" customFormat="1" ht="13.5" customHeight="1" x14ac:dyDescent="0.2">
      <c r="B13" s="42" t="str">
        <f>IF(D13="","",VLOOKUP(D13, 'SKU Маскарпоне'!$A$1:$F$150, 6, 0))</f>
        <v>-</v>
      </c>
      <c r="C13" s="42" t="str">
        <f>IF(D13="","",VLOOKUP(D13, 'SKU Маскарпоне'!$A$1:$B$150, 2, 0))</f>
        <v>-</v>
      </c>
      <c r="D13" s="43" t="s">
        <v>411</v>
      </c>
      <c r="E13" s="44" t="s">
        <v>411</v>
      </c>
      <c r="F13" s="38">
        <f t="shared" ca="1" si="0"/>
        <v>0</v>
      </c>
      <c r="G13" s="39">
        <f ca="1">IF(I13 = "-", IF(VLOOKUP(INDIRECT("D" &amp; ROW() - 1), 'SKU Маскарпоне'!$A$1:$C$150, 3, 0) = 1, H13 + VLOOKUP(INDIRECT("D" &amp; ROW() - 1), 'SKU Маскарпоне'!$A$1:$D$150, 4, 0), VLOOKUP(INDIRECT("D" &amp; ROW() - 1), 'SKU Маскарпоне'!$A$1:$C$150, 3, 0) * H13),"")</f>
        <v>1110</v>
      </c>
      <c r="H13" s="45">
        <v>3000</v>
      </c>
      <c r="I13" s="43" t="s">
        <v>411</v>
      </c>
      <c r="J13" s="41">
        <f t="shared" ca="1" si="1"/>
        <v>0</v>
      </c>
      <c r="K13" s="40" t="str">
        <f t="shared" ca="1" si="2"/>
        <v xml:space="preserve">70.0, </v>
      </c>
      <c r="L13" s="40">
        <f t="shared" si="3"/>
        <v>1</v>
      </c>
      <c r="M13" s="40" t="str">
        <f t="shared" ca="1" si="4"/>
        <v xml:space="preserve">70.0, </v>
      </c>
      <c r="Q13" s="39" t="str">
        <f t="shared" ca="1" si="5"/>
        <v/>
      </c>
      <c r="R13" s="39" t="str">
        <f t="shared" ca="1" si="6"/>
        <v/>
      </c>
      <c r="AMI13" s="11"/>
      <c r="AMJ13" s="11"/>
    </row>
    <row r="14" spans="1:1024" s="40" customFormat="1" ht="13.5" customHeight="1" x14ac:dyDescent="0.2">
      <c r="A14" s="50">
        <f ca="1">IF(I14="-", "", 1 + SUM(INDIRECT(ADDRESS(2,COLUMN(L14)) &amp; ":" &amp; ADDRESS(ROW(),COLUMN(L14)))))</f>
        <v>6</v>
      </c>
      <c r="B14" s="51" t="s">
        <v>374</v>
      </c>
      <c r="C14" s="51" t="s">
        <v>380</v>
      </c>
      <c r="D14" s="52" t="s">
        <v>138</v>
      </c>
      <c r="E14" s="53">
        <v>1050</v>
      </c>
      <c r="F14" s="38" t="str">
        <f t="shared" ca="1" si="0"/>
        <v/>
      </c>
      <c r="G14" s="39" t="str">
        <f ca="1">IF(I14 = "-", IF(VLOOKUP(INDIRECT("D" &amp; ROW() - 1), 'SKU Маскарпоне'!$A$1:$C$150, 3, 0) = 1, H14 + VLOOKUP(INDIRECT("D" &amp; ROW() - 1), 'SKU Маскарпоне'!$A$1:$D$150, 4, 0), VLOOKUP(INDIRECT("D" &amp; ROW() - 1), 'SKU Маскарпоне'!$A$1:$C$150, 3, 0) * H14),"")</f>
        <v/>
      </c>
      <c r="H14" s="39" t="str">
        <f>IF(I14 = "-", 0, "")</f>
        <v/>
      </c>
      <c r="J14" s="41">
        <f t="shared" ca="1" si="1"/>
        <v>1050</v>
      </c>
      <c r="K14" s="40">
        <f t="shared" ca="1" si="2"/>
        <v>0</v>
      </c>
      <c r="L14" s="40">
        <f t="shared" si="3"/>
        <v>0</v>
      </c>
      <c r="M14" s="40">
        <f t="shared" ca="1" si="4"/>
        <v>0</v>
      </c>
      <c r="Q14" s="39" t="str">
        <f t="shared" ca="1" si="5"/>
        <v/>
      </c>
      <c r="R14" s="39" t="str">
        <f t="shared" ca="1" si="6"/>
        <v/>
      </c>
      <c r="AMI14" s="11"/>
      <c r="AMJ14" s="11"/>
    </row>
    <row r="15" spans="1:1024" s="40" customFormat="1" ht="13.5" customHeight="1" x14ac:dyDescent="0.2">
      <c r="B15" s="42" t="str">
        <f>IF(D15="","",VLOOKUP(D15, 'SKU Маскарпоне'!$A$1:$F$150, 6, 0))</f>
        <v>-</v>
      </c>
      <c r="C15" s="42" t="str">
        <f>IF(D15="","",VLOOKUP(D15, 'SKU Маскарпоне'!$A$1:$B$150, 2, 0))</f>
        <v>-</v>
      </c>
      <c r="D15" s="43" t="s">
        <v>411</v>
      </c>
      <c r="E15" s="44" t="s">
        <v>411</v>
      </c>
      <c r="F15" s="38">
        <f t="shared" ca="1" si="0"/>
        <v>0</v>
      </c>
      <c r="G15" s="39">
        <v>1050</v>
      </c>
      <c r="H15" s="45">
        <v>2000</v>
      </c>
      <c r="I15" s="43" t="s">
        <v>411</v>
      </c>
      <c r="J15" s="41">
        <f t="shared" ca="1" si="1"/>
        <v>0</v>
      </c>
      <c r="K15" s="40" t="str">
        <f t="shared" ca="1" si="2"/>
        <v xml:space="preserve">65.0, </v>
      </c>
      <c r="L15" s="40">
        <f t="shared" si="3"/>
        <v>1</v>
      </c>
      <c r="M15" s="40" t="str">
        <f t="shared" ca="1" si="4"/>
        <v xml:space="preserve">65.0, </v>
      </c>
      <c r="Q15" s="39" t="str">
        <f t="shared" ca="1" si="5"/>
        <v/>
      </c>
      <c r="R15" s="39" t="str">
        <f t="shared" ca="1" si="6"/>
        <v/>
      </c>
      <c r="AMI15" s="11"/>
      <c r="AMJ15" s="11"/>
    </row>
    <row r="16" spans="1:1024" s="40" customFormat="1" ht="13.5" customHeight="1" x14ac:dyDescent="0.2">
      <c r="B16" s="42" t="str">
        <f>IF(D16="","",VLOOKUP(D16, 'SKU Маскарпоне'!$A$1:$F$150, 6, 0))</f>
        <v/>
      </c>
      <c r="C16" s="42" t="str">
        <f>IF(D16="","",VLOOKUP(D16, 'SKU Маскарпоне'!$A$1:$B$150, 2, 0))</f>
        <v/>
      </c>
      <c r="E16" s="41"/>
      <c r="F16" s="38" t="str">
        <f t="shared" ca="1" si="0"/>
        <v/>
      </c>
      <c r="G16" s="39" t="str">
        <f ca="1">IF(I16 = "-", IF(VLOOKUP(INDIRECT("D" &amp; ROW() - 1), 'SKU Маскарпоне'!$A$1:$C$150, 3, 0) = 1, H16 + VLOOKUP(INDIRECT("D" &amp; ROW() - 1), 'SKU Маскарпоне'!$A$1:$D$150, 4, 0), VLOOKUP(INDIRECT("D" &amp; ROW() - 1), 'SKU Маскарпоне'!$A$1:$C$150, 3, 0) * H16),"")</f>
        <v/>
      </c>
      <c r="H16" s="39" t="str">
        <f t="shared" ref="H16:H47" si="7">IF(I16 = "-", 0, "")</f>
        <v/>
      </c>
      <c r="J16" s="41">
        <f t="shared" ca="1" si="1"/>
        <v>0</v>
      </c>
      <c r="K16" s="40">
        <f t="shared" ca="1" si="2"/>
        <v>0</v>
      </c>
      <c r="L16" s="40">
        <f t="shared" si="3"/>
        <v>0</v>
      </c>
      <c r="M16" s="40">
        <f t="shared" ca="1" si="4"/>
        <v>0</v>
      </c>
      <c r="Q16" s="39" t="str">
        <f t="shared" ca="1" si="5"/>
        <v/>
      </c>
      <c r="R16" s="39" t="str">
        <f t="shared" ca="1" si="6"/>
        <v/>
      </c>
      <c r="AMI16" s="11"/>
      <c r="AMJ16" s="11"/>
    </row>
    <row r="17" spans="2:1024" s="40" customFormat="1" ht="13.5" customHeight="1" x14ac:dyDescent="0.2">
      <c r="B17" s="42" t="str">
        <f>IF(D17="","",VLOOKUP(D17, 'SKU Маскарпоне'!$A$1:$F$150, 6, 0))</f>
        <v/>
      </c>
      <c r="C17" s="42" t="str">
        <f>IF(D17="","",VLOOKUP(D17, 'SKU Маскарпоне'!$A$1:$B$150, 2, 0))</f>
        <v/>
      </c>
      <c r="E17" s="41"/>
      <c r="F17" s="38" t="str">
        <f t="shared" ca="1" si="0"/>
        <v/>
      </c>
      <c r="G17" s="39" t="str">
        <f ca="1">IF(I17 = "-", IF(VLOOKUP(INDIRECT("D" &amp; ROW() - 1), 'SKU Маскарпоне'!$A$1:$C$150, 3, 0) = 1, H17 + VLOOKUP(INDIRECT("D" &amp; ROW() - 1), 'SKU Маскарпоне'!$A$1:$D$150, 4, 0), VLOOKUP(INDIRECT("D" &amp; ROW() - 1), 'SKU Маскарпоне'!$A$1:$C$150, 3, 0) * H17),"")</f>
        <v/>
      </c>
      <c r="H17" s="39" t="str">
        <f t="shared" si="7"/>
        <v/>
      </c>
      <c r="J17" s="41">
        <f t="shared" ca="1" si="1"/>
        <v>0</v>
      </c>
      <c r="K17" s="40">
        <f t="shared" ca="1" si="2"/>
        <v>0</v>
      </c>
      <c r="L17" s="40">
        <f t="shared" si="3"/>
        <v>0</v>
      </c>
      <c r="M17" s="40">
        <f t="shared" ca="1" si="4"/>
        <v>0</v>
      </c>
      <c r="Q17" s="39" t="str">
        <f t="shared" ca="1" si="5"/>
        <v/>
      </c>
      <c r="R17" s="39" t="str">
        <f t="shared" ca="1" si="6"/>
        <v/>
      </c>
      <c r="AMI17" s="11"/>
      <c r="AMJ17" s="11"/>
    </row>
    <row r="18" spans="2:1024" s="40" customFormat="1" ht="13.5" customHeight="1" x14ac:dyDescent="0.2">
      <c r="B18" s="42" t="str">
        <f>IF(D18="","",VLOOKUP(D18, 'SKU Маскарпоне'!$A$1:$F$150, 6, 0))</f>
        <v/>
      </c>
      <c r="C18" s="42" t="str">
        <f>IF(D18="","",VLOOKUP(D18, 'SKU Маскарпоне'!$A$1:$B$150, 2, 0))</f>
        <v/>
      </c>
      <c r="E18" s="41"/>
      <c r="F18" s="38" t="str">
        <f t="shared" ca="1" si="0"/>
        <v/>
      </c>
      <c r="G18" s="39" t="str">
        <f ca="1">IF(I18 = "-", IF(VLOOKUP(INDIRECT("D" &amp; ROW() - 1), 'SKU Маскарпоне'!$A$1:$C$150, 3, 0) = 1, H18 + VLOOKUP(INDIRECT("D" &amp; ROW() - 1), 'SKU Маскарпоне'!$A$1:$D$150, 4, 0), VLOOKUP(INDIRECT("D" &amp; ROW() - 1), 'SKU Маскарпоне'!$A$1:$C$150, 3, 0) * H18),"")</f>
        <v/>
      </c>
      <c r="H18" s="39" t="str">
        <f t="shared" si="7"/>
        <v/>
      </c>
      <c r="J18" s="41">
        <f t="shared" ca="1" si="1"/>
        <v>0</v>
      </c>
      <c r="K18" s="40">
        <f t="shared" ca="1" si="2"/>
        <v>0</v>
      </c>
      <c r="L18" s="40">
        <f t="shared" si="3"/>
        <v>0</v>
      </c>
      <c r="M18" s="40">
        <f t="shared" ca="1" si="4"/>
        <v>0</v>
      </c>
      <c r="Q18" s="39" t="str">
        <f t="shared" ca="1" si="5"/>
        <v/>
      </c>
      <c r="R18" s="39" t="str">
        <f t="shared" ca="1" si="6"/>
        <v/>
      </c>
      <c r="AMI18" s="11"/>
      <c r="AMJ18" s="11"/>
    </row>
    <row r="19" spans="2:1024" s="40" customFormat="1" ht="13.5" customHeight="1" x14ac:dyDescent="0.2">
      <c r="B19" s="42" t="str">
        <f>IF(D19="","",VLOOKUP(D19, 'SKU Маскарпоне'!$A$1:$F$150, 6, 0))</f>
        <v/>
      </c>
      <c r="C19" s="42" t="str">
        <f>IF(D19="","",VLOOKUP(D19, 'SKU Маскарпоне'!$A$1:$B$150, 2, 0))</f>
        <v/>
      </c>
      <c r="E19" s="41"/>
      <c r="F19" s="38" t="str">
        <f t="shared" ca="1" si="0"/>
        <v/>
      </c>
      <c r="G19" s="39" t="str">
        <f ca="1">IF(I19 = "-", IF(VLOOKUP(INDIRECT("D" &amp; ROW() - 1), 'SKU Маскарпоне'!$A$1:$C$150, 3, 0) = 1, H19 + VLOOKUP(INDIRECT("D" &amp; ROW() - 1), 'SKU Маскарпоне'!$A$1:$D$150, 4, 0), VLOOKUP(INDIRECT("D" &amp; ROW() - 1), 'SKU Маскарпоне'!$A$1:$C$150, 3, 0) * H19),"")</f>
        <v/>
      </c>
      <c r="H19" s="39" t="str">
        <f t="shared" si="7"/>
        <v/>
      </c>
      <c r="J19" s="41">
        <f t="shared" ca="1" si="1"/>
        <v>0</v>
      </c>
      <c r="K19" s="40">
        <f t="shared" ca="1" si="2"/>
        <v>0</v>
      </c>
      <c r="L19" s="40">
        <f t="shared" si="3"/>
        <v>0</v>
      </c>
      <c r="M19" s="40">
        <f t="shared" ca="1" si="4"/>
        <v>0</v>
      </c>
      <c r="Q19" s="39" t="str">
        <f t="shared" ca="1" si="5"/>
        <v/>
      </c>
      <c r="R19" s="39" t="str">
        <f t="shared" ca="1" si="6"/>
        <v/>
      </c>
      <c r="AMI19" s="11"/>
      <c r="AMJ19" s="11"/>
    </row>
    <row r="20" spans="2:1024" s="40" customFormat="1" ht="13.5" customHeight="1" x14ac:dyDescent="0.2">
      <c r="B20" s="42" t="str">
        <f>IF(D20="","",VLOOKUP(D20, 'SKU Маскарпоне'!$A$1:$F$150, 6, 0))</f>
        <v/>
      </c>
      <c r="C20" s="42" t="str">
        <f>IF(D20="","",VLOOKUP(D20, 'SKU Маскарпоне'!$A$1:$B$150, 2, 0))</f>
        <v/>
      </c>
      <c r="E20" s="41"/>
      <c r="F20" s="38" t="str">
        <f t="shared" ca="1" si="0"/>
        <v/>
      </c>
      <c r="G20" s="39" t="str">
        <f ca="1">IF(I20 = "-", IF(VLOOKUP(INDIRECT("D" &amp; ROW() - 1), 'SKU Маскарпоне'!$A$1:$C$150, 3, 0) = 1, H20 + VLOOKUP(INDIRECT("D" &amp; ROW() - 1), 'SKU Маскарпоне'!$A$1:$D$150, 4, 0), VLOOKUP(INDIRECT("D" &amp; ROW() - 1), 'SKU Маскарпоне'!$A$1:$C$150, 3, 0) * H20),"")</f>
        <v/>
      </c>
      <c r="H20" s="39" t="str">
        <f t="shared" si="7"/>
        <v/>
      </c>
      <c r="J20" s="41">
        <f t="shared" ca="1" si="1"/>
        <v>0</v>
      </c>
      <c r="K20" s="40">
        <f t="shared" ca="1" si="2"/>
        <v>0</v>
      </c>
      <c r="L20" s="40">
        <f t="shared" si="3"/>
        <v>0</v>
      </c>
      <c r="M20" s="40">
        <f t="shared" ca="1" si="4"/>
        <v>0</v>
      </c>
      <c r="Q20" s="39" t="str">
        <f t="shared" ca="1" si="5"/>
        <v/>
      </c>
      <c r="R20" s="39" t="str">
        <f t="shared" ca="1" si="6"/>
        <v/>
      </c>
      <c r="AMI20" s="11"/>
      <c r="AMJ20" s="11"/>
    </row>
    <row r="21" spans="2:1024" s="40" customFormat="1" ht="13.5" customHeight="1" x14ac:dyDescent="0.2">
      <c r="B21" s="42" t="str">
        <f>IF(D21="","",VLOOKUP(D21, 'SKU Маскарпоне'!$A$1:$F$150, 6, 0))</f>
        <v/>
      </c>
      <c r="C21" s="42" t="str">
        <f>IF(D21="","",VLOOKUP(D21, 'SKU Маскарпоне'!$A$1:$B$150, 2, 0))</f>
        <v/>
      </c>
      <c r="E21" s="41"/>
      <c r="F21" s="38" t="str">
        <f t="shared" ca="1" si="0"/>
        <v/>
      </c>
      <c r="G21" s="39" t="str">
        <f ca="1">IF(I21 = "-", IF(VLOOKUP(INDIRECT("D" &amp; ROW() - 1), 'SKU Маскарпоне'!$A$1:$C$150, 3, 0) = 1, H21 + VLOOKUP(INDIRECT("D" &amp; ROW() - 1), 'SKU Маскарпоне'!$A$1:$D$150, 4, 0), VLOOKUP(INDIRECT("D" &amp; ROW() - 1), 'SKU Маскарпоне'!$A$1:$C$150, 3, 0) * H21),"")</f>
        <v/>
      </c>
      <c r="H21" s="39" t="str">
        <f t="shared" si="7"/>
        <v/>
      </c>
      <c r="J21" s="41">
        <f t="shared" ca="1" si="1"/>
        <v>0</v>
      </c>
      <c r="K21" s="40">
        <f t="shared" ca="1" si="2"/>
        <v>0</v>
      </c>
      <c r="L21" s="40">
        <f t="shared" si="3"/>
        <v>0</v>
      </c>
      <c r="M21" s="40">
        <f t="shared" ca="1" si="4"/>
        <v>0</v>
      </c>
      <c r="Q21" s="39" t="str">
        <f t="shared" ca="1" si="5"/>
        <v/>
      </c>
      <c r="R21" s="39" t="str">
        <f t="shared" ca="1" si="6"/>
        <v/>
      </c>
      <c r="AMI21" s="11"/>
      <c r="AMJ21" s="11"/>
    </row>
    <row r="22" spans="2:1024" s="40" customFormat="1" ht="13.5" customHeight="1" x14ac:dyDescent="0.2">
      <c r="B22" s="42" t="str">
        <f>IF(D22="","",VLOOKUP(D22, 'SKU Маскарпоне'!$A$1:$F$150, 6, 0))</f>
        <v/>
      </c>
      <c r="C22" s="42" t="str">
        <f>IF(D22="","",VLOOKUP(D22, 'SKU Маскарпоне'!$A$1:$B$150, 2, 0))</f>
        <v/>
      </c>
      <c r="E22" s="41"/>
      <c r="F22" s="38" t="str">
        <f t="shared" ca="1" si="0"/>
        <v/>
      </c>
      <c r="G22" s="39" t="str">
        <f ca="1">IF(I22 = "-", IF(VLOOKUP(INDIRECT("D" &amp; ROW() - 1), 'SKU Маскарпоне'!$A$1:$C$150, 3, 0) = 1, H22 + VLOOKUP(INDIRECT("D" &amp; ROW() - 1), 'SKU Маскарпоне'!$A$1:$D$150, 4, 0), VLOOKUP(INDIRECT("D" &amp; ROW() - 1), 'SKU Маскарпоне'!$A$1:$C$150, 3, 0) * H22),"")</f>
        <v/>
      </c>
      <c r="H22" s="39" t="str">
        <f t="shared" si="7"/>
        <v/>
      </c>
      <c r="J22" s="41">
        <f t="shared" ca="1" si="1"/>
        <v>0</v>
      </c>
      <c r="K22" s="40">
        <f t="shared" ca="1" si="2"/>
        <v>0</v>
      </c>
      <c r="L22" s="40">
        <f t="shared" si="3"/>
        <v>0</v>
      </c>
      <c r="M22" s="40">
        <f t="shared" ca="1" si="4"/>
        <v>0</v>
      </c>
      <c r="Q22" s="39" t="str">
        <f t="shared" ca="1" si="5"/>
        <v/>
      </c>
      <c r="R22" s="39" t="str">
        <f t="shared" ca="1" si="6"/>
        <v/>
      </c>
      <c r="AMI22" s="11"/>
      <c r="AMJ22" s="11"/>
    </row>
    <row r="23" spans="2:1024" s="40" customFormat="1" ht="13.5" customHeight="1" x14ac:dyDescent="0.2">
      <c r="B23" s="42" t="str">
        <f>IF(D23="","",VLOOKUP(D23, 'SKU Маскарпоне'!$A$1:$F$150, 6, 0))</f>
        <v/>
      </c>
      <c r="C23" s="42" t="str">
        <f>IF(D23="","",VLOOKUP(D23, 'SKU Маскарпоне'!$A$1:$B$150, 2, 0))</f>
        <v/>
      </c>
      <c r="E23" s="41"/>
      <c r="F23" s="38" t="str">
        <f t="shared" ca="1" si="0"/>
        <v/>
      </c>
      <c r="G23" s="39" t="str">
        <f ca="1">IF(I23 = "-", IF(VLOOKUP(INDIRECT("D" &amp; ROW() - 1), 'SKU Маскарпоне'!$A$1:$C$150, 3, 0) = 1, H23 + VLOOKUP(INDIRECT("D" &amp; ROW() - 1), 'SKU Маскарпоне'!$A$1:$D$150, 4, 0), VLOOKUP(INDIRECT("D" &amp; ROW() - 1), 'SKU Маскарпоне'!$A$1:$C$150, 3, 0) * H23),"")</f>
        <v/>
      </c>
      <c r="H23" s="39" t="str">
        <f t="shared" si="7"/>
        <v/>
      </c>
      <c r="J23" s="41">
        <f t="shared" ca="1" si="1"/>
        <v>0</v>
      </c>
      <c r="K23" s="40">
        <f t="shared" ca="1" si="2"/>
        <v>0</v>
      </c>
      <c r="L23" s="40">
        <f t="shared" si="3"/>
        <v>0</v>
      </c>
      <c r="M23" s="40">
        <f t="shared" ca="1" si="4"/>
        <v>0</v>
      </c>
      <c r="Q23" s="39" t="str">
        <f t="shared" ca="1" si="5"/>
        <v/>
      </c>
      <c r="R23" s="39" t="str">
        <f t="shared" ca="1" si="6"/>
        <v/>
      </c>
      <c r="AMI23" s="11"/>
      <c r="AMJ23" s="11"/>
    </row>
    <row r="24" spans="2:1024" s="40" customFormat="1" ht="13.5" customHeight="1" x14ac:dyDescent="0.2">
      <c r="B24" s="42" t="str">
        <f>IF(D24="","",VLOOKUP(D24, 'SKU Маскарпоне'!$A$1:$F$150, 6, 0))</f>
        <v/>
      </c>
      <c r="C24" s="42" t="str">
        <f>IF(D24="","",VLOOKUP(D24, 'SKU Маскарпоне'!$A$1:$B$150, 2, 0))</f>
        <v/>
      </c>
      <c r="E24" s="41"/>
      <c r="F24" s="38" t="str">
        <f t="shared" ca="1" si="0"/>
        <v/>
      </c>
      <c r="G24" s="39" t="str">
        <f ca="1">IF(I24 = "-", IF(VLOOKUP(INDIRECT("D" &amp; ROW() - 1), 'SKU Маскарпоне'!$A$1:$C$150, 3, 0) = 1, H24 + VLOOKUP(INDIRECT("D" &amp; ROW() - 1), 'SKU Маскарпоне'!$A$1:$D$150, 4, 0), VLOOKUP(INDIRECT("D" &amp; ROW() - 1), 'SKU Маскарпоне'!$A$1:$C$150, 3, 0) * H24),"")</f>
        <v/>
      </c>
      <c r="H24" s="39" t="str">
        <f t="shared" si="7"/>
        <v/>
      </c>
      <c r="J24" s="41">
        <f t="shared" ca="1" si="1"/>
        <v>0</v>
      </c>
      <c r="K24" s="40">
        <f t="shared" ca="1" si="2"/>
        <v>0</v>
      </c>
      <c r="L24" s="40">
        <f t="shared" si="3"/>
        <v>0</v>
      </c>
      <c r="M24" s="40">
        <f t="shared" ca="1" si="4"/>
        <v>0</v>
      </c>
      <c r="Q24" s="39" t="str">
        <f t="shared" ca="1" si="5"/>
        <v/>
      </c>
      <c r="R24" s="39" t="str">
        <f t="shared" ca="1" si="6"/>
        <v/>
      </c>
      <c r="AMI24" s="11"/>
      <c r="AMJ24" s="11"/>
    </row>
    <row r="25" spans="2:1024" s="40" customFormat="1" ht="13.5" customHeight="1" x14ac:dyDescent="0.2">
      <c r="B25" s="42" t="str">
        <f>IF(D25="","",VLOOKUP(D25, 'SKU Маскарпоне'!$A$1:$F$150, 6, 0))</f>
        <v/>
      </c>
      <c r="C25" s="42" t="str">
        <f>IF(D25="","",VLOOKUP(D25, 'SKU Маскарпоне'!$A$1:$B$150, 2, 0))</f>
        <v/>
      </c>
      <c r="E25" s="41"/>
      <c r="F25" s="38" t="str">
        <f t="shared" ca="1" si="0"/>
        <v/>
      </c>
      <c r="G25" s="39" t="str">
        <f ca="1">IF(I25 = "-", IF(VLOOKUP(INDIRECT("D" &amp; ROW() - 1), 'SKU Маскарпоне'!$A$1:$C$150, 3, 0) = 1, H25 + VLOOKUP(INDIRECT("D" &amp; ROW() - 1), 'SKU Маскарпоне'!$A$1:$D$150, 4, 0), VLOOKUP(INDIRECT("D" &amp; ROW() - 1), 'SKU Маскарпоне'!$A$1:$C$150, 3, 0) * H25),"")</f>
        <v/>
      </c>
      <c r="H25" s="39" t="str">
        <f t="shared" si="7"/>
        <v/>
      </c>
      <c r="J25" s="41">
        <f t="shared" ca="1" si="1"/>
        <v>0</v>
      </c>
      <c r="K25" s="40">
        <f t="shared" ca="1" si="2"/>
        <v>0</v>
      </c>
      <c r="L25" s="40">
        <f t="shared" si="3"/>
        <v>0</v>
      </c>
      <c r="M25" s="40">
        <f t="shared" ca="1" si="4"/>
        <v>0</v>
      </c>
      <c r="Q25" s="39" t="str">
        <f t="shared" ca="1" si="5"/>
        <v/>
      </c>
      <c r="R25" s="39" t="str">
        <f t="shared" ca="1" si="6"/>
        <v/>
      </c>
      <c r="AMI25" s="11"/>
      <c r="AMJ25" s="11"/>
    </row>
    <row r="26" spans="2:1024" s="40" customFormat="1" ht="13.5" customHeight="1" x14ac:dyDescent="0.2">
      <c r="B26" s="42" t="str">
        <f>IF(D26="","",VLOOKUP(D26, 'SKU Маскарпоне'!$A$1:$F$150, 6, 0))</f>
        <v/>
      </c>
      <c r="C26" s="42" t="str">
        <f>IF(D26="","",VLOOKUP(D26, 'SKU Маскарпоне'!$A$1:$B$150, 2, 0))</f>
        <v/>
      </c>
      <c r="E26" s="41"/>
      <c r="F26" s="38" t="str">
        <f t="shared" ca="1" si="0"/>
        <v/>
      </c>
      <c r="G26" s="39" t="str">
        <f ca="1">IF(I26 = "-", IF(VLOOKUP(INDIRECT("D" &amp; ROW() - 1), 'SKU Маскарпоне'!$A$1:$C$150, 3, 0) = 1, H26 + VLOOKUP(INDIRECT("D" &amp; ROW() - 1), 'SKU Маскарпоне'!$A$1:$D$150, 4, 0), VLOOKUP(INDIRECT("D" &amp; ROW() - 1), 'SKU Маскарпоне'!$A$1:$C$150, 3, 0) * H26),"")</f>
        <v/>
      </c>
      <c r="H26" s="39" t="str">
        <f t="shared" si="7"/>
        <v/>
      </c>
      <c r="J26" s="41">
        <f t="shared" ca="1" si="1"/>
        <v>0</v>
      </c>
      <c r="K26" s="40">
        <f t="shared" ca="1" si="2"/>
        <v>0</v>
      </c>
      <c r="L26" s="40">
        <f t="shared" si="3"/>
        <v>0</v>
      </c>
      <c r="M26" s="40">
        <f t="shared" ca="1" si="4"/>
        <v>0</v>
      </c>
      <c r="Q26" s="39" t="str">
        <f t="shared" ca="1" si="5"/>
        <v/>
      </c>
      <c r="R26" s="39" t="str">
        <f t="shared" ca="1" si="6"/>
        <v/>
      </c>
      <c r="AMI26" s="11"/>
      <c r="AMJ26" s="11"/>
    </row>
    <row r="27" spans="2:1024" s="40" customFormat="1" ht="13.5" customHeight="1" x14ac:dyDescent="0.2">
      <c r="B27" s="42" t="str">
        <f>IF(D27="","",VLOOKUP(D27, 'SKU Маскарпоне'!$A$1:$F$150, 6, 0))</f>
        <v/>
      </c>
      <c r="C27" s="42" t="str">
        <f>IF(D27="","",VLOOKUP(D27, 'SKU Маскарпоне'!$A$1:$B$150, 2, 0))</f>
        <v/>
      </c>
      <c r="E27" s="41"/>
      <c r="F27" s="38" t="str">
        <f t="shared" ca="1" si="0"/>
        <v/>
      </c>
      <c r="G27" s="39" t="str">
        <f ca="1">IF(I27 = "-", IF(VLOOKUP(INDIRECT("D" &amp; ROW() - 1), 'SKU Маскарпоне'!$A$1:$C$150, 3, 0) = 1, H27 + VLOOKUP(INDIRECT("D" &amp; ROW() - 1), 'SKU Маскарпоне'!$A$1:$D$150, 4, 0), VLOOKUP(INDIRECT("D" &amp; ROW() - 1), 'SKU Маскарпоне'!$A$1:$C$150, 3, 0) * H27),"")</f>
        <v/>
      </c>
      <c r="H27" s="39" t="str">
        <f t="shared" si="7"/>
        <v/>
      </c>
      <c r="J27" s="41">
        <f t="shared" ca="1" si="1"/>
        <v>0</v>
      </c>
      <c r="K27" s="40">
        <f t="shared" ca="1" si="2"/>
        <v>0</v>
      </c>
      <c r="L27" s="40">
        <f t="shared" si="3"/>
        <v>0</v>
      </c>
      <c r="M27" s="40">
        <f t="shared" ca="1" si="4"/>
        <v>0</v>
      </c>
      <c r="Q27" s="39" t="str">
        <f t="shared" ca="1" si="5"/>
        <v/>
      </c>
      <c r="R27" s="39" t="str">
        <f t="shared" ca="1" si="6"/>
        <v/>
      </c>
      <c r="AMI27" s="11"/>
      <c r="AMJ27" s="11"/>
    </row>
    <row r="28" spans="2:1024" s="40" customFormat="1" ht="13.5" customHeight="1" x14ac:dyDescent="0.2">
      <c r="B28" s="42" t="str">
        <f>IF(D28="","",VLOOKUP(D28, 'SKU Маскарпоне'!$A$1:$F$150, 6, 0))</f>
        <v/>
      </c>
      <c r="C28" s="42" t="str">
        <f>IF(D28="","",VLOOKUP(D28, 'SKU Маскарпоне'!$A$1:$B$150, 2, 0))</f>
        <v/>
      </c>
      <c r="E28" s="41"/>
      <c r="F28" s="38" t="str">
        <f t="shared" ca="1" si="0"/>
        <v/>
      </c>
      <c r="G28" s="39" t="str">
        <f ca="1">IF(I28 = "-", IF(VLOOKUP(INDIRECT("D" &amp; ROW() - 1), 'SKU Маскарпоне'!$A$1:$C$150, 3, 0) = 1, H28 + VLOOKUP(INDIRECT("D" &amp; ROW() - 1), 'SKU Маскарпоне'!$A$1:$D$150, 4, 0), VLOOKUP(INDIRECT("D" &amp; ROW() - 1), 'SKU Маскарпоне'!$A$1:$C$150, 3, 0) * H28),"")</f>
        <v/>
      </c>
      <c r="H28" s="39" t="str">
        <f t="shared" si="7"/>
        <v/>
      </c>
      <c r="J28" s="41">
        <f t="shared" ca="1" si="1"/>
        <v>0</v>
      </c>
      <c r="K28" s="40">
        <f t="shared" ca="1" si="2"/>
        <v>0</v>
      </c>
      <c r="L28" s="40">
        <f t="shared" si="3"/>
        <v>0</v>
      </c>
      <c r="M28" s="40">
        <f t="shared" ca="1" si="4"/>
        <v>0</v>
      </c>
      <c r="Q28" s="39" t="str">
        <f t="shared" ca="1" si="5"/>
        <v/>
      </c>
      <c r="R28" s="39" t="str">
        <f t="shared" ca="1" si="6"/>
        <v/>
      </c>
      <c r="AMI28" s="11"/>
      <c r="AMJ28" s="11"/>
    </row>
    <row r="29" spans="2:1024" s="40" customFormat="1" ht="13.5" customHeight="1" x14ac:dyDescent="0.2">
      <c r="B29" s="42" t="str">
        <f>IF(D29="","",VLOOKUP(D29, 'SKU Маскарпоне'!$A$1:$F$150, 6, 0))</f>
        <v/>
      </c>
      <c r="C29" s="42" t="str">
        <f>IF(D29="","",VLOOKUP(D29, 'SKU Маскарпоне'!$A$1:$B$150, 2, 0))</f>
        <v/>
      </c>
      <c r="E29" s="41"/>
      <c r="F29" s="38" t="str">
        <f t="shared" ca="1" si="0"/>
        <v/>
      </c>
      <c r="G29" s="39" t="str">
        <f ca="1">IF(I29 = "-", IF(VLOOKUP(INDIRECT("D" &amp; ROW() - 1), 'SKU Маскарпоне'!$A$1:$C$150, 3, 0) = 1, H29 + VLOOKUP(INDIRECT("D" &amp; ROW() - 1), 'SKU Маскарпоне'!$A$1:$D$150, 4, 0), VLOOKUP(INDIRECT("D" &amp; ROW() - 1), 'SKU Маскарпоне'!$A$1:$C$150, 3, 0) * H29),"")</f>
        <v/>
      </c>
      <c r="H29" s="39" t="str">
        <f t="shared" si="7"/>
        <v/>
      </c>
      <c r="J29" s="41">
        <f t="shared" ca="1" si="1"/>
        <v>0</v>
      </c>
      <c r="K29" s="40">
        <f t="shared" ca="1" si="2"/>
        <v>0</v>
      </c>
      <c r="L29" s="40">
        <f t="shared" si="3"/>
        <v>0</v>
      </c>
      <c r="M29" s="40">
        <f t="shared" ca="1" si="4"/>
        <v>0</v>
      </c>
      <c r="Q29" s="39" t="str">
        <f t="shared" ca="1" si="5"/>
        <v/>
      </c>
      <c r="R29" s="39" t="str">
        <f t="shared" ca="1" si="6"/>
        <v/>
      </c>
      <c r="AMI29" s="11"/>
      <c r="AMJ29" s="11"/>
    </row>
    <row r="30" spans="2:1024" s="40" customFormat="1" ht="13.5" customHeight="1" x14ac:dyDescent="0.2">
      <c r="B30" s="42" t="str">
        <f>IF(D30="","",VLOOKUP(D30, 'SKU Маскарпоне'!$A$1:$F$150, 6, 0))</f>
        <v/>
      </c>
      <c r="C30" s="42" t="str">
        <f>IF(D30="","",VLOOKUP(D30, 'SKU Маскарпоне'!$A$1:$B$150, 2, 0))</f>
        <v/>
      </c>
      <c r="E30" s="41"/>
      <c r="F30" s="38" t="str">
        <f t="shared" ca="1" si="0"/>
        <v/>
      </c>
      <c r="G30" s="39" t="str">
        <f ca="1">IF(I30 = "-", IF(VLOOKUP(INDIRECT("D" &amp; ROW() - 1), 'SKU Маскарпоне'!$A$1:$C$150, 3, 0) = 1, H30 + VLOOKUP(INDIRECT("D" &amp; ROW() - 1), 'SKU Маскарпоне'!$A$1:$D$150, 4, 0), VLOOKUP(INDIRECT("D" &amp; ROW() - 1), 'SKU Маскарпоне'!$A$1:$C$150, 3, 0) * H30),"")</f>
        <v/>
      </c>
      <c r="H30" s="39" t="str">
        <f t="shared" si="7"/>
        <v/>
      </c>
      <c r="J30" s="41">
        <f t="shared" ca="1" si="1"/>
        <v>0</v>
      </c>
      <c r="K30" s="40">
        <f t="shared" ca="1" si="2"/>
        <v>0</v>
      </c>
      <c r="L30" s="40">
        <f t="shared" si="3"/>
        <v>0</v>
      </c>
      <c r="M30" s="40">
        <f t="shared" ca="1" si="4"/>
        <v>0</v>
      </c>
      <c r="Q30" s="39" t="str">
        <f t="shared" ca="1" si="5"/>
        <v/>
      </c>
      <c r="R30" s="39" t="str">
        <f t="shared" ca="1" si="6"/>
        <v/>
      </c>
      <c r="AMI30" s="11"/>
      <c r="AMJ30" s="11"/>
    </row>
    <row r="31" spans="2:1024" s="40" customFormat="1" ht="13.5" customHeight="1" x14ac:dyDescent="0.2">
      <c r="B31" s="42" t="str">
        <f>IF(D31="","",VLOOKUP(D31, 'SKU Маскарпоне'!$A$1:$F$150, 6, 0))</f>
        <v/>
      </c>
      <c r="C31" s="42" t="str">
        <f>IF(D31="","",VLOOKUP(D31, 'SKU Маскарпоне'!$A$1:$B$150, 2, 0))</f>
        <v/>
      </c>
      <c r="E31" s="41"/>
      <c r="F31" s="38" t="str">
        <f t="shared" ca="1" si="0"/>
        <v/>
      </c>
      <c r="G31" s="39" t="str">
        <f ca="1">IF(I31 = "-", IF(VLOOKUP(INDIRECT("D" &amp; ROW() - 1), 'SKU Маскарпоне'!$A$1:$C$150, 3, 0) = 1, H31 + VLOOKUP(INDIRECT("D" &amp; ROW() - 1), 'SKU Маскарпоне'!$A$1:$D$150, 4, 0), VLOOKUP(INDIRECT("D" &amp; ROW() - 1), 'SKU Маскарпоне'!$A$1:$C$150, 3, 0) * H31),"")</f>
        <v/>
      </c>
      <c r="H31" s="39" t="str">
        <f t="shared" si="7"/>
        <v/>
      </c>
      <c r="J31" s="41">
        <f t="shared" ca="1" si="1"/>
        <v>0</v>
      </c>
      <c r="K31" s="40">
        <f t="shared" ca="1" si="2"/>
        <v>0</v>
      </c>
      <c r="L31" s="40">
        <f t="shared" si="3"/>
        <v>0</v>
      </c>
      <c r="M31" s="40">
        <f t="shared" ca="1" si="4"/>
        <v>0</v>
      </c>
      <c r="Q31" s="39" t="str">
        <f t="shared" ca="1" si="5"/>
        <v/>
      </c>
      <c r="R31" s="39" t="str">
        <f t="shared" ca="1" si="6"/>
        <v/>
      </c>
      <c r="AMI31" s="11"/>
      <c r="AMJ31" s="11"/>
    </row>
    <row r="32" spans="2:1024" s="40" customFormat="1" ht="13.5" customHeight="1" x14ac:dyDescent="0.2">
      <c r="B32" s="42" t="str">
        <f>IF(D32="","",VLOOKUP(D32, 'SKU Маскарпоне'!$A$1:$F$150, 6, 0))</f>
        <v/>
      </c>
      <c r="C32" s="42" t="str">
        <f>IF(D32="","",VLOOKUP(D32, 'SKU Маскарпоне'!$A$1:$B$150, 2, 0))</f>
        <v/>
      </c>
      <c r="E32" s="41"/>
      <c r="F32" s="38" t="str">
        <f t="shared" ca="1" si="0"/>
        <v/>
      </c>
      <c r="G32" s="39" t="str">
        <f ca="1">IF(I32 = "-", IF(VLOOKUP(INDIRECT("D" &amp; ROW() - 1), 'SKU Маскарпоне'!$A$1:$C$150, 3, 0) = 1, H32 + VLOOKUP(INDIRECT("D" &amp; ROW() - 1), 'SKU Маскарпоне'!$A$1:$D$150, 4, 0), VLOOKUP(INDIRECT("D" &amp; ROW() - 1), 'SKU Маскарпоне'!$A$1:$C$150, 3, 0) * H32),"")</f>
        <v/>
      </c>
      <c r="H32" s="39" t="str">
        <f t="shared" si="7"/>
        <v/>
      </c>
      <c r="J32" s="41">
        <f t="shared" ca="1" si="1"/>
        <v>0</v>
      </c>
      <c r="K32" s="40">
        <f t="shared" ca="1" si="2"/>
        <v>0</v>
      </c>
      <c r="L32" s="40">
        <f t="shared" si="3"/>
        <v>0</v>
      </c>
      <c r="M32" s="40">
        <f t="shared" ca="1" si="4"/>
        <v>0</v>
      </c>
      <c r="Q32" s="39" t="str">
        <f t="shared" ca="1" si="5"/>
        <v/>
      </c>
      <c r="R32" s="39" t="str">
        <f t="shared" ca="1" si="6"/>
        <v/>
      </c>
      <c r="AMI32" s="11"/>
      <c r="AMJ32" s="11"/>
    </row>
    <row r="33" spans="2:1024" s="40" customFormat="1" ht="13.5" customHeight="1" x14ac:dyDescent="0.2">
      <c r="B33" s="42" t="str">
        <f>IF(D33="","",VLOOKUP(D33, 'SKU Маскарпоне'!$A$1:$F$150, 6, 0))</f>
        <v/>
      </c>
      <c r="C33" s="42" t="str">
        <f>IF(D33="","",VLOOKUP(D33, 'SKU Маскарпоне'!$A$1:$B$150, 2, 0))</f>
        <v/>
      </c>
      <c r="E33" s="41"/>
      <c r="F33" s="38" t="str">
        <f t="shared" ca="1" si="0"/>
        <v/>
      </c>
      <c r="G33" s="39" t="str">
        <f ca="1">IF(I33 = "-", IF(VLOOKUP(INDIRECT("D" &amp; ROW() - 1), 'SKU Маскарпоне'!$A$1:$C$150, 3, 0) = 1, H33 + VLOOKUP(INDIRECT("D" &amp; ROW() - 1), 'SKU Маскарпоне'!$A$1:$D$150, 4, 0), VLOOKUP(INDIRECT("D" &amp; ROW() - 1), 'SKU Маскарпоне'!$A$1:$C$150, 3, 0) * H33),"")</f>
        <v/>
      </c>
      <c r="H33" s="39" t="str">
        <f t="shared" si="7"/>
        <v/>
      </c>
      <c r="J33" s="41">
        <f t="shared" ca="1" si="1"/>
        <v>0</v>
      </c>
      <c r="K33" s="40">
        <f t="shared" ca="1" si="2"/>
        <v>0</v>
      </c>
      <c r="L33" s="40">
        <f t="shared" si="3"/>
        <v>0</v>
      </c>
      <c r="M33" s="40">
        <f t="shared" ca="1" si="4"/>
        <v>0</v>
      </c>
      <c r="Q33" s="39" t="str">
        <f t="shared" ca="1" si="5"/>
        <v/>
      </c>
      <c r="R33" s="39" t="str">
        <f t="shared" ca="1" si="6"/>
        <v/>
      </c>
      <c r="AMI33" s="11"/>
      <c r="AMJ33" s="11"/>
    </row>
    <row r="34" spans="2:1024" s="40" customFormat="1" ht="13.5" customHeight="1" x14ac:dyDescent="0.2">
      <c r="B34" s="42" t="str">
        <f>IF(D34="","",VLOOKUP(D34, 'SKU Маскарпоне'!$A$1:$F$150, 6, 0))</f>
        <v/>
      </c>
      <c r="C34" s="42" t="str">
        <f>IF(D34="","",VLOOKUP(D34, 'SKU Маскарпоне'!$A$1:$B$150, 2, 0))</f>
        <v/>
      </c>
      <c r="E34" s="41"/>
      <c r="F34" s="38" t="str">
        <f t="shared" ca="1" si="0"/>
        <v/>
      </c>
      <c r="G34" s="39" t="str">
        <f ca="1">IF(I34 = "-", IF(VLOOKUP(INDIRECT("D" &amp; ROW() - 1), 'SKU Маскарпоне'!$A$1:$C$150, 3, 0) = 1, H34 + VLOOKUP(INDIRECT("D" &amp; ROW() - 1), 'SKU Маскарпоне'!$A$1:$D$150, 4, 0), VLOOKUP(INDIRECT("D" &amp; ROW() - 1), 'SKU Маскарпоне'!$A$1:$C$150, 3, 0) * H34),"")</f>
        <v/>
      </c>
      <c r="H34" s="39" t="str">
        <f t="shared" si="7"/>
        <v/>
      </c>
      <c r="J34" s="41">
        <f t="shared" ca="1" si="1"/>
        <v>0</v>
      </c>
      <c r="K34" s="40">
        <f t="shared" ca="1" si="2"/>
        <v>0</v>
      </c>
      <c r="L34" s="40">
        <f t="shared" si="3"/>
        <v>0</v>
      </c>
      <c r="M34" s="40">
        <f t="shared" ca="1" si="4"/>
        <v>0</v>
      </c>
      <c r="Q34" s="39" t="str">
        <f t="shared" ca="1" si="5"/>
        <v/>
      </c>
      <c r="R34" s="39" t="str">
        <f t="shared" ca="1" si="6"/>
        <v/>
      </c>
      <c r="AMI34" s="11"/>
      <c r="AMJ34" s="11"/>
    </row>
    <row r="35" spans="2:1024" s="40" customFormat="1" ht="13.5" customHeight="1" x14ac:dyDescent="0.2">
      <c r="B35" s="42" t="str">
        <f>IF(D35="","",VLOOKUP(D35, 'SKU Маскарпоне'!$A$1:$F$150, 6, 0))</f>
        <v/>
      </c>
      <c r="C35" s="42" t="str">
        <f>IF(D35="","",VLOOKUP(D35, 'SKU Маскарпоне'!$A$1:$B$150, 2, 0))</f>
        <v/>
      </c>
      <c r="E35" s="41"/>
      <c r="F35" s="38" t="str">
        <f t="shared" ref="F35:F66" ca="1" si="8">IF(I35="","",INDIRECT("J" &amp; ROW() - 1) - G35)</f>
        <v/>
      </c>
      <c r="G35" s="39" t="str">
        <f ca="1">IF(I35 = "-", IF(VLOOKUP(INDIRECT("D" &amp; ROW() - 1), 'SKU Маскарпоне'!$A$1:$C$150, 3, 0) = 1, H35 + VLOOKUP(INDIRECT("D" &amp; ROW() - 1), 'SKU Маскарпоне'!$A$1:$D$150, 4, 0), VLOOKUP(INDIRECT("D" &amp; ROW() - 1), 'SKU Маскарпоне'!$A$1:$C$150, 3, 0) * H35),"")</f>
        <v/>
      </c>
      <c r="H35" s="39" t="str">
        <f t="shared" si="7"/>
        <v/>
      </c>
      <c r="J35" s="41">
        <f t="shared" ref="J35:J66" ca="1" si="9">IF(I35 = "-", 0, INDIRECT("J" &amp; ROW() - 1) + E35)</f>
        <v>0</v>
      </c>
      <c r="K35" s="40">
        <f t="shared" ref="K35:K66" ca="1" si="10">IF(I35 = "-", INDIRECT("C" &amp; ROW() - 1),0)</f>
        <v>0</v>
      </c>
      <c r="L35" s="40">
        <f t="shared" ref="L35:L66" si="11">IF(I35="-",1,0)</f>
        <v>0</v>
      </c>
      <c r="M35" s="40">
        <f t="shared" ref="M35:M66" ca="1" si="12">IF(K35 = 0, INDIRECT("N" &amp; ROW() - 1), K35)</f>
        <v>0</v>
      </c>
      <c r="Q35" s="39" t="str">
        <f t="shared" ref="Q35:Q66" ca="1" si="13">IF(P35 = "", "", P35 / INDIRECT("D" &amp; ROW() - 1) )</f>
        <v/>
      </c>
      <c r="R35" s="39" t="str">
        <f t="shared" ca="1" si="6"/>
        <v/>
      </c>
      <c r="AMI35" s="11"/>
      <c r="AMJ35" s="11"/>
    </row>
    <row r="36" spans="2:1024" s="40" customFormat="1" ht="13.5" customHeight="1" x14ac:dyDescent="0.2">
      <c r="B36" s="42" t="str">
        <f>IF(D36="","",VLOOKUP(D36, 'SKU Маскарпоне'!$A$1:$F$150, 6, 0))</f>
        <v/>
      </c>
      <c r="C36" s="42" t="str">
        <f>IF(D36="","",VLOOKUP(D36, 'SKU Маскарпоне'!$A$1:$B$150, 2, 0))</f>
        <v/>
      </c>
      <c r="E36" s="41"/>
      <c r="F36" s="38" t="str">
        <f t="shared" ca="1" si="8"/>
        <v/>
      </c>
      <c r="G36" s="39" t="str">
        <f ca="1">IF(I36 = "-", IF(VLOOKUP(INDIRECT("D" &amp; ROW() - 1), 'SKU Маскарпоне'!$A$1:$C$150, 3, 0) = 1, H36 + VLOOKUP(INDIRECT("D" &amp; ROW() - 1), 'SKU Маскарпоне'!$A$1:$D$150, 4, 0), VLOOKUP(INDIRECT("D" &amp; ROW() - 1), 'SKU Маскарпоне'!$A$1:$C$150, 3, 0) * H36),"")</f>
        <v/>
      </c>
      <c r="H36" s="39" t="str">
        <f t="shared" si="7"/>
        <v/>
      </c>
      <c r="J36" s="41">
        <f t="shared" ca="1" si="9"/>
        <v>0</v>
      </c>
      <c r="K36" s="40">
        <f t="shared" ca="1" si="10"/>
        <v>0</v>
      </c>
      <c r="L36" s="40">
        <f t="shared" si="11"/>
        <v>0</v>
      </c>
      <c r="M36" s="40">
        <f t="shared" ca="1" si="12"/>
        <v>0</v>
      </c>
      <c r="Q36" s="39" t="str">
        <f t="shared" ca="1" si="13"/>
        <v/>
      </c>
      <c r="R36" s="39" t="str">
        <f t="shared" ca="1" si="6"/>
        <v/>
      </c>
      <c r="AMI36" s="11"/>
      <c r="AMJ36" s="11"/>
    </row>
    <row r="37" spans="2:1024" s="40" customFormat="1" ht="13.5" customHeight="1" x14ac:dyDescent="0.2">
      <c r="B37" s="42" t="str">
        <f>IF(D37="","",VLOOKUP(D37, 'SKU Маскарпоне'!$A$1:$F$150, 6, 0))</f>
        <v/>
      </c>
      <c r="C37" s="42" t="str">
        <f>IF(D37="","",VLOOKUP(D37, 'SKU Маскарпоне'!$A$1:$B$150, 2, 0))</f>
        <v/>
      </c>
      <c r="E37" s="41"/>
      <c r="F37" s="38" t="str">
        <f t="shared" ca="1" si="8"/>
        <v/>
      </c>
      <c r="G37" s="39" t="str">
        <f ca="1">IF(I37 = "-", IF(VLOOKUP(INDIRECT("D" &amp; ROW() - 1), 'SKU Маскарпоне'!$A$1:$C$150, 3, 0) = 1, H37 + VLOOKUP(INDIRECT("D" &amp; ROW() - 1), 'SKU Маскарпоне'!$A$1:$D$150, 4, 0), VLOOKUP(INDIRECT("D" &amp; ROW() - 1), 'SKU Маскарпоне'!$A$1:$C$150, 3, 0) * H37),"")</f>
        <v/>
      </c>
      <c r="H37" s="39" t="str">
        <f t="shared" si="7"/>
        <v/>
      </c>
      <c r="J37" s="41">
        <f t="shared" ca="1" si="9"/>
        <v>0</v>
      </c>
      <c r="K37" s="40">
        <f t="shared" ca="1" si="10"/>
        <v>0</v>
      </c>
      <c r="L37" s="40">
        <f t="shared" si="11"/>
        <v>0</v>
      </c>
      <c r="M37" s="40">
        <f t="shared" ca="1" si="12"/>
        <v>0</v>
      </c>
      <c r="Q37" s="39" t="str">
        <f t="shared" ca="1" si="13"/>
        <v/>
      </c>
      <c r="R37" s="39" t="str">
        <f t="shared" ca="1" si="6"/>
        <v/>
      </c>
      <c r="AMI37" s="11"/>
      <c r="AMJ37" s="11"/>
    </row>
    <row r="38" spans="2:1024" s="40" customFormat="1" ht="13.5" customHeight="1" x14ac:dyDescent="0.2">
      <c r="B38" s="42" t="str">
        <f>IF(D38="","",VLOOKUP(D38, 'SKU Маскарпоне'!$A$1:$F$150, 6, 0))</f>
        <v/>
      </c>
      <c r="C38" s="42" t="str">
        <f>IF(D38="","",VLOOKUP(D38, 'SKU Маскарпоне'!$A$1:$B$150, 2, 0))</f>
        <v/>
      </c>
      <c r="E38" s="41"/>
      <c r="F38" s="38" t="str">
        <f t="shared" ca="1" si="8"/>
        <v/>
      </c>
      <c r="G38" s="39" t="str">
        <f ca="1">IF(I38 = "-", IF(VLOOKUP(INDIRECT("D" &amp; ROW() - 1), 'SKU Маскарпоне'!$A$1:$C$150, 3, 0) = 1, H38 + VLOOKUP(INDIRECT("D" &amp; ROW() - 1), 'SKU Маскарпоне'!$A$1:$D$150, 4, 0), VLOOKUP(INDIRECT("D" &amp; ROW() - 1), 'SKU Маскарпоне'!$A$1:$C$150, 3, 0) * H38),"")</f>
        <v/>
      </c>
      <c r="H38" s="39" t="str">
        <f t="shared" si="7"/>
        <v/>
      </c>
      <c r="J38" s="41">
        <f t="shared" ca="1" si="9"/>
        <v>0</v>
      </c>
      <c r="K38" s="40">
        <f t="shared" ca="1" si="10"/>
        <v>0</v>
      </c>
      <c r="L38" s="40">
        <f t="shared" si="11"/>
        <v>0</v>
      </c>
      <c r="M38" s="40">
        <f t="shared" ca="1" si="12"/>
        <v>0</v>
      </c>
      <c r="Q38" s="39" t="str">
        <f t="shared" ca="1" si="13"/>
        <v/>
      </c>
      <c r="R38" s="39" t="str">
        <f t="shared" ca="1" si="6"/>
        <v/>
      </c>
      <c r="AMI38" s="11"/>
      <c r="AMJ38" s="11"/>
    </row>
    <row r="39" spans="2:1024" s="40" customFormat="1" ht="13.5" customHeight="1" x14ac:dyDescent="0.2">
      <c r="B39" s="42" t="str">
        <f>IF(D39="","",VLOOKUP(D39, 'SKU Маскарпоне'!$A$1:$F$150, 6, 0))</f>
        <v/>
      </c>
      <c r="C39" s="42" t="str">
        <f>IF(D39="","",VLOOKUP(D39, 'SKU Маскарпоне'!$A$1:$B$150, 2, 0))</f>
        <v/>
      </c>
      <c r="E39" s="41"/>
      <c r="F39" s="38" t="str">
        <f t="shared" ca="1" si="8"/>
        <v/>
      </c>
      <c r="G39" s="39" t="str">
        <f ca="1">IF(I39 = "-", IF(VLOOKUP(INDIRECT("D" &amp; ROW() - 1), 'SKU Маскарпоне'!$A$1:$C$150, 3, 0) = 1, H39 + VLOOKUP(INDIRECT("D" &amp; ROW() - 1), 'SKU Маскарпоне'!$A$1:$D$150, 4, 0), VLOOKUP(INDIRECT("D" &amp; ROW() - 1), 'SKU Маскарпоне'!$A$1:$C$150, 3, 0) * H39),"")</f>
        <v/>
      </c>
      <c r="H39" s="39" t="str">
        <f t="shared" si="7"/>
        <v/>
      </c>
      <c r="J39" s="41">
        <f t="shared" ca="1" si="9"/>
        <v>0</v>
      </c>
      <c r="K39" s="40">
        <f t="shared" ca="1" si="10"/>
        <v>0</v>
      </c>
      <c r="L39" s="40">
        <f t="shared" si="11"/>
        <v>0</v>
      </c>
      <c r="M39" s="40">
        <f t="shared" ca="1" si="12"/>
        <v>0</v>
      </c>
      <c r="Q39" s="39" t="str">
        <f t="shared" ca="1" si="13"/>
        <v/>
      </c>
      <c r="R39" s="39" t="str">
        <f t="shared" ca="1" si="6"/>
        <v/>
      </c>
      <c r="AMI39" s="11"/>
      <c r="AMJ39" s="11"/>
    </row>
    <row r="40" spans="2:1024" s="40" customFormat="1" ht="13.5" customHeight="1" x14ac:dyDescent="0.2">
      <c r="B40" s="42" t="str">
        <f>IF(D40="","",VLOOKUP(D40, 'SKU Маскарпоне'!$A$1:$F$150, 6, 0))</f>
        <v/>
      </c>
      <c r="C40" s="42" t="str">
        <f>IF(D40="","",VLOOKUP(D40, 'SKU Маскарпоне'!$A$1:$B$150, 2, 0))</f>
        <v/>
      </c>
      <c r="E40" s="41"/>
      <c r="F40" s="38" t="str">
        <f t="shared" ca="1" si="8"/>
        <v/>
      </c>
      <c r="G40" s="39" t="str">
        <f ca="1">IF(I40 = "-", IF(VLOOKUP(INDIRECT("D" &amp; ROW() - 1), 'SKU Маскарпоне'!$A$1:$C$150, 3, 0) = 1, H40 + VLOOKUP(INDIRECT("D" &amp; ROW() - 1), 'SKU Маскарпоне'!$A$1:$D$150, 4, 0), VLOOKUP(INDIRECT("D" &amp; ROW() - 1), 'SKU Маскарпоне'!$A$1:$C$150, 3, 0) * H40),"")</f>
        <v/>
      </c>
      <c r="H40" s="39" t="str">
        <f t="shared" si="7"/>
        <v/>
      </c>
      <c r="J40" s="41">
        <f t="shared" ca="1" si="9"/>
        <v>0</v>
      </c>
      <c r="K40" s="40">
        <f t="shared" ca="1" si="10"/>
        <v>0</v>
      </c>
      <c r="L40" s="40">
        <f t="shared" si="11"/>
        <v>0</v>
      </c>
      <c r="M40" s="40">
        <f t="shared" ca="1" si="12"/>
        <v>0</v>
      </c>
      <c r="Q40" s="39" t="str">
        <f t="shared" ca="1" si="13"/>
        <v/>
      </c>
      <c r="R40" s="39" t="str">
        <f t="shared" ca="1" si="6"/>
        <v/>
      </c>
      <c r="AMI40" s="11"/>
      <c r="AMJ40" s="11"/>
    </row>
    <row r="41" spans="2:1024" s="40" customFormat="1" ht="13.5" customHeight="1" x14ac:dyDescent="0.2">
      <c r="B41" s="42" t="str">
        <f>IF(D41="","",VLOOKUP(D41, 'SKU Маскарпоне'!$A$1:$F$150, 6, 0))</f>
        <v/>
      </c>
      <c r="C41" s="42" t="str">
        <f>IF(D41="","",VLOOKUP(D41, 'SKU Маскарпоне'!$A$1:$B$150, 2, 0))</f>
        <v/>
      </c>
      <c r="E41" s="41"/>
      <c r="F41" s="38" t="str">
        <f t="shared" ca="1" si="8"/>
        <v/>
      </c>
      <c r="G41" s="39" t="str">
        <f ca="1">IF(I41 = "-", IF(VLOOKUP(INDIRECT("D" &amp; ROW() - 1), 'SKU Маскарпоне'!$A$1:$C$150, 3, 0) = 1, H41 + VLOOKUP(INDIRECT("D" &amp; ROW() - 1), 'SKU Маскарпоне'!$A$1:$D$150, 4, 0), VLOOKUP(INDIRECT("D" &amp; ROW() - 1), 'SKU Маскарпоне'!$A$1:$C$150, 3, 0) * H41),"")</f>
        <v/>
      </c>
      <c r="H41" s="39" t="str">
        <f t="shared" si="7"/>
        <v/>
      </c>
      <c r="J41" s="41">
        <f t="shared" ca="1" si="9"/>
        <v>0</v>
      </c>
      <c r="K41" s="40">
        <f t="shared" ca="1" si="10"/>
        <v>0</v>
      </c>
      <c r="L41" s="40">
        <f t="shared" si="11"/>
        <v>0</v>
      </c>
      <c r="M41" s="40">
        <f t="shared" ca="1" si="12"/>
        <v>0</v>
      </c>
      <c r="Q41" s="39" t="str">
        <f t="shared" ca="1" si="13"/>
        <v/>
      </c>
      <c r="R41" s="39" t="str">
        <f t="shared" ca="1" si="6"/>
        <v/>
      </c>
      <c r="AMI41" s="11"/>
      <c r="AMJ41" s="11"/>
    </row>
    <row r="42" spans="2:1024" s="40" customFormat="1" ht="13.5" customHeight="1" x14ac:dyDescent="0.2">
      <c r="B42" s="42" t="str">
        <f>IF(D42="","",VLOOKUP(D42, 'SKU Маскарпоне'!$A$1:$F$150, 6, 0))</f>
        <v/>
      </c>
      <c r="C42" s="42" t="str">
        <f>IF(D42="","",VLOOKUP(D42, 'SKU Маскарпоне'!$A$1:$B$150, 2, 0))</f>
        <v/>
      </c>
      <c r="E42" s="41"/>
      <c r="F42" s="38" t="str">
        <f t="shared" ca="1" si="8"/>
        <v/>
      </c>
      <c r="G42" s="39" t="str">
        <f ca="1">IF(I42 = "-", IF(VLOOKUP(INDIRECT("D" &amp; ROW() - 1), 'SKU Маскарпоне'!$A$1:$C$150, 3, 0) = 1, H42 + VLOOKUP(INDIRECT("D" &amp; ROW() - 1), 'SKU Маскарпоне'!$A$1:$D$150, 4, 0), VLOOKUP(INDIRECT("D" &amp; ROW() - 1), 'SKU Маскарпоне'!$A$1:$C$150, 3, 0) * H42),"")</f>
        <v/>
      </c>
      <c r="H42" s="39" t="str">
        <f t="shared" si="7"/>
        <v/>
      </c>
      <c r="J42" s="41">
        <f t="shared" ca="1" si="9"/>
        <v>0</v>
      </c>
      <c r="K42" s="40">
        <f t="shared" ca="1" si="10"/>
        <v>0</v>
      </c>
      <c r="L42" s="40">
        <f t="shared" si="11"/>
        <v>0</v>
      </c>
      <c r="M42" s="40">
        <f t="shared" ca="1" si="12"/>
        <v>0</v>
      </c>
      <c r="Q42" s="39" t="str">
        <f t="shared" ca="1" si="13"/>
        <v/>
      </c>
      <c r="R42" s="39" t="str">
        <f t="shared" ca="1" si="6"/>
        <v/>
      </c>
      <c r="AMI42" s="11"/>
      <c r="AMJ42" s="11"/>
    </row>
    <row r="43" spans="2:1024" s="40" customFormat="1" ht="13.5" customHeight="1" x14ac:dyDescent="0.2">
      <c r="B43" s="42" t="str">
        <f>IF(D43="","",VLOOKUP(D43, 'SKU Маскарпоне'!$A$1:$F$150, 6, 0))</f>
        <v/>
      </c>
      <c r="C43" s="42" t="str">
        <f>IF(D43="","",VLOOKUP(D43, 'SKU Маскарпоне'!$A$1:$B$150, 2, 0))</f>
        <v/>
      </c>
      <c r="E43" s="41"/>
      <c r="F43" s="38" t="str">
        <f t="shared" ca="1" si="8"/>
        <v/>
      </c>
      <c r="G43" s="39" t="str">
        <f ca="1">IF(I43 = "-", IF(VLOOKUP(INDIRECT("D" &amp; ROW() - 1), 'SKU Маскарпоне'!$A$1:$C$150, 3, 0) = 1, H43 + VLOOKUP(INDIRECT("D" &amp; ROW() - 1), 'SKU Маскарпоне'!$A$1:$D$150, 4, 0), VLOOKUP(INDIRECT("D" &amp; ROW() - 1), 'SKU Маскарпоне'!$A$1:$C$150, 3, 0) * H43),"")</f>
        <v/>
      </c>
      <c r="H43" s="39" t="str">
        <f t="shared" si="7"/>
        <v/>
      </c>
      <c r="J43" s="41">
        <f t="shared" ca="1" si="9"/>
        <v>0</v>
      </c>
      <c r="K43" s="40">
        <f t="shared" ca="1" si="10"/>
        <v>0</v>
      </c>
      <c r="L43" s="40">
        <f t="shared" si="11"/>
        <v>0</v>
      </c>
      <c r="M43" s="40">
        <f t="shared" ca="1" si="12"/>
        <v>0</v>
      </c>
      <c r="Q43" s="39" t="str">
        <f t="shared" ca="1" si="13"/>
        <v/>
      </c>
      <c r="R43" s="39" t="str">
        <f t="shared" ca="1" si="6"/>
        <v/>
      </c>
      <c r="AMI43" s="11"/>
      <c r="AMJ43" s="11"/>
    </row>
    <row r="44" spans="2:1024" s="40" customFormat="1" ht="13.5" customHeight="1" x14ac:dyDescent="0.2">
      <c r="B44" s="42" t="str">
        <f>IF(D44="","",VLOOKUP(D44, 'SKU Маскарпоне'!$A$1:$F$150, 6, 0))</f>
        <v/>
      </c>
      <c r="C44" s="42" t="str">
        <f>IF(D44="","",VLOOKUP(D44, 'SKU Маскарпоне'!$A$1:$B$150, 2, 0))</f>
        <v/>
      </c>
      <c r="E44" s="41"/>
      <c r="F44" s="38" t="str">
        <f t="shared" ca="1" si="8"/>
        <v/>
      </c>
      <c r="G44" s="39" t="str">
        <f ca="1">IF(I44 = "-", IF(VLOOKUP(INDIRECT("D" &amp; ROW() - 1), 'SKU Маскарпоне'!$A$1:$C$150, 3, 0) = 1, H44 + VLOOKUP(INDIRECT("D" &amp; ROW() - 1), 'SKU Маскарпоне'!$A$1:$D$150, 4, 0), VLOOKUP(INDIRECT("D" &amp; ROW() - 1), 'SKU Маскарпоне'!$A$1:$C$150, 3, 0) * H44),"")</f>
        <v/>
      </c>
      <c r="H44" s="39" t="str">
        <f t="shared" si="7"/>
        <v/>
      </c>
      <c r="J44" s="41">
        <f t="shared" ca="1" si="9"/>
        <v>0</v>
      </c>
      <c r="K44" s="40">
        <f t="shared" ca="1" si="10"/>
        <v>0</v>
      </c>
      <c r="L44" s="40">
        <f t="shared" si="11"/>
        <v>0</v>
      </c>
      <c r="M44" s="40">
        <f t="shared" ca="1" si="12"/>
        <v>0</v>
      </c>
      <c r="Q44" s="39" t="str">
        <f t="shared" ca="1" si="13"/>
        <v/>
      </c>
      <c r="R44" s="39" t="str">
        <f t="shared" ca="1" si="6"/>
        <v/>
      </c>
      <c r="AMI44" s="11"/>
      <c r="AMJ44" s="11"/>
    </row>
    <row r="45" spans="2:1024" s="40" customFormat="1" ht="13.5" customHeight="1" x14ac:dyDescent="0.2">
      <c r="B45" s="42" t="str">
        <f>IF(D45="","",VLOOKUP(D45, 'SKU Маскарпоне'!$A$1:$F$150, 6, 0))</f>
        <v/>
      </c>
      <c r="C45" s="42" t="str">
        <f>IF(D45="","",VLOOKUP(D45, 'SKU Маскарпоне'!$A$1:$B$150, 2, 0))</f>
        <v/>
      </c>
      <c r="E45" s="41"/>
      <c r="F45" s="38" t="str">
        <f t="shared" ca="1" si="8"/>
        <v/>
      </c>
      <c r="G45" s="39" t="str">
        <f ca="1">IF(I45 = "-", IF(VLOOKUP(INDIRECT("D" &amp; ROW() - 1), 'SKU Маскарпоне'!$A$1:$C$150, 3, 0) = 1, H45 + VLOOKUP(INDIRECT("D" &amp; ROW() - 1), 'SKU Маскарпоне'!$A$1:$D$150, 4, 0), VLOOKUP(INDIRECT("D" &amp; ROW() - 1), 'SKU Маскарпоне'!$A$1:$C$150, 3, 0) * H45),"")</f>
        <v/>
      </c>
      <c r="H45" s="39" t="str">
        <f t="shared" si="7"/>
        <v/>
      </c>
      <c r="J45" s="41">
        <f t="shared" ca="1" si="9"/>
        <v>0</v>
      </c>
      <c r="K45" s="40">
        <f t="shared" ca="1" si="10"/>
        <v>0</v>
      </c>
      <c r="L45" s="40">
        <f t="shared" si="11"/>
        <v>0</v>
      </c>
      <c r="M45" s="40">
        <f t="shared" ca="1" si="12"/>
        <v>0</v>
      </c>
      <c r="Q45" s="39" t="str">
        <f t="shared" ca="1" si="13"/>
        <v/>
      </c>
      <c r="R45" s="39" t="str">
        <f t="shared" ca="1" si="6"/>
        <v/>
      </c>
      <c r="AMI45" s="11"/>
      <c r="AMJ45" s="11"/>
    </row>
    <row r="46" spans="2:1024" s="40" customFormat="1" ht="13.5" customHeight="1" x14ac:dyDescent="0.2">
      <c r="B46" s="42" t="str">
        <f>IF(D46="","",VLOOKUP(D46, 'SKU Маскарпоне'!$A$1:$F$150, 6, 0))</f>
        <v/>
      </c>
      <c r="C46" s="42" t="str">
        <f>IF(D46="","",VLOOKUP(D46, 'SKU Маскарпоне'!$A$1:$B$150, 2, 0))</f>
        <v/>
      </c>
      <c r="E46" s="41"/>
      <c r="F46" s="38" t="str">
        <f t="shared" ca="1" si="8"/>
        <v/>
      </c>
      <c r="G46" s="39" t="str">
        <f ca="1">IF(I46 = "-", IF(VLOOKUP(INDIRECT("D" &amp; ROW() - 1), 'SKU Маскарпоне'!$A$1:$C$150, 3, 0) = 1, H46 + VLOOKUP(INDIRECT("D" &amp; ROW() - 1), 'SKU Маскарпоне'!$A$1:$D$150, 4, 0), VLOOKUP(INDIRECT("D" &amp; ROW() - 1), 'SKU Маскарпоне'!$A$1:$C$150, 3, 0) * H46),"")</f>
        <v/>
      </c>
      <c r="H46" s="39" t="str">
        <f t="shared" si="7"/>
        <v/>
      </c>
      <c r="J46" s="41">
        <f t="shared" ca="1" si="9"/>
        <v>0</v>
      </c>
      <c r="K46" s="40">
        <f t="shared" ca="1" si="10"/>
        <v>0</v>
      </c>
      <c r="L46" s="40">
        <f t="shared" si="11"/>
        <v>0</v>
      </c>
      <c r="M46" s="40">
        <f t="shared" ca="1" si="12"/>
        <v>0</v>
      </c>
      <c r="Q46" s="39" t="str">
        <f t="shared" ca="1" si="13"/>
        <v/>
      </c>
      <c r="R46" s="39" t="str">
        <f t="shared" ca="1" si="6"/>
        <v/>
      </c>
      <c r="AMI46" s="11"/>
      <c r="AMJ46" s="11"/>
    </row>
    <row r="47" spans="2:1024" s="40" customFormat="1" ht="13.5" customHeight="1" x14ac:dyDescent="0.2">
      <c r="B47" s="42" t="str">
        <f>IF(D47="","",VLOOKUP(D47, 'SKU Маскарпоне'!$A$1:$F$150, 6, 0))</f>
        <v/>
      </c>
      <c r="C47" s="42" t="str">
        <f>IF(D47="","",VLOOKUP(D47, 'SKU Маскарпоне'!$A$1:$B$150, 2, 0))</f>
        <v/>
      </c>
      <c r="E47" s="41"/>
      <c r="F47" s="38" t="str">
        <f t="shared" ca="1" si="8"/>
        <v/>
      </c>
      <c r="G47" s="39" t="str">
        <f ca="1">IF(I47 = "-", IF(VLOOKUP(INDIRECT("D" &amp; ROW() - 1), 'SKU Маскарпоне'!$A$1:$C$150, 3, 0) = 1, H47 + VLOOKUP(INDIRECT("D" &amp; ROW() - 1), 'SKU Маскарпоне'!$A$1:$D$150, 4, 0), VLOOKUP(INDIRECT("D" &amp; ROW() - 1), 'SKU Маскарпоне'!$A$1:$C$150, 3, 0) * H47),"")</f>
        <v/>
      </c>
      <c r="H47" s="39" t="str">
        <f t="shared" si="7"/>
        <v/>
      </c>
      <c r="J47" s="41">
        <f t="shared" ca="1" si="9"/>
        <v>0</v>
      </c>
      <c r="K47" s="40">
        <f t="shared" ca="1" si="10"/>
        <v>0</v>
      </c>
      <c r="L47" s="40">
        <f t="shared" si="11"/>
        <v>0</v>
      </c>
      <c r="M47" s="40">
        <f t="shared" ca="1" si="12"/>
        <v>0</v>
      </c>
      <c r="Q47" s="39" t="str">
        <f t="shared" ca="1" si="13"/>
        <v/>
      </c>
      <c r="R47" s="39" t="str">
        <f t="shared" ca="1" si="6"/>
        <v/>
      </c>
      <c r="AMI47" s="11"/>
      <c r="AMJ47" s="11"/>
    </row>
    <row r="48" spans="2:1024" s="40" customFormat="1" ht="13.5" customHeight="1" x14ac:dyDescent="0.2">
      <c r="B48" s="42" t="str">
        <f>IF(D48="","",VLOOKUP(D48, 'SKU Маскарпоне'!$A$1:$F$150, 6, 0))</f>
        <v/>
      </c>
      <c r="C48" s="42" t="str">
        <f>IF(D48="","",VLOOKUP(D48, 'SKU Маскарпоне'!$A$1:$B$150, 2, 0))</f>
        <v/>
      </c>
      <c r="E48" s="41"/>
      <c r="F48" s="38" t="str">
        <f t="shared" ca="1" si="8"/>
        <v/>
      </c>
      <c r="G48" s="39" t="str">
        <f ca="1">IF(I48 = "-", IF(VLOOKUP(INDIRECT("D" &amp; ROW() - 1), 'SKU Маскарпоне'!$A$1:$C$150, 3, 0) = 1, H48 + VLOOKUP(INDIRECT("D" &amp; ROW() - 1), 'SKU Маскарпоне'!$A$1:$D$150, 4, 0), VLOOKUP(INDIRECT("D" &amp; ROW() - 1), 'SKU Маскарпоне'!$A$1:$C$150, 3, 0) * H48),"")</f>
        <v/>
      </c>
      <c r="H48" s="39" t="str">
        <f t="shared" ref="H48:H79" si="14">IF(I48 = "-", 0, "")</f>
        <v/>
      </c>
      <c r="J48" s="41">
        <f t="shared" ca="1" si="9"/>
        <v>0</v>
      </c>
      <c r="K48" s="40">
        <f t="shared" ca="1" si="10"/>
        <v>0</v>
      </c>
      <c r="L48" s="40">
        <f t="shared" si="11"/>
        <v>0</v>
      </c>
      <c r="M48" s="40">
        <f t="shared" ca="1" si="12"/>
        <v>0</v>
      </c>
      <c r="Q48" s="39" t="str">
        <f t="shared" ca="1" si="13"/>
        <v/>
      </c>
      <c r="R48" s="39" t="str">
        <f t="shared" ca="1" si="6"/>
        <v/>
      </c>
      <c r="AMI48" s="11"/>
      <c r="AMJ48" s="11"/>
    </row>
    <row r="49" spans="2:1024" s="40" customFormat="1" ht="13.5" customHeight="1" x14ac:dyDescent="0.2">
      <c r="B49" s="42" t="str">
        <f>IF(D49="","",VLOOKUP(D49, 'SKU Маскарпоне'!$A$1:$F$150, 6, 0))</f>
        <v/>
      </c>
      <c r="C49" s="42" t="str">
        <f>IF(D49="","",VLOOKUP(D49, 'SKU Маскарпоне'!$A$1:$B$150, 2, 0))</f>
        <v/>
      </c>
      <c r="E49" s="41"/>
      <c r="F49" s="38" t="str">
        <f t="shared" ca="1" si="8"/>
        <v/>
      </c>
      <c r="G49" s="39" t="str">
        <f ca="1">IF(I49 = "-", IF(VLOOKUP(INDIRECT("D" &amp; ROW() - 1), 'SKU Маскарпоне'!$A$1:$C$150, 3, 0) = 1, H49 + VLOOKUP(INDIRECT("D" &amp; ROW() - 1), 'SKU Маскарпоне'!$A$1:$D$150, 4, 0), VLOOKUP(INDIRECT("D" &amp; ROW() - 1), 'SKU Маскарпоне'!$A$1:$C$150, 3, 0) * H49),"")</f>
        <v/>
      </c>
      <c r="H49" s="39" t="str">
        <f t="shared" si="14"/>
        <v/>
      </c>
      <c r="J49" s="41">
        <f t="shared" ca="1" si="9"/>
        <v>0</v>
      </c>
      <c r="K49" s="40">
        <f t="shared" ca="1" si="10"/>
        <v>0</v>
      </c>
      <c r="L49" s="40">
        <f t="shared" si="11"/>
        <v>0</v>
      </c>
      <c r="M49" s="40">
        <f t="shared" ca="1" si="12"/>
        <v>0</v>
      </c>
      <c r="Q49" s="39" t="str">
        <f t="shared" ca="1" si="13"/>
        <v/>
      </c>
      <c r="R49" s="39" t="str">
        <f t="shared" ca="1" si="6"/>
        <v/>
      </c>
      <c r="AMI49" s="11"/>
      <c r="AMJ49" s="11"/>
    </row>
    <row r="50" spans="2:1024" s="40" customFormat="1" ht="13.5" customHeight="1" x14ac:dyDescent="0.2">
      <c r="B50" s="42" t="str">
        <f>IF(D50="","",VLOOKUP(D50, 'SKU Маскарпоне'!$A$1:$F$150, 6, 0))</f>
        <v/>
      </c>
      <c r="C50" s="42" t="str">
        <f>IF(D50="","",VLOOKUP(D50, 'SKU Маскарпоне'!$A$1:$B$150, 2, 0))</f>
        <v/>
      </c>
      <c r="E50" s="41"/>
      <c r="F50" s="38" t="str">
        <f t="shared" ca="1" si="8"/>
        <v/>
      </c>
      <c r="G50" s="39" t="str">
        <f ca="1">IF(I50 = "-", IF(VLOOKUP(INDIRECT("D" &amp; ROW() - 1), 'SKU Маскарпоне'!$A$1:$C$150, 3, 0) = 1, H50 + VLOOKUP(INDIRECT("D" &amp; ROW() - 1), 'SKU Маскарпоне'!$A$1:$D$150, 4, 0), VLOOKUP(INDIRECT("D" &amp; ROW() - 1), 'SKU Маскарпоне'!$A$1:$C$150, 3, 0) * H50),"")</f>
        <v/>
      </c>
      <c r="H50" s="39" t="str">
        <f t="shared" si="14"/>
        <v/>
      </c>
      <c r="J50" s="41">
        <f t="shared" ca="1" si="9"/>
        <v>0</v>
      </c>
      <c r="K50" s="40">
        <f t="shared" ca="1" si="10"/>
        <v>0</v>
      </c>
      <c r="L50" s="40">
        <f t="shared" si="11"/>
        <v>0</v>
      </c>
      <c r="M50" s="40">
        <f t="shared" ca="1" si="12"/>
        <v>0</v>
      </c>
      <c r="Q50" s="39" t="str">
        <f t="shared" ca="1" si="13"/>
        <v/>
      </c>
      <c r="R50" s="39" t="str">
        <f t="shared" ca="1" si="6"/>
        <v/>
      </c>
      <c r="AMI50" s="11"/>
      <c r="AMJ50" s="11"/>
    </row>
    <row r="51" spans="2:1024" s="40" customFormat="1" ht="13.5" customHeight="1" x14ac:dyDescent="0.2">
      <c r="B51" s="42" t="str">
        <f>IF(D51="","",VLOOKUP(D51, 'SKU Маскарпоне'!$A$1:$F$150, 6, 0))</f>
        <v/>
      </c>
      <c r="C51" s="42" t="str">
        <f>IF(D51="","",VLOOKUP(D51, 'SKU Маскарпоне'!$A$1:$B$150, 2, 0))</f>
        <v/>
      </c>
      <c r="E51" s="41"/>
      <c r="F51" s="38" t="str">
        <f t="shared" ca="1" si="8"/>
        <v/>
      </c>
      <c r="G51" s="39" t="str">
        <f ca="1">IF(I51 = "-", IF(VLOOKUP(INDIRECT("D" &amp; ROW() - 1), 'SKU Маскарпоне'!$A$1:$C$150, 3, 0) = 1, H51 + VLOOKUP(INDIRECT("D" &amp; ROW() - 1), 'SKU Маскарпоне'!$A$1:$D$150, 4, 0), VLOOKUP(INDIRECT("D" &amp; ROW() - 1), 'SKU Маскарпоне'!$A$1:$C$150, 3, 0) * H51),"")</f>
        <v/>
      </c>
      <c r="H51" s="39" t="str">
        <f t="shared" si="14"/>
        <v/>
      </c>
      <c r="J51" s="41">
        <f t="shared" ca="1" si="9"/>
        <v>0</v>
      </c>
      <c r="K51" s="40">
        <f t="shared" ca="1" si="10"/>
        <v>0</v>
      </c>
      <c r="L51" s="40">
        <f t="shared" si="11"/>
        <v>0</v>
      </c>
      <c r="M51" s="40">
        <f t="shared" ca="1" si="12"/>
        <v>0</v>
      </c>
      <c r="Q51" s="39" t="str">
        <f t="shared" ca="1" si="13"/>
        <v/>
      </c>
      <c r="R51" s="39" t="str">
        <f t="shared" ca="1" si="6"/>
        <v/>
      </c>
      <c r="AMI51" s="11"/>
      <c r="AMJ51" s="11"/>
    </row>
    <row r="52" spans="2:1024" s="40" customFormat="1" ht="13.5" customHeight="1" x14ac:dyDescent="0.2">
      <c r="B52" s="42" t="str">
        <f>IF(D52="","",VLOOKUP(D52, 'SKU Маскарпоне'!$A$1:$F$150, 6, 0))</f>
        <v/>
      </c>
      <c r="C52" s="42" t="str">
        <f>IF(D52="","",VLOOKUP(D52, 'SKU Маскарпоне'!$A$1:$B$150, 2, 0))</f>
        <v/>
      </c>
      <c r="E52" s="41"/>
      <c r="F52" s="38" t="str">
        <f t="shared" ca="1" si="8"/>
        <v/>
      </c>
      <c r="G52" s="39" t="str">
        <f ca="1">IF(I52 = "-", IF(VLOOKUP(INDIRECT("D" &amp; ROW() - 1), 'SKU Маскарпоне'!$A$1:$C$150, 3, 0) = 1, H52 + VLOOKUP(INDIRECT("D" &amp; ROW() - 1), 'SKU Маскарпоне'!$A$1:$D$150, 4, 0), VLOOKUP(INDIRECT("D" &amp; ROW() - 1), 'SKU Маскарпоне'!$A$1:$C$150, 3, 0) * H52),"")</f>
        <v/>
      </c>
      <c r="H52" s="39" t="str">
        <f t="shared" si="14"/>
        <v/>
      </c>
      <c r="J52" s="41">
        <f t="shared" ca="1" si="9"/>
        <v>0</v>
      </c>
      <c r="K52" s="40">
        <f t="shared" ca="1" si="10"/>
        <v>0</v>
      </c>
      <c r="L52" s="40">
        <f t="shared" si="11"/>
        <v>0</v>
      </c>
      <c r="M52" s="40">
        <f t="shared" ca="1" si="12"/>
        <v>0</v>
      </c>
      <c r="Q52" s="39" t="str">
        <f t="shared" ca="1" si="13"/>
        <v/>
      </c>
      <c r="R52" s="39" t="str">
        <f t="shared" ca="1" si="6"/>
        <v/>
      </c>
      <c r="AMI52" s="11"/>
      <c r="AMJ52" s="11"/>
    </row>
    <row r="53" spans="2:1024" s="40" customFormat="1" ht="13.5" customHeight="1" x14ac:dyDescent="0.2">
      <c r="B53" s="42" t="str">
        <f>IF(D53="","",VLOOKUP(D53, 'SKU Маскарпоне'!$A$1:$F$150, 6, 0))</f>
        <v/>
      </c>
      <c r="C53" s="42" t="str">
        <f>IF(D53="","",VLOOKUP(D53, 'SKU Маскарпоне'!$A$1:$B$150, 2, 0))</f>
        <v/>
      </c>
      <c r="E53" s="41"/>
      <c r="F53" s="38" t="str">
        <f t="shared" ca="1" si="8"/>
        <v/>
      </c>
      <c r="G53" s="39" t="str">
        <f ca="1">IF(I53 = "-", IF(VLOOKUP(INDIRECT("D" &amp; ROW() - 1), 'SKU Маскарпоне'!$A$1:$C$150, 3, 0) = 1, H53 + VLOOKUP(INDIRECT("D" &amp; ROW() - 1), 'SKU Маскарпоне'!$A$1:$D$150, 4, 0), VLOOKUP(INDIRECT("D" &amp; ROW() - 1), 'SKU Маскарпоне'!$A$1:$C$150, 3, 0) * H53),"")</f>
        <v/>
      </c>
      <c r="H53" s="39" t="str">
        <f t="shared" si="14"/>
        <v/>
      </c>
      <c r="J53" s="41">
        <f t="shared" ca="1" si="9"/>
        <v>0</v>
      </c>
      <c r="K53" s="40">
        <f t="shared" ca="1" si="10"/>
        <v>0</v>
      </c>
      <c r="L53" s="40">
        <f t="shared" si="11"/>
        <v>0</v>
      </c>
      <c r="M53" s="40">
        <f t="shared" ca="1" si="12"/>
        <v>0</v>
      </c>
      <c r="Q53" s="39" t="str">
        <f t="shared" ca="1" si="13"/>
        <v/>
      </c>
      <c r="R53" s="39" t="str">
        <f t="shared" ca="1" si="6"/>
        <v/>
      </c>
      <c r="AMI53" s="11"/>
      <c r="AMJ53" s="11"/>
    </row>
    <row r="54" spans="2:1024" s="40" customFormat="1" ht="13.5" customHeight="1" x14ac:dyDescent="0.2">
      <c r="B54" s="42" t="str">
        <f>IF(D54="","",VLOOKUP(D54, 'SKU Маскарпоне'!$A$1:$F$150, 6, 0))</f>
        <v/>
      </c>
      <c r="C54" s="42" t="str">
        <f>IF(D54="","",VLOOKUP(D54, 'SKU Маскарпоне'!$A$1:$B$150, 2, 0))</f>
        <v/>
      </c>
      <c r="E54" s="41"/>
      <c r="F54" s="38" t="str">
        <f t="shared" ca="1" si="8"/>
        <v/>
      </c>
      <c r="G54" s="39" t="str">
        <f ca="1">IF(I54 = "-", IF(VLOOKUP(INDIRECT("D" &amp; ROW() - 1), 'SKU Маскарпоне'!$A$1:$C$150, 3, 0) = 1, H54 + VLOOKUP(INDIRECT("D" &amp; ROW() - 1), 'SKU Маскарпоне'!$A$1:$D$150, 4, 0), VLOOKUP(INDIRECT("D" &amp; ROW() - 1), 'SKU Маскарпоне'!$A$1:$C$150, 3, 0) * H54),"")</f>
        <v/>
      </c>
      <c r="H54" s="39" t="str">
        <f t="shared" si="14"/>
        <v/>
      </c>
      <c r="J54" s="41">
        <f t="shared" ca="1" si="9"/>
        <v>0</v>
      </c>
      <c r="K54" s="40">
        <f t="shared" ca="1" si="10"/>
        <v>0</v>
      </c>
      <c r="L54" s="40">
        <f t="shared" si="11"/>
        <v>0</v>
      </c>
      <c r="M54" s="40">
        <f t="shared" ca="1" si="12"/>
        <v>0</v>
      </c>
      <c r="Q54" s="39" t="str">
        <f t="shared" ca="1" si="13"/>
        <v/>
      </c>
      <c r="R54" s="39" t="str">
        <f t="shared" ca="1" si="6"/>
        <v/>
      </c>
      <c r="AMI54" s="11"/>
      <c r="AMJ54" s="11"/>
    </row>
    <row r="55" spans="2:1024" s="40" customFormat="1" ht="13.5" customHeight="1" x14ac:dyDescent="0.2">
      <c r="B55" s="42" t="str">
        <f>IF(D55="","",VLOOKUP(D55, 'SKU Маскарпоне'!$A$1:$F$150, 6, 0))</f>
        <v/>
      </c>
      <c r="C55" s="42" t="str">
        <f>IF(D55="","",VLOOKUP(D55, 'SKU Маскарпоне'!$A$1:$B$150, 2, 0))</f>
        <v/>
      </c>
      <c r="E55" s="41"/>
      <c r="F55" s="38" t="str">
        <f t="shared" ca="1" si="8"/>
        <v/>
      </c>
      <c r="G55" s="39" t="str">
        <f ca="1">IF(I55 = "-", IF(VLOOKUP(INDIRECT("D" &amp; ROW() - 1), 'SKU Маскарпоне'!$A$1:$C$150, 3, 0) = 1, H55 + VLOOKUP(INDIRECT("D" &amp; ROW() - 1), 'SKU Маскарпоне'!$A$1:$D$150, 4, 0), VLOOKUP(INDIRECT("D" &amp; ROW() - 1), 'SKU Маскарпоне'!$A$1:$C$150, 3, 0) * H55),"")</f>
        <v/>
      </c>
      <c r="H55" s="39" t="str">
        <f t="shared" si="14"/>
        <v/>
      </c>
      <c r="J55" s="41">
        <f t="shared" ca="1" si="9"/>
        <v>0</v>
      </c>
      <c r="K55" s="40">
        <f t="shared" ca="1" si="10"/>
        <v>0</v>
      </c>
      <c r="L55" s="40">
        <f t="shared" si="11"/>
        <v>0</v>
      </c>
      <c r="M55" s="40">
        <f t="shared" ca="1" si="12"/>
        <v>0</v>
      </c>
      <c r="Q55" s="39" t="str">
        <f t="shared" ca="1" si="13"/>
        <v/>
      </c>
      <c r="R55" s="39" t="str">
        <f t="shared" ca="1" si="6"/>
        <v/>
      </c>
      <c r="AMI55" s="11"/>
      <c r="AMJ55" s="11"/>
    </row>
    <row r="56" spans="2:1024" s="40" customFormat="1" ht="13.5" customHeight="1" x14ac:dyDescent="0.2">
      <c r="B56" s="42" t="str">
        <f>IF(D56="","",VLOOKUP(D56, 'SKU Маскарпоне'!$A$1:$F$150, 6, 0))</f>
        <v/>
      </c>
      <c r="C56" s="42" t="str">
        <f>IF(D56="","",VLOOKUP(D56, 'SKU Маскарпоне'!$A$1:$B$150, 2, 0))</f>
        <v/>
      </c>
      <c r="E56" s="41"/>
      <c r="F56" s="38" t="str">
        <f t="shared" ca="1" si="8"/>
        <v/>
      </c>
      <c r="G56" s="39" t="str">
        <f ca="1">IF(I56 = "-", IF(VLOOKUP(INDIRECT("D" &amp; ROW() - 1), 'SKU Маскарпоне'!$A$1:$C$150, 3, 0) = 1, H56 + VLOOKUP(INDIRECT("D" &amp; ROW() - 1), 'SKU Маскарпоне'!$A$1:$D$150, 4, 0), VLOOKUP(INDIRECT("D" &amp; ROW() - 1), 'SKU Маскарпоне'!$A$1:$C$150, 3, 0) * H56),"")</f>
        <v/>
      </c>
      <c r="H56" s="39" t="str">
        <f t="shared" si="14"/>
        <v/>
      </c>
      <c r="J56" s="41">
        <f t="shared" ca="1" si="9"/>
        <v>0</v>
      </c>
      <c r="K56" s="40">
        <f t="shared" ca="1" si="10"/>
        <v>0</v>
      </c>
      <c r="L56" s="40">
        <f t="shared" si="11"/>
        <v>0</v>
      </c>
      <c r="M56" s="40">
        <f t="shared" ca="1" si="12"/>
        <v>0</v>
      </c>
      <c r="Q56" s="39" t="str">
        <f t="shared" ca="1" si="13"/>
        <v/>
      </c>
      <c r="R56" s="39" t="str">
        <f t="shared" ca="1" si="6"/>
        <v/>
      </c>
      <c r="AMI56" s="11"/>
      <c r="AMJ56" s="11"/>
    </row>
    <row r="57" spans="2:1024" s="40" customFormat="1" ht="13.5" customHeight="1" x14ac:dyDescent="0.2">
      <c r="B57" s="42" t="str">
        <f>IF(D57="","",VLOOKUP(D57, 'SKU Маскарпоне'!$A$1:$F$150, 6, 0))</f>
        <v/>
      </c>
      <c r="C57" s="42" t="str">
        <f>IF(D57="","",VLOOKUP(D57, 'SKU Маскарпоне'!$A$1:$B$150, 2, 0))</f>
        <v/>
      </c>
      <c r="E57" s="41"/>
      <c r="F57" s="38" t="str">
        <f t="shared" ca="1" si="8"/>
        <v/>
      </c>
      <c r="G57" s="39" t="str">
        <f ca="1">IF(I57 = "-", IF(VLOOKUP(INDIRECT("D" &amp; ROW() - 1), 'SKU Маскарпоне'!$A$1:$C$150, 3, 0) = 1, H57 + VLOOKUP(INDIRECT("D" &amp; ROW() - 1), 'SKU Маскарпоне'!$A$1:$D$150, 4, 0), VLOOKUP(INDIRECT("D" &amp; ROW() - 1), 'SKU Маскарпоне'!$A$1:$C$150, 3, 0) * H57),"")</f>
        <v/>
      </c>
      <c r="H57" s="39" t="str">
        <f t="shared" si="14"/>
        <v/>
      </c>
      <c r="J57" s="41">
        <f t="shared" ca="1" si="9"/>
        <v>0</v>
      </c>
      <c r="K57" s="40">
        <f t="shared" ca="1" si="10"/>
        <v>0</v>
      </c>
      <c r="L57" s="40">
        <f t="shared" si="11"/>
        <v>0</v>
      </c>
      <c r="M57" s="40">
        <f t="shared" ca="1" si="12"/>
        <v>0</v>
      </c>
      <c r="Q57" s="39" t="str">
        <f t="shared" ca="1" si="13"/>
        <v/>
      </c>
      <c r="R57" s="39" t="str">
        <f t="shared" ca="1" si="6"/>
        <v/>
      </c>
      <c r="AMI57" s="11"/>
      <c r="AMJ57" s="11"/>
    </row>
    <row r="58" spans="2:1024" s="40" customFormat="1" ht="13.5" customHeight="1" x14ac:dyDescent="0.2">
      <c r="B58" s="42" t="str">
        <f>IF(D58="","",VLOOKUP(D58, 'SKU Маскарпоне'!$A$1:$F$150, 6, 0))</f>
        <v/>
      </c>
      <c r="C58" s="42" t="str">
        <f>IF(D58="","",VLOOKUP(D58, 'SKU Маскарпоне'!$A$1:$B$150, 2, 0))</f>
        <v/>
      </c>
      <c r="E58" s="41"/>
      <c r="F58" s="38" t="str">
        <f t="shared" ca="1" si="8"/>
        <v/>
      </c>
      <c r="G58" s="39" t="str">
        <f ca="1">IF(I58 = "-", IF(VLOOKUP(INDIRECT("D" &amp; ROW() - 1), 'SKU Маскарпоне'!$A$1:$C$150, 3, 0) = 1, H58 + VLOOKUP(INDIRECT("D" &amp; ROW() - 1), 'SKU Маскарпоне'!$A$1:$D$150, 4, 0), VLOOKUP(INDIRECT("D" &amp; ROW() - 1), 'SKU Маскарпоне'!$A$1:$C$150, 3, 0) * H58),"")</f>
        <v/>
      </c>
      <c r="H58" s="39" t="str">
        <f t="shared" si="14"/>
        <v/>
      </c>
      <c r="J58" s="41">
        <f t="shared" ca="1" si="9"/>
        <v>0</v>
      </c>
      <c r="K58" s="40">
        <f t="shared" ca="1" si="10"/>
        <v>0</v>
      </c>
      <c r="L58" s="40">
        <f t="shared" si="11"/>
        <v>0</v>
      </c>
      <c r="M58" s="40">
        <f t="shared" ca="1" si="12"/>
        <v>0</v>
      </c>
      <c r="Q58" s="39" t="str">
        <f t="shared" ca="1" si="13"/>
        <v/>
      </c>
      <c r="R58" s="39" t="str">
        <f t="shared" ca="1" si="6"/>
        <v/>
      </c>
      <c r="AMI58" s="11"/>
      <c r="AMJ58" s="11"/>
    </row>
    <row r="59" spans="2:1024" s="40" customFormat="1" ht="13.5" customHeight="1" x14ac:dyDescent="0.2">
      <c r="B59" s="42" t="str">
        <f>IF(D59="","",VLOOKUP(D59, 'SKU Маскарпоне'!$A$1:$F$150, 6, 0))</f>
        <v/>
      </c>
      <c r="C59" s="42" t="str">
        <f>IF(D59="","",VLOOKUP(D59, 'SKU Маскарпоне'!$A$1:$B$150, 2, 0))</f>
        <v/>
      </c>
      <c r="E59" s="41"/>
      <c r="F59" s="38" t="str">
        <f t="shared" ca="1" si="8"/>
        <v/>
      </c>
      <c r="G59" s="39" t="str">
        <f ca="1">IF(I59 = "-", IF(VLOOKUP(INDIRECT("D" &amp; ROW() - 1), 'SKU Маскарпоне'!$A$1:$C$150, 3, 0) = 1, H59 + VLOOKUP(INDIRECT("D" &amp; ROW() - 1), 'SKU Маскарпоне'!$A$1:$D$150, 4, 0), VLOOKUP(INDIRECT("D" &amp; ROW() - 1), 'SKU Маскарпоне'!$A$1:$C$150, 3, 0) * H59),"")</f>
        <v/>
      </c>
      <c r="H59" s="39" t="str">
        <f t="shared" si="14"/>
        <v/>
      </c>
      <c r="J59" s="41">
        <f t="shared" ca="1" si="9"/>
        <v>0</v>
      </c>
      <c r="K59" s="40">
        <f t="shared" ca="1" si="10"/>
        <v>0</v>
      </c>
      <c r="L59" s="40">
        <f t="shared" si="11"/>
        <v>0</v>
      </c>
      <c r="M59" s="40">
        <f t="shared" ca="1" si="12"/>
        <v>0</v>
      </c>
      <c r="Q59" s="39" t="str">
        <f t="shared" ca="1" si="13"/>
        <v/>
      </c>
      <c r="R59" s="39" t="str">
        <f t="shared" ca="1" si="6"/>
        <v/>
      </c>
      <c r="AMI59" s="11"/>
      <c r="AMJ59" s="11"/>
    </row>
    <row r="60" spans="2:1024" s="40" customFormat="1" ht="13.5" customHeight="1" x14ac:dyDescent="0.2">
      <c r="B60" s="42" t="str">
        <f>IF(D60="","",VLOOKUP(D60, 'SKU Маскарпоне'!$A$1:$F$150, 6, 0))</f>
        <v/>
      </c>
      <c r="C60" s="42" t="str">
        <f>IF(D60="","",VLOOKUP(D60, 'SKU Маскарпоне'!$A$1:$B$150, 2, 0))</f>
        <v/>
      </c>
      <c r="E60" s="41"/>
      <c r="F60" s="38" t="str">
        <f t="shared" ca="1" si="8"/>
        <v/>
      </c>
      <c r="G60" s="39" t="str">
        <f ca="1">IF(I60 = "-", IF(VLOOKUP(INDIRECT("D" &amp; ROW() - 1), 'SKU Маскарпоне'!$A$1:$C$150, 3, 0) = 1, H60 + VLOOKUP(INDIRECT("D" &amp; ROW() - 1), 'SKU Маскарпоне'!$A$1:$D$150, 4, 0), VLOOKUP(INDIRECT("D" &amp; ROW() - 1), 'SKU Маскарпоне'!$A$1:$C$150, 3, 0) * H60),"")</f>
        <v/>
      </c>
      <c r="H60" s="39" t="str">
        <f t="shared" si="14"/>
        <v/>
      </c>
      <c r="J60" s="41">
        <f t="shared" ca="1" si="9"/>
        <v>0</v>
      </c>
      <c r="K60" s="40">
        <f t="shared" ca="1" si="10"/>
        <v>0</v>
      </c>
      <c r="L60" s="40">
        <f t="shared" si="11"/>
        <v>0</v>
      </c>
      <c r="M60" s="40">
        <f t="shared" ca="1" si="12"/>
        <v>0</v>
      </c>
      <c r="Q60" s="39" t="str">
        <f t="shared" ca="1" si="13"/>
        <v/>
      </c>
      <c r="R60" s="39" t="str">
        <f t="shared" ca="1" si="6"/>
        <v/>
      </c>
      <c r="AMI60" s="11"/>
      <c r="AMJ60" s="11"/>
    </row>
    <row r="61" spans="2:1024" s="40" customFormat="1" ht="13.5" customHeight="1" x14ac:dyDescent="0.2">
      <c r="B61" s="42" t="str">
        <f>IF(D61="","",VLOOKUP(D61, 'SKU Маскарпоне'!$A$1:$F$150, 6, 0))</f>
        <v/>
      </c>
      <c r="C61" s="42" t="str">
        <f>IF(D61="","",VLOOKUP(D61, 'SKU Маскарпоне'!$A$1:$B$150, 2, 0))</f>
        <v/>
      </c>
      <c r="E61" s="41"/>
      <c r="F61" s="38" t="str">
        <f t="shared" ca="1" si="8"/>
        <v/>
      </c>
      <c r="G61" s="39" t="str">
        <f ca="1">IF(I61 = "-", IF(VLOOKUP(INDIRECT("D" &amp; ROW() - 1), 'SKU Маскарпоне'!$A$1:$C$150, 3, 0) = 1, H61 + VLOOKUP(INDIRECT("D" &amp; ROW() - 1), 'SKU Маскарпоне'!$A$1:$D$150, 4, 0), VLOOKUP(INDIRECT("D" &amp; ROW() - 1), 'SKU Маскарпоне'!$A$1:$C$150, 3, 0) * H61),"")</f>
        <v/>
      </c>
      <c r="H61" s="39" t="str">
        <f t="shared" si="14"/>
        <v/>
      </c>
      <c r="J61" s="41">
        <f t="shared" ca="1" si="9"/>
        <v>0</v>
      </c>
      <c r="K61" s="40">
        <f t="shared" ca="1" si="10"/>
        <v>0</v>
      </c>
      <c r="L61" s="40">
        <f t="shared" si="11"/>
        <v>0</v>
      </c>
      <c r="M61" s="40">
        <f t="shared" ca="1" si="12"/>
        <v>0</v>
      </c>
      <c r="Q61" s="39" t="str">
        <f t="shared" ca="1" si="13"/>
        <v/>
      </c>
      <c r="R61" s="39" t="str">
        <f t="shared" ca="1" si="6"/>
        <v/>
      </c>
      <c r="AMI61" s="11"/>
      <c r="AMJ61" s="11"/>
    </row>
    <row r="62" spans="2:1024" s="40" customFormat="1" ht="13.5" customHeight="1" x14ac:dyDescent="0.2">
      <c r="B62" s="42" t="str">
        <f>IF(D62="","",VLOOKUP(D62, 'SKU Маскарпоне'!$A$1:$F$150, 6, 0))</f>
        <v/>
      </c>
      <c r="C62" s="42" t="str">
        <f>IF(D62="","",VLOOKUP(D62, 'SKU Маскарпоне'!$A$1:$B$150, 2, 0))</f>
        <v/>
      </c>
      <c r="E62" s="41"/>
      <c r="F62" s="38" t="str">
        <f t="shared" ca="1" si="8"/>
        <v/>
      </c>
      <c r="G62" s="39" t="str">
        <f ca="1">IF(I62 = "-", IF(VLOOKUP(INDIRECT("D" &amp; ROW() - 1), 'SKU Маскарпоне'!$A$1:$C$150, 3, 0) = 1, H62 + VLOOKUP(INDIRECT("D" &amp; ROW() - 1), 'SKU Маскарпоне'!$A$1:$D$150, 4, 0), VLOOKUP(INDIRECT("D" &amp; ROW() - 1), 'SKU Маскарпоне'!$A$1:$C$150, 3, 0) * H62),"")</f>
        <v/>
      </c>
      <c r="H62" s="39" t="str">
        <f t="shared" si="14"/>
        <v/>
      </c>
      <c r="J62" s="41">
        <f t="shared" ca="1" si="9"/>
        <v>0</v>
      </c>
      <c r="K62" s="40">
        <f t="shared" ca="1" si="10"/>
        <v>0</v>
      </c>
      <c r="L62" s="40">
        <f t="shared" si="11"/>
        <v>0</v>
      </c>
      <c r="M62" s="40">
        <f t="shared" ca="1" si="12"/>
        <v>0</v>
      </c>
      <c r="Q62" s="39" t="str">
        <f t="shared" ca="1" si="13"/>
        <v/>
      </c>
      <c r="R62" s="39" t="str">
        <f t="shared" ca="1" si="6"/>
        <v/>
      </c>
      <c r="AMI62" s="11"/>
      <c r="AMJ62" s="11"/>
    </row>
    <row r="63" spans="2:1024" s="40" customFormat="1" ht="13.5" customHeight="1" x14ac:dyDescent="0.2">
      <c r="B63" s="42" t="str">
        <f>IF(D63="","",VLOOKUP(D63, 'SKU Маскарпоне'!$A$1:$F$150, 6, 0))</f>
        <v/>
      </c>
      <c r="C63" s="42" t="str">
        <f>IF(D63="","",VLOOKUP(D63, 'SKU Маскарпоне'!$A$1:$B$150, 2, 0))</f>
        <v/>
      </c>
      <c r="E63" s="41"/>
      <c r="F63" s="38" t="str">
        <f t="shared" ca="1" si="8"/>
        <v/>
      </c>
      <c r="G63" s="39" t="str">
        <f ca="1">IF(I63 = "-", IF(VLOOKUP(INDIRECT("D" &amp; ROW() - 1), 'SKU Маскарпоне'!$A$1:$C$150, 3, 0) = 1, H63 + VLOOKUP(INDIRECT("D" &amp; ROW() - 1), 'SKU Маскарпоне'!$A$1:$D$150, 4, 0), VLOOKUP(INDIRECT("D" &amp; ROW() - 1), 'SKU Маскарпоне'!$A$1:$C$150, 3, 0) * H63),"")</f>
        <v/>
      </c>
      <c r="H63" s="39" t="str">
        <f t="shared" si="14"/>
        <v/>
      </c>
      <c r="J63" s="41">
        <f t="shared" ca="1" si="9"/>
        <v>0</v>
      </c>
      <c r="K63" s="40">
        <f t="shared" ca="1" si="10"/>
        <v>0</v>
      </c>
      <c r="L63" s="40">
        <f t="shared" si="11"/>
        <v>0</v>
      </c>
      <c r="M63" s="40">
        <f t="shared" ca="1" si="12"/>
        <v>0</v>
      </c>
      <c r="Q63" s="39" t="str">
        <f t="shared" ca="1" si="13"/>
        <v/>
      </c>
      <c r="R63" s="39" t="str">
        <f t="shared" ca="1" si="6"/>
        <v/>
      </c>
      <c r="AMI63" s="11"/>
      <c r="AMJ63" s="11"/>
    </row>
    <row r="64" spans="2:1024" s="40" customFormat="1" ht="13.5" customHeight="1" x14ac:dyDescent="0.2">
      <c r="B64" s="42" t="str">
        <f>IF(D64="","",VLOOKUP(D64, 'SKU Маскарпоне'!$A$1:$F$150, 6, 0))</f>
        <v/>
      </c>
      <c r="C64" s="42" t="str">
        <f>IF(D64="","",VLOOKUP(D64, 'SKU Маскарпоне'!$A$1:$B$150, 2, 0))</f>
        <v/>
      </c>
      <c r="E64" s="41"/>
      <c r="F64" s="38" t="str">
        <f t="shared" ca="1" si="8"/>
        <v/>
      </c>
      <c r="G64" s="39" t="str">
        <f ca="1">IF(I64 = "-", IF(VLOOKUP(INDIRECT("D" &amp; ROW() - 1), 'SKU Маскарпоне'!$A$1:$C$150, 3, 0) = 1, H64 + VLOOKUP(INDIRECT("D" &amp; ROW() - 1), 'SKU Маскарпоне'!$A$1:$D$150, 4, 0), VLOOKUP(INDIRECT("D" &amp; ROW() - 1), 'SKU Маскарпоне'!$A$1:$C$150, 3, 0) * H64),"")</f>
        <v/>
      </c>
      <c r="H64" s="39" t="str">
        <f t="shared" si="14"/>
        <v/>
      </c>
      <c r="J64" s="41">
        <f t="shared" ca="1" si="9"/>
        <v>0</v>
      </c>
      <c r="K64" s="40">
        <f t="shared" ca="1" si="10"/>
        <v>0</v>
      </c>
      <c r="L64" s="40">
        <f t="shared" si="11"/>
        <v>0</v>
      </c>
      <c r="M64" s="40">
        <f t="shared" ca="1" si="12"/>
        <v>0</v>
      </c>
      <c r="Q64" s="39" t="str">
        <f t="shared" ca="1" si="13"/>
        <v/>
      </c>
      <c r="R64" s="39" t="str">
        <f t="shared" ca="1" si="6"/>
        <v/>
      </c>
      <c r="AMI64" s="11"/>
      <c r="AMJ64" s="11"/>
    </row>
    <row r="65" spans="2:1024" s="40" customFormat="1" ht="13.5" customHeight="1" x14ac:dyDescent="0.2">
      <c r="B65" s="42" t="str">
        <f>IF(D65="","",VLOOKUP(D65, 'SKU Маскарпоне'!$A$1:$F$150, 6, 0))</f>
        <v/>
      </c>
      <c r="C65" s="42" t="str">
        <f>IF(D65="","",VLOOKUP(D65, 'SKU Маскарпоне'!$A$1:$B$150, 2, 0))</f>
        <v/>
      </c>
      <c r="E65" s="41"/>
      <c r="F65" s="38" t="str">
        <f t="shared" ca="1" si="8"/>
        <v/>
      </c>
      <c r="G65" s="39" t="str">
        <f ca="1">IF(I65 = "-", IF(VLOOKUP(INDIRECT("D" &amp; ROW() - 1), 'SKU Маскарпоне'!$A$1:$C$150, 3, 0) = 1, H65 + VLOOKUP(INDIRECT("D" &amp; ROW() - 1), 'SKU Маскарпоне'!$A$1:$D$150, 4, 0), VLOOKUP(INDIRECT("D" &amp; ROW() - 1), 'SKU Маскарпоне'!$A$1:$C$150, 3, 0) * H65),"")</f>
        <v/>
      </c>
      <c r="H65" s="39" t="str">
        <f t="shared" si="14"/>
        <v/>
      </c>
      <c r="J65" s="41">
        <f t="shared" ca="1" si="9"/>
        <v>0</v>
      </c>
      <c r="K65" s="40">
        <f t="shared" ca="1" si="10"/>
        <v>0</v>
      </c>
      <c r="L65" s="40">
        <f t="shared" si="11"/>
        <v>0</v>
      </c>
      <c r="M65" s="40">
        <f t="shared" ca="1" si="12"/>
        <v>0</v>
      </c>
      <c r="Q65" s="39" t="str">
        <f t="shared" ca="1" si="13"/>
        <v/>
      </c>
      <c r="R65" s="39" t="str">
        <f t="shared" ca="1" si="6"/>
        <v/>
      </c>
      <c r="AMI65" s="11"/>
      <c r="AMJ65" s="11"/>
    </row>
    <row r="66" spans="2:1024" s="40" customFormat="1" ht="13.5" customHeight="1" x14ac:dyDescent="0.2">
      <c r="B66" s="42" t="str">
        <f>IF(D66="","",VLOOKUP(D66, 'SKU Маскарпоне'!$A$1:$F$150, 6, 0))</f>
        <v/>
      </c>
      <c r="C66" s="42" t="str">
        <f>IF(D66="","",VLOOKUP(D66, 'SKU Маскарпоне'!$A$1:$B$150, 2, 0))</f>
        <v/>
      </c>
      <c r="E66" s="41"/>
      <c r="F66" s="38" t="str">
        <f t="shared" ca="1" si="8"/>
        <v/>
      </c>
      <c r="G66" s="39" t="str">
        <f ca="1">IF(I66 = "-", IF(VLOOKUP(INDIRECT("D" &amp; ROW() - 1), 'SKU Маскарпоне'!$A$1:$C$150, 3, 0) = 1, H66 + VLOOKUP(INDIRECT("D" &amp; ROW() - 1), 'SKU Маскарпоне'!$A$1:$D$150, 4, 0), VLOOKUP(INDIRECT("D" &amp; ROW() - 1), 'SKU Маскарпоне'!$A$1:$C$150, 3, 0) * H66),"")</f>
        <v/>
      </c>
      <c r="H66" s="39" t="str">
        <f t="shared" si="14"/>
        <v/>
      </c>
      <c r="J66" s="41">
        <f t="shared" ca="1" si="9"/>
        <v>0</v>
      </c>
      <c r="K66" s="40">
        <f t="shared" ca="1" si="10"/>
        <v>0</v>
      </c>
      <c r="L66" s="40">
        <f t="shared" si="11"/>
        <v>0</v>
      </c>
      <c r="M66" s="40">
        <f t="shared" ca="1" si="12"/>
        <v>0</v>
      </c>
      <c r="Q66" s="39" t="str">
        <f t="shared" ca="1" si="13"/>
        <v/>
      </c>
      <c r="R66" s="39" t="str">
        <f t="shared" ca="1" si="6"/>
        <v/>
      </c>
      <c r="AMI66" s="11"/>
      <c r="AMJ66" s="11"/>
    </row>
    <row r="67" spans="2:1024" s="40" customFormat="1" ht="13.5" customHeight="1" x14ac:dyDescent="0.2">
      <c r="B67" s="42" t="str">
        <f>IF(D67="","",VLOOKUP(D67, 'SKU Маскарпоне'!$A$1:$F$150, 6, 0))</f>
        <v/>
      </c>
      <c r="C67" s="42" t="str">
        <f>IF(D67="","",VLOOKUP(D67, 'SKU Маскарпоне'!$A$1:$B$150, 2, 0))</f>
        <v/>
      </c>
      <c r="E67" s="41"/>
      <c r="F67" s="38" t="str">
        <f t="shared" ref="F67:F98" ca="1" si="15">IF(I67="","",INDIRECT("J" &amp; ROW() - 1) - G67)</f>
        <v/>
      </c>
      <c r="G67" s="39" t="str">
        <f ca="1">IF(I67 = "-", IF(VLOOKUP(INDIRECT("D" &amp; ROW() - 1), 'SKU Маскарпоне'!$A$1:$C$150, 3, 0) = 1, H67 + VLOOKUP(INDIRECT("D" &amp; ROW() - 1), 'SKU Маскарпоне'!$A$1:$D$150, 4, 0), VLOOKUP(INDIRECT("D" &amp; ROW() - 1), 'SKU Маскарпоне'!$A$1:$C$150, 3, 0) * H67),"")</f>
        <v/>
      </c>
      <c r="H67" s="39" t="str">
        <f t="shared" si="14"/>
        <v/>
      </c>
      <c r="J67" s="41">
        <f t="shared" ref="J67:J98" ca="1" si="16">IF(I67 = "-", 0, INDIRECT("J" &amp; ROW() - 1) + E67)</f>
        <v>0</v>
      </c>
      <c r="K67" s="40">
        <f t="shared" ref="K67:K98" ca="1" si="17">IF(I67 = "-", INDIRECT("C" &amp; ROW() - 1),0)</f>
        <v>0</v>
      </c>
      <c r="L67" s="40">
        <f t="shared" ref="L67:L98" si="18">IF(I67="-",1,0)</f>
        <v>0</v>
      </c>
      <c r="M67" s="40">
        <f t="shared" ref="M67:M98" ca="1" si="19">IF(K67 = 0, INDIRECT("N" &amp; ROW() - 1), K67)</f>
        <v>0</v>
      </c>
      <c r="Q67" s="39" t="str">
        <f t="shared" ref="Q67:Q98" ca="1" si="20">IF(P67 = "", "", P67 / INDIRECT("D" &amp; ROW() - 1) )</f>
        <v/>
      </c>
      <c r="R67" s="39" t="str">
        <f t="shared" ref="R67:R130" ca="1" si="21">IF(I67="-",IF(ISNUMBER(SEARCH(",", INDIRECT("B" &amp; ROW() - 1) )),1,""), "")</f>
        <v/>
      </c>
      <c r="AMI67" s="11"/>
      <c r="AMJ67" s="11"/>
    </row>
    <row r="68" spans="2:1024" s="40" customFormat="1" ht="13.5" customHeight="1" x14ac:dyDescent="0.2">
      <c r="B68" s="42" t="str">
        <f>IF(D68="","",VLOOKUP(D68, 'SKU Маскарпоне'!$A$1:$F$150, 6, 0))</f>
        <v/>
      </c>
      <c r="C68" s="42" t="str">
        <f>IF(D68="","",VLOOKUP(D68, 'SKU Маскарпоне'!$A$1:$B$150, 2, 0))</f>
        <v/>
      </c>
      <c r="E68" s="41"/>
      <c r="F68" s="38" t="str">
        <f t="shared" ca="1" si="15"/>
        <v/>
      </c>
      <c r="G68" s="39" t="str">
        <f ca="1">IF(I68 = "-", IF(VLOOKUP(INDIRECT("D" &amp; ROW() - 1), 'SKU Маскарпоне'!$A$1:$C$150, 3, 0) = 1, H68 + VLOOKUP(INDIRECT("D" &amp; ROW() - 1), 'SKU Маскарпоне'!$A$1:$D$150, 4, 0), VLOOKUP(INDIRECT("D" &amp; ROW() - 1), 'SKU Маскарпоне'!$A$1:$C$150, 3, 0) * H68),"")</f>
        <v/>
      </c>
      <c r="H68" s="39" t="str">
        <f t="shared" si="14"/>
        <v/>
      </c>
      <c r="J68" s="41">
        <f t="shared" ca="1" si="16"/>
        <v>0</v>
      </c>
      <c r="K68" s="40">
        <f t="shared" ca="1" si="17"/>
        <v>0</v>
      </c>
      <c r="L68" s="40">
        <f t="shared" si="18"/>
        <v>0</v>
      </c>
      <c r="M68" s="40">
        <f t="shared" ca="1" si="19"/>
        <v>0</v>
      </c>
      <c r="Q68" s="39" t="str">
        <f t="shared" ca="1" si="20"/>
        <v/>
      </c>
      <c r="R68" s="39" t="str">
        <f t="shared" ca="1" si="21"/>
        <v/>
      </c>
      <c r="AMI68" s="11"/>
      <c r="AMJ68" s="11"/>
    </row>
    <row r="69" spans="2:1024" s="40" customFormat="1" ht="13.5" customHeight="1" x14ac:dyDescent="0.2">
      <c r="B69" s="42" t="str">
        <f>IF(D69="","",VLOOKUP(D69, 'SKU Маскарпоне'!$A$1:$F$150, 6, 0))</f>
        <v/>
      </c>
      <c r="C69" s="42" t="str">
        <f>IF(D69="","",VLOOKUP(D69, 'SKU Маскарпоне'!$A$1:$B$150, 2, 0))</f>
        <v/>
      </c>
      <c r="E69" s="41"/>
      <c r="F69" s="38" t="str">
        <f t="shared" ca="1" si="15"/>
        <v/>
      </c>
      <c r="G69" s="39" t="str">
        <f ca="1">IF(I69 = "-", IF(VLOOKUP(INDIRECT("D" &amp; ROW() - 1), 'SKU Маскарпоне'!$A$1:$C$150, 3, 0) = 1, H69 + VLOOKUP(INDIRECT("D" &amp; ROW() - 1), 'SKU Маскарпоне'!$A$1:$D$150, 4, 0), VLOOKUP(INDIRECT("D" &amp; ROW() - 1), 'SKU Маскарпоне'!$A$1:$C$150, 3, 0) * H69),"")</f>
        <v/>
      </c>
      <c r="H69" s="39" t="str">
        <f t="shared" si="14"/>
        <v/>
      </c>
      <c r="J69" s="41">
        <f t="shared" ca="1" si="16"/>
        <v>0</v>
      </c>
      <c r="K69" s="40">
        <f t="shared" ca="1" si="17"/>
        <v>0</v>
      </c>
      <c r="L69" s="40">
        <f t="shared" si="18"/>
        <v>0</v>
      </c>
      <c r="M69" s="40">
        <f t="shared" ca="1" si="19"/>
        <v>0</v>
      </c>
      <c r="Q69" s="39" t="str">
        <f t="shared" ca="1" si="20"/>
        <v/>
      </c>
      <c r="R69" s="39" t="str">
        <f t="shared" ca="1" si="21"/>
        <v/>
      </c>
      <c r="AMI69" s="11"/>
      <c r="AMJ69" s="11"/>
    </row>
    <row r="70" spans="2:1024" s="40" customFormat="1" ht="13.5" customHeight="1" x14ac:dyDescent="0.2">
      <c r="B70" s="42" t="str">
        <f>IF(D70="","",VLOOKUP(D70, 'SKU Маскарпоне'!$A$1:$F$150, 6, 0))</f>
        <v/>
      </c>
      <c r="C70" s="42" t="str">
        <f>IF(D70="","",VLOOKUP(D70, 'SKU Маскарпоне'!$A$1:$B$150, 2, 0))</f>
        <v/>
      </c>
      <c r="E70" s="41"/>
      <c r="F70" s="38" t="str">
        <f t="shared" ca="1" si="15"/>
        <v/>
      </c>
      <c r="G70" s="39" t="str">
        <f ca="1">IF(I70 = "-", IF(VLOOKUP(INDIRECT("D" &amp; ROW() - 1), 'SKU Маскарпоне'!$A$1:$C$150, 3, 0) = 1, H70 + VLOOKUP(INDIRECT("D" &amp; ROW() - 1), 'SKU Маскарпоне'!$A$1:$D$150, 4, 0), VLOOKUP(INDIRECT("D" &amp; ROW() - 1), 'SKU Маскарпоне'!$A$1:$C$150, 3, 0) * H70),"")</f>
        <v/>
      </c>
      <c r="H70" s="39" t="str">
        <f t="shared" si="14"/>
        <v/>
      </c>
      <c r="J70" s="41">
        <f t="shared" ca="1" si="16"/>
        <v>0</v>
      </c>
      <c r="K70" s="40">
        <f t="shared" ca="1" si="17"/>
        <v>0</v>
      </c>
      <c r="L70" s="40">
        <f t="shared" si="18"/>
        <v>0</v>
      </c>
      <c r="M70" s="40">
        <f t="shared" ca="1" si="19"/>
        <v>0</v>
      </c>
      <c r="Q70" s="39" t="str">
        <f t="shared" ca="1" si="20"/>
        <v/>
      </c>
      <c r="R70" s="39" t="str">
        <f t="shared" ca="1" si="21"/>
        <v/>
      </c>
      <c r="AMI70" s="11"/>
      <c r="AMJ70" s="11"/>
    </row>
    <row r="71" spans="2:1024" s="40" customFormat="1" ht="13.5" customHeight="1" x14ac:dyDescent="0.2">
      <c r="B71" s="42" t="str">
        <f>IF(D71="","",VLOOKUP(D71, 'SKU Маскарпоне'!$A$1:$F$150, 6, 0))</f>
        <v/>
      </c>
      <c r="C71" s="42" t="str">
        <f>IF(D71="","",VLOOKUP(D71, 'SKU Маскарпоне'!$A$1:$B$150, 2, 0))</f>
        <v/>
      </c>
      <c r="E71" s="41"/>
      <c r="F71" s="38" t="str">
        <f t="shared" ca="1" si="15"/>
        <v/>
      </c>
      <c r="G71" s="39" t="str">
        <f ca="1">IF(I71 = "-", IF(VLOOKUP(INDIRECT("D" &amp; ROW() - 1), 'SKU Маскарпоне'!$A$1:$C$150, 3, 0) = 1, H71 + VLOOKUP(INDIRECT("D" &amp; ROW() - 1), 'SKU Маскарпоне'!$A$1:$D$150, 4, 0), VLOOKUP(INDIRECT("D" &amp; ROW() - 1), 'SKU Маскарпоне'!$A$1:$C$150, 3, 0) * H71),"")</f>
        <v/>
      </c>
      <c r="H71" s="39" t="str">
        <f t="shared" si="14"/>
        <v/>
      </c>
      <c r="J71" s="41">
        <f t="shared" ca="1" si="16"/>
        <v>0</v>
      </c>
      <c r="K71" s="40">
        <f t="shared" ca="1" si="17"/>
        <v>0</v>
      </c>
      <c r="L71" s="40">
        <f t="shared" si="18"/>
        <v>0</v>
      </c>
      <c r="M71" s="40">
        <f t="shared" ca="1" si="19"/>
        <v>0</v>
      </c>
      <c r="Q71" s="39" t="str">
        <f t="shared" ca="1" si="20"/>
        <v/>
      </c>
      <c r="R71" s="39" t="str">
        <f t="shared" ca="1" si="21"/>
        <v/>
      </c>
      <c r="AMI71" s="11"/>
      <c r="AMJ71" s="11"/>
    </row>
    <row r="72" spans="2:1024" s="40" customFormat="1" ht="13.5" customHeight="1" x14ac:dyDescent="0.2">
      <c r="B72" s="42" t="str">
        <f>IF(D72="","",VLOOKUP(D72, 'SKU Маскарпоне'!$A$1:$F$150, 6, 0))</f>
        <v/>
      </c>
      <c r="C72" s="42" t="str">
        <f>IF(D72="","",VLOOKUP(D72, 'SKU Маскарпоне'!$A$1:$B$150, 2, 0))</f>
        <v/>
      </c>
      <c r="E72" s="41"/>
      <c r="F72" s="38" t="str">
        <f t="shared" ca="1" si="15"/>
        <v/>
      </c>
      <c r="G72" s="39" t="str">
        <f ca="1">IF(I72 = "-", IF(VLOOKUP(INDIRECT("D" &amp; ROW() - 1), 'SKU Маскарпоне'!$A$1:$C$150, 3, 0) = 1, H72 + VLOOKUP(INDIRECT("D" &amp; ROW() - 1), 'SKU Маскарпоне'!$A$1:$D$150, 4, 0), VLOOKUP(INDIRECT("D" &amp; ROW() - 1), 'SKU Маскарпоне'!$A$1:$C$150, 3, 0) * H72),"")</f>
        <v/>
      </c>
      <c r="H72" s="39" t="str">
        <f t="shared" si="14"/>
        <v/>
      </c>
      <c r="J72" s="41">
        <f t="shared" ca="1" si="16"/>
        <v>0</v>
      </c>
      <c r="K72" s="40">
        <f t="shared" ca="1" si="17"/>
        <v>0</v>
      </c>
      <c r="L72" s="40">
        <f t="shared" si="18"/>
        <v>0</v>
      </c>
      <c r="M72" s="40">
        <f t="shared" ca="1" si="19"/>
        <v>0</v>
      </c>
      <c r="Q72" s="39" t="str">
        <f t="shared" ca="1" si="20"/>
        <v/>
      </c>
      <c r="R72" s="39" t="str">
        <f t="shared" ca="1" si="21"/>
        <v/>
      </c>
      <c r="AMI72" s="11"/>
      <c r="AMJ72" s="11"/>
    </row>
    <row r="73" spans="2:1024" s="40" customFormat="1" ht="13.5" customHeight="1" x14ac:dyDescent="0.2">
      <c r="B73" s="42" t="str">
        <f>IF(D73="","",VLOOKUP(D73, 'SKU Маскарпоне'!$A$1:$F$150, 6, 0))</f>
        <v/>
      </c>
      <c r="C73" s="42" t="str">
        <f>IF(D73="","",VLOOKUP(D73, 'SKU Маскарпоне'!$A$1:$B$150, 2, 0))</f>
        <v/>
      </c>
      <c r="E73" s="41"/>
      <c r="F73" s="38" t="str">
        <f t="shared" ca="1" si="15"/>
        <v/>
      </c>
      <c r="G73" s="39" t="str">
        <f ca="1">IF(I73 = "-", IF(VLOOKUP(INDIRECT("D" &amp; ROW() - 1), 'SKU Маскарпоне'!$A$1:$C$150, 3, 0) = 1, H73 + VLOOKUP(INDIRECT("D" &amp; ROW() - 1), 'SKU Маскарпоне'!$A$1:$D$150, 4, 0), VLOOKUP(INDIRECT("D" &amp; ROW() - 1), 'SKU Маскарпоне'!$A$1:$C$150, 3, 0) * H73),"")</f>
        <v/>
      </c>
      <c r="H73" s="39" t="str">
        <f t="shared" si="14"/>
        <v/>
      </c>
      <c r="J73" s="41">
        <f t="shared" ca="1" si="16"/>
        <v>0</v>
      </c>
      <c r="K73" s="40">
        <f t="shared" ca="1" si="17"/>
        <v>0</v>
      </c>
      <c r="L73" s="40">
        <f t="shared" si="18"/>
        <v>0</v>
      </c>
      <c r="M73" s="40">
        <f t="shared" ca="1" si="19"/>
        <v>0</v>
      </c>
      <c r="Q73" s="39" t="str">
        <f t="shared" ca="1" si="20"/>
        <v/>
      </c>
      <c r="R73" s="39" t="str">
        <f t="shared" ca="1" si="21"/>
        <v/>
      </c>
      <c r="AMI73" s="11"/>
      <c r="AMJ73" s="11"/>
    </row>
    <row r="74" spans="2:1024" s="40" customFormat="1" ht="13.5" customHeight="1" x14ac:dyDescent="0.2">
      <c r="B74" s="42" t="str">
        <f>IF(D74="","",VLOOKUP(D74, 'SKU Маскарпоне'!$A$1:$F$150, 6, 0))</f>
        <v/>
      </c>
      <c r="C74" s="42" t="str">
        <f>IF(D74="","",VLOOKUP(D74, 'SKU Маскарпоне'!$A$1:$B$150, 2, 0))</f>
        <v/>
      </c>
      <c r="E74" s="41"/>
      <c r="F74" s="38" t="str">
        <f t="shared" ca="1" si="15"/>
        <v/>
      </c>
      <c r="G74" s="39" t="str">
        <f ca="1">IF(I74 = "-", IF(VLOOKUP(INDIRECT("D" &amp; ROW() - 1), 'SKU Маскарпоне'!$A$1:$C$150, 3, 0) = 1, H74 + VLOOKUP(INDIRECT("D" &amp; ROW() - 1), 'SKU Маскарпоне'!$A$1:$D$150, 4, 0), VLOOKUP(INDIRECT("D" &amp; ROW() - 1), 'SKU Маскарпоне'!$A$1:$C$150, 3, 0) * H74),"")</f>
        <v/>
      </c>
      <c r="H74" s="39" t="str">
        <f t="shared" si="14"/>
        <v/>
      </c>
      <c r="J74" s="41">
        <f t="shared" ca="1" si="16"/>
        <v>0</v>
      </c>
      <c r="K74" s="40">
        <f t="shared" ca="1" si="17"/>
        <v>0</v>
      </c>
      <c r="L74" s="40">
        <f t="shared" si="18"/>
        <v>0</v>
      </c>
      <c r="M74" s="40">
        <f t="shared" ca="1" si="19"/>
        <v>0</v>
      </c>
      <c r="Q74" s="39" t="str">
        <f t="shared" ca="1" si="20"/>
        <v/>
      </c>
      <c r="R74" s="39" t="str">
        <f t="shared" ca="1" si="21"/>
        <v/>
      </c>
      <c r="AMI74" s="11"/>
      <c r="AMJ74" s="11"/>
    </row>
    <row r="75" spans="2:1024" s="40" customFormat="1" ht="13.5" customHeight="1" x14ac:dyDescent="0.2">
      <c r="B75" s="42" t="str">
        <f>IF(D75="","",VLOOKUP(D75, 'SKU Маскарпоне'!$A$1:$F$150, 6, 0))</f>
        <v/>
      </c>
      <c r="C75" s="42" t="str">
        <f>IF(D75="","",VLOOKUP(D75, 'SKU Маскарпоне'!$A$1:$B$150, 2, 0))</f>
        <v/>
      </c>
      <c r="E75" s="41"/>
      <c r="F75" s="38" t="str">
        <f t="shared" ca="1" si="15"/>
        <v/>
      </c>
      <c r="G75" s="39" t="str">
        <f ca="1">IF(I75 = "-", IF(VLOOKUP(INDIRECT("D" &amp; ROW() - 1), 'SKU Маскарпоне'!$A$1:$C$150, 3, 0) = 1, H75 + VLOOKUP(INDIRECT("D" &amp; ROW() - 1), 'SKU Маскарпоне'!$A$1:$D$150, 4, 0), VLOOKUP(INDIRECT("D" &amp; ROW() - 1), 'SKU Маскарпоне'!$A$1:$C$150, 3, 0) * H75),"")</f>
        <v/>
      </c>
      <c r="H75" s="39" t="str">
        <f t="shared" si="14"/>
        <v/>
      </c>
      <c r="J75" s="41">
        <f t="shared" ca="1" si="16"/>
        <v>0</v>
      </c>
      <c r="K75" s="40">
        <f t="shared" ca="1" si="17"/>
        <v>0</v>
      </c>
      <c r="L75" s="40">
        <f t="shared" si="18"/>
        <v>0</v>
      </c>
      <c r="M75" s="40">
        <f t="shared" ca="1" si="19"/>
        <v>0</v>
      </c>
      <c r="Q75" s="39" t="str">
        <f t="shared" ca="1" si="20"/>
        <v/>
      </c>
      <c r="R75" s="39" t="str">
        <f t="shared" ca="1" si="21"/>
        <v/>
      </c>
      <c r="AMI75" s="11"/>
      <c r="AMJ75" s="11"/>
    </row>
    <row r="76" spans="2:1024" s="40" customFormat="1" ht="13.5" customHeight="1" x14ac:dyDescent="0.2">
      <c r="B76" s="42" t="str">
        <f>IF(D76="","",VLOOKUP(D76, 'SKU Маскарпоне'!$A$1:$F$150, 6, 0))</f>
        <v/>
      </c>
      <c r="C76" s="42" t="str">
        <f>IF(D76="","",VLOOKUP(D76, 'SKU Маскарпоне'!$A$1:$B$150, 2, 0))</f>
        <v/>
      </c>
      <c r="E76" s="41"/>
      <c r="F76" s="38" t="str">
        <f t="shared" ca="1" si="15"/>
        <v/>
      </c>
      <c r="G76" s="39" t="str">
        <f ca="1">IF(I76 = "-", IF(VLOOKUP(INDIRECT("D" &amp; ROW() - 1), 'SKU Маскарпоне'!$A$1:$C$150, 3, 0) = 1, H76 + VLOOKUP(INDIRECT("D" &amp; ROW() - 1), 'SKU Маскарпоне'!$A$1:$D$150, 4, 0), VLOOKUP(INDIRECT("D" &amp; ROW() - 1), 'SKU Маскарпоне'!$A$1:$C$150, 3, 0) * H76),"")</f>
        <v/>
      </c>
      <c r="H76" s="39" t="str">
        <f t="shared" si="14"/>
        <v/>
      </c>
      <c r="J76" s="41">
        <f t="shared" ca="1" si="16"/>
        <v>0</v>
      </c>
      <c r="K76" s="40">
        <f t="shared" ca="1" si="17"/>
        <v>0</v>
      </c>
      <c r="L76" s="40">
        <f t="shared" si="18"/>
        <v>0</v>
      </c>
      <c r="M76" s="40">
        <f t="shared" ca="1" si="19"/>
        <v>0</v>
      </c>
      <c r="Q76" s="39" t="str">
        <f t="shared" ca="1" si="20"/>
        <v/>
      </c>
      <c r="R76" s="39" t="str">
        <f t="shared" ca="1" si="21"/>
        <v/>
      </c>
      <c r="AMI76" s="11"/>
      <c r="AMJ76" s="11"/>
    </row>
    <row r="77" spans="2:1024" s="40" customFormat="1" ht="13.5" customHeight="1" x14ac:dyDescent="0.2">
      <c r="B77" s="42" t="str">
        <f>IF(D77="","",VLOOKUP(D77, 'SKU Маскарпоне'!$A$1:$F$150, 6, 0))</f>
        <v/>
      </c>
      <c r="C77" s="42" t="str">
        <f>IF(D77="","",VLOOKUP(D77, 'SKU Маскарпоне'!$A$1:$B$150, 2, 0))</f>
        <v/>
      </c>
      <c r="E77" s="41"/>
      <c r="F77" s="38" t="str">
        <f t="shared" ca="1" si="15"/>
        <v/>
      </c>
      <c r="G77" s="39" t="str">
        <f ca="1">IF(I77 = "-", IF(VLOOKUP(INDIRECT("D" &amp; ROW() - 1), 'SKU Маскарпоне'!$A$1:$C$150, 3, 0) = 1, H77 + VLOOKUP(INDIRECT("D" &amp; ROW() - 1), 'SKU Маскарпоне'!$A$1:$D$150, 4, 0), VLOOKUP(INDIRECT("D" &amp; ROW() - 1), 'SKU Маскарпоне'!$A$1:$C$150, 3, 0) * H77),"")</f>
        <v/>
      </c>
      <c r="H77" s="39" t="str">
        <f t="shared" si="14"/>
        <v/>
      </c>
      <c r="J77" s="41">
        <f t="shared" ca="1" si="16"/>
        <v>0</v>
      </c>
      <c r="K77" s="40">
        <f t="shared" ca="1" si="17"/>
        <v>0</v>
      </c>
      <c r="L77" s="40">
        <f t="shared" si="18"/>
        <v>0</v>
      </c>
      <c r="M77" s="40">
        <f t="shared" ca="1" si="19"/>
        <v>0</v>
      </c>
      <c r="Q77" s="39" t="str">
        <f t="shared" ca="1" si="20"/>
        <v/>
      </c>
      <c r="R77" s="39" t="str">
        <f t="shared" ca="1" si="21"/>
        <v/>
      </c>
      <c r="AMI77" s="11"/>
      <c r="AMJ77" s="11"/>
    </row>
    <row r="78" spans="2:1024" s="40" customFormat="1" ht="13.5" customHeight="1" x14ac:dyDescent="0.2">
      <c r="B78" s="42" t="str">
        <f>IF(D78="","",VLOOKUP(D78, 'SKU Маскарпоне'!$A$1:$F$150, 6, 0))</f>
        <v/>
      </c>
      <c r="C78" s="42" t="str">
        <f>IF(D78="","",VLOOKUP(D78, 'SKU Маскарпоне'!$A$1:$B$150, 2, 0))</f>
        <v/>
      </c>
      <c r="E78" s="41"/>
      <c r="F78" s="38" t="str">
        <f t="shared" ca="1" si="15"/>
        <v/>
      </c>
      <c r="G78" s="39" t="str">
        <f ca="1">IF(I78 = "-", IF(VLOOKUP(INDIRECT("D" &amp; ROW() - 1), 'SKU Маскарпоне'!$A$1:$C$150, 3, 0) = 1, H78 + VLOOKUP(INDIRECT("D" &amp; ROW() - 1), 'SKU Маскарпоне'!$A$1:$D$150, 4, 0), VLOOKUP(INDIRECT("D" &amp; ROW() - 1), 'SKU Маскарпоне'!$A$1:$C$150, 3, 0) * H78),"")</f>
        <v/>
      </c>
      <c r="H78" s="39" t="str">
        <f t="shared" si="14"/>
        <v/>
      </c>
      <c r="J78" s="41">
        <f t="shared" ca="1" si="16"/>
        <v>0</v>
      </c>
      <c r="K78" s="40">
        <f t="shared" ca="1" si="17"/>
        <v>0</v>
      </c>
      <c r="L78" s="40">
        <f t="shared" si="18"/>
        <v>0</v>
      </c>
      <c r="M78" s="40">
        <f t="shared" ca="1" si="19"/>
        <v>0</v>
      </c>
      <c r="Q78" s="39" t="str">
        <f t="shared" ca="1" si="20"/>
        <v/>
      </c>
      <c r="R78" s="39" t="str">
        <f t="shared" ca="1" si="21"/>
        <v/>
      </c>
      <c r="AMI78" s="11"/>
      <c r="AMJ78" s="11"/>
    </row>
    <row r="79" spans="2:1024" s="40" customFormat="1" ht="13.5" customHeight="1" x14ac:dyDescent="0.2">
      <c r="B79" s="42" t="str">
        <f>IF(D79="","",VLOOKUP(D79, 'SKU Маскарпоне'!$A$1:$F$150, 6, 0))</f>
        <v/>
      </c>
      <c r="C79" s="42" t="str">
        <f>IF(D79="","",VLOOKUP(D79, 'SKU Маскарпоне'!$A$1:$B$150, 2, 0))</f>
        <v/>
      </c>
      <c r="E79" s="41"/>
      <c r="F79" s="38" t="str">
        <f t="shared" ca="1" si="15"/>
        <v/>
      </c>
      <c r="G79" s="39" t="str">
        <f ca="1">IF(I79 = "-", IF(VLOOKUP(INDIRECT("D" &amp; ROW() - 1), 'SKU Маскарпоне'!$A$1:$C$150, 3, 0) = 1, H79 + VLOOKUP(INDIRECT("D" &amp; ROW() - 1), 'SKU Маскарпоне'!$A$1:$D$150, 4, 0), VLOOKUP(INDIRECT("D" &amp; ROW() - 1), 'SKU Маскарпоне'!$A$1:$C$150, 3, 0) * H79),"")</f>
        <v/>
      </c>
      <c r="H79" s="39" t="str">
        <f t="shared" si="14"/>
        <v/>
      </c>
      <c r="J79" s="41">
        <f t="shared" ca="1" si="16"/>
        <v>0</v>
      </c>
      <c r="K79" s="40">
        <f t="shared" ca="1" si="17"/>
        <v>0</v>
      </c>
      <c r="L79" s="40">
        <f t="shared" si="18"/>
        <v>0</v>
      </c>
      <c r="M79" s="40">
        <f t="shared" ca="1" si="19"/>
        <v>0</v>
      </c>
      <c r="Q79" s="39" t="str">
        <f t="shared" ca="1" si="20"/>
        <v/>
      </c>
      <c r="R79" s="39" t="str">
        <f t="shared" ca="1" si="21"/>
        <v/>
      </c>
      <c r="AMI79" s="11"/>
      <c r="AMJ79" s="11"/>
    </row>
    <row r="80" spans="2:1024" s="40" customFormat="1" ht="13.5" customHeight="1" x14ac:dyDescent="0.2">
      <c r="B80" s="42" t="str">
        <f>IF(D80="","",VLOOKUP(D80, 'SKU Маскарпоне'!$A$1:$F$150, 6, 0))</f>
        <v/>
      </c>
      <c r="C80" s="42" t="str">
        <f>IF(D80="","",VLOOKUP(D80, 'SKU Маскарпоне'!$A$1:$B$150, 2, 0))</f>
        <v/>
      </c>
      <c r="E80" s="41"/>
      <c r="F80" s="38" t="str">
        <f t="shared" ca="1" si="15"/>
        <v/>
      </c>
      <c r="G80" s="39" t="str">
        <f ca="1">IF(I80 = "-", IF(VLOOKUP(INDIRECT("D" &amp; ROW() - 1), 'SKU Маскарпоне'!$A$1:$C$150, 3, 0) = 1, H80 + VLOOKUP(INDIRECT("D" &amp; ROW() - 1), 'SKU Маскарпоне'!$A$1:$D$150, 4, 0), VLOOKUP(INDIRECT("D" &amp; ROW() - 1), 'SKU Маскарпоне'!$A$1:$C$150, 3, 0) * H80),"")</f>
        <v/>
      </c>
      <c r="H80" s="39" t="str">
        <f t="shared" ref="H80:H111" si="22">IF(I80 = "-", 0, "")</f>
        <v/>
      </c>
      <c r="J80" s="41">
        <f t="shared" ca="1" si="16"/>
        <v>0</v>
      </c>
      <c r="K80" s="40">
        <f t="shared" ca="1" si="17"/>
        <v>0</v>
      </c>
      <c r="L80" s="40">
        <f t="shared" si="18"/>
        <v>0</v>
      </c>
      <c r="M80" s="40">
        <f t="shared" ca="1" si="19"/>
        <v>0</v>
      </c>
      <c r="Q80" s="39" t="str">
        <f t="shared" ca="1" si="20"/>
        <v/>
      </c>
      <c r="R80" s="39" t="str">
        <f t="shared" ca="1" si="21"/>
        <v/>
      </c>
      <c r="AMI80" s="11"/>
      <c r="AMJ80" s="11"/>
    </row>
    <row r="81" spans="2:1024" s="40" customFormat="1" ht="13.5" customHeight="1" x14ac:dyDescent="0.2">
      <c r="B81" s="42" t="str">
        <f>IF(D81="","",VLOOKUP(D81, 'SKU Маскарпоне'!$A$1:$F$150, 6, 0))</f>
        <v/>
      </c>
      <c r="C81" s="42" t="str">
        <f>IF(D81="","",VLOOKUP(D81, 'SKU Маскарпоне'!$A$1:$B$150, 2, 0))</f>
        <v/>
      </c>
      <c r="E81" s="41"/>
      <c r="F81" s="38" t="str">
        <f t="shared" ca="1" si="15"/>
        <v/>
      </c>
      <c r="G81" s="39" t="str">
        <f ca="1">IF(I81 = "-", IF(VLOOKUP(INDIRECT("D" &amp; ROW() - 1), 'SKU Маскарпоне'!$A$1:$C$150, 3, 0) = 1, H81 + VLOOKUP(INDIRECT("D" &amp; ROW() - 1), 'SKU Маскарпоне'!$A$1:$D$150, 4, 0), VLOOKUP(INDIRECT("D" &amp; ROW() - 1), 'SKU Маскарпоне'!$A$1:$C$150, 3, 0) * H81),"")</f>
        <v/>
      </c>
      <c r="H81" s="39" t="str">
        <f t="shared" si="22"/>
        <v/>
      </c>
      <c r="J81" s="41">
        <f t="shared" ca="1" si="16"/>
        <v>0</v>
      </c>
      <c r="K81" s="40">
        <f t="shared" ca="1" si="17"/>
        <v>0</v>
      </c>
      <c r="L81" s="40">
        <f t="shared" si="18"/>
        <v>0</v>
      </c>
      <c r="M81" s="40">
        <f t="shared" ca="1" si="19"/>
        <v>0</v>
      </c>
      <c r="Q81" s="39" t="str">
        <f t="shared" ca="1" si="20"/>
        <v/>
      </c>
      <c r="R81" s="39" t="str">
        <f t="shared" ca="1" si="21"/>
        <v/>
      </c>
      <c r="AMI81" s="11"/>
      <c r="AMJ81" s="11"/>
    </row>
    <row r="82" spans="2:1024" s="40" customFormat="1" ht="13.5" customHeight="1" x14ac:dyDescent="0.2">
      <c r="B82" s="42" t="str">
        <f>IF(D82="","",VLOOKUP(D82, 'SKU Маскарпоне'!$A$1:$F$150, 6, 0))</f>
        <v/>
      </c>
      <c r="C82" s="42" t="str">
        <f>IF(D82="","",VLOOKUP(D82, 'SKU Маскарпоне'!$A$1:$B$150, 2, 0))</f>
        <v/>
      </c>
      <c r="E82" s="41"/>
      <c r="F82" s="38" t="str">
        <f t="shared" ca="1" si="15"/>
        <v/>
      </c>
      <c r="G82" s="39" t="str">
        <f ca="1">IF(I82 = "-", IF(VLOOKUP(INDIRECT("D" &amp; ROW() - 1), 'SKU Маскарпоне'!$A$1:$C$150, 3, 0) = 1, H82 + VLOOKUP(INDIRECT("D" &amp; ROW() - 1), 'SKU Маскарпоне'!$A$1:$D$150, 4, 0), VLOOKUP(INDIRECT("D" &amp; ROW() - 1), 'SKU Маскарпоне'!$A$1:$C$150, 3, 0) * H82),"")</f>
        <v/>
      </c>
      <c r="H82" s="39" t="str">
        <f t="shared" si="22"/>
        <v/>
      </c>
      <c r="J82" s="41">
        <f t="shared" ca="1" si="16"/>
        <v>0</v>
      </c>
      <c r="K82" s="40">
        <f t="shared" ca="1" si="17"/>
        <v>0</v>
      </c>
      <c r="L82" s="40">
        <f t="shared" si="18"/>
        <v>0</v>
      </c>
      <c r="M82" s="40">
        <f t="shared" ca="1" si="19"/>
        <v>0</v>
      </c>
      <c r="Q82" s="39" t="str">
        <f t="shared" ca="1" si="20"/>
        <v/>
      </c>
      <c r="R82" s="39" t="str">
        <f t="shared" ca="1" si="21"/>
        <v/>
      </c>
      <c r="AMI82" s="11"/>
      <c r="AMJ82" s="11"/>
    </row>
    <row r="83" spans="2:1024" s="40" customFormat="1" ht="13.5" customHeight="1" x14ac:dyDescent="0.2">
      <c r="B83" s="42" t="str">
        <f>IF(D83="","",VLOOKUP(D83, 'SKU Маскарпоне'!$A$1:$F$150, 6, 0))</f>
        <v/>
      </c>
      <c r="C83" s="42" t="str">
        <f>IF(D83="","",VLOOKUP(D83, 'SKU Маскарпоне'!$A$1:$B$150, 2, 0))</f>
        <v/>
      </c>
      <c r="E83" s="41"/>
      <c r="F83" s="38" t="str">
        <f t="shared" ca="1" si="15"/>
        <v/>
      </c>
      <c r="G83" s="39" t="str">
        <f ca="1">IF(I83 = "-", IF(VLOOKUP(INDIRECT("D" &amp; ROW() - 1), 'SKU Маскарпоне'!$A$1:$C$150, 3, 0) = 1, H83 + VLOOKUP(INDIRECT("D" &amp; ROW() - 1), 'SKU Маскарпоне'!$A$1:$D$150, 4, 0), VLOOKUP(INDIRECT("D" &amp; ROW() - 1), 'SKU Маскарпоне'!$A$1:$C$150, 3, 0) * H83),"")</f>
        <v/>
      </c>
      <c r="H83" s="39" t="str">
        <f t="shared" si="22"/>
        <v/>
      </c>
      <c r="J83" s="41">
        <f t="shared" ca="1" si="16"/>
        <v>0</v>
      </c>
      <c r="K83" s="40">
        <f t="shared" ca="1" si="17"/>
        <v>0</v>
      </c>
      <c r="L83" s="40">
        <f t="shared" si="18"/>
        <v>0</v>
      </c>
      <c r="M83" s="40">
        <f t="shared" ca="1" si="19"/>
        <v>0</v>
      </c>
      <c r="Q83" s="39" t="str">
        <f t="shared" ca="1" si="20"/>
        <v/>
      </c>
      <c r="R83" s="39" t="str">
        <f t="shared" ca="1" si="21"/>
        <v/>
      </c>
      <c r="AMI83" s="11"/>
      <c r="AMJ83" s="11"/>
    </row>
    <row r="84" spans="2:1024" s="40" customFormat="1" ht="13.5" customHeight="1" x14ac:dyDescent="0.2">
      <c r="B84" s="42" t="str">
        <f>IF(D84="","",VLOOKUP(D84, 'SKU Маскарпоне'!$A$1:$F$150, 6, 0))</f>
        <v/>
      </c>
      <c r="C84" s="42" t="str">
        <f>IF(D84="","",VLOOKUP(D84, 'SKU Маскарпоне'!$A$1:$B$150, 2, 0))</f>
        <v/>
      </c>
      <c r="E84" s="41"/>
      <c r="F84" s="38" t="str">
        <f t="shared" ca="1" si="15"/>
        <v/>
      </c>
      <c r="G84" s="39" t="str">
        <f ca="1">IF(I84 = "-", IF(VLOOKUP(INDIRECT("D" &amp; ROW() - 1), 'SKU Маскарпоне'!$A$1:$C$150, 3, 0) = 1, H84 + VLOOKUP(INDIRECT("D" &amp; ROW() - 1), 'SKU Маскарпоне'!$A$1:$D$150, 4, 0), VLOOKUP(INDIRECT("D" &amp; ROW() - 1), 'SKU Маскарпоне'!$A$1:$C$150, 3, 0) * H84),"")</f>
        <v/>
      </c>
      <c r="H84" s="39" t="str">
        <f t="shared" si="22"/>
        <v/>
      </c>
      <c r="J84" s="41">
        <f t="shared" ca="1" si="16"/>
        <v>0</v>
      </c>
      <c r="K84" s="40">
        <f t="shared" ca="1" si="17"/>
        <v>0</v>
      </c>
      <c r="L84" s="40">
        <f t="shared" si="18"/>
        <v>0</v>
      </c>
      <c r="M84" s="40">
        <f t="shared" ca="1" si="19"/>
        <v>0</v>
      </c>
      <c r="Q84" s="39" t="str">
        <f t="shared" ca="1" si="20"/>
        <v/>
      </c>
      <c r="R84" s="39" t="str">
        <f t="shared" ca="1" si="21"/>
        <v/>
      </c>
      <c r="AMI84" s="11"/>
      <c r="AMJ84" s="11"/>
    </row>
    <row r="85" spans="2:1024" s="40" customFormat="1" ht="13.5" customHeight="1" x14ac:dyDescent="0.2">
      <c r="B85" s="42" t="str">
        <f>IF(D85="","",VLOOKUP(D85, 'SKU Маскарпоне'!$A$1:$F$150, 6, 0))</f>
        <v/>
      </c>
      <c r="C85" s="42" t="str">
        <f>IF(D85="","",VLOOKUP(D85, 'SKU Маскарпоне'!$A$1:$B$150, 2, 0))</f>
        <v/>
      </c>
      <c r="E85" s="41"/>
      <c r="F85" s="38" t="str">
        <f t="shared" ca="1" si="15"/>
        <v/>
      </c>
      <c r="G85" s="39" t="str">
        <f ca="1">IF(I85 = "-", IF(VLOOKUP(INDIRECT("D" &amp; ROW() - 1), 'SKU Маскарпоне'!$A$1:$C$150, 3, 0) = 1, H85 + VLOOKUP(INDIRECT("D" &amp; ROW() - 1), 'SKU Маскарпоне'!$A$1:$D$150, 4, 0), VLOOKUP(INDIRECT("D" &amp; ROW() - 1), 'SKU Маскарпоне'!$A$1:$C$150, 3, 0) * H85),"")</f>
        <v/>
      </c>
      <c r="H85" s="39" t="str">
        <f t="shared" si="22"/>
        <v/>
      </c>
      <c r="J85" s="41">
        <f t="shared" ca="1" si="16"/>
        <v>0</v>
      </c>
      <c r="K85" s="40">
        <f t="shared" ca="1" si="17"/>
        <v>0</v>
      </c>
      <c r="L85" s="40">
        <f t="shared" si="18"/>
        <v>0</v>
      </c>
      <c r="M85" s="40">
        <f t="shared" ca="1" si="19"/>
        <v>0</v>
      </c>
      <c r="Q85" s="39" t="str">
        <f t="shared" ca="1" si="20"/>
        <v/>
      </c>
      <c r="R85" s="39" t="str">
        <f t="shared" ca="1" si="21"/>
        <v/>
      </c>
      <c r="AMI85" s="11"/>
      <c r="AMJ85" s="11"/>
    </row>
    <row r="86" spans="2:1024" s="40" customFormat="1" ht="13.5" customHeight="1" x14ac:dyDescent="0.2">
      <c r="B86" s="42" t="str">
        <f>IF(D86="","",VLOOKUP(D86, 'SKU Маскарпоне'!$A$1:$F$150, 6, 0))</f>
        <v/>
      </c>
      <c r="C86" s="42" t="str">
        <f>IF(D86="","",VLOOKUP(D86, 'SKU Маскарпоне'!$A$1:$B$150, 2, 0))</f>
        <v/>
      </c>
      <c r="E86" s="41"/>
      <c r="F86" s="38" t="str">
        <f t="shared" ca="1" si="15"/>
        <v/>
      </c>
      <c r="G86" s="39" t="str">
        <f ca="1">IF(I86 = "-", IF(VLOOKUP(INDIRECT("D" &amp; ROW() - 1), 'SKU Маскарпоне'!$A$1:$C$150, 3, 0) = 1, H86 + VLOOKUP(INDIRECT("D" &amp; ROW() - 1), 'SKU Маскарпоне'!$A$1:$D$150, 4, 0), VLOOKUP(INDIRECT("D" &amp; ROW() - 1), 'SKU Маскарпоне'!$A$1:$C$150, 3, 0) * H86),"")</f>
        <v/>
      </c>
      <c r="H86" s="39" t="str">
        <f t="shared" si="22"/>
        <v/>
      </c>
      <c r="J86" s="41">
        <f t="shared" ca="1" si="16"/>
        <v>0</v>
      </c>
      <c r="K86" s="40">
        <f t="shared" ca="1" si="17"/>
        <v>0</v>
      </c>
      <c r="L86" s="40">
        <f t="shared" si="18"/>
        <v>0</v>
      </c>
      <c r="M86" s="40">
        <f t="shared" ca="1" si="19"/>
        <v>0</v>
      </c>
      <c r="Q86" s="39" t="str">
        <f t="shared" ca="1" si="20"/>
        <v/>
      </c>
      <c r="R86" s="39" t="str">
        <f t="shared" ca="1" si="21"/>
        <v/>
      </c>
      <c r="AMI86" s="11"/>
      <c r="AMJ86" s="11"/>
    </row>
    <row r="87" spans="2:1024" s="40" customFormat="1" ht="13.5" customHeight="1" x14ac:dyDescent="0.2">
      <c r="B87" s="42" t="str">
        <f>IF(D87="","",VLOOKUP(D87, 'SKU Маскарпоне'!$A$1:$F$150, 6, 0))</f>
        <v/>
      </c>
      <c r="C87" s="42" t="str">
        <f>IF(D87="","",VLOOKUP(D87, 'SKU Маскарпоне'!$A$1:$B$150, 2, 0))</f>
        <v/>
      </c>
      <c r="E87" s="41"/>
      <c r="F87" s="38" t="str">
        <f t="shared" ca="1" si="15"/>
        <v/>
      </c>
      <c r="G87" s="39" t="str">
        <f ca="1">IF(I87 = "-", IF(VLOOKUP(INDIRECT("D" &amp; ROW() - 1), 'SKU Маскарпоне'!$A$1:$C$150, 3, 0) = 1, H87 + VLOOKUP(INDIRECT("D" &amp; ROW() - 1), 'SKU Маскарпоне'!$A$1:$D$150, 4, 0), VLOOKUP(INDIRECT("D" &amp; ROW() - 1), 'SKU Маскарпоне'!$A$1:$C$150, 3, 0) * H87),"")</f>
        <v/>
      </c>
      <c r="H87" s="39" t="str">
        <f t="shared" si="22"/>
        <v/>
      </c>
      <c r="J87" s="41">
        <f t="shared" ca="1" si="16"/>
        <v>0</v>
      </c>
      <c r="K87" s="40">
        <f t="shared" ca="1" si="17"/>
        <v>0</v>
      </c>
      <c r="L87" s="40">
        <f t="shared" si="18"/>
        <v>0</v>
      </c>
      <c r="M87" s="40">
        <f t="shared" ca="1" si="19"/>
        <v>0</v>
      </c>
      <c r="Q87" s="39" t="str">
        <f t="shared" ca="1" si="20"/>
        <v/>
      </c>
      <c r="R87" s="39" t="str">
        <f t="shared" ca="1" si="21"/>
        <v/>
      </c>
      <c r="AMI87" s="11"/>
      <c r="AMJ87" s="11"/>
    </row>
    <row r="88" spans="2:1024" s="40" customFormat="1" ht="13.5" customHeight="1" x14ac:dyDescent="0.2">
      <c r="B88" s="42" t="str">
        <f>IF(D88="","",VLOOKUP(D88, 'SKU Маскарпоне'!$A$1:$F$150, 6, 0))</f>
        <v/>
      </c>
      <c r="C88" s="42" t="str">
        <f>IF(D88="","",VLOOKUP(D88, 'SKU Маскарпоне'!$A$1:$B$150, 2, 0))</f>
        <v/>
      </c>
      <c r="E88" s="41"/>
      <c r="F88" s="38" t="str">
        <f t="shared" ca="1" si="15"/>
        <v/>
      </c>
      <c r="G88" s="39" t="str">
        <f ca="1">IF(I88 = "-", IF(VLOOKUP(INDIRECT("D" &amp; ROW() - 1), 'SKU Маскарпоне'!$A$1:$C$150, 3, 0) = 1, H88 + VLOOKUP(INDIRECT("D" &amp; ROW() - 1), 'SKU Маскарпоне'!$A$1:$D$150, 4, 0), VLOOKUP(INDIRECT("D" &amp; ROW() - 1), 'SKU Маскарпоне'!$A$1:$C$150, 3, 0) * H88),"")</f>
        <v/>
      </c>
      <c r="H88" s="39" t="str">
        <f t="shared" si="22"/>
        <v/>
      </c>
      <c r="J88" s="41">
        <f t="shared" ca="1" si="16"/>
        <v>0</v>
      </c>
      <c r="K88" s="40">
        <f t="shared" ca="1" si="17"/>
        <v>0</v>
      </c>
      <c r="L88" s="40">
        <f t="shared" si="18"/>
        <v>0</v>
      </c>
      <c r="M88" s="40">
        <f t="shared" ca="1" si="19"/>
        <v>0</v>
      </c>
      <c r="Q88" s="39" t="str">
        <f t="shared" ca="1" si="20"/>
        <v/>
      </c>
      <c r="R88" s="39" t="str">
        <f t="shared" ca="1" si="21"/>
        <v/>
      </c>
      <c r="AMI88" s="11"/>
      <c r="AMJ88" s="11"/>
    </row>
    <row r="89" spans="2:1024" s="40" customFormat="1" ht="13.5" customHeight="1" x14ac:dyDescent="0.2">
      <c r="B89" s="42" t="str">
        <f>IF(D89="","",VLOOKUP(D89, 'SKU Маскарпоне'!$A$1:$F$150, 6, 0))</f>
        <v/>
      </c>
      <c r="C89" s="42" t="str">
        <f>IF(D89="","",VLOOKUP(D89, 'SKU Маскарпоне'!$A$1:$B$150, 2, 0))</f>
        <v/>
      </c>
      <c r="E89" s="41"/>
      <c r="F89" s="38" t="str">
        <f t="shared" ca="1" si="15"/>
        <v/>
      </c>
      <c r="G89" s="39" t="str">
        <f ca="1">IF(I89 = "-", IF(VLOOKUP(INDIRECT("D" &amp; ROW() - 1), 'SKU Маскарпоне'!$A$1:$C$150, 3, 0) = 1, H89 + VLOOKUP(INDIRECT("D" &amp; ROW() - 1), 'SKU Маскарпоне'!$A$1:$D$150, 4, 0), VLOOKUP(INDIRECT("D" &amp; ROW() - 1), 'SKU Маскарпоне'!$A$1:$C$150, 3, 0) * H89),"")</f>
        <v/>
      </c>
      <c r="H89" s="39" t="str">
        <f t="shared" si="22"/>
        <v/>
      </c>
      <c r="J89" s="41">
        <f t="shared" ca="1" si="16"/>
        <v>0</v>
      </c>
      <c r="K89" s="40">
        <f t="shared" ca="1" si="17"/>
        <v>0</v>
      </c>
      <c r="L89" s="40">
        <f t="shared" si="18"/>
        <v>0</v>
      </c>
      <c r="M89" s="40">
        <f t="shared" ca="1" si="19"/>
        <v>0</v>
      </c>
      <c r="Q89" s="39" t="str">
        <f t="shared" ca="1" si="20"/>
        <v/>
      </c>
      <c r="R89" s="39" t="str">
        <f t="shared" ca="1" si="21"/>
        <v/>
      </c>
      <c r="AMI89" s="11"/>
      <c r="AMJ89" s="11"/>
    </row>
    <row r="90" spans="2:1024" s="40" customFormat="1" ht="13.5" customHeight="1" x14ac:dyDescent="0.2">
      <c r="B90" s="42" t="str">
        <f>IF(D90="","",VLOOKUP(D90, 'SKU Маскарпоне'!$A$1:$F$150, 6, 0))</f>
        <v/>
      </c>
      <c r="C90" s="42" t="str">
        <f>IF(D90="","",VLOOKUP(D90, 'SKU Маскарпоне'!$A$1:$B$150, 2, 0))</f>
        <v/>
      </c>
      <c r="E90" s="41"/>
      <c r="F90" s="38" t="str">
        <f t="shared" ca="1" si="15"/>
        <v/>
      </c>
      <c r="G90" s="39" t="str">
        <f ca="1">IF(I90 = "-", IF(VLOOKUP(INDIRECT("D" &amp; ROW() - 1), 'SKU Маскарпоне'!$A$1:$C$150, 3, 0) = 1, H90 + VLOOKUP(INDIRECT("D" &amp; ROW() - 1), 'SKU Маскарпоне'!$A$1:$D$150, 4, 0), VLOOKUP(INDIRECT("D" &amp; ROW() - 1), 'SKU Маскарпоне'!$A$1:$C$150, 3, 0) * H90),"")</f>
        <v/>
      </c>
      <c r="H90" s="39" t="str">
        <f t="shared" si="22"/>
        <v/>
      </c>
      <c r="J90" s="41">
        <f t="shared" ca="1" si="16"/>
        <v>0</v>
      </c>
      <c r="K90" s="40">
        <f t="shared" ca="1" si="17"/>
        <v>0</v>
      </c>
      <c r="L90" s="40">
        <f t="shared" si="18"/>
        <v>0</v>
      </c>
      <c r="M90" s="40">
        <f t="shared" ca="1" si="19"/>
        <v>0</v>
      </c>
      <c r="Q90" s="39" t="str">
        <f t="shared" ca="1" si="20"/>
        <v/>
      </c>
      <c r="R90" s="39" t="str">
        <f t="shared" ca="1" si="21"/>
        <v/>
      </c>
      <c r="AMI90" s="11"/>
      <c r="AMJ90" s="11"/>
    </row>
    <row r="91" spans="2:1024" s="40" customFormat="1" ht="13.5" customHeight="1" x14ac:dyDescent="0.2">
      <c r="B91" s="42" t="str">
        <f>IF(D91="","",VLOOKUP(D91, 'SKU Маскарпоне'!$A$1:$F$150, 6, 0))</f>
        <v/>
      </c>
      <c r="C91" s="42" t="str">
        <f>IF(D91="","",VLOOKUP(D91, 'SKU Маскарпоне'!$A$1:$B$150, 2, 0))</f>
        <v/>
      </c>
      <c r="E91" s="41"/>
      <c r="F91" s="38" t="str">
        <f t="shared" ca="1" si="15"/>
        <v/>
      </c>
      <c r="G91" s="39" t="str">
        <f ca="1">IF(I91 = "-", IF(VLOOKUP(INDIRECT("D" &amp; ROW() - 1), 'SKU Маскарпоне'!$A$1:$C$150, 3, 0) = 1, H91 + VLOOKUP(INDIRECT("D" &amp; ROW() - 1), 'SKU Маскарпоне'!$A$1:$D$150, 4, 0), VLOOKUP(INDIRECT("D" &amp; ROW() - 1), 'SKU Маскарпоне'!$A$1:$C$150, 3, 0) * H91),"")</f>
        <v/>
      </c>
      <c r="H91" s="39" t="str">
        <f t="shared" si="22"/>
        <v/>
      </c>
      <c r="J91" s="41">
        <f t="shared" ca="1" si="16"/>
        <v>0</v>
      </c>
      <c r="K91" s="40">
        <f t="shared" ca="1" si="17"/>
        <v>0</v>
      </c>
      <c r="L91" s="40">
        <f t="shared" si="18"/>
        <v>0</v>
      </c>
      <c r="M91" s="40">
        <f t="shared" ca="1" si="19"/>
        <v>0</v>
      </c>
      <c r="Q91" s="39" t="str">
        <f t="shared" ca="1" si="20"/>
        <v/>
      </c>
      <c r="R91" s="39" t="str">
        <f t="shared" ca="1" si="21"/>
        <v/>
      </c>
      <c r="AMI91" s="11"/>
      <c r="AMJ91" s="11"/>
    </row>
    <row r="92" spans="2:1024" s="40" customFormat="1" ht="13.5" customHeight="1" x14ac:dyDescent="0.2">
      <c r="B92" s="42" t="str">
        <f>IF(D92="","",VLOOKUP(D92, 'SKU Маскарпоне'!$A$1:$F$150, 6, 0))</f>
        <v/>
      </c>
      <c r="C92" s="42" t="str">
        <f>IF(D92="","",VLOOKUP(D92, 'SKU Маскарпоне'!$A$1:$B$150, 2, 0))</f>
        <v/>
      </c>
      <c r="E92" s="41"/>
      <c r="F92" s="38" t="str">
        <f t="shared" ca="1" si="15"/>
        <v/>
      </c>
      <c r="G92" s="39" t="str">
        <f ca="1">IF(I92 = "-", IF(VLOOKUP(INDIRECT("D" &amp; ROW() - 1), 'SKU Маскарпоне'!$A$1:$C$150, 3, 0) = 1, H92 + VLOOKUP(INDIRECT("D" &amp; ROW() - 1), 'SKU Маскарпоне'!$A$1:$D$150, 4, 0), VLOOKUP(INDIRECT("D" &amp; ROW() - 1), 'SKU Маскарпоне'!$A$1:$C$150, 3, 0) * H92),"")</f>
        <v/>
      </c>
      <c r="H92" s="39" t="str">
        <f t="shared" si="22"/>
        <v/>
      </c>
      <c r="J92" s="41">
        <f t="shared" ca="1" si="16"/>
        <v>0</v>
      </c>
      <c r="K92" s="40">
        <f t="shared" ca="1" si="17"/>
        <v>0</v>
      </c>
      <c r="L92" s="40">
        <f t="shared" si="18"/>
        <v>0</v>
      </c>
      <c r="M92" s="40">
        <f t="shared" ca="1" si="19"/>
        <v>0</v>
      </c>
      <c r="Q92" s="39" t="str">
        <f t="shared" ca="1" si="20"/>
        <v/>
      </c>
      <c r="R92" s="39" t="str">
        <f t="shared" ca="1" si="21"/>
        <v/>
      </c>
      <c r="AMI92" s="11"/>
      <c r="AMJ92" s="11"/>
    </row>
    <row r="93" spans="2:1024" s="40" customFormat="1" ht="13.5" customHeight="1" x14ac:dyDescent="0.2">
      <c r="B93" s="42" t="str">
        <f>IF(D93="","",VLOOKUP(D93, 'SKU Маскарпоне'!$A$1:$F$150, 6, 0))</f>
        <v/>
      </c>
      <c r="C93" s="42" t="str">
        <f>IF(D93="","",VLOOKUP(D93, 'SKU Маскарпоне'!$A$1:$B$150, 2, 0))</f>
        <v/>
      </c>
      <c r="E93" s="41"/>
      <c r="F93" s="38" t="str">
        <f t="shared" ca="1" si="15"/>
        <v/>
      </c>
      <c r="G93" s="39" t="str">
        <f ca="1">IF(I93 = "-", IF(VLOOKUP(INDIRECT("D" &amp; ROW() - 1), 'SKU Маскарпоне'!$A$1:$C$150, 3, 0) = 1, H93 + VLOOKUP(INDIRECT("D" &amp; ROW() - 1), 'SKU Маскарпоне'!$A$1:$D$150, 4, 0), VLOOKUP(INDIRECT("D" &amp; ROW() - 1), 'SKU Маскарпоне'!$A$1:$C$150, 3, 0) * H93),"")</f>
        <v/>
      </c>
      <c r="H93" s="39" t="str">
        <f t="shared" si="22"/>
        <v/>
      </c>
      <c r="J93" s="41">
        <f t="shared" ca="1" si="16"/>
        <v>0</v>
      </c>
      <c r="K93" s="40">
        <f t="shared" ca="1" si="17"/>
        <v>0</v>
      </c>
      <c r="L93" s="40">
        <f t="shared" si="18"/>
        <v>0</v>
      </c>
      <c r="M93" s="40">
        <f t="shared" ca="1" si="19"/>
        <v>0</v>
      </c>
      <c r="Q93" s="39" t="str">
        <f t="shared" ca="1" si="20"/>
        <v/>
      </c>
      <c r="R93" s="39" t="str">
        <f t="shared" ca="1" si="21"/>
        <v/>
      </c>
      <c r="AMI93" s="11"/>
      <c r="AMJ93" s="11"/>
    </row>
    <row r="94" spans="2:1024" s="40" customFormat="1" ht="13.5" customHeight="1" x14ac:dyDescent="0.2">
      <c r="B94" s="42" t="str">
        <f>IF(D94="","",VLOOKUP(D94, 'SKU Маскарпоне'!$A$1:$F$150, 6, 0))</f>
        <v/>
      </c>
      <c r="C94" s="42" t="str">
        <f>IF(D94="","",VLOOKUP(D94, 'SKU Маскарпоне'!$A$1:$B$150, 2, 0))</f>
        <v/>
      </c>
      <c r="E94" s="41"/>
      <c r="F94" s="38" t="str">
        <f t="shared" ca="1" si="15"/>
        <v/>
      </c>
      <c r="G94" s="39" t="str">
        <f ca="1">IF(I94 = "-", IF(VLOOKUP(INDIRECT("D" &amp; ROW() - 1), 'SKU Маскарпоне'!$A$1:$C$150, 3, 0) = 1, H94 + VLOOKUP(INDIRECT("D" &amp; ROW() - 1), 'SKU Маскарпоне'!$A$1:$D$150, 4, 0), VLOOKUP(INDIRECT("D" &amp; ROW() - 1), 'SKU Маскарпоне'!$A$1:$C$150, 3, 0) * H94),"")</f>
        <v/>
      </c>
      <c r="H94" s="39" t="str">
        <f t="shared" si="22"/>
        <v/>
      </c>
      <c r="J94" s="41">
        <f t="shared" ca="1" si="16"/>
        <v>0</v>
      </c>
      <c r="K94" s="40">
        <f t="shared" ca="1" si="17"/>
        <v>0</v>
      </c>
      <c r="L94" s="40">
        <f t="shared" si="18"/>
        <v>0</v>
      </c>
      <c r="M94" s="40">
        <f t="shared" ca="1" si="19"/>
        <v>0</v>
      </c>
      <c r="Q94" s="39" t="str">
        <f t="shared" ca="1" si="20"/>
        <v/>
      </c>
      <c r="R94" s="39" t="str">
        <f t="shared" ca="1" si="21"/>
        <v/>
      </c>
      <c r="AMI94" s="11"/>
      <c r="AMJ94" s="11"/>
    </row>
    <row r="95" spans="2:1024" s="40" customFormat="1" ht="13.5" customHeight="1" x14ac:dyDescent="0.2">
      <c r="B95" s="42" t="str">
        <f>IF(D95="","",VLOOKUP(D95, 'SKU Маскарпоне'!$A$1:$F$150, 6, 0))</f>
        <v/>
      </c>
      <c r="C95" s="42" t="str">
        <f>IF(D95="","",VLOOKUP(D95, 'SKU Маскарпоне'!$A$1:$B$150, 2, 0))</f>
        <v/>
      </c>
      <c r="E95" s="41"/>
      <c r="F95" s="38" t="str">
        <f t="shared" ca="1" si="15"/>
        <v/>
      </c>
      <c r="G95" s="39" t="str">
        <f ca="1">IF(I95 = "-", IF(VLOOKUP(INDIRECT("D" &amp; ROW() - 1), 'SKU Маскарпоне'!$A$1:$C$150, 3, 0) = 1, H95 + VLOOKUP(INDIRECT("D" &amp; ROW() - 1), 'SKU Маскарпоне'!$A$1:$D$150, 4, 0), VLOOKUP(INDIRECT("D" &amp; ROW() - 1), 'SKU Маскарпоне'!$A$1:$C$150, 3, 0) * H95),"")</f>
        <v/>
      </c>
      <c r="H95" s="39" t="str">
        <f t="shared" si="22"/>
        <v/>
      </c>
      <c r="J95" s="41">
        <f t="shared" ca="1" si="16"/>
        <v>0</v>
      </c>
      <c r="K95" s="40">
        <f t="shared" ca="1" si="17"/>
        <v>0</v>
      </c>
      <c r="L95" s="40">
        <f t="shared" si="18"/>
        <v>0</v>
      </c>
      <c r="M95" s="40">
        <f t="shared" ca="1" si="19"/>
        <v>0</v>
      </c>
      <c r="Q95" s="39" t="str">
        <f t="shared" ca="1" si="20"/>
        <v/>
      </c>
      <c r="R95" s="39" t="str">
        <f t="shared" ca="1" si="21"/>
        <v/>
      </c>
      <c r="AMI95" s="11"/>
      <c r="AMJ95" s="11"/>
    </row>
    <row r="96" spans="2:1024" s="40" customFormat="1" ht="13.5" customHeight="1" x14ac:dyDescent="0.2">
      <c r="B96" s="42" t="str">
        <f>IF(D96="","",VLOOKUP(D96, 'SKU Маскарпоне'!$A$1:$F$150, 6, 0))</f>
        <v/>
      </c>
      <c r="C96" s="42" t="str">
        <f>IF(D96="","",VLOOKUP(D96, 'SKU Маскарпоне'!$A$1:$B$150, 2, 0))</f>
        <v/>
      </c>
      <c r="E96" s="41"/>
      <c r="F96" s="38" t="str">
        <f t="shared" ca="1" si="15"/>
        <v/>
      </c>
      <c r="G96" s="39" t="str">
        <f ca="1">IF(I96 = "-", IF(VLOOKUP(INDIRECT("D" &amp; ROW() - 1), 'SKU Маскарпоне'!$A$1:$C$150, 3, 0) = 1, H96 + VLOOKUP(INDIRECT("D" &amp; ROW() - 1), 'SKU Маскарпоне'!$A$1:$D$150, 4, 0), VLOOKUP(INDIRECT("D" &amp; ROW() - 1), 'SKU Маскарпоне'!$A$1:$C$150, 3, 0) * H96),"")</f>
        <v/>
      </c>
      <c r="H96" s="39" t="str">
        <f t="shared" si="22"/>
        <v/>
      </c>
      <c r="J96" s="41">
        <f t="shared" ca="1" si="16"/>
        <v>0</v>
      </c>
      <c r="K96" s="40">
        <f t="shared" ca="1" si="17"/>
        <v>0</v>
      </c>
      <c r="L96" s="40">
        <f t="shared" si="18"/>
        <v>0</v>
      </c>
      <c r="M96" s="40">
        <f t="shared" ca="1" si="19"/>
        <v>0</v>
      </c>
      <c r="Q96" s="39" t="str">
        <f t="shared" ca="1" si="20"/>
        <v/>
      </c>
      <c r="R96" s="39" t="str">
        <f t="shared" ca="1" si="21"/>
        <v/>
      </c>
      <c r="AMI96" s="11"/>
      <c r="AMJ96" s="11"/>
    </row>
    <row r="97" spans="2:1024" s="40" customFormat="1" ht="13.5" customHeight="1" x14ac:dyDescent="0.2">
      <c r="B97" s="42" t="str">
        <f>IF(D97="","",VLOOKUP(D97, 'SKU Маскарпоне'!$A$1:$F$150, 6, 0))</f>
        <v/>
      </c>
      <c r="C97" s="42" t="str">
        <f>IF(D97="","",VLOOKUP(D97, 'SKU Маскарпоне'!$A$1:$B$150, 2, 0))</f>
        <v/>
      </c>
      <c r="E97" s="41"/>
      <c r="F97" s="38" t="str">
        <f t="shared" ca="1" si="15"/>
        <v/>
      </c>
      <c r="G97" s="39" t="str">
        <f ca="1">IF(I97 = "-", IF(VLOOKUP(INDIRECT("D" &amp; ROW() - 1), 'SKU Маскарпоне'!$A$1:$C$150, 3, 0) = 1, H97 + VLOOKUP(INDIRECT("D" &amp; ROW() - 1), 'SKU Маскарпоне'!$A$1:$D$150, 4, 0), VLOOKUP(INDIRECT("D" &amp; ROW() - 1), 'SKU Маскарпоне'!$A$1:$C$150, 3, 0) * H97),"")</f>
        <v/>
      </c>
      <c r="H97" s="39" t="str">
        <f t="shared" si="22"/>
        <v/>
      </c>
      <c r="J97" s="41">
        <f t="shared" ca="1" si="16"/>
        <v>0</v>
      </c>
      <c r="K97" s="40">
        <f t="shared" ca="1" si="17"/>
        <v>0</v>
      </c>
      <c r="L97" s="40">
        <f t="shared" si="18"/>
        <v>0</v>
      </c>
      <c r="M97" s="40">
        <f t="shared" ca="1" si="19"/>
        <v>0</v>
      </c>
      <c r="Q97" s="39" t="str">
        <f t="shared" ca="1" si="20"/>
        <v/>
      </c>
      <c r="R97" s="39" t="str">
        <f t="shared" ca="1" si="21"/>
        <v/>
      </c>
      <c r="AMI97" s="11"/>
      <c r="AMJ97" s="11"/>
    </row>
    <row r="98" spans="2:1024" s="40" customFormat="1" ht="13.5" customHeight="1" x14ac:dyDescent="0.2">
      <c r="B98" s="42" t="str">
        <f>IF(D98="","",VLOOKUP(D98, 'SKU Маскарпоне'!$A$1:$F$150, 6, 0))</f>
        <v/>
      </c>
      <c r="C98" s="42" t="str">
        <f>IF(D98="","",VLOOKUP(D98, 'SKU Маскарпоне'!$A$1:$B$150, 2, 0))</f>
        <v/>
      </c>
      <c r="E98" s="41"/>
      <c r="F98" s="38" t="str">
        <f t="shared" ca="1" si="15"/>
        <v/>
      </c>
      <c r="G98" s="39" t="str">
        <f ca="1">IF(I98 = "-", IF(VLOOKUP(INDIRECT("D" &amp; ROW() - 1), 'SKU Маскарпоне'!$A$1:$C$150, 3, 0) = 1, H98 + VLOOKUP(INDIRECT("D" &amp; ROW() - 1), 'SKU Маскарпоне'!$A$1:$D$150, 4, 0), VLOOKUP(INDIRECT("D" &amp; ROW() - 1), 'SKU Маскарпоне'!$A$1:$C$150, 3, 0) * H98),"")</f>
        <v/>
      </c>
      <c r="H98" s="39" t="str">
        <f t="shared" si="22"/>
        <v/>
      </c>
      <c r="J98" s="41">
        <f t="shared" ca="1" si="16"/>
        <v>0</v>
      </c>
      <c r="K98" s="40">
        <f t="shared" ca="1" si="17"/>
        <v>0</v>
      </c>
      <c r="L98" s="40">
        <f t="shared" si="18"/>
        <v>0</v>
      </c>
      <c r="M98" s="40">
        <f t="shared" ca="1" si="19"/>
        <v>0</v>
      </c>
      <c r="Q98" s="39" t="str">
        <f t="shared" ca="1" si="20"/>
        <v/>
      </c>
      <c r="R98" s="39" t="str">
        <f t="shared" ca="1" si="21"/>
        <v/>
      </c>
      <c r="AMI98" s="11"/>
      <c r="AMJ98" s="11"/>
    </row>
    <row r="99" spans="2:1024" s="40" customFormat="1" ht="13.5" customHeight="1" x14ac:dyDescent="0.2">
      <c r="B99" s="42" t="str">
        <f>IF(D99="","",VLOOKUP(D99, 'SKU Маскарпоне'!$A$1:$F$150, 6, 0))</f>
        <v/>
      </c>
      <c r="C99" s="42" t="str">
        <f>IF(D99="","",VLOOKUP(D99, 'SKU Маскарпоне'!$A$1:$B$150, 2, 0))</f>
        <v/>
      </c>
      <c r="E99" s="41"/>
      <c r="F99" s="38" t="str">
        <f t="shared" ref="F99:F130" ca="1" si="23">IF(I99="","",INDIRECT("J" &amp; ROW() - 1) - G99)</f>
        <v/>
      </c>
      <c r="G99" s="39" t="str">
        <f ca="1">IF(I99 = "-", IF(VLOOKUP(INDIRECT("D" &amp; ROW() - 1), 'SKU Маскарпоне'!$A$1:$C$150, 3, 0) = 1, H99 + VLOOKUP(INDIRECT("D" &amp; ROW() - 1), 'SKU Маскарпоне'!$A$1:$D$150, 4, 0), VLOOKUP(INDIRECT("D" &amp; ROW() - 1), 'SKU Маскарпоне'!$A$1:$C$150, 3, 0) * H99),"")</f>
        <v/>
      </c>
      <c r="H99" s="39" t="str">
        <f t="shared" si="22"/>
        <v/>
      </c>
      <c r="J99" s="41">
        <f t="shared" ref="J99:J130" ca="1" si="24">IF(I99 = "-", 0, INDIRECT("J" &amp; ROW() - 1) + E99)</f>
        <v>0</v>
      </c>
      <c r="K99" s="40">
        <f t="shared" ref="K99:K121" ca="1" si="25">IF(I99 = "-", INDIRECT("C" &amp; ROW() - 1),0)</f>
        <v>0</v>
      </c>
      <c r="L99" s="40">
        <f t="shared" ref="L99:L121" si="26">IF(I99="-",1,0)</f>
        <v>0</v>
      </c>
      <c r="M99" s="40">
        <f t="shared" ref="M99:M121" ca="1" si="27">IF(K99 = 0, INDIRECT("N" &amp; ROW() - 1), K99)</f>
        <v>0</v>
      </c>
      <c r="Q99" s="39" t="str">
        <f t="shared" ref="Q99:Q130" ca="1" si="28">IF(P99 = "", "", P99 / INDIRECT("D" &amp; ROW() - 1) )</f>
        <v/>
      </c>
      <c r="R99" s="39" t="str">
        <f t="shared" ca="1" si="21"/>
        <v/>
      </c>
      <c r="AMI99" s="11"/>
      <c r="AMJ99" s="11"/>
    </row>
    <row r="100" spans="2:1024" s="40" customFormat="1" ht="13.5" customHeight="1" x14ac:dyDescent="0.2">
      <c r="B100" s="42" t="str">
        <f>IF(D100="","",VLOOKUP(D100, 'SKU Маскарпоне'!$A$1:$F$150, 6, 0))</f>
        <v/>
      </c>
      <c r="C100" s="54" t="str">
        <f>IF(D100="","",VLOOKUP(D100, 'SKU Маскарпоне'!$A$1:$B$150, 2, 0))</f>
        <v/>
      </c>
      <c r="E100" s="41"/>
      <c r="F100" s="38" t="str">
        <f t="shared" ca="1" si="23"/>
        <v/>
      </c>
      <c r="G100" s="39" t="str">
        <f ca="1">IF(I100 = "-", IF(VLOOKUP(INDIRECT("D" &amp; ROW() - 1), 'SKU Маскарпоне'!$A$1:$C$150, 3, 0) = 1, H100 + VLOOKUP(INDIRECT("D" &amp; ROW() - 1), 'SKU Маскарпоне'!$A$1:$D$150, 4, 0), VLOOKUP(INDIRECT("D" &amp; ROW() - 1), 'SKU Маскарпоне'!$A$1:$C$150, 3, 0) * H100),"")</f>
        <v/>
      </c>
      <c r="H100" s="39" t="str">
        <f t="shared" si="22"/>
        <v/>
      </c>
      <c r="J100" s="41">
        <f t="shared" ca="1" si="24"/>
        <v>0</v>
      </c>
      <c r="K100" s="40">
        <f t="shared" ca="1" si="25"/>
        <v>0</v>
      </c>
      <c r="L100" s="40">
        <f t="shared" si="26"/>
        <v>0</v>
      </c>
      <c r="M100" s="40">
        <f t="shared" ca="1" si="27"/>
        <v>0</v>
      </c>
      <c r="Q100" s="39" t="str">
        <f t="shared" ca="1" si="28"/>
        <v/>
      </c>
      <c r="R100" s="39" t="str">
        <f t="shared" ca="1" si="21"/>
        <v/>
      </c>
      <c r="AMI100" s="11"/>
      <c r="AMJ100" s="11"/>
    </row>
    <row r="101" spans="2:1024" s="40" customFormat="1" ht="13.5" customHeight="1" x14ac:dyDescent="0.2">
      <c r="B101" s="42" t="str">
        <f>IF(D101="","",VLOOKUP(D101, 'SKU Маскарпоне'!$A$1:$F$150, 6, 0))</f>
        <v/>
      </c>
      <c r="C101" s="54" t="str">
        <f>IF(D101="","",VLOOKUP(D101, 'SKU Маскарпоне'!$A$1:$B$150, 2, 0))</f>
        <v/>
      </c>
      <c r="E101" s="41"/>
      <c r="F101" s="38" t="str">
        <f t="shared" ca="1" si="23"/>
        <v/>
      </c>
      <c r="G101" s="39" t="str">
        <f ca="1">IF(I101 = "-", IF(VLOOKUP(INDIRECT("D" &amp; ROW() - 1), 'SKU Маскарпоне'!$A$1:$C$150, 3, 0) = 1, H101 + VLOOKUP(INDIRECT("D" &amp; ROW() - 1), 'SKU Маскарпоне'!$A$1:$D$150, 4, 0), VLOOKUP(INDIRECT("D" &amp; ROW() - 1), 'SKU Маскарпоне'!$A$1:$C$150, 3, 0) * H101),"")</f>
        <v/>
      </c>
      <c r="H101" s="39" t="str">
        <f t="shared" si="22"/>
        <v/>
      </c>
      <c r="J101" s="41">
        <f t="shared" ca="1" si="24"/>
        <v>0</v>
      </c>
      <c r="K101" s="40">
        <f t="shared" ca="1" si="25"/>
        <v>0</v>
      </c>
      <c r="L101" s="40">
        <f t="shared" si="26"/>
        <v>0</v>
      </c>
      <c r="M101" s="40">
        <f t="shared" ca="1" si="27"/>
        <v>0</v>
      </c>
      <c r="Q101" s="39" t="str">
        <f t="shared" ca="1" si="28"/>
        <v/>
      </c>
      <c r="R101" s="39" t="str">
        <f t="shared" ca="1" si="21"/>
        <v/>
      </c>
      <c r="AMI101" s="11"/>
      <c r="AMJ101" s="11"/>
    </row>
    <row r="102" spans="2:1024" s="40" customFormat="1" ht="13.5" customHeight="1" x14ac:dyDescent="0.2">
      <c r="B102" s="42" t="str">
        <f>IF(D102="","",VLOOKUP(D102, 'SKU Маскарпоне'!$A$1:$F$150, 6, 0))</f>
        <v/>
      </c>
      <c r="C102" s="54" t="str">
        <f>IF(D102="","",VLOOKUP(D102, 'SKU Маскарпоне'!$A$1:$B$150, 2, 0))</f>
        <v/>
      </c>
      <c r="E102" s="41"/>
      <c r="F102" s="38" t="str">
        <f t="shared" ca="1" si="23"/>
        <v/>
      </c>
      <c r="G102" s="39" t="str">
        <f ca="1">IF(I102 = "-", IF(VLOOKUP(INDIRECT("D" &amp; ROW() - 1), 'SKU Маскарпоне'!$A$1:$C$150, 3, 0) = 1, H102 + VLOOKUP(INDIRECT("D" &amp; ROW() - 1), 'SKU Маскарпоне'!$A$1:$D$150, 4, 0), VLOOKUP(INDIRECT("D" &amp; ROW() - 1), 'SKU Маскарпоне'!$A$1:$C$150, 3, 0) * H102),"")</f>
        <v/>
      </c>
      <c r="H102" s="39" t="str">
        <f t="shared" si="22"/>
        <v/>
      </c>
      <c r="J102" s="41">
        <f t="shared" ca="1" si="24"/>
        <v>0</v>
      </c>
      <c r="K102" s="40">
        <f t="shared" ca="1" si="25"/>
        <v>0</v>
      </c>
      <c r="L102" s="40">
        <f t="shared" si="26"/>
        <v>0</v>
      </c>
      <c r="M102" s="40">
        <f t="shared" ca="1" si="27"/>
        <v>0</v>
      </c>
      <c r="Q102" s="39" t="str">
        <f t="shared" ca="1" si="28"/>
        <v/>
      </c>
      <c r="R102" s="39" t="str">
        <f t="shared" ca="1" si="21"/>
        <v/>
      </c>
      <c r="AMI102" s="11"/>
      <c r="AMJ102" s="11"/>
    </row>
    <row r="103" spans="2:1024" s="40" customFormat="1" ht="13.5" customHeight="1" x14ac:dyDescent="0.2">
      <c r="B103" s="42" t="str">
        <f>IF(D103="","",VLOOKUP(D103, 'SKU Маскарпоне'!$A$1:$F$150, 6, 0))</f>
        <v/>
      </c>
      <c r="C103" s="54" t="str">
        <f>IF(D103="","",VLOOKUP(D103, 'SKU Маскарпоне'!$A$1:$B$150, 2, 0))</f>
        <v/>
      </c>
      <c r="E103" s="41"/>
      <c r="F103" s="38" t="str">
        <f t="shared" ca="1" si="23"/>
        <v/>
      </c>
      <c r="G103" s="39" t="str">
        <f ca="1">IF(I103 = "-", IF(VLOOKUP(INDIRECT("D" &amp; ROW() - 1), 'SKU Маскарпоне'!$A$1:$C$150, 3, 0) = 1, H103 + VLOOKUP(INDIRECT("D" &amp; ROW() - 1), 'SKU Маскарпоне'!$A$1:$D$150, 4, 0), VLOOKUP(INDIRECT("D" &amp; ROW() - 1), 'SKU Маскарпоне'!$A$1:$C$150, 3, 0) * H103),"")</f>
        <v/>
      </c>
      <c r="H103" s="39" t="str">
        <f t="shared" si="22"/>
        <v/>
      </c>
      <c r="J103" s="41">
        <f t="shared" ca="1" si="24"/>
        <v>0</v>
      </c>
      <c r="K103" s="40">
        <f t="shared" ca="1" si="25"/>
        <v>0</v>
      </c>
      <c r="L103" s="40">
        <f t="shared" si="26"/>
        <v>0</v>
      </c>
      <c r="M103" s="40">
        <f t="shared" ca="1" si="27"/>
        <v>0</v>
      </c>
      <c r="Q103" s="39" t="str">
        <f t="shared" ca="1" si="28"/>
        <v/>
      </c>
      <c r="R103" s="39" t="str">
        <f t="shared" ca="1" si="21"/>
        <v/>
      </c>
      <c r="AMI103" s="11"/>
      <c r="AMJ103" s="11"/>
    </row>
    <row r="104" spans="2:1024" s="40" customFormat="1" ht="13.5" customHeight="1" x14ac:dyDescent="0.2">
      <c r="B104" s="42" t="str">
        <f>IF(D104="","",VLOOKUP(D104, 'SKU Маскарпоне'!$A$1:$F$150, 6, 0))</f>
        <v/>
      </c>
      <c r="C104" s="54" t="str">
        <f>IF(D104="","",VLOOKUP(D104, 'SKU Маскарпоне'!$A$1:$B$150, 2, 0))</f>
        <v/>
      </c>
      <c r="E104" s="41"/>
      <c r="F104" s="38" t="str">
        <f t="shared" ca="1" si="23"/>
        <v/>
      </c>
      <c r="G104" s="39" t="str">
        <f ca="1">IF(I104 = "-", IF(VLOOKUP(INDIRECT("D" &amp; ROW() - 1), 'SKU Маскарпоне'!$A$1:$C$150, 3, 0) = 1, H104 + VLOOKUP(INDIRECT("D" &amp; ROW() - 1), 'SKU Маскарпоне'!$A$1:$D$150, 4, 0), VLOOKUP(INDIRECT("D" &amp; ROW() - 1), 'SKU Маскарпоне'!$A$1:$C$150, 3, 0) * H104),"")</f>
        <v/>
      </c>
      <c r="H104" s="39" t="str">
        <f t="shared" si="22"/>
        <v/>
      </c>
      <c r="J104" s="41">
        <f t="shared" ca="1" si="24"/>
        <v>0</v>
      </c>
      <c r="K104" s="40">
        <f t="shared" ca="1" si="25"/>
        <v>0</v>
      </c>
      <c r="L104" s="40">
        <f t="shared" si="26"/>
        <v>0</v>
      </c>
      <c r="M104" s="40">
        <f t="shared" ca="1" si="27"/>
        <v>0</v>
      </c>
      <c r="Q104" s="39" t="str">
        <f t="shared" ca="1" si="28"/>
        <v/>
      </c>
      <c r="R104" s="39" t="str">
        <f t="shared" ca="1" si="21"/>
        <v/>
      </c>
      <c r="AMI104" s="11"/>
      <c r="AMJ104" s="11"/>
    </row>
    <row r="105" spans="2:1024" s="40" customFormat="1" ht="13.5" customHeight="1" x14ac:dyDescent="0.2">
      <c r="B105" s="42" t="str">
        <f>IF(D105="","",VLOOKUP(D105, 'SKU Маскарпоне'!$A$1:$F$150, 6, 0))</f>
        <v/>
      </c>
      <c r="C105" s="54" t="str">
        <f>IF(D105="","",VLOOKUP(D105, 'SKU Маскарпоне'!$A$1:$B$150, 2, 0))</f>
        <v/>
      </c>
      <c r="E105" s="41"/>
      <c r="F105" s="38" t="str">
        <f t="shared" ca="1" si="23"/>
        <v/>
      </c>
      <c r="G105" s="39" t="str">
        <f ca="1">IF(I105 = "-", IF(VLOOKUP(INDIRECT("D" &amp; ROW() - 1), 'SKU Маскарпоне'!$A$1:$C$150, 3, 0) = 1, H105 + VLOOKUP(INDIRECT("D" &amp; ROW() - 1), 'SKU Маскарпоне'!$A$1:$D$150, 4, 0), VLOOKUP(INDIRECT("D" &amp; ROW() - 1), 'SKU Маскарпоне'!$A$1:$C$150, 3, 0) * H105),"")</f>
        <v/>
      </c>
      <c r="H105" s="39" t="str">
        <f t="shared" si="22"/>
        <v/>
      </c>
      <c r="J105" s="41">
        <f t="shared" ca="1" si="24"/>
        <v>0</v>
      </c>
      <c r="K105" s="40">
        <f t="shared" ca="1" si="25"/>
        <v>0</v>
      </c>
      <c r="L105" s="40">
        <f t="shared" si="26"/>
        <v>0</v>
      </c>
      <c r="M105" s="40">
        <f t="shared" ca="1" si="27"/>
        <v>0</v>
      </c>
      <c r="Q105" s="39" t="str">
        <f t="shared" ca="1" si="28"/>
        <v/>
      </c>
      <c r="R105" s="39" t="str">
        <f t="shared" ca="1" si="21"/>
        <v/>
      </c>
      <c r="AMI105" s="11"/>
      <c r="AMJ105" s="11"/>
    </row>
    <row r="106" spans="2:1024" s="40" customFormat="1" ht="13.5" customHeight="1" x14ac:dyDescent="0.2">
      <c r="B106" s="42" t="str">
        <f>IF(D106="","",VLOOKUP(D106, 'SKU Маскарпоне'!$A$1:$F$150, 6, 0))</f>
        <v/>
      </c>
      <c r="C106" s="54" t="str">
        <f>IF(D106="","",VLOOKUP(D106, 'SKU Маскарпоне'!$A$1:$B$150, 2, 0))</f>
        <v/>
      </c>
      <c r="E106" s="41"/>
      <c r="F106" s="38" t="str">
        <f t="shared" ca="1" si="23"/>
        <v/>
      </c>
      <c r="G106" s="39" t="str">
        <f ca="1">IF(I106 = "-", IF(VLOOKUP(INDIRECT("D" &amp; ROW() - 1), 'SKU Маскарпоне'!$A$1:$C$150, 3, 0) = 1, H106 + VLOOKUP(INDIRECT("D" &amp; ROW() - 1), 'SKU Маскарпоне'!$A$1:$D$150, 4, 0), VLOOKUP(INDIRECT("D" &amp; ROW() - 1), 'SKU Маскарпоне'!$A$1:$C$150, 3, 0) * H106),"")</f>
        <v/>
      </c>
      <c r="H106" s="39" t="str">
        <f t="shared" si="22"/>
        <v/>
      </c>
      <c r="J106" s="41">
        <f t="shared" ca="1" si="24"/>
        <v>0</v>
      </c>
      <c r="K106" s="40">
        <f t="shared" ca="1" si="25"/>
        <v>0</v>
      </c>
      <c r="L106" s="40">
        <f t="shared" si="26"/>
        <v>0</v>
      </c>
      <c r="M106" s="40">
        <f t="shared" ca="1" si="27"/>
        <v>0</v>
      </c>
      <c r="Q106" s="39" t="str">
        <f t="shared" ca="1" si="28"/>
        <v/>
      </c>
      <c r="R106" s="39" t="str">
        <f t="shared" ca="1" si="21"/>
        <v/>
      </c>
      <c r="AMI106" s="11"/>
      <c r="AMJ106" s="11"/>
    </row>
    <row r="107" spans="2:1024" s="40" customFormat="1" ht="13.5" customHeight="1" x14ac:dyDescent="0.2">
      <c r="B107" s="42" t="str">
        <f>IF(D107="","",VLOOKUP(D107, 'SKU Маскарпоне'!$A$1:$F$150, 6, 0))</f>
        <v/>
      </c>
      <c r="C107" s="54" t="str">
        <f>IF(D107="","",VLOOKUP(D107, 'SKU Маскарпоне'!$A$1:$B$150, 2, 0))</f>
        <v/>
      </c>
      <c r="E107" s="41"/>
      <c r="F107" s="38" t="str">
        <f t="shared" ca="1" si="23"/>
        <v/>
      </c>
      <c r="G107" s="39" t="str">
        <f ca="1">IF(I107 = "-", IF(VLOOKUP(INDIRECT("D" &amp; ROW() - 1), 'SKU Маскарпоне'!$A$1:$C$150, 3, 0) = 1, H107 + VLOOKUP(INDIRECT("D" &amp; ROW() - 1), 'SKU Маскарпоне'!$A$1:$D$150, 4, 0), VLOOKUP(INDIRECT("D" &amp; ROW() - 1), 'SKU Маскарпоне'!$A$1:$C$150, 3, 0) * H107),"")</f>
        <v/>
      </c>
      <c r="H107" s="39" t="str">
        <f t="shared" si="22"/>
        <v/>
      </c>
      <c r="J107" s="41">
        <f t="shared" ca="1" si="24"/>
        <v>0</v>
      </c>
      <c r="K107" s="40">
        <f t="shared" ca="1" si="25"/>
        <v>0</v>
      </c>
      <c r="L107" s="40">
        <f t="shared" si="26"/>
        <v>0</v>
      </c>
      <c r="M107" s="40">
        <f t="shared" ca="1" si="27"/>
        <v>0</v>
      </c>
      <c r="Q107" s="39" t="str">
        <f t="shared" ca="1" si="28"/>
        <v/>
      </c>
      <c r="R107" s="39" t="str">
        <f t="shared" ca="1" si="21"/>
        <v/>
      </c>
      <c r="AMI107" s="11"/>
      <c r="AMJ107" s="11"/>
    </row>
    <row r="108" spans="2:1024" s="40" customFormat="1" ht="13.5" customHeight="1" x14ac:dyDescent="0.2">
      <c r="B108" s="42" t="str">
        <f>IF(D108="","",VLOOKUP(D108, 'SKU Маскарпоне'!$A$1:$F$150, 6, 0))</f>
        <v/>
      </c>
      <c r="C108" s="54" t="str">
        <f>IF(D108="","",VLOOKUP(D108, 'SKU Маскарпоне'!$A$1:$B$150, 2, 0))</f>
        <v/>
      </c>
      <c r="E108" s="41"/>
      <c r="F108" s="38" t="str">
        <f t="shared" ca="1" si="23"/>
        <v/>
      </c>
      <c r="G108" s="39" t="str">
        <f ca="1">IF(I108 = "-", IF(VLOOKUP(INDIRECT("D" &amp; ROW() - 1), 'SKU Маскарпоне'!$A$1:$C$150, 3, 0) = 1, H108 + VLOOKUP(INDIRECT("D" &amp; ROW() - 1), 'SKU Маскарпоне'!$A$1:$D$150, 4, 0), VLOOKUP(INDIRECT("D" &amp; ROW() - 1), 'SKU Маскарпоне'!$A$1:$C$150, 3, 0) * H108),"")</f>
        <v/>
      </c>
      <c r="H108" s="39" t="str">
        <f t="shared" si="22"/>
        <v/>
      </c>
      <c r="J108" s="41">
        <f t="shared" ca="1" si="24"/>
        <v>0</v>
      </c>
      <c r="K108" s="40">
        <f t="shared" ca="1" si="25"/>
        <v>0</v>
      </c>
      <c r="L108" s="40">
        <f t="shared" si="26"/>
        <v>0</v>
      </c>
      <c r="M108" s="40">
        <f t="shared" ca="1" si="27"/>
        <v>0</v>
      </c>
      <c r="Q108" s="39" t="str">
        <f t="shared" ca="1" si="28"/>
        <v/>
      </c>
      <c r="R108" s="39" t="str">
        <f t="shared" ca="1" si="21"/>
        <v/>
      </c>
      <c r="AMI108" s="11"/>
      <c r="AMJ108" s="11"/>
    </row>
    <row r="109" spans="2:1024" s="40" customFormat="1" ht="13.5" customHeight="1" x14ac:dyDescent="0.2">
      <c r="B109" s="42" t="str">
        <f>IF(D109="","",VLOOKUP(D109, 'SKU Маскарпоне'!$A$1:$F$150, 6, 0))</f>
        <v/>
      </c>
      <c r="C109" s="54" t="str">
        <f>IF(D109="","",VLOOKUP(D109, 'SKU Маскарпоне'!$A$1:$B$150, 2, 0))</f>
        <v/>
      </c>
      <c r="E109" s="41"/>
      <c r="F109" s="38" t="str">
        <f t="shared" ca="1" si="23"/>
        <v/>
      </c>
      <c r="G109" s="39" t="str">
        <f ca="1">IF(I109 = "-", IF(VLOOKUP(INDIRECT("D" &amp; ROW() - 1), 'SKU Маскарпоне'!$A$1:$C$150, 3, 0) = 1, H109 + VLOOKUP(INDIRECT("D" &amp; ROW() - 1), 'SKU Маскарпоне'!$A$1:$D$150, 4, 0), VLOOKUP(INDIRECT("D" &amp; ROW() - 1), 'SKU Маскарпоне'!$A$1:$C$150, 3, 0) * H109),"")</f>
        <v/>
      </c>
      <c r="H109" s="39" t="str">
        <f t="shared" si="22"/>
        <v/>
      </c>
      <c r="J109" s="41">
        <f t="shared" ca="1" si="24"/>
        <v>0</v>
      </c>
      <c r="K109" s="40">
        <f t="shared" ca="1" si="25"/>
        <v>0</v>
      </c>
      <c r="L109" s="40">
        <f t="shared" si="26"/>
        <v>0</v>
      </c>
      <c r="M109" s="40">
        <f t="shared" ca="1" si="27"/>
        <v>0</v>
      </c>
      <c r="Q109" s="39" t="str">
        <f t="shared" ca="1" si="28"/>
        <v/>
      </c>
      <c r="R109" s="39" t="str">
        <f t="shared" ca="1" si="21"/>
        <v/>
      </c>
      <c r="AMI109" s="11"/>
      <c r="AMJ109" s="11"/>
    </row>
    <row r="110" spans="2:1024" s="40" customFormat="1" ht="13.5" customHeight="1" x14ac:dyDescent="0.2">
      <c r="B110" s="42" t="str">
        <f>IF(D110="","",VLOOKUP(D110, 'SKU Маскарпоне'!$A$1:$F$150, 6, 0))</f>
        <v/>
      </c>
      <c r="C110" s="54" t="str">
        <f>IF(D110="","",VLOOKUP(D110, 'SKU Маскарпоне'!$A$1:$B$150, 2, 0))</f>
        <v/>
      </c>
      <c r="E110" s="41"/>
      <c r="F110" s="38" t="str">
        <f t="shared" ca="1" si="23"/>
        <v/>
      </c>
      <c r="G110" s="39" t="str">
        <f ca="1">IF(I110 = "-", IF(VLOOKUP(INDIRECT("D" &amp; ROW() - 1), 'SKU Маскарпоне'!$A$1:$C$150, 3, 0) = 1, H110 + VLOOKUP(INDIRECT("D" &amp; ROW() - 1), 'SKU Маскарпоне'!$A$1:$D$150, 4, 0), VLOOKUP(INDIRECT("D" &amp; ROW() - 1), 'SKU Маскарпоне'!$A$1:$C$150, 3, 0) * H110),"")</f>
        <v/>
      </c>
      <c r="H110" s="39" t="str">
        <f t="shared" si="22"/>
        <v/>
      </c>
      <c r="J110" s="41">
        <f t="shared" ca="1" si="24"/>
        <v>0</v>
      </c>
      <c r="K110" s="40">
        <f t="shared" ca="1" si="25"/>
        <v>0</v>
      </c>
      <c r="L110" s="40">
        <f t="shared" si="26"/>
        <v>0</v>
      </c>
      <c r="M110" s="40">
        <f t="shared" ca="1" si="27"/>
        <v>0</v>
      </c>
      <c r="Q110" s="39" t="str">
        <f t="shared" ca="1" si="28"/>
        <v/>
      </c>
      <c r="R110" s="39" t="str">
        <f t="shared" ca="1" si="21"/>
        <v/>
      </c>
      <c r="AMI110" s="11"/>
      <c r="AMJ110" s="11"/>
    </row>
    <row r="111" spans="2:1024" s="40" customFormat="1" ht="13.5" customHeight="1" x14ac:dyDescent="0.2">
      <c r="B111" s="42" t="str">
        <f>IF(D111="","",VLOOKUP(D111, 'SKU Маскарпоне'!$A$1:$F$150, 6, 0))</f>
        <v/>
      </c>
      <c r="C111" s="54" t="str">
        <f>IF(D111="","",VLOOKUP(D111, 'SKU Маскарпоне'!$A$1:$B$150, 2, 0))</f>
        <v/>
      </c>
      <c r="E111" s="41"/>
      <c r="F111" s="38" t="str">
        <f t="shared" ca="1" si="23"/>
        <v/>
      </c>
      <c r="G111" s="39" t="str">
        <f ca="1">IF(I111 = "-", IF(VLOOKUP(INDIRECT("D" &amp; ROW() - 1), 'SKU Маскарпоне'!$A$1:$C$150, 3, 0) = 1, H111 + VLOOKUP(INDIRECT("D" &amp; ROW() - 1), 'SKU Маскарпоне'!$A$1:$D$150, 4, 0), VLOOKUP(INDIRECT("D" &amp; ROW() - 1), 'SKU Маскарпоне'!$A$1:$C$150, 3, 0) * H111),"")</f>
        <v/>
      </c>
      <c r="H111" s="39" t="str">
        <f t="shared" si="22"/>
        <v/>
      </c>
      <c r="J111" s="41">
        <f t="shared" ca="1" si="24"/>
        <v>0</v>
      </c>
      <c r="K111" s="40">
        <f t="shared" ca="1" si="25"/>
        <v>0</v>
      </c>
      <c r="L111" s="40">
        <f t="shared" si="26"/>
        <v>0</v>
      </c>
      <c r="M111" s="40">
        <f t="shared" ca="1" si="27"/>
        <v>0</v>
      </c>
      <c r="Q111" s="39" t="str">
        <f t="shared" ca="1" si="28"/>
        <v/>
      </c>
      <c r="R111" s="39" t="str">
        <f t="shared" ca="1" si="21"/>
        <v/>
      </c>
      <c r="AMI111" s="11"/>
      <c r="AMJ111" s="11"/>
    </row>
    <row r="112" spans="2:1024" s="40" customFormat="1" ht="13.5" customHeight="1" x14ac:dyDescent="0.2">
      <c r="B112" s="42" t="str">
        <f>IF(D112="","",VLOOKUP(D112, 'SKU Маскарпоне'!$A$1:$F$150, 6, 0))</f>
        <v/>
      </c>
      <c r="C112" s="54" t="str">
        <f>IF(D112="","",VLOOKUP(D112, 'SKU Маскарпоне'!$A$1:$B$150, 2, 0))</f>
        <v/>
      </c>
      <c r="E112" s="41"/>
      <c r="F112" s="38" t="str">
        <f t="shared" ca="1" si="23"/>
        <v/>
      </c>
      <c r="G112" s="39" t="str">
        <f ca="1">IF(I112 = "-", IF(VLOOKUP(INDIRECT("D" &amp; ROW() - 1), 'SKU Маскарпоне'!$A$1:$C$150, 3, 0) = 1, H112 + VLOOKUP(INDIRECT("D" &amp; ROW() - 1), 'SKU Маскарпоне'!$A$1:$D$150, 4, 0), VLOOKUP(INDIRECT("D" &amp; ROW() - 1), 'SKU Маскарпоне'!$A$1:$C$150, 3, 0) * H112),"")</f>
        <v/>
      </c>
      <c r="H112" s="39" t="str">
        <f t="shared" ref="H112:H143" si="29">IF(I112 = "-", 0, "")</f>
        <v/>
      </c>
      <c r="J112" s="41">
        <f t="shared" ca="1" si="24"/>
        <v>0</v>
      </c>
      <c r="K112" s="40">
        <f t="shared" ca="1" si="25"/>
        <v>0</v>
      </c>
      <c r="L112" s="40">
        <f t="shared" si="26"/>
        <v>0</v>
      </c>
      <c r="M112" s="40">
        <f t="shared" ca="1" si="27"/>
        <v>0</v>
      </c>
      <c r="Q112" s="39" t="str">
        <f t="shared" ca="1" si="28"/>
        <v/>
      </c>
      <c r="R112" s="39" t="str">
        <f t="shared" ca="1" si="21"/>
        <v/>
      </c>
      <c r="AMI112" s="11"/>
      <c r="AMJ112" s="11"/>
    </row>
    <row r="113" spans="2:1024" s="40" customFormat="1" ht="13.5" customHeight="1" x14ac:dyDescent="0.2">
      <c r="B113" s="42" t="str">
        <f>IF(D113="","",VLOOKUP(D113, 'SKU Маскарпоне'!$A$1:$F$150, 6, 0))</f>
        <v/>
      </c>
      <c r="C113" s="54" t="str">
        <f>IF(D113="","",VLOOKUP(D113, 'SKU Маскарпоне'!$A$1:$B$150, 2, 0))</f>
        <v/>
      </c>
      <c r="E113" s="41"/>
      <c r="F113" s="38" t="str">
        <f t="shared" ca="1" si="23"/>
        <v/>
      </c>
      <c r="G113" s="39" t="str">
        <f ca="1">IF(I113 = "-", IF(VLOOKUP(INDIRECT("D" &amp; ROW() - 1), 'SKU Маскарпоне'!$A$1:$C$150, 3, 0) = 1, H113 + VLOOKUP(INDIRECT("D" &amp; ROW() - 1), 'SKU Маскарпоне'!$A$1:$D$150, 4, 0), VLOOKUP(INDIRECT("D" &amp; ROW() - 1), 'SKU Маскарпоне'!$A$1:$C$150, 3, 0) * H113),"")</f>
        <v/>
      </c>
      <c r="H113" s="39" t="str">
        <f t="shared" si="29"/>
        <v/>
      </c>
      <c r="J113" s="41">
        <f t="shared" ca="1" si="24"/>
        <v>0</v>
      </c>
      <c r="K113" s="40">
        <f t="shared" ca="1" si="25"/>
        <v>0</v>
      </c>
      <c r="L113" s="40">
        <f t="shared" si="26"/>
        <v>0</v>
      </c>
      <c r="M113" s="40">
        <f t="shared" ca="1" si="27"/>
        <v>0</v>
      </c>
      <c r="Q113" s="39" t="str">
        <f t="shared" ca="1" si="28"/>
        <v/>
      </c>
      <c r="R113" s="39" t="str">
        <f t="shared" ca="1" si="21"/>
        <v/>
      </c>
      <c r="AMI113" s="11"/>
      <c r="AMJ113" s="11"/>
    </row>
    <row r="114" spans="2:1024" s="40" customFormat="1" ht="13.5" customHeight="1" x14ac:dyDescent="0.2">
      <c r="B114" s="42" t="str">
        <f>IF(D114="","",VLOOKUP(D114, 'SKU Маскарпоне'!$A$1:$F$150, 6, 0))</f>
        <v/>
      </c>
      <c r="C114" s="54" t="str">
        <f>IF(D114="","",VLOOKUP(D114, 'SKU Маскарпоне'!$A$1:$B$150, 2, 0))</f>
        <v/>
      </c>
      <c r="E114" s="41"/>
      <c r="F114" s="38" t="str">
        <f t="shared" ca="1" si="23"/>
        <v/>
      </c>
      <c r="G114" s="39" t="str">
        <f ca="1">IF(I114 = "-", IF(VLOOKUP(INDIRECT("D" &amp; ROW() - 1), 'SKU Маскарпоне'!$A$1:$C$150, 3, 0) = 1, H114 + VLOOKUP(INDIRECT("D" &amp; ROW() - 1), 'SKU Маскарпоне'!$A$1:$D$150, 4, 0), VLOOKUP(INDIRECT("D" &amp; ROW() - 1), 'SKU Маскарпоне'!$A$1:$C$150, 3, 0) * H114),"")</f>
        <v/>
      </c>
      <c r="H114" s="39" t="str">
        <f t="shared" si="29"/>
        <v/>
      </c>
      <c r="J114" s="41">
        <f t="shared" ca="1" si="24"/>
        <v>0</v>
      </c>
      <c r="K114" s="40">
        <f t="shared" ca="1" si="25"/>
        <v>0</v>
      </c>
      <c r="L114" s="40">
        <f t="shared" si="26"/>
        <v>0</v>
      </c>
      <c r="M114" s="40">
        <f t="shared" ca="1" si="27"/>
        <v>0</v>
      </c>
      <c r="Q114" s="39" t="str">
        <f t="shared" ca="1" si="28"/>
        <v/>
      </c>
      <c r="R114" s="39" t="str">
        <f t="shared" ca="1" si="21"/>
        <v/>
      </c>
      <c r="AMI114" s="11"/>
      <c r="AMJ114" s="11"/>
    </row>
    <row r="115" spans="2:1024" s="40" customFormat="1" ht="13.5" customHeight="1" x14ac:dyDescent="0.2">
      <c r="B115" s="42" t="str">
        <f>IF(D115="","",VLOOKUP(D115, 'SKU Маскарпоне'!$A$1:$F$150, 6, 0))</f>
        <v/>
      </c>
      <c r="C115" s="54" t="str">
        <f>IF(D115="","",VLOOKUP(D115, 'SKU Маскарпоне'!$A$1:$B$150, 2, 0))</f>
        <v/>
      </c>
      <c r="E115" s="41"/>
      <c r="F115" s="38" t="str">
        <f t="shared" ca="1" si="23"/>
        <v/>
      </c>
      <c r="G115" s="39" t="str">
        <f ca="1">IF(I115 = "-", IF(VLOOKUP(INDIRECT("D" &amp; ROW() - 1), 'SKU Маскарпоне'!$A$1:$C$150, 3, 0) = 1, H115 + VLOOKUP(INDIRECT("D" &amp; ROW() - 1), 'SKU Маскарпоне'!$A$1:$D$150, 4, 0), VLOOKUP(INDIRECT("D" &amp; ROW() - 1), 'SKU Маскарпоне'!$A$1:$C$150, 3, 0) * H115),"")</f>
        <v/>
      </c>
      <c r="H115" s="39" t="str">
        <f t="shared" si="29"/>
        <v/>
      </c>
      <c r="J115" s="41">
        <f t="shared" ca="1" si="24"/>
        <v>0</v>
      </c>
      <c r="K115" s="40">
        <f t="shared" ca="1" si="25"/>
        <v>0</v>
      </c>
      <c r="L115" s="40">
        <f t="shared" si="26"/>
        <v>0</v>
      </c>
      <c r="M115" s="40">
        <f t="shared" ca="1" si="27"/>
        <v>0</v>
      </c>
      <c r="Q115" s="39" t="str">
        <f t="shared" ca="1" si="28"/>
        <v/>
      </c>
      <c r="R115" s="39" t="str">
        <f t="shared" ca="1" si="21"/>
        <v/>
      </c>
      <c r="AMI115" s="11"/>
      <c r="AMJ115" s="11"/>
    </row>
    <row r="116" spans="2:1024" s="40" customFormat="1" ht="13.5" customHeight="1" x14ac:dyDescent="0.2">
      <c r="B116" s="54" t="str">
        <f>IF(D116="","",VLOOKUP(D116, 'SKU Маскарпоне'!$A$1:$F$150, 6, 0))</f>
        <v/>
      </c>
      <c r="C116" s="54" t="str">
        <f>IF(D116="","",VLOOKUP(D116, 'SKU Маскарпоне'!$A$1:$B$150, 2, 0))</f>
        <v/>
      </c>
      <c r="E116" s="41"/>
      <c r="F116" s="38" t="str">
        <f t="shared" ca="1" si="23"/>
        <v/>
      </c>
      <c r="G116" s="39" t="str">
        <f ca="1">IF(I116 = "-", IF(VLOOKUP(INDIRECT("D" &amp; ROW() - 1), 'SKU Маскарпоне'!$A$1:$C$150, 3, 0) = 1, H116 + VLOOKUP(INDIRECT("D" &amp; ROW() - 1), 'SKU Маскарпоне'!$A$1:$D$150, 4, 0), VLOOKUP(INDIRECT("D" &amp; ROW() - 1), 'SKU Маскарпоне'!$A$1:$C$150, 3, 0) * H116),"")</f>
        <v/>
      </c>
      <c r="H116" s="39" t="str">
        <f t="shared" si="29"/>
        <v/>
      </c>
      <c r="J116" s="41">
        <f t="shared" ca="1" si="24"/>
        <v>0</v>
      </c>
      <c r="K116" s="40">
        <f t="shared" ca="1" si="25"/>
        <v>0</v>
      </c>
      <c r="L116" s="40">
        <f t="shared" si="26"/>
        <v>0</v>
      </c>
      <c r="M116" s="40">
        <f t="shared" ca="1" si="27"/>
        <v>0</v>
      </c>
      <c r="Q116" s="39" t="str">
        <f t="shared" ca="1" si="28"/>
        <v/>
      </c>
      <c r="R116" s="39" t="str">
        <f t="shared" ca="1" si="21"/>
        <v/>
      </c>
      <c r="AMI116" s="11"/>
      <c r="AMJ116" s="11"/>
    </row>
    <row r="117" spans="2:1024" s="40" customFormat="1" ht="13.5" customHeight="1" x14ac:dyDescent="0.2">
      <c r="B117" s="54" t="str">
        <f>IF(D117="","",VLOOKUP(D117, 'SKU Маскарпоне'!$A$1:$F$150, 6, 0))</f>
        <v/>
      </c>
      <c r="C117" s="54" t="str">
        <f>IF(D117="","",VLOOKUP(D117, 'SKU Маскарпоне'!$A$1:$B$150, 2, 0))</f>
        <v/>
      </c>
      <c r="E117" s="41"/>
      <c r="F117" s="38" t="str">
        <f t="shared" ca="1" si="23"/>
        <v/>
      </c>
      <c r="G117" s="39" t="str">
        <f ca="1">IF(I117 = "-", IF(VLOOKUP(INDIRECT("D" &amp; ROW() - 1), 'SKU Маскарпоне'!$A$1:$C$150, 3, 0) = 1, H117 + VLOOKUP(INDIRECT("D" &amp; ROW() - 1), 'SKU Маскарпоне'!$A$1:$D$150, 4, 0), VLOOKUP(INDIRECT("D" &amp; ROW() - 1), 'SKU Маскарпоне'!$A$1:$C$150, 3, 0) * H117),"")</f>
        <v/>
      </c>
      <c r="H117" s="39" t="str">
        <f t="shared" si="29"/>
        <v/>
      </c>
      <c r="J117" s="41">
        <f t="shared" ca="1" si="24"/>
        <v>0</v>
      </c>
      <c r="K117" s="40">
        <f t="shared" ca="1" si="25"/>
        <v>0</v>
      </c>
      <c r="L117" s="40">
        <f t="shared" si="26"/>
        <v>0</v>
      </c>
      <c r="M117" s="40">
        <f t="shared" ca="1" si="27"/>
        <v>0</v>
      </c>
      <c r="Q117" s="39" t="str">
        <f t="shared" ca="1" si="28"/>
        <v/>
      </c>
      <c r="R117" s="39" t="str">
        <f t="shared" ca="1" si="21"/>
        <v/>
      </c>
      <c r="AMI117" s="11"/>
      <c r="AMJ117" s="11"/>
    </row>
    <row r="118" spans="2:1024" s="40" customFormat="1" ht="13.5" customHeight="1" x14ac:dyDescent="0.2">
      <c r="B118" s="54" t="str">
        <f>IF(D118="","",VLOOKUP(D118, 'SKU Маскарпоне'!$A$1:$F$150, 6, 0))</f>
        <v/>
      </c>
      <c r="C118" s="54" t="str">
        <f>IF(D118="","",VLOOKUP(D118, 'SKU Маскарпоне'!$A$1:$B$150, 2, 0))</f>
        <v/>
      </c>
      <c r="E118" s="41"/>
      <c r="F118" s="38" t="str">
        <f t="shared" ca="1" si="23"/>
        <v/>
      </c>
      <c r="G118" s="39" t="str">
        <f ca="1">IF(I118 = "-", IF(VLOOKUP(INDIRECT("D" &amp; ROW() - 1), 'SKU Маскарпоне'!$A$1:$C$150, 3, 0) = 1, H118 + VLOOKUP(INDIRECT("D" &amp; ROW() - 1), 'SKU Маскарпоне'!$A$1:$D$150, 4, 0), VLOOKUP(INDIRECT("D" &amp; ROW() - 1), 'SKU Маскарпоне'!$A$1:$C$150, 3, 0) * H118),"")</f>
        <v/>
      </c>
      <c r="H118" s="39" t="str">
        <f t="shared" si="29"/>
        <v/>
      </c>
      <c r="J118" s="41">
        <f t="shared" ca="1" si="24"/>
        <v>0</v>
      </c>
      <c r="K118" s="40">
        <f t="shared" ca="1" si="25"/>
        <v>0</v>
      </c>
      <c r="L118" s="40">
        <f t="shared" si="26"/>
        <v>0</v>
      </c>
      <c r="M118" s="40">
        <f t="shared" ca="1" si="27"/>
        <v>0</v>
      </c>
      <c r="Q118" s="39" t="str">
        <f t="shared" ca="1" si="28"/>
        <v/>
      </c>
      <c r="R118" s="39" t="str">
        <f t="shared" ca="1" si="21"/>
        <v/>
      </c>
      <c r="AMI118" s="11"/>
      <c r="AMJ118" s="11"/>
    </row>
    <row r="119" spans="2:1024" s="40" customFormat="1" ht="13.5" customHeight="1" x14ac:dyDescent="0.2">
      <c r="B119" s="54" t="str">
        <f>IF(D119="","",VLOOKUP(D119, 'SKU Маскарпоне'!$A$1:$F$150, 6, 0))</f>
        <v/>
      </c>
      <c r="C119" s="54" t="str">
        <f>IF(D119="","",VLOOKUP(D119, 'SKU Маскарпоне'!$A$1:$B$150, 2, 0))</f>
        <v/>
      </c>
      <c r="E119" s="41"/>
      <c r="F119" s="38" t="str">
        <f t="shared" ca="1" si="23"/>
        <v/>
      </c>
      <c r="G119" s="39" t="str">
        <f ca="1">IF(I119 = "-", IF(VLOOKUP(INDIRECT("D" &amp; ROW() - 1), 'SKU Маскарпоне'!$A$1:$C$150, 3, 0) = 1, H119 + VLOOKUP(INDIRECT("D" &amp; ROW() - 1), 'SKU Маскарпоне'!$A$1:$D$150, 4, 0), VLOOKUP(INDIRECT("D" &amp; ROW() - 1), 'SKU Маскарпоне'!$A$1:$C$150, 3, 0) * H119),"")</f>
        <v/>
      </c>
      <c r="H119" s="39" t="str">
        <f t="shared" si="29"/>
        <v/>
      </c>
      <c r="J119" s="41">
        <f t="shared" ca="1" si="24"/>
        <v>0</v>
      </c>
      <c r="K119" s="40">
        <f t="shared" ca="1" si="25"/>
        <v>0</v>
      </c>
      <c r="L119" s="40">
        <f t="shared" si="26"/>
        <v>0</v>
      </c>
      <c r="M119" s="40">
        <f t="shared" ca="1" si="27"/>
        <v>0</v>
      </c>
      <c r="Q119" s="39" t="str">
        <f t="shared" ca="1" si="28"/>
        <v/>
      </c>
      <c r="R119" s="39" t="str">
        <f t="shared" ca="1" si="21"/>
        <v/>
      </c>
      <c r="AMI119" s="11"/>
      <c r="AMJ119" s="11"/>
    </row>
    <row r="120" spans="2:1024" s="40" customFormat="1" ht="13.5" customHeight="1" x14ac:dyDescent="0.2">
      <c r="B120" s="54" t="str">
        <f>IF(D120="","",VLOOKUP(D120, 'SKU Маскарпоне'!$A$1:$F$150, 6, 0))</f>
        <v/>
      </c>
      <c r="C120" s="54" t="str">
        <f>IF(D120="","",VLOOKUP(D120, 'SKU Маскарпоне'!$A$1:$B$150, 2, 0))</f>
        <v/>
      </c>
      <c r="E120" s="41"/>
      <c r="F120" s="38" t="str">
        <f t="shared" ca="1" si="23"/>
        <v/>
      </c>
      <c r="G120" s="39" t="str">
        <f ca="1">IF(I120 = "-", IF(VLOOKUP(INDIRECT("D" &amp; ROW() - 1), 'SKU Маскарпоне'!$A$1:$C$150, 3, 0) = 1, H120 + VLOOKUP(INDIRECT("D" &amp; ROW() - 1), 'SKU Маскарпоне'!$A$1:$D$150, 4, 0), VLOOKUP(INDIRECT("D" &amp; ROW() - 1), 'SKU Маскарпоне'!$A$1:$C$150, 3, 0) * H120),"")</f>
        <v/>
      </c>
      <c r="H120" s="39" t="str">
        <f t="shared" si="29"/>
        <v/>
      </c>
      <c r="J120" s="41">
        <f t="shared" ca="1" si="24"/>
        <v>0</v>
      </c>
      <c r="K120" s="40">
        <f t="shared" ca="1" si="25"/>
        <v>0</v>
      </c>
      <c r="L120" s="40">
        <f t="shared" si="26"/>
        <v>0</v>
      </c>
      <c r="M120" s="40">
        <f t="shared" ca="1" si="27"/>
        <v>0</v>
      </c>
      <c r="Q120" s="39" t="str">
        <f t="shared" ca="1" si="28"/>
        <v/>
      </c>
      <c r="R120" s="39" t="str">
        <f t="shared" ca="1" si="21"/>
        <v/>
      </c>
      <c r="AMI120" s="11"/>
      <c r="AMJ120" s="11"/>
    </row>
    <row r="121" spans="2:1024" s="40" customFormat="1" ht="13.5" customHeight="1" x14ac:dyDescent="0.2">
      <c r="B121" s="54" t="str">
        <f>IF(D121="","",VLOOKUP(D121, 'SKU Маскарпоне'!$A$1:$B$150, 2, 0))</f>
        <v/>
      </c>
      <c r="C121" s="54" t="str">
        <f>IF(D121="","",VLOOKUP(D121, 'SKU Маскарпоне'!$A$1:$B$150, 2, 0))</f>
        <v/>
      </c>
      <c r="E121" s="41"/>
      <c r="F121" s="38" t="str">
        <f t="shared" ca="1" si="23"/>
        <v/>
      </c>
      <c r="G121" s="39" t="str">
        <f ca="1">IF(I121 = "-", IF(VLOOKUP(INDIRECT("D" &amp; ROW() - 1), 'SKU Маскарпоне'!$A$1:$C$150, 3, 0) = 1, H121 + VLOOKUP(INDIRECT("D" &amp; ROW() - 1), 'SKU Маскарпоне'!$A$1:$D$150, 4, 0), VLOOKUP(INDIRECT("D" &amp; ROW() - 1), 'SKU Маскарпоне'!$A$1:$C$150, 3, 0) * H121),"")</f>
        <v/>
      </c>
      <c r="H121" s="39" t="str">
        <f t="shared" si="29"/>
        <v/>
      </c>
      <c r="J121" s="41">
        <f t="shared" ca="1" si="24"/>
        <v>0</v>
      </c>
      <c r="K121" s="40">
        <f t="shared" ca="1" si="25"/>
        <v>0</v>
      </c>
      <c r="L121" s="40">
        <f t="shared" si="26"/>
        <v>0</v>
      </c>
      <c r="M121" s="40">
        <f t="shared" ca="1" si="27"/>
        <v>0</v>
      </c>
      <c r="Q121" s="39" t="str">
        <f t="shared" ca="1" si="28"/>
        <v/>
      </c>
      <c r="R121" s="39" t="str">
        <f t="shared" ca="1" si="21"/>
        <v/>
      </c>
      <c r="AMI121" s="11"/>
      <c r="AMJ121" s="11"/>
    </row>
    <row r="122" spans="2:1024" s="40" customFormat="1" ht="13.5" customHeight="1" x14ac:dyDescent="0.2">
      <c r="B122" s="54"/>
      <c r="C122" s="54"/>
      <c r="E122" s="41"/>
      <c r="F122" s="38" t="str">
        <f t="shared" ref="F122:F153" ca="1" si="30">IF(I122="","",(INDIRECT("N" &amp; ROW() - 1) - M122))</f>
        <v/>
      </c>
      <c r="G122" s="39" t="str">
        <f t="shared" ref="G122:G163" ca="1" si="31">IF(I122 = "-", INDIRECT("D" &amp; ROW() - 1) * 1890,"")</f>
        <v/>
      </c>
      <c r="H122" s="39" t="str">
        <f t="shared" ref="H122:H185" ca="1" si="32">IF(I122 = "-", INDIRECT("C" &amp; ROW() - 1),"")</f>
        <v/>
      </c>
      <c r="Q122" s="39" t="str">
        <f t="shared" ca="1" si="28"/>
        <v/>
      </c>
      <c r="R122" s="39" t="str">
        <f t="shared" ca="1" si="21"/>
        <v/>
      </c>
      <c r="AMI122" s="11"/>
      <c r="AMJ122" s="11"/>
    </row>
    <row r="123" spans="2:1024" s="40" customFormat="1" ht="13.5" customHeight="1" x14ac:dyDescent="0.2">
      <c r="B123" s="54"/>
      <c r="C123" s="54"/>
      <c r="E123" s="41"/>
      <c r="F123" s="38" t="str">
        <f t="shared" ca="1" si="30"/>
        <v/>
      </c>
      <c r="G123" s="39" t="str">
        <f t="shared" ca="1" si="31"/>
        <v/>
      </c>
      <c r="H123" s="39" t="str">
        <f t="shared" ca="1" si="32"/>
        <v/>
      </c>
      <c r="Q123" s="39" t="str">
        <f t="shared" ca="1" si="28"/>
        <v/>
      </c>
      <c r="R123" s="39" t="str">
        <f t="shared" ca="1" si="21"/>
        <v/>
      </c>
      <c r="AMI123" s="11"/>
      <c r="AMJ123" s="11"/>
    </row>
    <row r="124" spans="2:1024" s="40" customFormat="1" ht="13.5" customHeight="1" x14ac:dyDescent="0.2">
      <c r="B124" s="54"/>
      <c r="C124" s="54"/>
      <c r="E124" s="41"/>
      <c r="F124" s="38" t="str">
        <f t="shared" ca="1" si="30"/>
        <v/>
      </c>
      <c r="G124" s="39" t="str">
        <f t="shared" ca="1" si="31"/>
        <v/>
      </c>
      <c r="H124" s="39" t="str">
        <f t="shared" ca="1" si="32"/>
        <v/>
      </c>
      <c r="Q124" s="39" t="str">
        <f t="shared" ca="1" si="28"/>
        <v/>
      </c>
      <c r="R124" s="39" t="str">
        <f t="shared" ca="1" si="21"/>
        <v/>
      </c>
      <c r="AMI124" s="11"/>
      <c r="AMJ124" s="11"/>
    </row>
    <row r="125" spans="2:1024" s="40" customFormat="1" ht="13.5" customHeight="1" x14ac:dyDescent="0.2">
      <c r="B125" s="54"/>
      <c r="C125" s="54"/>
      <c r="E125" s="41"/>
      <c r="F125" s="38" t="str">
        <f t="shared" ca="1" si="30"/>
        <v/>
      </c>
      <c r="G125" s="39" t="str">
        <f t="shared" ca="1" si="31"/>
        <v/>
      </c>
      <c r="H125" s="39" t="str">
        <f t="shared" ca="1" si="32"/>
        <v/>
      </c>
      <c r="Q125" s="39" t="str">
        <f t="shared" ca="1" si="28"/>
        <v/>
      </c>
      <c r="R125" s="39" t="str">
        <f t="shared" ca="1" si="21"/>
        <v/>
      </c>
      <c r="AMI125" s="11"/>
      <c r="AMJ125" s="11"/>
    </row>
    <row r="126" spans="2:1024" s="40" customFormat="1" ht="13.5" customHeight="1" x14ac:dyDescent="0.2">
      <c r="B126" s="54"/>
      <c r="C126" s="54"/>
      <c r="E126" s="41"/>
      <c r="F126" s="38" t="str">
        <f t="shared" ca="1" si="30"/>
        <v/>
      </c>
      <c r="G126" s="39" t="str">
        <f t="shared" ca="1" si="31"/>
        <v/>
      </c>
      <c r="H126" s="39" t="str">
        <f t="shared" ca="1" si="32"/>
        <v/>
      </c>
      <c r="Q126" s="39" t="str">
        <f t="shared" ca="1" si="28"/>
        <v/>
      </c>
      <c r="R126" s="39" t="str">
        <f t="shared" ca="1" si="21"/>
        <v/>
      </c>
      <c r="AMI126" s="11"/>
      <c r="AMJ126" s="11"/>
    </row>
    <row r="127" spans="2:1024" s="40" customFormat="1" ht="13.5" customHeight="1" x14ac:dyDescent="0.2">
      <c r="B127" s="54"/>
      <c r="C127" s="54"/>
      <c r="E127" s="41"/>
      <c r="F127" s="38" t="str">
        <f t="shared" ca="1" si="30"/>
        <v/>
      </c>
      <c r="G127" s="39" t="str">
        <f t="shared" ca="1" si="31"/>
        <v/>
      </c>
      <c r="H127" s="39" t="str">
        <f t="shared" ca="1" si="32"/>
        <v/>
      </c>
      <c r="Q127" s="39" t="str">
        <f t="shared" ca="1" si="28"/>
        <v/>
      </c>
      <c r="R127" s="39" t="str">
        <f t="shared" ca="1" si="21"/>
        <v/>
      </c>
      <c r="AMI127" s="11"/>
      <c r="AMJ127" s="11"/>
    </row>
    <row r="128" spans="2:1024" s="40" customFormat="1" ht="13.5" customHeight="1" x14ac:dyDescent="0.2">
      <c r="B128" s="54"/>
      <c r="C128" s="54"/>
      <c r="E128" s="41"/>
      <c r="F128" s="38" t="str">
        <f t="shared" ca="1" si="30"/>
        <v/>
      </c>
      <c r="G128" s="39" t="str">
        <f t="shared" ca="1" si="31"/>
        <v/>
      </c>
      <c r="H128" s="39" t="str">
        <f t="shared" ca="1" si="32"/>
        <v/>
      </c>
      <c r="Q128" s="39" t="str">
        <f t="shared" ca="1" si="28"/>
        <v/>
      </c>
      <c r="R128" s="39" t="str">
        <f t="shared" ca="1" si="21"/>
        <v/>
      </c>
      <c r="AMI128" s="11"/>
      <c r="AMJ128" s="11"/>
    </row>
    <row r="129" spans="2:1024" s="40" customFormat="1" ht="13.5" customHeight="1" x14ac:dyDescent="0.2">
      <c r="B129" s="54"/>
      <c r="C129" s="54"/>
      <c r="E129" s="41"/>
      <c r="F129" s="38" t="str">
        <f t="shared" ca="1" si="30"/>
        <v/>
      </c>
      <c r="G129" s="39" t="str">
        <f t="shared" ca="1" si="31"/>
        <v/>
      </c>
      <c r="H129" s="39" t="str">
        <f t="shared" ca="1" si="32"/>
        <v/>
      </c>
      <c r="Q129" s="39" t="str">
        <f t="shared" ca="1" si="28"/>
        <v/>
      </c>
      <c r="R129" s="39" t="str">
        <f t="shared" ca="1" si="21"/>
        <v/>
      </c>
      <c r="AMI129" s="11"/>
      <c r="AMJ129" s="11"/>
    </row>
    <row r="130" spans="2:1024" s="40" customFormat="1" ht="13.5" customHeight="1" x14ac:dyDescent="0.2">
      <c r="B130" s="54"/>
      <c r="C130" s="54"/>
      <c r="E130" s="41"/>
      <c r="F130" s="38" t="str">
        <f t="shared" ca="1" si="30"/>
        <v/>
      </c>
      <c r="G130" s="39" t="str">
        <f t="shared" ca="1" si="31"/>
        <v/>
      </c>
      <c r="H130" s="39" t="str">
        <f t="shared" ca="1" si="32"/>
        <v/>
      </c>
      <c r="Q130" s="39" t="str">
        <f t="shared" ca="1" si="28"/>
        <v/>
      </c>
      <c r="R130" s="39" t="str">
        <f t="shared" ca="1" si="21"/>
        <v/>
      </c>
      <c r="AMI130" s="11"/>
      <c r="AMJ130" s="11"/>
    </row>
    <row r="131" spans="2:1024" s="40" customFormat="1" ht="13.5" customHeight="1" x14ac:dyDescent="0.2">
      <c r="B131" s="54"/>
      <c r="C131" s="54"/>
      <c r="E131" s="41"/>
      <c r="F131" s="38" t="str">
        <f t="shared" ca="1" si="30"/>
        <v/>
      </c>
      <c r="G131" s="39" t="str">
        <f t="shared" ca="1" si="31"/>
        <v/>
      </c>
      <c r="H131" s="39" t="str">
        <f t="shared" ca="1" si="32"/>
        <v/>
      </c>
      <c r="Q131" s="39" t="str">
        <f t="shared" ref="Q131:Q162" ca="1" si="33">IF(P131 = "", "", P131 / INDIRECT("D" &amp; ROW() - 1) )</f>
        <v/>
      </c>
      <c r="R131" s="39" t="str">
        <f t="shared" ref="R131:R194" ca="1" si="34">IF(I131="-",IF(ISNUMBER(SEARCH(",", INDIRECT("B" &amp; ROW() - 1) )),1,""), "")</f>
        <v/>
      </c>
      <c r="AMI131" s="11"/>
      <c r="AMJ131" s="11"/>
    </row>
    <row r="132" spans="2:1024" s="40" customFormat="1" ht="13.5" customHeight="1" x14ac:dyDescent="0.2">
      <c r="B132" s="54"/>
      <c r="C132" s="54"/>
      <c r="E132" s="41"/>
      <c r="F132" s="38" t="str">
        <f t="shared" ca="1" si="30"/>
        <v/>
      </c>
      <c r="G132" s="39" t="str">
        <f t="shared" ca="1" si="31"/>
        <v/>
      </c>
      <c r="H132" s="39" t="str">
        <f t="shared" ca="1" si="32"/>
        <v/>
      </c>
      <c r="Q132" s="39" t="str">
        <f t="shared" ca="1" si="33"/>
        <v/>
      </c>
      <c r="R132" s="39" t="str">
        <f t="shared" ca="1" si="34"/>
        <v/>
      </c>
      <c r="AMI132" s="11"/>
      <c r="AMJ132" s="11"/>
    </row>
    <row r="133" spans="2:1024" s="40" customFormat="1" ht="13.5" customHeight="1" x14ac:dyDescent="0.2">
      <c r="B133" s="54"/>
      <c r="C133" s="54"/>
      <c r="E133" s="41"/>
      <c r="F133" s="38" t="str">
        <f t="shared" ca="1" si="30"/>
        <v/>
      </c>
      <c r="G133" s="39" t="str">
        <f t="shared" ca="1" si="31"/>
        <v/>
      </c>
      <c r="H133" s="39" t="str">
        <f t="shared" ca="1" si="32"/>
        <v/>
      </c>
      <c r="Q133" s="39" t="str">
        <f t="shared" ca="1" si="33"/>
        <v/>
      </c>
      <c r="R133" s="39" t="str">
        <f t="shared" ca="1" si="34"/>
        <v/>
      </c>
      <c r="AMI133" s="11"/>
      <c r="AMJ133" s="11"/>
    </row>
    <row r="134" spans="2:1024" s="40" customFormat="1" ht="13.5" customHeight="1" x14ac:dyDescent="0.2">
      <c r="B134" s="54"/>
      <c r="C134" s="54"/>
      <c r="E134" s="41"/>
      <c r="F134" s="38" t="str">
        <f t="shared" ca="1" si="30"/>
        <v/>
      </c>
      <c r="G134" s="39" t="str">
        <f t="shared" ca="1" si="31"/>
        <v/>
      </c>
      <c r="H134" s="39" t="str">
        <f t="shared" ca="1" si="32"/>
        <v/>
      </c>
      <c r="Q134" s="39" t="str">
        <f t="shared" ca="1" si="33"/>
        <v/>
      </c>
      <c r="R134" s="39" t="str">
        <f t="shared" ca="1" si="34"/>
        <v/>
      </c>
      <c r="AMI134" s="11"/>
      <c r="AMJ134" s="11"/>
    </row>
    <row r="135" spans="2:1024" s="40" customFormat="1" ht="13.5" customHeight="1" x14ac:dyDescent="0.2">
      <c r="B135" s="54"/>
      <c r="C135" s="54"/>
      <c r="E135" s="41"/>
      <c r="F135" s="38" t="str">
        <f t="shared" ca="1" si="30"/>
        <v/>
      </c>
      <c r="G135" s="39" t="str">
        <f t="shared" ca="1" si="31"/>
        <v/>
      </c>
      <c r="H135" s="39" t="str">
        <f t="shared" ca="1" si="32"/>
        <v/>
      </c>
      <c r="Q135" s="39" t="str">
        <f t="shared" ca="1" si="33"/>
        <v/>
      </c>
      <c r="R135" s="39" t="str">
        <f t="shared" ca="1" si="34"/>
        <v/>
      </c>
      <c r="AMI135" s="11"/>
      <c r="AMJ135" s="11"/>
    </row>
    <row r="136" spans="2:1024" s="40" customFormat="1" ht="13.5" customHeight="1" x14ac:dyDescent="0.2">
      <c r="B136" s="54"/>
      <c r="C136" s="54"/>
      <c r="E136" s="41"/>
      <c r="F136" s="38" t="str">
        <f t="shared" ca="1" si="30"/>
        <v/>
      </c>
      <c r="G136" s="39" t="str">
        <f t="shared" ca="1" si="31"/>
        <v/>
      </c>
      <c r="H136" s="39" t="str">
        <f t="shared" ca="1" si="32"/>
        <v/>
      </c>
      <c r="Q136" s="39" t="str">
        <f t="shared" ca="1" si="33"/>
        <v/>
      </c>
      <c r="R136" s="39" t="str">
        <f t="shared" ca="1" si="34"/>
        <v/>
      </c>
      <c r="AMI136" s="11"/>
      <c r="AMJ136" s="11"/>
    </row>
    <row r="137" spans="2:1024" s="40" customFormat="1" ht="13.5" customHeight="1" x14ac:dyDescent="0.2">
      <c r="B137" s="54"/>
      <c r="C137" s="54"/>
      <c r="E137" s="41"/>
      <c r="F137" s="38" t="str">
        <f t="shared" ca="1" si="30"/>
        <v/>
      </c>
      <c r="G137" s="39" t="str">
        <f t="shared" ca="1" si="31"/>
        <v/>
      </c>
      <c r="H137" s="39" t="str">
        <f t="shared" ca="1" si="32"/>
        <v/>
      </c>
      <c r="Q137" s="39" t="str">
        <f t="shared" ca="1" si="33"/>
        <v/>
      </c>
      <c r="R137" s="39" t="str">
        <f t="shared" ca="1" si="34"/>
        <v/>
      </c>
      <c r="AMI137" s="11"/>
      <c r="AMJ137" s="11"/>
    </row>
    <row r="138" spans="2:1024" s="40" customFormat="1" ht="13.5" customHeight="1" x14ac:dyDescent="0.2">
      <c r="B138" s="54"/>
      <c r="C138" s="54"/>
      <c r="E138" s="41"/>
      <c r="F138" s="38" t="str">
        <f t="shared" ca="1" si="30"/>
        <v/>
      </c>
      <c r="G138" s="39" t="str">
        <f t="shared" ca="1" si="31"/>
        <v/>
      </c>
      <c r="H138" s="39" t="str">
        <f t="shared" ca="1" si="32"/>
        <v/>
      </c>
      <c r="Q138" s="39" t="str">
        <f t="shared" ca="1" si="33"/>
        <v/>
      </c>
      <c r="R138" s="39" t="str">
        <f t="shared" ca="1" si="34"/>
        <v/>
      </c>
      <c r="AMI138" s="11"/>
      <c r="AMJ138" s="11"/>
    </row>
    <row r="139" spans="2:1024" s="40" customFormat="1" ht="13.5" customHeight="1" x14ac:dyDescent="0.2">
      <c r="B139" s="54"/>
      <c r="C139" s="54"/>
      <c r="E139" s="41"/>
      <c r="F139" s="38" t="str">
        <f t="shared" ca="1" si="30"/>
        <v/>
      </c>
      <c r="G139" s="39" t="str">
        <f t="shared" ca="1" si="31"/>
        <v/>
      </c>
      <c r="H139" s="39" t="str">
        <f t="shared" ca="1" si="32"/>
        <v/>
      </c>
      <c r="Q139" s="39" t="str">
        <f t="shared" ca="1" si="33"/>
        <v/>
      </c>
      <c r="R139" s="39" t="str">
        <f t="shared" ca="1" si="34"/>
        <v/>
      </c>
      <c r="AMI139" s="11"/>
      <c r="AMJ139" s="11"/>
    </row>
    <row r="140" spans="2:1024" s="40" customFormat="1" ht="13.5" customHeight="1" x14ac:dyDescent="0.2">
      <c r="B140" s="54"/>
      <c r="C140" s="54"/>
      <c r="E140" s="41"/>
      <c r="F140" s="38" t="str">
        <f t="shared" ca="1" si="30"/>
        <v/>
      </c>
      <c r="G140" s="39" t="str">
        <f t="shared" ca="1" si="31"/>
        <v/>
      </c>
      <c r="H140" s="39" t="str">
        <f t="shared" ca="1" si="32"/>
        <v/>
      </c>
      <c r="Q140" s="39" t="str">
        <f t="shared" ca="1" si="33"/>
        <v/>
      </c>
      <c r="R140" s="39" t="str">
        <f t="shared" ca="1" si="34"/>
        <v/>
      </c>
      <c r="AMI140" s="11"/>
      <c r="AMJ140" s="11"/>
    </row>
    <row r="141" spans="2:1024" s="40" customFormat="1" ht="13.5" customHeight="1" x14ac:dyDescent="0.2">
      <c r="B141" s="54"/>
      <c r="C141" s="54"/>
      <c r="E141" s="41"/>
      <c r="F141" s="38" t="str">
        <f t="shared" ca="1" si="30"/>
        <v/>
      </c>
      <c r="G141" s="39" t="str">
        <f t="shared" ca="1" si="31"/>
        <v/>
      </c>
      <c r="H141" s="39" t="str">
        <f t="shared" ca="1" si="32"/>
        <v/>
      </c>
      <c r="Q141" s="39" t="str">
        <f t="shared" ca="1" si="33"/>
        <v/>
      </c>
      <c r="R141" s="39" t="str">
        <f t="shared" ca="1" si="34"/>
        <v/>
      </c>
      <c r="AMI141" s="11"/>
      <c r="AMJ141" s="11"/>
    </row>
    <row r="142" spans="2:1024" s="40" customFormat="1" ht="13.5" customHeight="1" x14ac:dyDescent="0.2">
      <c r="B142" s="54"/>
      <c r="C142" s="54"/>
      <c r="E142" s="41"/>
      <c r="F142" s="38" t="str">
        <f t="shared" ca="1" si="30"/>
        <v/>
      </c>
      <c r="G142" s="39" t="str">
        <f t="shared" ca="1" si="31"/>
        <v/>
      </c>
      <c r="H142" s="39" t="str">
        <f t="shared" ca="1" si="32"/>
        <v/>
      </c>
      <c r="Q142" s="39" t="str">
        <f t="shared" ca="1" si="33"/>
        <v/>
      </c>
      <c r="R142" s="39" t="str">
        <f t="shared" ca="1" si="34"/>
        <v/>
      </c>
      <c r="AMI142" s="11"/>
      <c r="AMJ142" s="11"/>
    </row>
    <row r="143" spans="2:1024" s="40" customFormat="1" ht="13.5" customHeight="1" x14ac:dyDescent="0.2">
      <c r="B143" s="54"/>
      <c r="C143" s="54"/>
      <c r="E143" s="41"/>
      <c r="F143" s="38" t="str">
        <f t="shared" ca="1" si="30"/>
        <v/>
      </c>
      <c r="G143" s="39" t="str">
        <f t="shared" ca="1" si="31"/>
        <v/>
      </c>
      <c r="H143" s="39" t="str">
        <f t="shared" ca="1" si="32"/>
        <v/>
      </c>
      <c r="Q143" s="39" t="str">
        <f t="shared" ca="1" si="33"/>
        <v/>
      </c>
      <c r="R143" s="39" t="str">
        <f t="shared" ca="1" si="34"/>
        <v/>
      </c>
      <c r="AMI143" s="11"/>
      <c r="AMJ143" s="11"/>
    </row>
    <row r="144" spans="2:1024" s="40" customFormat="1" ht="13.5" customHeight="1" x14ac:dyDescent="0.2">
      <c r="B144" s="54"/>
      <c r="C144" s="54"/>
      <c r="E144" s="41"/>
      <c r="F144" s="38" t="str">
        <f t="shared" ca="1" si="30"/>
        <v/>
      </c>
      <c r="G144" s="39" t="str">
        <f t="shared" ca="1" si="31"/>
        <v/>
      </c>
      <c r="H144" s="39" t="str">
        <f t="shared" ca="1" si="32"/>
        <v/>
      </c>
      <c r="Q144" s="39" t="str">
        <f t="shared" ca="1" si="33"/>
        <v/>
      </c>
      <c r="R144" s="39" t="str">
        <f t="shared" ca="1" si="34"/>
        <v/>
      </c>
      <c r="AMI144" s="11"/>
      <c r="AMJ144" s="11"/>
    </row>
    <row r="145" spans="2:1024" s="40" customFormat="1" ht="13.5" customHeight="1" x14ac:dyDescent="0.2">
      <c r="B145" s="54"/>
      <c r="C145" s="54"/>
      <c r="E145" s="41"/>
      <c r="F145" s="38" t="str">
        <f t="shared" ca="1" si="30"/>
        <v/>
      </c>
      <c r="G145" s="39" t="str">
        <f t="shared" ca="1" si="31"/>
        <v/>
      </c>
      <c r="H145" s="39" t="str">
        <f t="shared" ca="1" si="32"/>
        <v/>
      </c>
      <c r="Q145" s="39" t="str">
        <f t="shared" ca="1" si="33"/>
        <v/>
      </c>
      <c r="R145" s="39" t="str">
        <f t="shared" ca="1" si="34"/>
        <v/>
      </c>
      <c r="AMI145" s="11"/>
      <c r="AMJ145" s="11"/>
    </row>
    <row r="146" spans="2:1024" s="40" customFormat="1" ht="13.5" customHeight="1" x14ac:dyDescent="0.2">
      <c r="B146" s="54"/>
      <c r="C146" s="54"/>
      <c r="E146" s="41"/>
      <c r="F146" s="38" t="str">
        <f t="shared" ca="1" si="30"/>
        <v/>
      </c>
      <c r="G146" s="39" t="str">
        <f t="shared" ca="1" si="31"/>
        <v/>
      </c>
      <c r="H146" s="39" t="str">
        <f t="shared" ca="1" si="32"/>
        <v/>
      </c>
      <c r="Q146" s="39" t="str">
        <f t="shared" ca="1" si="33"/>
        <v/>
      </c>
      <c r="R146" s="39" t="str">
        <f t="shared" ca="1" si="34"/>
        <v/>
      </c>
      <c r="AMI146" s="11"/>
      <c r="AMJ146" s="11"/>
    </row>
    <row r="147" spans="2:1024" s="40" customFormat="1" ht="13.5" customHeight="1" x14ac:dyDescent="0.2">
      <c r="B147" s="54"/>
      <c r="C147" s="54"/>
      <c r="E147" s="41"/>
      <c r="F147" s="38" t="str">
        <f t="shared" ca="1" si="30"/>
        <v/>
      </c>
      <c r="G147" s="39" t="str">
        <f t="shared" ca="1" si="31"/>
        <v/>
      </c>
      <c r="H147" s="39" t="str">
        <f t="shared" ca="1" si="32"/>
        <v/>
      </c>
      <c r="Q147" s="39" t="str">
        <f t="shared" ca="1" si="33"/>
        <v/>
      </c>
      <c r="R147" s="39" t="str">
        <f t="shared" ca="1" si="34"/>
        <v/>
      </c>
      <c r="AMI147" s="11"/>
      <c r="AMJ147" s="11"/>
    </row>
    <row r="148" spans="2:1024" s="40" customFormat="1" ht="13.5" customHeight="1" x14ac:dyDescent="0.2">
      <c r="B148" s="54"/>
      <c r="C148" s="54"/>
      <c r="E148" s="41"/>
      <c r="F148" s="38" t="str">
        <f t="shared" ca="1" si="30"/>
        <v/>
      </c>
      <c r="G148" s="39" t="str">
        <f t="shared" ca="1" si="31"/>
        <v/>
      </c>
      <c r="H148" s="39" t="str">
        <f t="shared" ca="1" si="32"/>
        <v/>
      </c>
      <c r="Q148" s="39" t="str">
        <f t="shared" ca="1" si="33"/>
        <v/>
      </c>
      <c r="R148" s="39" t="str">
        <f t="shared" ca="1" si="34"/>
        <v/>
      </c>
      <c r="AMI148" s="11"/>
      <c r="AMJ148" s="11"/>
    </row>
    <row r="149" spans="2:1024" s="40" customFormat="1" ht="13.5" customHeight="1" x14ac:dyDescent="0.2">
      <c r="B149" s="54"/>
      <c r="C149" s="54"/>
      <c r="E149" s="41"/>
      <c r="F149" s="38" t="str">
        <f t="shared" ca="1" si="30"/>
        <v/>
      </c>
      <c r="G149" s="39" t="str">
        <f t="shared" ca="1" si="31"/>
        <v/>
      </c>
      <c r="H149" s="39" t="str">
        <f t="shared" ca="1" si="32"/>
        <v/>
      </c>
      <c r="Q149" s="39" t="str">
        <f t="shared" ca="1" si="33"/>
        <v/>
      </c>
      <c r="R149" s="39" t="str">
        <f t="shared" ca="1" si="34"/>
        <v/>
      </c>
      <c r="AMI149" s="11"/>
      <c r="AMJ149" s="11"/>
    </row>
    <row r="150" spans="2:1024" s="40" customFormat="1" ht="13.5" customHeight="1" x14ac:dyDescent="0.2">
      <c r="B150" s="54"/>
      <c r="C150" s="54"/>
      <c r="E150" s="41"/>
      <c r="F150" s="38" t="str">
        <f t="shared" ca="1" si="30"/>
        <v/>
      </c>
      <c r="G150" s="39" t="str">
        <f t="shared" ca="1" si="31"/>
        <v/>
      </c>
      <c r="H150" s="39" t="str">
        <f t="shared" ca="1" si="32"/>
        <v/>
      </c>
      <c r="Q150" s="39" t="str">
        <f t="shared" ca="1" si="33"/>
        <v/>
      </c>
      <c r="R150" s="39" t="str">
        <f t="shared" ca="1" si="34"/>
        <v/>
      </c>
      <c r="AMI150" s="11"/>
      <c r="AMJ150" s="11"/>
    </row>
    <row r="151" spans="2:1024" s="40" customFormat="1" ht="13.5" customHeight="1" x14ac:dyDescent="0.2">
      <c r="B151" s="54"/>
      <c r="C151" s="54"/>
      <c r="E151" s="41"/>
      <c r="F151" s="38" t="str">
        <f t="shared" ca="1" si="30"/>
        <v/>
      </c>
      <c r="G151" s="39" t="str">
        <f t="shared" ca="1" si="31"/>
        <v/>
      </c>
      <c r="H151" s="39" t="str">
        <f t="shared" ca="1" si="32"/>
        <v/>
      </c>
      <c r="Q151" s="39" t="str">
        <f t="shared" ca="1" si="33"/>
        <v/>
      </c>
      <c r="R151" s="39" t="str">
        <f t="shared" ca="1" si="34"/>
        <v/>
      </c>
      <c r="AMI151" s="11"/>
      <c r="AMJ151" s="11"/>
    </row>
    <row r="152" spans="2:1024" s="40" customFormat="1" ht="13.5" customHeight="1" x14ac:dyDescent="0.2">
      <c r="B152" s="54"/>
      <c r="C152" s="54"/>
      <c r="E152" s="41"/>
      <c r="F152" s="38" t="str">
        <f t="shared" ca="1" si="30"/>
        <v/>
      </c>
      <c r="G152" s="39" t="str">
        <f t="shared" ca="1" si="31"/>
        <v/>
      </c>
      <c r="H152" s="39" t="str">
        <f t="shared" ca="1" si="32"/>
        <v/>
      </c>
      <c r="Q152" s="39" t="str">
        <f t="shared" ca="1" si="33"/>
        <v/>
      </c>
      <c r="R152" s="39" t="str">
        <f t="shared" ca="1" si="34"/>
        <v/>
      </c>
      <c r="AMI152" s="11"/>
      <c r="AMJ152" s="11"/>
    </row>
    <row r="153" spans="2:1024" s="40" customFormat="1" ht="13.5" customHeight="1" x14ac:dyDescent="0.2">
      <c r="B153" s="54"/>
      <c r="C153" s="54"/>
      <c r="E153" s="41"/>
      <c r="F153" s="38" t="str">
        <f t="shared" ca="1" si="30"/>
        <v/>
      </c>
      <c r="G153" s="39" t="str">
        <f t="shared" ca="1" si="31"/>
        <v/>
      </c>
      <c r="H153" s="39" t="str">
        <f t="shared" ca="1" si="32"/>
        <v/>
      </c>
      <c r="Q153" s="39" t="str">
        <f t="shared" ca="1" si="33"/>
        <v/>
      </c>
      <c r="R153" s="39" t="str">
        <f t="shared" ca="1" si="34"/>
        <v/>
      </c>
      <c r="AMI153" s="11"/>
      <c r="AMJ153" s="11"/>
    </row>
    <row r="154" spans="2:1024" ht="13.5" customHeight="1" x14ac:dyDescent="0.2">
      <c r="B154" s="54"/>
      <c r="C154" s="54"/>
      <c r="E154" s="55"/>
      <c r="F154" s="56" t="str">
        <f t="shared" ref="F154:F185" ca="1" si="35">IF(I154="","",(INDIRECT("N" &amp; ROW() - 1) - M154))</f>
        <v/>
      </c>
      <c r="G154" s="57" t="str">
        <f t="shared" ca="1" si="31"/>
        <v/>
      </c>
      <c r="H154" s="57" t="str">
        <f t="shared" ca="1" si="32"/>
        <v/>
      </c>
      <c r="Q154" s="58" t="str">
        <f t="shared" ca="1" si="33"/>
        <v/>
      </c>
      <c r="R154" s="58" t="str">
        <f t="shared" ca="1" si="34"/>
        <v/>
      </c>
    </row>
    <row r="155" spans="2:1024" ht="13.5" customHeight="1" x14ac:dyDescent="0.2">
      <c r="B155" s="54"/>
      <c r="C155" s="54"/>
      <c r="E155" s="55"/>
      <c r="F155" s="56" t="str">
        <f t="shared" ca="1" si="35"/>
        <v/>
      </c>
      <c r="G155" s="57" t="str">
        <f t="shared" ca="1" si="31"/>
        <v/>
      </c>
      <c r="H155" s="57" t="str">
        <f t="shared" ca="1" si="32"/>
        <v/>
      </c>
      <c r="Q155" s="58" t="str">
        <f t="shared" ca="1" si="33"/>
        <v/>
      </c>
      <c r="R155" s="58" t="str">
        <f t="shared" ca="1" si="34"/>
        <v/>
      </c>
    </row>
    <row r="156" spans="2:1024" ht="13.5" customHeight="1" x14ac:dyDescent="0.2">
      <c r="B156" s="54"/>
      <c r="C156" s="54"/>
      <c r="E156" s="55"/>
      <c r="F156" s="56" t="str">
        <f t="shared" ca="1" si="35"/>
        <v/>
      </c>
      <c r="G156" s="57" t="str">
        <f t="shared" ca="1" si="31"/>
        <v/>
      </c>
      <c r="H156" s="57" t="str">
        <f t="shared" ca="1" si="32"/>
        <v/>
      </c>
      <c r="Q156" s="58" t="str">
        <f t="shared" ca="1" si="33"/>
        <v/>
      </c>
      <c r="R156" s="58" t="str">
        <f t="shared" ca="1" si="34"/>
        <v/>
      </c>
    </row>
    <row r="157" spans="2:1024" ht="13.5" customHeight="1" x14ac:dyDescent="0.2">
      <c r="B157" s="54"/>
      <c r="C157" s="54"/>
      <c r="E157" s="55"/>
      <c r="F157" s="56" t="str">
        <f t="shared" ca="1" si="35"/>
        <v/>
      </c>
      <c r="G157" s="57" t="str">
        <f t="shared" ca="1" si="31"/>
        <v/>
      </c>
      <c r="H157" s="57" t="str">
        <f t="shared" ca="1" si="32"/>
        <v/>
      </c>
      <c r="Q157" s="58" t="str">
        <f t="shared" ca="1" si="33"/>
        <v/>
      </c>
      <c r="R157" s="58" t="str">
        <f t="shared" ca="1" si="34"/>
        <v/>
      </c>
    </row>
    <row r="158" spans="2:1024" ht="13.5" customHeight="1" x14ac:dyDescent="0.2">
      <c r="B158" s="54"/>
      <c r="C158" s="54"/>
      <c r="E158" s="55"/>
      <c r="F158" s="56" t="str">
        <f t="shared" ca="1" si="35"/>
        <v/>
      </c>
      <c r="G158" s="57" t="str">
        <f t="shared" ca="1" si="31"/>
        <v/>
      </c>
      <c r="H158" s="57" t="str">
        <f t="shared" ca="1" si="32"/>
        <v/>
      </c>
      <c r="Q158" s="58" t="str">
        <f t="shared" ca="1" si="33"/>
        <v/>
      </c>
      <c r="R158" s="58" t="str">
        <f t="shared" ca="1" si="34"/>
        <v/>
      </c>
    </row>
    <row r="159" spans="2:1024" ht="13.5" customHeight="1" x14ac:dyDescent="0.2">
      <c r="B159" s="54"/>
      <c r="C159" s="54"/>
      <c r="E159" s="55"/>
      <c r="F159" s="56" t="str">
        <f t="shared" ca="1" si="35"/>
        <v/>
      </c>
      <c r="G159" s="57" t="str">
        <f t="shared" ca="1" si="31"/>
        <v/>
      </c>
      <c r="H159" s="57" t="str">
        <f t="shared" ca="1" si="32"/>
        <v/>
      </c>
      <c r="Q159" s="58" t="str">
        <f t="shared" ca="1" si="33"/>
        <v/>
      </c>
      <c r="R159" s="58" t="str">
        <f t="shared" ca="1" si="34"/>
        <v/>
      </c>
    </row>
    <row r="160" spans="2:1024" ht="13.5" customHeight="1" x14ac:dyDescent="0.2">
      <c r="B160" s="54"/>
      <c r="C160" s="54"/>
      <c r="E160" s="55"/>
      <c r="F160" s="56" t="str">
        <f t="shared" ca="1" si="35"/>
        <v/>
      </c>
      <c r="G160" s="57" t="str">
        <f t="shared" ca="1" si="31"/>
        <v/>
      </c>
      <c r="H160" s="57" t="str">
        <f t="shared" ca="1" si="32"/>
        <v/>
      </c>
      <c r="Q160" s="58" t="str">
        <f t="shared" ca="1" si="33"/>
        <v/>
      </c>
      <c r="R160" s="58" t="str">
        <f t="shared" ca="1" si="34"/>
        <v/>
      </c>
    </row>
    <row r="161" spans="2:18" ht="13.5" customHeight="1" x14ac:dyDescent="0.2">
      <c r="B161" s="54"/>
      <c r="C161" s="54"/>
      <c r="E161" s="55"/>
      <c r="F161" s="56" t="str">
        <f t="shared" ca="1" si="35"/>
        <v/>
      </c>
      <c r="G161" s="57" t="str">
        <f t="shared" ca="1" si="31"/>
        <v/>
      </c>
      <c r="H161" s="57" t="str">
        <f t="shared" ca="1" si="32"/>
        <v/>
      </c>
      <c r="Q161" s="58" t="str">
        <f t="shared" ca="1" si="33"/>
        <v/>
      </c>
      <c r="R161" s="58" t="str">
        <f t="shared" ca="1" si="34"/>
        <v/>
      </c>
    </row>
    <row r="162" spans="2:18" ht="13.5" customHeight="1" x14ac:dyDescent="0.2">
      <c r="B162" s="54"/>
      <c r="C162" s="54"/>
      <c r="E162" s="55"/>
      <c r="F162" s="56" t="str">
        <f t="shared" ca="1" si="35"/>
        <v/>
      </c>
      <c r="G162" s="57" t="str">
        <f t="shared" ca="1" si="31"/>
        <v/>
      </c>
      <c r="H162" s="57" t="str">
        <f t="shared" ca="1" si="32"/>
        <v/>
      </c>
      <c r="Q162" s="58" t="str">
        <f t="shared" ca="1" si="33"/>
        <v/>
      </c>
      <c r="R162" s="58" t="str">
        <f t="shared" ca="1" si="34"/>
        <v/>
      </c>
    </row>
    <row r="163" spans="2:18" ht="13.5" customHeight="1" x14ac:dyDescent="0.2">
      <c r="B163" s="54"/>
      <c r="C163" s="54"/>
      <c r="E163" s="55"/>
      <c r="F163" s="56" t="str">
        <f t="shared" ca="1" si="35"/>
        <v/>
      </c>
      <c r="G163" s="57" t="str">
        <f t="shared" ca="1" si="31"/>
        <v/>
      </c>
      <c r="H163" s="57" t="str">
        <f t="shared" ca="1" si="32"/>
        <v/>
      </c>
      <c r="Q163" s="58" t="str">
        <f t="shared" ref="Q163:Q194" ca="1" si="36">IF(P163 = "", "", P163 / INDIRECT("D" &amp; ROW() - 1) )</f>
        <v/>
      </c>
      <c r="R163" s="58" t="str">
        <f t="shared" ca="1" si="34"/>
        <v/>
      </c>
    </row>
    <row r="164" spans="2:18" ht="13.5" customHeight="1" x14ac:dyDescent="0.2">
      <c r="B164" s="54"/>
      <c r="C164" s="54"/>
      <c r="E164" s="55"/>
      <c r="F164" s="56" t="str">
        <f t="shared" ca="1" si="35"/>
        <v/>
      </c>
      <c r="H164" s="57" t="str">
        <f t="shared" ca="1" si="32"/>
        <v/>
      </c>
      <c r="Q164" s="58" t="str">
        <f t="shared" ca="1" si="36"/>
        <v/>
      </c>
      <c r="R164" s="58" t="str">
        <f t="shared" ca="1" si="34"/>
        <v/>
      </c>
    </row>
    <row r="165" spans="2:18" ht="13.5" customHeight="1" x14ac:dyDescent="0.2">
      <c r="B165" s="54"/>
      <c r="C165" s="54"/>
      <c r="E165" s="55"/>
      <c r="F165" s="56" t="str">
        <f t="shared" ca="1" si="35"/>
        <v/>
      </c>
      <c r="H165" s="57" t="str">
        <f t="shared" ca="1" si="32"/>
        <v/>
      </c>
      <c r="Q165" s="58" t="str">
        <f t="shared" ca="1" si="36"/>
        <v/>
      </c>
      <c r="R165" s="58" t="str">
        <f t="shared" ca="1" si="34"/>
        <v/>
      </c>
    </row>
    <row r="166" spans="2:18" ht="13.5" customHeight="1" x14ac:dyDescent="0.2">
      <c r="B166" s="54"/>
      <c r="C166" s="54"/>
      <c r="E166" s="55"/>
      <c r="F166" s="56" t="str">
        <f t="shared" ca="1" si="35"/>
        <v/>
      </c>
      <c r="H166" s="57" t="str">
        <f t="shared" ca="1" si="32"/>
        <v/>
      </c>
      <c r="Q166" s="58" t="str">
        <f t="shared" ca="1" si="36"/>
        <v/>
      </c>
      <c r="R166" s="58" t="str">
        <f t="shared" ca="1" si="34"/>
        <v/>
      </c>
    </row>
    <row r="167" spans="2:18" ht="13.5" customHeight="1" x14ac:dyDescent="0.2">
      <c r="B167" s="54"/>
      <c r="C167" s="54"/>
      <c r="E167" s="55"/>
      <c r="F167" s="56" t="str">
        <f t="shared" ca="1" si="35"/>
        <v/>
      </c>
      <c r="H167" s="57" t="str">
        <f t="shared" ca="1" si="32"/>
        <v/>
      </c>
      <c r="Q167" s="58" t="str">
        <f t="shared" ca="1" si="36"/>
        <v/>
      </c>
      <c r="R167" s="58" t="str">
        <f t="shared" ca="1" si="34"/>
        <v/>
      </c>
    </row>
    <row r="168" spans="2:18" ht="13.5" customHeight="1" x14ac:dyDescent="0.2">
      <c r="B168" s="54"/>
      <c r="C168" s="54"/>
      <c r="E168" s="55"/>
      <c r="F168" s="56" t="str">
        <f t="shared" ca="1" si="35"/>
        <v/>
      </c>
      <c r="H168" s="57" t="str">
        <f t="shared" ca="1" si="32"/>
        <v/>
      </c>
      <c r="Q168" s="58" t="str">
        <f t="shared" ca="1" si="36"/>
        <v/>
      </c>
      <c r="R168" s="58" t="str">
        <f t="shared" ca="1" si="34"/>
        <v/>
      </c>
    </row>
    <row r="169" spans="2:18" ht="13.5" customHeight="1" x14ac:dyDescent="0.2">
      <c r="B169" s="54"/>
      <c r="C169" s="54"/>
      <c r="E169" s="55"/>
      <c r="F169" s="56" t="str">
        <f t="shared" ca="1" si="35"/>
        <v/>
      </c>
      <c r="H169" s="57" t="str">
        <f t="shared" ca="1" si="32"/>
        <v/>
      </c>
      <c r="Q169" s="58" t="str">
        <f t="shared" ca="1" si="36"/>
        <v/>
      </c>
      <c r="R169" s="58" t="str">
        <f t="shared" ca="1" si="34"/>
        <v/>
      </c>
    </row>
    <row r="170" spans="2:18" ht="13.5" customHeight="1" x14ac:dyDescent="0.2">
      <c r="B170" s="54"/>
      <c r="C170" s="54"/>
      <c r="E170" s="55"/>
      <c r="F170" s="56" t="str">
        <f t="shared" ca="1" si="35"/>
        <v/>
      </c>
      <c r="H170" s="57" t="str">
        <f t="shared" ca="1" si="32"/>
        <v/>
      </c>
      <c r="Q170" s="58" t="str">
        <f t="shared" ca="1" si="36"/>
        <v/>
      </c>
      <c r="R170" s="58" t="str">
        <f t="shared" ca="1" si="34"/>
        <v/>
      </c>
    </row>
    <row r="171" spans="2:18" ht="13.5" customHeight="1" x14ac:dyDescent="0.2">
      <c r="B171" s="54"/>
      <c r="C171" s="54"/>
      <c r="E171" s="55"/>
      <c r="F171" s="56" t="str">
        <f t="shared" ca="1" si="35"/>
        <v/>
      </c>
      <c r="H171" s="57" t="str">
        <f t="shared" ca="1" si="32"/>
        <v/>
      </c>
      <c r="Q171" s="58" t="str">
        <f t="shared" ca="1" si="36"/>
        <v/>
      </c>
      <c r="R171" s="58" t="str">
        <f t="shared" ca="1" si="34"/>
        <v/>
      </c>
    </row>
    <row r="172" spans="2:18" ht="13.5" customHeight="1" x14ac:dyDescent="0.2">
      <c r="B172" s="54"/>
      <c r="C172" s="54"/>
      <c r="E172" s="55"/>
      <c r="F172" s="56" t="str">
        <f t="shared" ca="1" si="35"/>
        <v/>
      </c>
      <c r="H172" s="57" t="str">
        <f t="shared" ca="1" si="32"/>
        <v/>
      </c>
      <c r="Q172" s="58" t="str">
        <f t="shared" ca="1" si="36"/>
        <v/>
      </c>
      <c r="R172" s="58" t="str">
        <f t="shared" ca="1" si="34"/>
        <v/>
      </c>
    </row>
    <row r="173" spans="2:18" ht="13.5" customHeight="1" x14ac:dyDescent="0.2">
      <c r="B173" s="54"/>
      <c r="C173" s="54"/>
      <c r="E173" s="55"/>
      <c r="F173" s="56" t="str">
        <f t="shared" ca="1" si="35"/>
        <v/>
      </c>
      <c r="H173" s="57" t="str">
        <f t="shared" ca="1" si="32"/>
        <v/>
      </c>
      <c r="Q173" s="58" t="str">
        <f t="shared" ca="1" si="36"/>
        <v/>
      </c>
      <c r="R173" s="58" t="str">
        <f t="shared" ca="1" si="34"/>
        <v/>
      </c>
    </row>
    <row r="174" spans="2:18" ht="13.5" customHeight="1" x14ac:dyDescent="0.2">
      <c r="B174" s="54"/>
      <c r="C174" s="54"/>
      <c r="E174" s="55"/>
      <c r="F174" s="56" t="str">
        <f t="shared" ca="1" si="35"/>
        <v/>
      </c>
      <c r="H174" s="57" t="str">
        <f t="shared" ca="1" si="32"/>
        <v/>
      </c>
      <c r="Q174" s="58" t="str">
        <f t="shared" ca="1" si="36"/>
        <v/>
      </c>
      <c r="R174" s="58" t="str">
        <f t="shared" ca="1" si="34"/>
        <v/>
      </c>
    </row>
    <row r="175" spans="2:18" ht="13.5" customHeight="1" x14ac:dyDescent="0.2">
      <c r="B175" s="54"/>
      <c r="C175" s="54"/>
      <c r="E175" s="55"/>
      <c r="F175" s="56" t="str">
        <f t="shared" ca="1" si="35"/>
        <v/>
      </c>
      <c r="H175" s="57" t="str">
        <f t="shared" ca="1" si="32"/>
        <v/>
      </c>
      <c r="Q175" s="58" t="str">
        <f t="shared" ca="1" si="36"/>
        <v/>
      </c>
      <c r="R175" s="58" t="str">
        <f t="shared" ca="1" si="34"/>
        <v/>
      </c>
    </row>
    <row r="176" spans="2:18" ht="13.5" customHeight="1" x14ac:dyDescent="0.2">
      <c r="B176" s="54"/>
      <c r="C176" s="54"/>
      <c r="E176" s="55"/>
      <c r="F176" s="56" t="str">
        <f t="shared" ca="1" si="35"/>
        <v/>
      </c>
      <c r="H176" s="57" t="str">
        <f t="shared" ca="1" si="32"/>
        <v/>
      </c>
      <c r="Q176" s="58" t="str">
        <f t="shared" ca="1" si="36"/>
        <v/>
      </c>
      <c r="R176" s="58" t="str">
        <f t="shared" ca="1" si="34"/>
        <v/>
      </c>
    </row>
    <row r="177" spans="2:18" ht="13.5" customHeight="1" x14ac:dyDescent="0.2">
      <c r="B177" s="54"/>
      <c r="C177" s="54"/>
      <c r="E177" s="55"/>
      <c r="F177" s="56" t="str">
        <f t="shared" ca="1" si="35"/>
        <v/>
      </c>
      <c r="H177" s="57" t="str">
        <f t="shared" ca="1" si="32"/>
        <v/>
      </c>
      <c r="Q177" s="58" t="str">
        <f t="shared" ca="1" si="36"/>
        <v/>
      </c>
      <c r="R177" s="58" t="str">
        <f t="shared" ca="1" si="34"/>
        <v/>
      </c>
    </row>
    <row r="178" spans="2:18" ht="13.5" customHeight="1" x14ac:dyDescent="0.2">
      <c r="B178" s="54"/>
      <c r="C178" s="54"/>
      <c r="E178" s="55"/>
      <c r="F178" s="56" t="str">
        <f t="shared" ca="1" si="35"/>
        <v/>
      </c>
      <c r="H178" s="57" t="str">
        <f t="shared" ca="1" si="32"/>
        <v/>
      </c>
      <c r="Q178" s="58" t="str">
        <f t="shared" ca="1" si="36"/>
        <v/>
      </c>
      <c r="R178" s="58" t="str">
        <f t="shared" ca="1" si="34"/>
        <v/>
      </c>
    </row>
    <row r="179" spans="2:18" ht="13.5" customHeight="1" x14ac:dyDescent="0.2">
      <c r="B179" s="54"/>
      <c r="C179" s="54"/>
      <c r="E179" s="55"/>
      <c r="F179" s="56" t="str">
        <f t="shared" ca="1" si="35"/>
        <v/>
      </c>
      <c r="H179" s="57" t="str">
        <f t="shared" ca="1" si="32"/>
        <v/>
      </c>
      <c r="Q179" s="58" t="str">
        <f t="shared" ca="1" si="36"/>
        <v/>
      </c>
      <c r="R179" s="58" t="str">
        <f t="shared" ca="1" si="34"/>
        <v/>
      </c>
    </row>
    <row r="180" spans="2:18" ht="13.5" customHeight="1" x14ac:dyDescent="0.2">
      <c r="B180" s="54"/>
      <c r="C180" s="54"/>
      <c r="E180" s="55"/>
      <c r="F180" s="56" t="str">
        <f t="shared" ca="1" si="35"/>
        <v/>
      </c>
      <c r="H180" s="57" t="str">
        <f t="shared" ca="1" si="32"/>
        <v/>
      </c>
      <c r="Q180" s="58" t="str">
        <f t="shared" ca="1" si="36"/>
        <v/>
      </c>
      <c r="R180" s="58" t="str">
        <f t="shared" ca="1" si="34"/>
        <v/>
      </c>
    </row>
    <row r="181" spans="2:18" ht="13.5" customHeight="1" x14ac:dyDescent="0.2">
      <c r="B181" s="54"/>
      <c r="C181" s="54"/>
      <c r="E181" s="55"/>
      <c r="F181" s="56" t="str">
        <f t="shared" ca="1" si="35"/>
        <v/>
      </c>
      <c r="H181" s="57" t="str">
        <f t="shared" ca="1" si="32"/>
        <v/>
      </c>
      <c r="Q181" s="58" t="str">
        <f t="shared" ca="1" si="36"/>
        <v/>
      </c>
      <c r="R181" s="58" t="str">
        <f t="shared" ca="1" si="34"/>
        <v/>
      </c>
    </row>
    <row r="182" spans="2:18" ht="13.5" customHeight="1" x14ac:dyDescent="0.2">
      <c r="B182" s="54"/>
      <c r="C182" s="54"/>
      <c r="E182" s="55"/>
      <c r="F182" s="56" t="str">
        <f t="shared" ca="1" si="35"/>
        <v/>
      </c>
      <c r="H182" s="57" t="str">
        <f t="shared" ca="1" si="32"/>
        <v/>
      </c>
      <c r="Q182" s="58" t="str">
        <f t="shared" ca="1" si="36"/>
        <v/>
      </c>
      <c r="R182" s="58" t="str">
        <f t="shared" ca="1" si="34"/>
        <v/>
      </c>
    </row>
    <row r="183" spans="2:18" ht="13.5" customHeight="1" x14ac:dyDescent="0.2">
      <c r="B183" s="54"/>
      <c r="C183" s="54"/>
      <c r="E183" s="55"/>
      <c r="F183" s="56" t="str">
        <f t="shared" ca="1" si="35"/>
        <v/>
      </c>
      <c r="H183" s="57" t="str">
        <f t="shared" ca="1" si="32"/>
        <v/>
      </c>
      <c r="Q183" s="58"/>
      <c r="R183" s="58" t="str">
        <f t="shared" ca="1" si="34"/>
        <v/>
      </c>
    </row>
    <row r="184" spans="2:18" ht="13.5" customHeight="1" x14ac:dyDescent="0.2">
      <c r="B184" s="54"/>
      <c r="C184" s="54"/>
      <c r="E184" s="55"/>
      <c r="F184" s="56" t="str">
        <f t="shared" ca="1" si="35"/>
        <v/>
      </c>
      <c r="H184" s="57" t="str">
        <f t="shared" ca="1" si="32"/>
        <v/>
      </c>
      <c r="Q184" s="58"/>
      <c r="R184" s="58" t="str">
        <f t="shared" ca="1" si="34"/>
        <v/>
      </c>
    </row>
    <row r="185" spans="2:18" ht="13.5" customHeight="1" x14ac:dyDescent="0.2">
      <c r="B185" s="54"/>
      <c r="C185" s="54"/>
      <c r="E185" s="55"/>
      <c r="F185" s="56" t="str">
        <f t="shared" ca="1" si="35"/>
        <v/>
      </c>
      <c r="H185" s="57" t="str">
        <f t="shared" ca="1" si="32"/>
        <v/>
      </c>
      <c r="Q185" s="58"/>
      <c r="R185" s="58" t="str">
        <f t="shared" ca="1" si="34"/>
        <v/>
      </c>
    </row>
    <row r="186" spans="2:18" ht="13.5" customHeight="1" x14ac:dyDescent="0.2">
      <c r="B186" s="54"/>
      <c r="C186" s="54"/>
      <c r="E186" s="55"/>
      <c r="F186" s="56" t="str">
        <f t="shared" ref="F186:F195" ca="1" si="37">IF(I186="","",(INDIRECT("N" &amp; ROW() - 1) - M186))</f>
        <v/>
      </c>
      <c r="H186" s="57" t="str">
        <f t="shared" ref="H186:H249" ca="1" si="38">IF(I186 = "-", INDIRECT("C" &amp; ROW() - 1),"")</f>
        <v/>
      </c>
      <c r="Q186" s="58"/>
      <c r="R186" s="58" t="str">
        <f t="shared" ca="1" si="34"/>
        <v/>
      </c>
    </row>
    <row r="187" spans="2:18" ht="13.5" customHeight="1" x14ac:dyDescent="0.2">
      <c r="B187" s="54"/>
      <c r="C187" s="54"/>
      <c r="E187" s="55"/>
      <c r="F187" s="56" t="str">
        <f t="shared" ca="1" si="37"/>
        <v/>
      </c>
      <c r="H187" s="57" t="str">
        <f t="shared" ca="1" si="38"/>
        <v/>
      </c>
      <c r="Q187" s="58"/>
      <c r="R187" s="58" t="str">
        <f t="shared" ca="1" si="34"/>
        <v/>
      </c>
    </row>
    <row r="188" spans="2:18" ht="13.5" customHeight="1" x14ac:dyDescent="0.2">
      <c r="B188" s="54"/>
      <c r="C188" s="54"/>
      <c r="E188" s="55"/>
      <c r="F188" s="56" t="str">
        <f t="shared" ca="1" si="37"/>
        <v/>
      </c>
      <c r="H188" s="57" t="str">
        <f t="shared" ca="1" si="38"/>
        <v/>
      </c>
      <c r="Q188" s="58"/>
      <c r="R188" s="58" t="str">
        <f t="shared" ca="1" si="34"/>
        <v/>
      </c>
    </row>
    <row r="189" spans="2:18" ht="13.5" customHeight="1" x14ac:dyDescent="0.2">
      <c r="B189" s="54"/>
      <c r="C189" s="54"/>
      <c r="E189" s="55"/>
      <c r="F189" s="56" t="str">
        <f t="shared" ca="1" si="37"/>
        <v/>
      </c>
      <c r="H189" s="57" t="str">
        <f t="shared" ca="1" si="38"/>
        <v/>
      </c>
      <c r="Q189" s="58"/>
      <c r="R189" s="58" t="str">
        <f t="shared" ca="1" si="34"/>
        <v/>
      </c>
    </row>
    <row r="190" spans="2:18" ht="13.5" customHeight="1" x14ac:dyDescent="0.2">
      <c r="B190" s="54"/>
      <c r="C190" s="54"/>
      <c r="E190" s="55"/>
      <c r="F190" s="56" t="str">
        <f t="shared" ca="1" si="37"/>
        <v/>
      </c>
      <c r="H190" s="57" t="str">
        <f t="shared" ca="1" si="38"/>
        <v/>
      </c>
      <c r="Q190" s="58"/>
      <c r="R190" s="58" t="str">
        <f t="shared" ca="1" si="34"/>
        <v/>
      </c>
    </row>
    <row r="191" spans="2:18" ht="13.5" customHeight="1" x14ac:dyDescent="0.2">
      <c r="B191" s="54"/>
      <c r="C191" s="54"/>
      <c r="E191" s="55"/>
      <c r="F191" s="56" t="str">
        <f t="shared" ca="1" si="37"/>
        <v/>
      </c>
      <c r="H191" s="57" t="str">
        <f t="shared" ca="1" si="38"/>
        <v/>
      </c>
      <c r="Q191" s="58"/>
      <c r="R191" s="58" t="str">
        <f t="shared" ca="1" si="34"/>
        <v/>
      </c>
    </row>
    <row r="192" spans="2:18" ht="13.5" customHeight="1" x14ac:dyDescent="0.2">
      <c r="B192" s="54"/>
      <c r="C192" s="54"/>
      <c r="E192" s="55"/>
      <c r="F192" s="56" t="str">
        <f t="shared" ca="1" si="37"/>
        <v/>
      </c>
      <c r="H192" s="57" t="str">
        <f t="shared" ca="1" si="38"/>
        <v/>
      </c>
      <c r="Q192" s="58"/>
      <c r="R192" s="58" t="str">
        <f t="shared" ca="1" si="34"/>
        <v/>
      </c>
    </row>
    <row r="193" spans="2:18" ht="13.5" customHeight="1" x14ac:dyDescent="0.2">
      <c r="B193" s="54"/>
      <c r="C193" s="54"/>
      <c r="E193" s="55"/>
      <c r="F193" s="56" t="str">
        <f t="shared" ca="1" si="37"/>
        <v/>
      </c>
      <c r="H193" s="57" t="str">
        <f t="shared" ca="1" si="38"/>
        <v/>
      </c>
      <c r="Q193" s="58"/>
      <c r="R193" s="58" t="str">
        <f t="shared" ca="1" si="34"/>
        <v/>
      </c>
    </row>
    <row r="194" spans="2:18" ht="13.5" customHeight="1" x14ac:dyDescent="0.2">
      <c r="B194" s="54"/>
      <c r="C194" s="54"/>
      <c r="E194" s="55"/>
      <c r="F194" s="56" t="str">
        <f t="shared" ca="1" si="37"/>
        <v/>
      </c>
      <c r="H194" s="57" t="str">
        <f t="shared" ca="1" si="38"/>
        <v/>
      </c>
      <c r="Q194" s="58"/>
      <c r="R194" s="58" t="str">
        <f t="shared" ca="1" si="34"/>
        <v/>
      </c>
    </row>
    <row r="195" spans="2:18" ht="13.5" customHeight="1" x14ac:dyDescent="0.2">
      <c r="B195" s="54"/>
      <c r="C195" s="54"/>
      <c r="E195" s="55"/>
      <c r="F195" s="56" t="str">
        <f t="shared" ca="1" si="37"/>
        <v/>
      </c>
      <c r="H195" s="57" t="str">
        <f t="shared" ca="1" si="38"/>
        <v/>
      </c>
      <c r="Q195" s="58"/>
      <c r="R195" s="58" t="str">
        <f t="shared" ref="R195:R227" ca="1" si="39">IF(I195="-",IF(ISNUMBER(SEARCH(",", INDIRECT("B" &amp; ROW() - 1) )),1,""), "")</f>
        <v/>
      </c>
    </row>
    <row r="196" spans="2:18" ht="13.5" customHeight="1" x14ac:dyDescent="0.2">
      <c r="B196" s="54"/>
      <c r="C196" s="54"/>
      <c r="E196" s="55"/>
      <c r="F196" s="55"/>
      <c r="H196" s="57" t="str">
        <f t="shared" ca="1" si="38"/>
        <v/>
      </c>
      <c r="Q196" s="58"/>
      <c r="R196" s="58" t="str">
        <f t="shared" ca="1" si="39"/>
        <v/>
      </c>
    </row>
    <row r="197" spans="2:18" ht="13.5" customHeight="1" x14ac:dyDescent="0.2">
      <c r="B197" s="54"/>
      <c r="C197" s="54"/>
      <c r="E197" s="55"/>
      <c r="F197" s="55"/>
      <c r="H197" s="57" t="str">
        <f t="shared" ca="1" si="38"/>
        <v/>
      </c>
      <c r="Q197" s="58"/>
      <c r="R197" s="58" t="str">
        <f t="shared" ca="1" si="39"/>
        <v/>
      </c>
    </row>
    <row r="198" spans="2:18" ht="13.5" customHeight="1" x14ac:dyDescent="0.2">
      <c r="B198" s="54"/>
      <c r="C198" s="54"/>
      <c r="E198" s="55"/>
      <c r="F198" s="55"/>
      <c r="H198" s="57" t="str">
        <f t="shared" ca="1" si="38"/>
        <v/>
      </c>
      <c r="Q198" s="58"/>
      <c r="R198" s="58" t="str">
        <f t="shared" ca="1" si="39"/>
        <v/>
      </c>
    </row>
    <row r="199" spans="2:18" ht="13.5" customHeight="1" x14ac:dyDescent="0.2">
      <c r="B199" s="54"/>
      <c r="C199" s="54"/>
      <c r="E199" s="55"/>
      <c r="F199" s="55"/>
      <c r="H199" s="57" t="str">
        <f t="shared" ca="1" si="38"/>
        <v/>
      </c>
      <c r="Q199" s="58"/>
      <c r="R199" s="58" t="str">
        <f t="shared" ca="1" si="39"/>
        <v/>
      </c>
    </row>
    <row r="200" spans="2:18" ht="13.5" customHeight="1" x14ac:dyDescent="0.2">
      <c r="B200" s="54"/>
      <c r="C200" s="54"/>
      <c r="E200" s="55"/>
      <c r="F200" s="55"/>
      <c r="H200" s="57" t="str">
        <f t="shared" ca="1" si="38"/>
        <v/>
      </c>
      <c r="Q200" s="58"/>
      <c r="R200" s="58" t="str">
        <f t="shared" ca="1" si="39"/>
        <v/>
      </c>
    </row>
    <row r="201" spans="2:18" ht="13.5" customHeight="1" x14ac:dyDescent="0.2">
      <c r="B201" s="54"/>
      <c r="C201" s="54"/>
      <c r="E201" s="55"/>
      <c r="F201" s="55"/>
      <c r="H201" s="57" t="str">
        <f t="shared" ca="1" si="38"/>
        <v/>
      </c>
      <c r="Q201" s="58"/>
      <c r="R201" s="58" t="str">
        <f t="shared" ca="1" si="39"/>
        <v/>
      </c>
    </row>
    <row r="202" spans="2:18" ht="13.5" customHeight="1" x14ac:dyDescent="0.2">
      <c r="B202" s="54"/>
      <c r="C202" s="54"/>
      <c r="E202" s="55"/>
      <c r="F202" s="55"/>
      <c r="H202" s="57" t="str">
        <f t="shared" ca="1" si="38"/>
        <v/>
      </c>
      <c r="Q202" s="58"/>
      <c r="R202" s="58" t="str">
        <f t="shared" ca="1" si="39"/>
        <v/>
      </c>
    </row>
    <row r="203" spans="2:18" ht="13.5" customHeight="1" x14ac:dyDescent="0.2">
      <c r="B203" s="54"/>
      <c r="C203" s="54"/>
      <c r="E203" s="55"/>
      <c r="F203" s="55"/>
      <c r="H203" s="57" t="str">
        <f t="shared" ca="1" si="38"/>
        <v/>
      </c>
      <c r="Q203" s="58"/>
      <c r="R203" s="58" t="str">
        <f t="shared" ca="1" si="39"/>
        <v/>
      </c>
    </row>
    <row r="204" spans="2:18" ht="13.5" customHeight="1" x14ac:dyDescent="0.2">
      <c r="B204" s="54"/>
      <c r="C204" s="54"/>
      <c r="E204" s="55"/>
      <c r="F204" s="55"/>
      <c r="H204" s="57" t="str">
        <f t="shared" ca="1" si="38"/>
        <v/>
      </c>
      <c r="Q204" s="58"/>
      <c r="R204" s="58" t="str">
        <f t="shared" ca="1" si="39"/>
        <v/>
      </c>
    </row>
    <row r="205" spans="2:18" ht="13.5" customHeight="1" x14ac:dyDescent="0.2">
      <c r="B205" s="54"/>
      <c r="C205" s="54"/>
      <c r="E205" s="55"/>
      <c r="F205" s="55"/>
      <c r="H205" s="57" t="str">
        <f t="shared" ca="1" si="38"/>
        <v/>
      </c>
      <c r="Q205" s="58"/>
      <c r="R205" s="58" t="str">
        <f t="shared" ca="1" si="39"/>
        <v/>
      </c>
    </row>
    <row r="206" spans="2:18" ht="13.5" customHeight="1" x14ac:dyDescent="0.2">
      <c r="B206" s="54"/>
      <c r="C206" s="54"/>
      <c r="E206" s="55"/>
      <c r="F206" s="55"/>
      <c r="H206" s="57" t="str">
        <f t="shared" ca="1" si="38"/>
        <v/>
      </c>
      <c r="Q206" s="58"/>
      <c r="R206" s="58" t="str">
        <f t="shared" ca="1" si="39"/>
        <v/>
      </c>
    </row>
    <row r="207" spans="2:18" ht="13.5" customHeight="1" x14ac:dyDescent="0.2">
      <c r="B207" s="54"/>
      <c r="C207" s="54"/>
      <c r="E207" s="55"/>
      <c r="F207" s="55"/>
      <c r="H207" s="57" t="str">
        <f t="shared" ca="1" si="38"/>
        <v/>
      </c>
      <c r="Q207" s="58"/>
      <c r="R207" s="58" t="str">
        <f t="shared" ca="1" si="39"/>
        <v/>
      </c>
    </row>
    <row r="208" spans="2:18" ht="13.5" customHeight="1" x14ac:dyDescent="0.2">
      <c r="B208" s="54"/>
      <c r="C208" s="54"/>
      <c r="E208" s="55"/>
      <c r="H208" s="57" t="str">
        <f t="shared" ca="1" si="38"/>
        <v/>
      </c>
      <c r="Q208" s="58"/>
      <c r="R208" s="58" t="str">
        <f t="shared" ca="1" si="39"/>
        <v/>
      </c>
    </row>
    <row r="209" spans="2:18" ht="13.5" customHeight="1" x14ac:dyDescent="0.2">
      <c r="B209" s="54"/>
      <c r="C209" s="54"/>
      <c r="E209" s="55"/>
      <c r="H209" s="57" t="str">
        <f t="shared" ca="1" si="38"/>
        <v/>
      </c>
      <c r="Q209" s="58"/>
      <c r="R209" s="58" t="str">
        <f t="shared" ca="1" si="39"/>
        <v/>
      </c>
    </row>
    <row r="210" spans="2:18" ht="13.5" customHeight="1" x14ac:dyDescent="0.2">
      <c r="B210" s="54"/>
      <c r="C210" s="54"/>
      <c r="E210" s="55"/>
      <c r="H210" s="57" t="str">
        <f t="shared" ca="1" si="38"/>
        <v/>
      </c>
      <c r="Q210" s="58"/>
      <c r="R210" s="58" t="str">
        <f t="shared" ca="1" si="39"/>
        <v/>
      </c>
    </row>
    <row r="211" spans="2:18" ht="13.5" customHeight="1" x14ac:dyDescent="0.2">
      <c r="B211" s="54"/>
      <c r="C211" s="54"/>
      <c r="E211" s="55"/>
      <c r="H211" s="57" t="str">
        <f t="shared" ca="1" si="38"/>
        <v/>
      </c>
      <c r="Q211" s="58"/>
      <c r="R211" s="58" t="str">
        <f t="shared" ca="1" si="39"/>
        <v/>
      </c>
    </row>
    <row r="212" spans="2:18" ht="13.5" customHeight="1" x14ac:dyDescent="0.2">
      <c r="B212" s="54"/>
      <c r="C212" s="54"/>
      <c r="E212" s="55"/>
      <c r="H212" s="57" t="str">
        <f t="shared" ca="1" si="38"/>
        <v/>
      </c>
      <c r="Q212" s="58"/>
      <c r="R212" s="58" t="str">
        <f t="shared" ca="1" si="39"/>
        <v/>
      </c>
    </row>
    <row r="213" spans="2:18" ht="13.5" customHeight="1" x14ac:dyDescent="0.2">
      <c r="B213" s="54"/>
      <c r="C213" s="54"/>
      <c r="E213" s="55"/>
      <c r="H213" s="57" t="str">
        <f t="shared" ca="1" si="38"/>
        <v/>
      </c>
      <c r="Q213" s="58"/>
      <c r="R213" s="58" t="str">
        <f t="shared" ca="1" si="39"/>
        <v/>
      </c>
    </row>
    <row r="214" spans="2:18" ht="13.5" customHeight="1" x14ac:dyDescent="0.2">
      <c r="B214" s="54"/>
      <c r="C214" s="54"/>
      <c r="E214" s="55"/>
      <c r="H214" s="57" t="str">
        <f t="shared" ca="1" si="38"/>
        <v/>
      </c>
      <c r="Q214" s="58"/>
      <c r="R214" s="58" t="str">
        <f t="shared" ca="1" si="39"/>
        <v/>
      </c>
    </row>
    <row r="215" spans="2:18" ht="13.5" customHeight="1" x14ac:dyDescent="0.2">
      <c r="B215" s="54"/>
      <c r="C215" s="54"/>
      <c r="E215" s="55"/>
      <c r="H215" s="57" t="str">
        <f t="shared" ca="1" si="38"/>
        <v/>
      </c>
      <c r="Q215" s="58"/>
      <c r="R215" s="58" t="str">
        <f t="shared" ca="1" si="39"/>
        <v/>
      </c>
    </row>
    <row r="216" spans="2:18" ht="13.5" customHeight="1" x14ac:dyDescent="0.2">
      <c r="B216" s="54"/>
      <c r="C216" s="54"/>
      <c r="E216" s="55"/>
      <c r="H216" s="57" t="str">
        <f t="shared" ca="1" si="38"/>
        <v/>
      </c>
      <c r="Q216" s="58"/>
      <c r="R216" s="58" t="str">
        <f t="shared" ca="1" si="39"/>
        <v/>
      </c>
    </row>
    <row r="217" spans="2:18" ht="13.5" customHeight="1" x14ac:dyDescent="0.2">
      <c r="B217" s="54"/>
      <c r="C217" s="54"/>
      <c r="E217" s="55"/>
      <c r="H217" s="57" t="str">
        <f t="shared" ca="1" si="38"/>
        <v/>
      </c>
      <c r="Q217" s="58"/>
      <c r="R217" s="58" t="str">
        <f t="shared" ca="1" si="39"/>
        <v/>
      </c>
    </row>
    <row r="218" spans="2:18" ht="13.5" customHeight="1" x14ac:dyDescent="0.2">
      <c r="B218" s="54"/>
      <c r="C218" s="54"/>
      <c r="E218" s="55"/>
      <c r="H218" s="57" t="str">
        <f t="shared" ca="1" si="38"/>
        <v/>
      </c>
      <c r="Q218" s="58"/>
      <c r="R218" s="58" t="str">
        <f t="shared" ca="1" si="39"/>
        <v/>
      </c>
    </row>
    <row r="219" spans="2:18" ht="13.5" customHeight="1" x14ac:dyDescent="0.2">
      <c r="B219" s="54"/>
      <c r="C219" s="54"/>
      <c r="E219" s="55"/>
      <c r="H219" s="57" t="str">
        <f t="shared" ca="1" si="38"/>
        <v/>
      </c>
      <c r="Q219" s="58"/>
      <c r="R219" s="58" t="str">
        <f t="shared" ca="1" si="39"/>
        <v/>
      </c>
    </row>
    <row r="220" spans="2:18" ht="13.5" customHeight="1" x14ac:dyDescent="0.2">
      <c r="B220" s="54"/>
      <c r="C220" s="54"/>
      <c r="E220" s="55"/>
      <c r="H220" s="57" t="str">
        <f t="shared" ca="1" si="38"/>
        <v/>
      </c>
      <c r="Q220" s="58"/>
      <c r="R220" s="58" t="str">
        <f t="shared" ca="1" si="39"/>
        <v/>
      </c>
    </row>
    <row r="221" spans="2:18" ht="13.5" customHeight="1" x14ac:dyDescent="0.2">
      <c r="B221" s="54"/>
      <c r="C221" s="54"/>
      <c r="E221" s="55"/>
      <c r="H221" s="57" t="str">
        <f t="shared" ca="1" si="38"/>
        <v/>
      </c>
      <c r="Q221" s="58"/>
      <c r="R221" s="58" t="str">
        <f t="shared" ca="1" si="39"/>
        <v/>
      </c>
    </row>
    <row r="222" spans="2:18" ht="13.5" customHeight="1" x14ac:dyDescent="0.2">
      <c r="B222" s="54"/>
      <c r="C222" s="54"/>
      <c r="E222" s="55"/>
      <c r="H222" s="57" t="str">
        <f t="shared" ca="1" si="38"/>
        <v/>
      </c>
      <c r="Q222" s="58"/>
      <c r="R222" s="58" t="str">
        <f t="shared" ca="1" si="39"/>
        <v/>
      </c>
    </row>
    <row r="223" spans="2:18" ht="13.5" customHeight="1" x14ac:dyDescent="0.2">
      <c r="B223" s="54"/>
      <c r="C223" s="54"/>
      <c r="E223" s="55"/>
      <c r="H223" s="57" t="str">
        <f t="shared" ca="1" si="38"/>
        <v/>
      </c>
      <c r="Q223" s="58"/>
      <c r="R223" s="58" t="str">
        <f t="shared" ca="1" si="39"/>
        <v/>
      </c>
    </row>
    <row r="224" spans="2:18" ht="13.5" customHeight="1" x14ac:dyDescent="0.2">
      <c r="B224" s="54"/>
      <c r="C224" s="54"/>
      <c r="E224" s="55"/>
      <c r="H224" s="57" t="str">
        <f t="shared" ca="1" si="38"/>
        <v/>
      </c>
      <c r="Q224" s="58"/>
      <c r="R224" s="58" t="str">
        <f t="shared" ca="1" si="39"/>
        <v/>
      </c>
    </row>
    <row r="225" spans="2:18" ht="13.5" customHeight="1" x14ac:dyDescent="0.2">
      <c r="B225" s="54"/>
      <c r="C225" s="54"/>
      <c r="E225" s="55"/>
      <c r="H225" s="57" t="str">
        <f t="shared" ca="1" si="38"/>
        <v/>
      </c>
      <c r="Q225" s="58"/>
      <c r="R225" s="58" t="str">
        <f t="shared" ca="1" si="39"/>
        <v/>
      </c>
    </row>
    <row r="226" spans="2:18" ht="13.5" customHeight="1" x14ac:dyDescent="0.2">
      <c r="B226" s="54"/>
      <c r="C226" s="54"/>
      <c r="E226" s="55"/>
      <c r="H226" s="57" t="str">
        <f t="shared" ca="1" si="38"/>
        <v/>
      </c>
      <c r="Q226" s="58"/>
      <c r="R226" s="58" t="str">
        <f t="shared" ca="1" si="39"/>
        <v/>
      </c>
    </row>
    <row r="227" spans="2:18" ht="13.5" customHeight="1" x14ac:dyDescent="0.2">
      <c r="B227" s="54"/>
      <c r="C227" s="54"/>
      <c r="E227" s="55"/>
      <c r="H227" s="57" t="str">
        <f t="shared" ca="1" si="38"/>
        <v/>
      </c>
      <c r="Q227" s="58"/>
      <c r="R227" s="58" t="str">
        <f t="shared" ca="1" si="39"/>
        <v/>
      </c>
    </row>
    <row r="228" spans="2:18" ht="13.5" customHeight="1" x14ac:dyDescent="0.2">
      <c r="B228" s="54"/>
      <c r="C228" s="54"/>
      <c r="E228" s="55"/>
      <c r="H228" s="57" t="str">
        <f t="shared" ca="1" si="38"/>
        <v/>
      </c>
      <c r="Q228" s="58"/>
      <c r="R228" s="58"/>
    </row>
    <row r="229" spans="2:18" ht="13.5" customHeight="1" x14ac:dyDescent="0.2">
      <c r="B229" s="54"/>
      <c r="C229" s="54"/>
      <c r="E229" s="55"/>
      <c r="H229" s="57" t="str">
        <f t="shared" ca="1" si="38"/>
        <v/>
      </c>
      <c r="Q229" s="58"/>
      <c r="R229" s="58"/>
    </row>
    <row r="230" spans="2:18" ht="13.5" customHeight="1" x14ac:dyDescent="0.2">
      <c r="B230" s="54"/>
      <c r="C230" s="54"/>
      <c r="E230" s="55"/>
      <c r="H230" s="57" t="str">
        <f t="shared" ca="1" si="38"/>
        <v/>
      </c>
      <c r="Q230" s="58"/>
      <c r="R230" s="58"/>
    </row>
    <row r="231" spans="2:18" ht="13.5" customHeight="1" x14ac:dyDescent="0.2">
      <c r="B231" s="54"/>
      <c r="C231" s="54"/>
      <c r="E231" s="55"/>
      <c r="H231" s="57" t="str">
        <f t="shared" ca="1" si="38"/>
        <v/>
      </c>
      <c r="Q231" s="58"/>
      <c r="R231" s="58"/>
    </row>
    <row r="232" spans="2:18" ht="13.5" customHeight="1" x14ac:dyDescent="0.2">
      <c r="B232" s="54"/>
      <c r="C232" s="54"/>
      <c r="E232" s="55"/>
      <c r="H232" s="57" t="str">
        <f t="shared" ca="1" si="38"/>
        <v/>
      </c>
      <c r="Q232" s="58"/>
      <c r="R232" s="58"/>
    </row>
    <row r="233" spans="2:18" ht="13.5" customHeight="1" x14ac:dyDescent="0.2">
      <c r="B233" s="54"/>
      <c r="C233" s="54"/>
      <c r="E233" s="55"/>
      <c r="H233" s="57" t="str">
        <f t="shared" ca="1" si="38"/>
        <v/>
      </c>
      <c r="Q233" s="58"/>
      <c r="R233" s="58"/>
    </row>
    <row r="234" spans="2:18" ht="13.5" customHeight="1" x14ac:dyDescent="0.2">
      <c r="B234" s="54"/>
      <c r="C234" s="54"/>
      <c r="E234" s="55"/>
      <c r="H234" s="57" t="str">
        <f t="shared" ca="1" si="38"/>
        <v/>
      </c>
      <c r="Q234" s="58"/>
      <c r="R234" s="58"/>
    </row>
    <row r="235" spans="2:18" ht="13.5" customHeight="1" x14ac:dyDescent="0.2">
      <c r="B235" s="54"/>
      <c r="C235" s="54"/>
      <c r="E235" s="55"/>
      <c r="H235" s="57" t="str">
        <f t="shared" ca="1" si="38"/>
        <v/>
      </c>
      <c r="Q235" s="58"/>
      <c r="R235" s="58"/>
    </row>
    <row r="236" spans="2:18" ht="13.5" customHeight="1" x14ac:dyDescent="0.2">
      <c r="B236" s="54"/>
      <c r="C236" s="54"/>
      <c r="E236" s="55"/>
      <c r="H236" s="57" t="str">
        <f t="shared" ca="1" si="38"/>
        <v/>
      </c>
      <c r="Q236" s="58"/>
      <c r="R236" s="58"/>
    </row>
    <row r="237" spans="2:18" ht="13.5" customHeight="1" x14ac:dyDescent="0.2">
      <c r="B237" s="54"/>
      <c r="C237" s="54"/>
      <c r="E237" s="55"/>
      <c r="H237" s="57" t="str">
        <f t="shared" ca="1" si="38"/>
        <v/>
      </c>
      <c r="Q237" s="58"/>
      <c r="R237" s="58"/>
    </row>
    <row r="238" spans="2:18" ht="13.5" customHeight="1" x14ac:dyDescent="0.2">
      <c r="B238" s="54"/>
      <c r="C238" s="54"/>
      <c r="E238" s="55"/>
      <c r="H238" s="57" t="str">
        <f t="shared" ca="1" si="38"/>
        <v/>
      </c>
      <c r="Q238" s="58"/>
      <c r="R238" s="58"/>
    </row>
    <row r="239" spans="2:18" ht="13.5" customHeight="1" x14ac:dyDescent="0.2">
      <c r="B239" s="54"/>
      <c r="C239" s="54"/>
      <c r="E239" s="55"/>
      <c r="H239" s="57" t="str">
        <f t="shared" ca="1" si="38"/>
        <v/>
      </c>
      <c r="Q239" s="58"/>
      <c r="R239" s="58"/>
    </row>
    <row r="240" spans="2:18" ht="13.5" customHeight="1" x14ac:dyDescent="0.2">
      <c r="B240" s="54"/>
      <c r="C240" s="54"/>
      <c r="E240" s="55"/>
      <c r="H240" s="57" t="str">
        <f t="shared" ca="1" si="38"/>
        <v/>
      </c>
      <c r="Q240" s="58"/>
      <c r="R240" s="58"/>
    </row>
    <row r="241" spans="2:18" ht="13.5" customHeight="1" x14ac:dyDescent="0.2">
      <c r="B241" s="54"/>
      <c r="C241" s="54"/>
      <c r="E241" s="55"/>
      <c r="H241" s="57" t="str">
        <f t="shared" ca="1" si="38"/>
        <v/>
      </c>
      <c r="Q241" s="58"/>
      <c r="R241" s="58"/>
    </row>
    <row r="242" spans="2:18" ht="13.5" customHeight="1" x14ac:dyDescent="0.2">
      <c r="B242" s="54"/>
      <c r="C242" s="54"/>
      <c r="E242" s="55"/>
      <c r="H242" s="57" t="str">
        <f t="shared" ca="1" si="38"/>
        <v/>
      </c>
      <c r="Q242" s="58"/>
      <c r="R242" s="58"/>
    </row>
    <row r="243" spans="2:18" ht="13.5" customHeight="1" x14ac:dyDescent="0.2">
      <c r="B243" s="54"/>
      <c r="C243" s="54"/>
      <c r="E243" s="55"/>
      <c r="H243" s="57" t="str">
        <f t="shared" ca="1" si="38"/>
        <v/>
      </c>
      <c r="Q243" s="58"/>
      <c r="R243" s="58"/>
    </row>
    <row r="244" spans="2:18" ht="13.5" customHeight="1" x14ac:dyDescent="0.2">
      <c r="B244" s="54"/>
      <c r="C244" s="54"/>
      <c r="E244" s="55"/>
      <c r="H244" s="57" t="str">
        <f t="shared" ca="1" si="38"/>
        <v/>
      </c>
      <c r="Q244" s="58"/>
      <c r="R244" s="58"/>
    </row>
    <row r="245" spans="2:18" ht="13.5" customHeight="1" x14ac:dyDescent="0.2">
      <c r="B245" s="54"/>
      <c r="C245" s="54"/>
      <c r="E245" s="55"/>
      <c r="H245" s="57" t="str">
        <f t="shared" ca="1" si="38"/>
        <v/>
      </c>
      <c r="Q245" s="58"/>
      <c r="R245" s="58"/>
    </row>
    <row r="246" spans="2:18" ht="13.5" customHeight="1" x14ac:dyDescent="0.2">
      <c r="B246" s="54"/>
      <c r="C246" s="54"/>
      <c r="E246" s="55"/>
      <c r="H246" s="57" t="str">
        <f t="shared" ca="1" si="38"/>
        <v/>
      </c>
      <c r="Q246" s="58"/>
      <c r="R246" s="58"/>
    </row>
    <row r="247" spans="2:18" ht="13.5" customHeight="1" x14ac:dyDescent="0.2">
      <c r="B247" s="54"/>
      <c r="C247" s="54"/>
      <c r="E247" s="55"/>
      <c r="H247" s="57" t="str">
        <f t="shared" ca="1" si="38"/>
        <v/>
      </c>
      <c r="Q247" s="58"/>
      <c r="R247" s="58"/>
    </row>
    <row r="248" spans="2:18" ht="13.5" customHeight="1" x14ac:dyDescent="0.2">
      <c r="B248" s="54"/>
      <c r="C248" s="54"/>
      <c r="E248" s="55"/>
      <c r="H248" s="57" t="str">
        <f t="shared" ca="1" si="38"/>
        <v/>
      </c>
      <c r="Q248" s="58"/>
      <c r="R248" s="58"/>
    </row>
    <row r="249" spans="2:18" ht="13.5" customHeight="1" x14ac:dyDescent="0.2">
      <c r="B249" s="54"/>
      <c r="C249" s="54"/>
      <c r="E249" s="55"/>
      <c r="H249" s="57" t="str">
        <f t="shared" ca="1" si="38"/>
        <v/>
      </c>
      <c r="Q249" s="58"/>
      <c r="R249" s="58"/>
    </row>
    <row r="250" spans="2:18" ht="13.5" customHeight="1" x14ac:dyDescent="0.2">
      <c r="B250" s="54"/>
      <c r="C250" s="54"/>
      <c r="E250" s="55"/>
      <c r="H250" s="57" t="str">
        <f t="shared" ref="H250:H313" ca="1" si="40">IF(I250 = "-", INDIRECT("C" &amp; ROW() - 1),"")</f>
        <v/>
      </c>
      <c r="Q250" s="58"/>
      <c r="R250" s="58"/>
    </row>
    <row r="251" spans="2:18" ht="13.5" customHeight="1" x14ac:dyDescent="0.2">
      <c r="B251" s="54"/>
      <c r="C251" s="54"/>
      <c r="E251" s="55"/>
      <c r="H251" s="57" t="str">
        <f t="shared" ca="1" si="40"/>
        <v/>
      </c>
      <c r="Q251" s="58"/>
      <c r="R251" s="58"/>
    </row>
    <row r="252" spans="2:18" ht="13.5" customHeight="1" x14ac:dyDescent="0.2">
      <c r="B252" s="54"/>
      <c r="C252" s="54"/>
      <c r="E252" s="55"/>
      <c r="H252" s="57" t="str">
        <f t="shared" ca="1" si="40"/>
        <v/>
      </c>
      <c r="Q252" s="58"/>
      <c r="R252" s="58"/>
    </row>
    <row r="253" spans="2:18" ht="13.5" customHeight="1" x14ac:dyDescent="0.2">
      <c r="B253" s="54"/>
      <c r="C253" s="54"/>
      <c r="E253" s="55"/>
      <c r="H253" s="57" t="str">
        <f t="shared" ca="1" si="40"/>
        <v/>
      </c>
      <c r="Q253" s="58"/>
      <c r="R253" s="58"/>
    </row>
    <row r="254" spans="2:18" ht="13.5" customHeight="1" x14ac:dyDescent="0.2">
      <c r="B254" s="54"/>
      <c r="C254" s="54"/>
      <c r="E254" s="55"/>
      <c r="H254" s="57" t="str">
        <f t="shared" ca="1" si="40"/>
        <v/>
      </c>
      <c r="Q254" s="58"/>
      <c r="R254" s="58"/>
    </row>
    <row r="255" spans="2:18" ht="13.5" customHeight="1" x14ac:dyDescent="0.2">
      <c r="B255" s="54"/>
      <c r="C255" s="54"/>
      <c r="E255" s="55"/>
      <c r="H255" s="57" t="str">
        <f t="shared" ca="1" si="40"/>
        <v/>
      </c>
      <c r="Q255" s="58"/>
      <c r="R255" s="58"/>
    </row>
    <row r="256" spans="2:18" ht="13.5" customHeight="1" x14ac:dyDescent="0.2">
      <c r="B256" s="54"/>
      <c r="C256" s="54"/>
      <c r="E256" s="55"/>
      <c r="H256" s="57" t="str">
        <f t="shared" ca="1" si="40"/>
        <v/>
      </c>
      <c r="Q256" s="58"/>
      <c r="R256" s="58"/>
    </row>
    <row r="257" spans="2:18" ht="13.5" customHeight="1" x14ac:dyDescent="0.2">
      <c r="B257" s="54"/>
      <c r="C257" s="54"/>
      <c r="E257" s="55"/>
      <c r="H257" s="57" t="str">
        <f t="shared" ca="1" si="40"/>
        <v/>
      </c>
      <c r="Q257" s="58"/>
      <c r="R257" s="58"/>
    </row>
    <row r="258" spans="2:18" ht="13.5" customHeight="1" x14ac:dyDescent="0.2">
      <c r="B258" s="54"/>
      <c r="C258" s="54"/>
      <c r="E258" s="55"/>
      <c r="H258" s="57" t="str">
        <f t="shared" ca="1" si="40"/>
        <v/>
      </c>
      <c r="Q258" s="58"/>
      <c r="R258" s="58"/>
    </row>
    <row r="259" spans="2:18" ht="13.5" customHeight="1" x14ac:dyDescent="0.2">
      <c r="B259" s="54"/>
      <c r="C259" s="54"/>
      <c r="E259" s="55"/>
      <c r="H259" s="57" t="str">
        <f t="shared" ca="1" si="40"/>
        <v/>
      </c>
      <c r="Q259" s="58"/>
      <c r="R259" s="58"/>
    </row>
    <row r="260" spans="2:18" ht="13.5" customHeight="1" x14ac:dyDescent="0.2">
      <c r="B260" s="54"/>
      <c r="C260" s="54"/>
      <c r="E260" s="55"/>
      <c r="H260" s="57" t="str">
        <f t="shared" ca="1" si="40"/>
        <v/>
      </c>
      <c r="Q260" s="58"/>
      <c r="R260" s="58"/>
    </row>
    <row r="261" spans="2:18" ht="13.5" customHeight="1" x14ac:dyDescent="0.2">
      <c r="B261" s="54"/>
      <c r="C261" s="54"/>
      <c r="E261" s="55"/>
      <c r="H261" s="57" t="str">
        <f t="shared" ca="1" si="40"/>
        <v/>
      </c>
      <c r="Q261" s="58"/>
      <c r="R261" s="58"/>
    </row>
    <row r="262" spans="2:18" ht="13.5" customHeight="1" x14ac:dyDescent="0.2">
      <c r="B262" s="54"/>
      <c r="C262" s="54"/>
      <c r="E262" s="55"/>
      <c r="H262" s="57" t="str">
        <f t="shared" ca="1" si="40"/>
        <v/>
      </c>
      <c r="Q262" s="58"/>
      <c r="R262" s="58"/>
    </row>
    <row r="263" spans="2:18" ht="13.5" customHeight="1" x14ac:dyDescent="0.2">
      <c r="B263" s="54"/>
      <c r="C263" s="54"/>
      <c r="E263" s="55"/>
      <c r="H263" s="57" t="str">
        <f t="shared" ca="1" si="40"/>
        <v/>
      </c>
      <c r="Q263" s="58"/>
      <c r="R263" s="58"/>
    </row>
    <row r="264" spans="2:18" ht="13.5" customHeight="1" x14ac:dyDescent="0.2">
      <c r="B264" s="54"/>
      <c r="C264" s="54"/>
      <c r="E264" s="55"/>
      <c r="H264" s="57" t="str">
        <f t="shared" ca="1" si="40"/>
        <v/>
      </c>
      <c r="Q264" s="58"/>
      <c r="R264" s="58"/>
    </row>
    <row r="265" spans="2:18" ht="13.5" customHeight="1" x14ac:dyDescent="0.2">
      <c r="B265" s="54"/>
      <c r="C265" s="54"/>
      <c r="E265" s="55"/>
      <c r="H265" s="57" t="str">
        <f t="shared" ca="1" si="40"/>
        <v/>
      </c>
      <c r="Q265" s="58"/>
      <c r="R265" s="58"/>
    </row>
    <row r="266" spans="2:18" ht="13.5" customHeight="1" x14ac:dyDescent="0.2">
      <c r="B266" s="54"/>
      <c r="C266" s="54"/>
      <c r="E266" s="55"/>
      <c r="H266" s="57" t="str">
        <f t="shared" ca="1" si="40"/>
        <v/>
      </c>
    </row>
    <row r="267" spans="2:18" ht="13.5" customHeight="1" x14ac:dyDescent="0.2">
      <c r="B267" s="54"/>
      <c r="C267" s="54"/>
      <c r="E267" s="55"/>
      <c r="H267" s="57" t="str">
        <f t="shared" ca="1" si="40"/>
        <v/>
      </c>
    </row>
    <row r="268" spans="2:18" ht="13.5" customHeight="1" x14ac:dyDescent="0.2">
      <c r="B268" s="54"/>
      <c r="C268" s="54"/>
      <c r="E268" s="55"/>
      <c r="H268" s="57" t="str">
        <f t="shared" ca="1" si="40"/>
        <v/>
      </c>
    </row>
    <row r="269" spans="2:18" ht="13.5" customHeight="1" x14ac:dyDescent="0.2">
      <c r="B269" s="54"/>
      <c r="C269" s="54"/>
      <c r="E269" s="55"/>
      <c r="H269" s="57" t="str">
        <f t="shared" ca="1" si="40"/>
        <v/>
      </c>
    </row>
    <row r="270" spans="2:18" ht="13.5" customHeight="1" x14ac:dyDescent="0.2">
      <c r="B270" s="54"/>
      <c r="C270" s="54"/>
      <c r="E270" s="55"/>
      <c r="H270" s="57" t="str">
        <f t="shared" ca="1" si="40"/>
        <v/>
      </c>
    </row>
    <row r="271" spans="2:18" ht="13.5" customHeight="1" x14ac:dyDescent="0.2">
      <c r="B271" s="54"/>
      <c r="C271" s="54"/>
      <c r="E271" s="55"/>
      <c r="H271" s="57" t="str">
        <f t="shared" ca="1" si="40"/>
        <v/>
      </c>
    </row>
    <row r="272" spans="2:18" ht="13.5" customHeight="1" x14ac:dyDescent="0.2">
      <c r="B272" s="54"/>
      <c r="C272" s="54"/>
      <c r="E272" s="55"/>
      <c r="H272" s="57" t="str">
        <f t="shared" ca="1" si="40"/>
        <v/>
      </c>
    </row>
    <row r="273" spans="2:8" ht="13.5" customHeight="1" x14ac:dyDescent="0.2">
      <c r="B273" s="54"/>
      <c r="C273" s="54"/>
      <c r="E273" s="55"/>
      <c r="H273" s="57" t="str">
        <f t="shared" ca="1" si="40"/>
        <v/>
      </c>
    </row>
    <row r="274" spans="2:8" ht="13.5" customHeight="1" x14ac:dyDescent="0.2">
      <c r="B274" s="54"/>
      <c r="C274" s="54"/>
      <c r="E274" s="55"/>
      <c r="H274" s="57" t="str">
        <f t="shared" ca="1" si="40"/>
        <v/>
      </c>
    </row>
    <row r="275" spans="2:8" ht="13.5" customHeight="1" x14ac:dyDescent="0.2">
      <c r="B275" s="54"/>
      <c r="C275" s="54"/>
      <c r="E275" s="55"/>
      <c r="H275" s="57" t="str">
        <f t="shared" ca="1" si="40"/>
        <v/>
      </c>
    </row>
    <row r="276" spans="2:8" ht="13.5" customHeight="1" x14ac:dyDescent="0.2">
      <c r="B276" s="54"/>
      <c r="C276" s="54"/>
      <c r="E276" s="55"/>
      <c r="H276" s="57" t="str">
        <f t="shared" ca="1" si="40"/>
        <v/>
      </c>
    </row>
    <row r="277" spans="2:8" ht="13.5" customHeight="1" x14ac:dyDescent="0.2">
      <c r="B277" s="54"/>
      <c r="C277" s="54"/>
      <c r="E277" s="55"/>
      <c r="H277" s="57" t="str">
        <f t="shared" ca="1" si="40"/>
        <v/>
      </c>
    </row>
    <row r="278" spans="2:8" ht="13.5" customHeight="1" x14ac:dyDescent="0.2">
      <c r="B278" s="54"/>
      <c r="C278" s="54"/>
      <c r="E278" s="55"/>
      <c r="H278" s="57" t="str">
        <f t="shared" ca="1" si="40"/>
        <v/>
      </c>
    </row>
    <row r="279" spans="2:8" ht="13.5" customHeight="1" x14ac:dyDescent="0.2">
      <c r="B279" s="54"/>
      <c r="C279" s="54"/>
      <c r="E279" s="55"/>
      <c r="H279" s="57" t="str">
        <f t="shared" ca="1" si="40"/>
        <v/>
      </c>
    </row>
    <row r="280" spans="2:8" ht="13.5" customHeight="1" x14ac:dyDescent="0.2">
      <c r="B280" s="54"/>
      <c r="C280" s="54"/>
      <c r="E280" s="55"/>
      <c r="H280" s="57" t="str">
        <f t="shared" ca="1" si="40"/>
        <v/>
      </c>
    </row>
    <row r="281" spans="2:8" ht="13.5" customHeight="1" x14ac:dyDescent="0.2">
      <c r="B281" s="54"/>
      <c r="C281" s="54"/>
      <c r="E281" s="55"/>
      <c r="H281" s="57" t="str">
        <f t="shared" ca="1" si="40"/>
        <v/>
      </c>
    </row>
    <row r="282" spans="2:8" ht="13.5" customHeight="1" x14ac:dyDescent="0.2">
      <c r="B282" s="54"/>
      <c r="C282" s="54"/>
      <c r="E282" s="55"/>
      <c r="H282" s="57" t="str">
        <f t="shared" ca="1" si="40"/>
        <v/>
      </c>
    </row>
    <row r="283" spans="2:8" ht="13.5" customHeight="1" x14ac:dyDescent="0.2">
      <c r="B283" s="54"/>
      <c r="C283" s="54"/>
      <c r="E283" s="55"/>
      <c r="H283" s="57" t="str">
        <f t="shared" ca="1" si="40"/>
        <v/>
      </c>
    </row>
    <row r="284" spans="2:8" ht="13.5" customHeight="1" x14ac:dyDescent="0.2">
      <c r="B284" s="54"/>
      <c r="C284" s="54"/>
      <c r="E284" s="55"/>
      <c r="H284" s="57" t="str">
        <f t="shared" ca="1" si="40"/>
        <v/>
      </c>
    </row>
    <row r="285" spans="2:8" ht="13.5" customHeight="1" x14ac:dyDescent="0.2">
      <c r="B285" s="54"/>
      <c r="C285" s="54"/>
      <c r="E285" s="55"/>
      <c r="H285" s="57" t="str">
        <f t="shared" ca="1" si="40"/>
        <v/>
      </c>
    </row>
    <row r="286" spans="2:8" ht="13.5" customHeight="1" x14ac:dyDescent="0.2">
      <c r="B286" s="54"/>
      <c r="C286" s="54"/>
      <c r="E286" s="55"/>
      <c r="H286" s="57" t="str">
        <f t="shared" ca="1" si="40"/>
        <v/>
      </c>
    </row>
    <row r="287" spans="2:8" ht="13.5" customHeight="1" x14ac:dyDescent="0.2">
      <c r="B287" s="54"/>
      <c r="C287" s="54"/>
      <c r="E287" s="55"/>
      <c r="H287" s="57" t="str">
        <f t="shared" ca="1" si="40"/>
        <v/>
      </c>
    </row>
    <row r="288" spans="2:8" ht="13.5" customHeight="1" x14ac:dyDescent="0.2">
      <c r="B288" s="54"/>
      <c r="C288" s="54"/>
      <c r="E288" s="55"/>
      <c r="H288" s="57" t="str">
        <f t="shared" ca="1" si="40"/>
        <v/>
      </c>
    </row>
    <row r="289" spans="2:8" ht="13.5" customHeight="1" x14ac:dyDescent="0.2">
      <c r="B289" s="54"/>
      <c r="C289" s="54"/>
      <c r="E289" s="55"/>
      <c r="H289" s="57" t="str">
        <f t="shared" ca="1" si="40"/>
        <v/>
      </c>
    </row>
    <row r="290" spans="2:8" ht="13.5" customHeight="1" x14ac:dyDescent="0.2">
      <c r="B290" s="54"/>
      <c r="C290" s="54"/>
      <c r="E290" s="55"/>
      <c r="H290" s="57" t="str">
        <f t="shared" ca="1" si="40"/>
        <v/>
      </c>
    </row>
    <row r="291" spans="2:8" ht="13.5" customHeight="1" x14ac:dyDescent="0.2">
      <c r="B291" s="54"/>
      <c r="C291" s="54"/>
      <c r="E291" s="55"/>
      <c r="H291" s="57" t="str">
        <f t="shared" ca="1" si="40"/>
        <v/>
      </c>
    </row>
    <row r="292" spans="2:8" ht="13.5" customHeight="1" x14ac:dyDescent="0.2">
      <c r="B292" s="54"/>
      <c r="C292" s="54"/>
      <c r="E292" s="55"/>
      <c r="H292" s="57" t="str">
        <f t="shared" ca="1" si="40"/>
        <v/>
      </c>
    </row>
    <row r="293" spans="2:8" ht="13.5" customHeight="1" x14ac:dyDescent="0.2">
      <c r="B293" s="54"/>
      <c r="C293" s="54"/>
      <c r="E293" s="55"/>
      <c r="H293" s="57" t="str">
        <f t="shared" ca="1" si="40"/>
        <v/>
      </c>
    </row>
    <row r="294" spans="2:8" ht="13.5" customHeight="1" x14ac:dyDescent="0.2">
      <c r="B294" s="54"/>
      <c r="C294" s="54"/>
      <c r="E294" s="55"/>
      <c r="H294" s="57" t="str">
        <f t="shared" ca="1" si="40"/>
        <v/>
      </c>
    </row>
    <row r="295" spans="2:8" ht="13.5" customHeight="1" x14ac:dyDescent="0.2">
      <c r="B295" s="54"/>
      <c r="C295" s="54"/>
      <c r="E295" s="55"/>
      <c r="H295" s="57" t="str">
        <f t="shared" ca="1" si="40"/>
        <v/>
      </c>
    </row>
    <row r="296" spans="2:8" ht="13.5" customHeight="1" x14ac:dyDescent="0.2">
      <c r="B296" s="54"/>
      <c r="C296" s="54"/>
      <c r="E296" s="55"/>
      <c r="H296" s="57" t="str">
        <f t="shared" ca="1" si="40"/>
        <v/>
      </c>
    </row>
    <row r="297" spans="2:8" ht="13.5" customHeight="1" x14ac:dyDescent="0.2">
      <c r="B297" s="54"/>
      <c r="C297" s="54"/>
      <c r="E297" s="55"/>
      <c r="H297" s="57" t="str">
        <f t="shared" ca="1" si="40"/>
        <v/>
      </c>
    </row>
    <row r="298" spans="2:8" ht="13.5" customHeight="1" x14ac:dyDescent="0.2">
      <c r="B298" s="54"/>
      <c r="C298" s="54"/>
      <c r="E298" s="55"/>
      <c r="H298" s="57" t="str">
        <f t="shared" ca="1" si="40"/>
        <v/>
      </c>
    </row>
    <row r="299" spans="2:8" ht="13.5" customHeight="1" x14ac:dyDescent="0.2">
      <c r="B299" s="54"/>
      <c r="C299" s="54"/>
      <c r="E299" s="55"/>
      <c r="H299" s="57" t="str">
        <f t="shared" ca="1" si="40"/>
        <v/>
      </c>
    </row>
    <row r="300" spans="2:8" ht="13.5" customHeight="1" x14ac:dyDescent="0.2">
      <c r="B300" s="54"/>
      <c r="C300" s="54"/>
      <c r="E300" s="55"/>
      <c r="H300" s="57" t="str">
        <f t="shared" ca="1" si="40"/>
        <v/>
      </c>
    </row>
    <row r="301" spans="2:8" ht="13.5" customHeight="1" x14ac:dyDescent="0.2">
      <c r="B301" s="54"/>
      <c r="C301" s="54"/>
      <c r="E301" s="55"/>
      <c r="H301" s="57" t="str">
        <f t="shared" ca="1" si="40"/>
        <v/>
      </c>
    </row>
    <row r="302" spans="2:8" ht="13.5" customHeight="1" x14ac:dyDescent="0.2">
      <c r="B302" s="54"/>
      <c r="C302" s="54"/>
      <c r="E302" s="55"/>
      <c r="H302" s="57" t="str">
        <f t="shared" ca="1" si="40"/>
        <v/>
      </c>
    </row>
    <row r="303" spans="2:8" ht="13.5" customHeight="1" x14ac:dyDescent="0.2">
      <c r="B303" s="54"/>
      <c r="C303" s="54"/>
      <c r="E303" s="55"/>
      <c r="H303" s="57" t="str">
        <f t="shared" ca="1" si="40"/>
        <v/>
      </c>
    </row>
    <row r="304" spans="2:8" ht="13.5" customHeight="1" x14ac:dyDescent="0.2">
      <c r="B304" s="54"/>
      <c r="C304" s="54"/>
      <c r="E304" s="55"/>
      <c r="H304" s="57" t="str">
        <f t="shared" ca="1" si="40"/>
        <v/>
      </c>
    </row>
    <row r="305" spans="2:8" ht="13.5" customHeight="1" x14ac:dyDescent="0.2">
      <c r="B305" s="54"/>
      <c r="C305" s="54"/>
      <c r="E305" s="55"/>
      <c r="H305" s="57" t="str">
        <f t="shared" ca="1" si="40"/>
        <v/>
      </c>
    </row>
    <row r="306" spans="2:8" ht="13.5" customHeight="1" x14ac:dyDescent="0.2">
      <c r="B306" s="54"/>
      <c r="C306" s="54"/>
      <c r="E306" s="55"/>
      <c r="H306" s="57" t="str">
        <f t="shared" ca="1" si="40"/>
        <v/>
      </c>
    </row>
    <row r="307" spans="2:8" ht="13.5" customHeight="1" x14ac:dyDescent="0.2">
      <c r="B307" s="54"/>
      <c r="C307" s="54"/>
      <c r="E307" s="55"/>
      <c r="H307" s="57" t="str">
        <f t="shared" ca="1" si="40"/>
        <v/>
      </c>
    </row>
    <row r="308" spans="2:8" ht="13.5" customHeight="1" x14ac:dyDescent="0.2">
      <c r="B308" s="54"/>
      <c r="C308" s="54"/>
      <c r="E308" s="55"/>
      <c r="H308" s="57" t="str">
        <f t="shared" ca="1" si="40"/>
        <v/>
      </c>
    </row>
    <row r="309" spans="2:8" ht="13.5" customHeight="1" x14ac:dyDescent="0.2">
      <c r="B309" s="54"/>
      <c r="C309" s="54"/>
      <c r="E309" s="55"/>
      <c r="H309" s="57" t="str">
        <f t="shared" ca="1" si="40"/>
        <v/>
      </c>
    </row>
    <row r="310" spans="2:8" ht="13.5" customHeight="1" x14ac:dyDescent="0.2">
      <c r="B310" s="54"/>
      <c r="C310" s="54"/>
      <c r="E310" s="55"/>
      <c r="H310" s="57" t="str">
        <f t="shared" ca="1" si="40"/>
        <v/>
      </c>
    </row>
    <row r="311" spans="2:8" ht="13.5" customHeight="1" x14ac:dyDescent="0.2">
      <c r="B311" s="54"/>
      <c r="C311" s="54"/>
      <c r="E311" s="55"/>
      <c r="H311" s="57" t="str">
        <f t="shared" ca="1" si="40"/>
        <v/>
      </c>
    </row>
    <row r="312" spans="2:8" ht="13.5" customHeight="1" x14ac:dyDescent="0.2">
      <c r="B312" s="54"/>
      <c r="C312" s="54"/>
      <c r="E312" s="55"/>
      <c r="H312" s="57" t="str">
        <f t="shared" ca="1" si="40"/>
        <v/>
      </c>
    </row>
    <row r="313" spans="2:8" ht="13.5" customHeight="1" x14ac:dyDescent="0.2">
      <c r="B313" s="54"/>
      <c r="C313" s="54"/>
      <c r="E313" s="55"/>
      <c r="H313" s="57" t="str">
        <f t="shared" ca="1" si="40"/>
        <v/>
      </c>
    </row>
    <row r="314" spans="2:8" ht="13.5" customHeight="1" x14ac:dyDescent="0.2">
      <c r="B314" s="54"/>
      <c r="C314" s="54"/>
      <c r="E314" s="55"/>
      <c r="H314" s="57" t="str">
        <f t="shared" ref="H314:H377" ca="1" si="41">IF(I314 = "-", INDIRECT("C" &amp; ROW() - 1),"")</f>
        <v/>
      </c>
    </row>
    <row r="315" spans="2:8" ht="13.5" customHeight="1" x14ac:dyDescent="0.2">
      <c r="B315" s="54"/>
      <c r="C315" s="54"/>
      <c r="E315" s="55"/>
      <c r="H315" s="57" t="str">
        <f t="shared" ca="1" si="41"/>
        <v/>
      </c>
    </row>
    <row r="316" spans="2:8" ht="13.5" customHeight="1" x14ac:dyDescent="0.2">
      <c r="B316" s="54"/>
      <c r="C316" s="54"/>
      <c r="E316" s="55"/>
      <c r="H316" s="57" t="str">
        <f t="shared" ca="1" si="41"/>
        <v/>
      </c>
    </row>
    <row r="317" spans="2:8" ht="13.5" customHeight="1" x14ac:dyDescent="0.2">
      <c r="B317" s="54"/>
      <c r="C317" s="54"/>
      <c r="E317" s="55"/>
      <c r="H317" s="57" t="str">
        <f t="shared" ca="1" si="41"/>
        <v/>
      </c>
    </row>
    <row r="318" spans="2:8" ht="13.5" customHeight="1" x14ac:dyDescent="0.2">
      <c r="B318" s="54"/>
      <c r="C318" s="54"/>
      <c r="E318" s="55"/>
      <c r="H318" s="57" t="str">
        <f t="shared" ca="1" si="41"/>
        <v/>
      </c>
    </row>
    <row r="319" spans="2:8" ht="13.5" customHeight="1" x14ac:dyDescent="0.2">
      <c r="B319" s="54"/>
      <c r="C319" s="54"/>
      <c r="E319" s="55"/>
      <c r="H319" s="57" t="str">
        <f t="shared" ca="1" si="41"/>
        <v/>
      </c>
    </row>
    <row r="320" spans="2:8" ht="13.5" customHeight="1" x14ac:dyDescent="0.2">
      <c r="B320" s="54"/>
      <c r="C320" s="54"/>
      <c r="H320" s="57" t="str">
        <f t="shared" ca="1" si="41"/>
        <v/>
      </c>
    </row>
    <row r="321" spans="2:8" ht="13.5" customHeight="1" x14ac:dyDescent="0.2">
      <c r="B321" s="54"/>
      <c r="C321" s="54"/>
      <c r="H321" s="57" t="str">
        <f t="shared" ca="1" si="41"/>
        <v/>
      </c>
    </row>
    <row r="322" spans="2:8" ht="13.5" customHeight="1" x14ac:dyDescent="0.2">
      <c r="B322" s="54"/>
      <c r="C322" s="54"/>
      <c r="H322" s="57" t="str">
        <f t="shared" ca="1" si="41"/>
        <v/>
      </c>
    </row>
    <row r="323" spans="2:8" ht="13.5" customHeight="1" x14ac:dyDescent="0.2">
      <c r="B323" s="54"/>
      <c r="C323" s="54"/>
      <c r="H323" s="57" t="str">
        <f t="shared" ca="1" si="41"/>
        <v/>
      </c>
    </row>
    <row r="324" spans="2:8" ht="13.5" customHeight="1" x14ac:dyDescent="0.2">
      <c r="B324" s="54"/>
      <c r="C324" s="54"/>
      <c r="H324" s="57" t="str">
        <f t="shared" ca="1" si="41"/>
        <v/>
      </c>
    </row>
    <row r="325" spans="2:8" ht="13.5" customHeight="1" x14ac:dyDescent="0.2">
      <c r="B325" s="54"/>
      <c r="C325" s="54"/>
    </row>
    <row r="326" spans="2:8" ht="13.5" customHeight="1" x14ac:dyDescent="0.2">
      <c r="B326" s="54"/>
      <c r="C326" s="54"/>
    </row>
    <row r="327" spans="2:8" ht="13.5" customHeight="1" x14ac:dyDescent="0.2">
      <c r="B327" s="54"/>
      <c r="C327" s="54"/>
    </row>
    <row r="328" spans="2:8" ht="13.5" customHeight="1" x14ac:dyDescent="0.2">
      <c r="B328" s="54"/>
      <c r="C328" s="54"/>
    </row>
    <row r="329" spans="2:8" ht="13.5" customHeight="1" x14ac:dyDescent="0.2">
      <c r="B329" s="54"/>
      <c r="C329" s="54"/>
    </row>
    <row r="330" spans="2:8" ht="13.5" customHeight="1" x14ac:dyDescent="0.2">
      <c r="B330" s="54"/>
      <c r="C330" s="54"/>
    </row>
    <row r="331" spans="2:8" ht="13.5" customHeight="1" x14ac:dyDescent="0.2">
      <c r="B331" s="54"/>
      <c r="C331" s="54"/>
    </row>
    <row r="332" spans="2:8" ht="13.5" customHeight="1" x14ac:dyDescent="0.2">
      <c r="B332" s="54"/>
      <c r="C332" s="54"/>
    </row>
    <row r="333" spans="2:8" ht="13.5" customHeight="1" x14ac:dyDescent="0.2">
      <c r="B333" s="54"/>
      <c r="C333" s="54"/>
    </row>
  </sheetData>
  <mergeCells count="11">
    <mergeCell ref="R1:R2"/>
    <mergeCell ref="F1:F2"/>
    <mergeCell ref="G1:G2"/>
    <mergeCell ref="H1:H2"/>
    <mergeCell ref="P1:P2"/>
    <mergeCell ref="Q1:Q2"/>
    <mergeCell ref="A1:A2"/>
    <mergeCell ref="B1:B2"/>
    <mergeCell ref="C1:C2"/>
    <mergeCell ref="D1:D2"/>
    <mergeCell ref="E1:E2"/>
  </mergeCells>
  <conditionalFormatting sqref="B3:C333">
    <cfRule type="expression" dxfId="38" priority="2">
      <formula>$C3&lt;&gt;#REF!</formula>
    </cfRule>
    <cfRule type="expression" dxfId="37" priority="3">
      <formula>$C3&lt;&gt;#REF!</formula>
    </cfRule>
    <cfRule type="expression" dxfId="36" priority="4">
      <formula>$C3&lt;&gt;#REF!</formula>
    </cfRule>
    <cfRule type="expression" dxfId="35" priority="5">
      <formula>$C3&lt;&gt;#REF!</formula>
    </cfRule>
    <cfRule type="expression" dxfId="34" priority="6">
      <formula>$C3&lt;&gt;#REF!</formula>
    </cfRule>
    <cfRule type="expression" dxfId="33" priority="7">
      <formula>$C3&lt;&gt;#REF!</formula>
    </cfRule>
    <cfRule type="expression" dxfId="32" priority="8">
      <formula>$C3&lt;&gt;#REF!</formula>
    </cfRule>
    <cfRule type="expression" dxfId="31" priority="9">
      <formula>$C3&lt;&gt;#REF!</formula>
    </cfRule>
    <cfRule type="expression" dxfId="30" priority="10">
      <formula>$C3&lt;&gt;#REF!</formula>
    </cfRule>
    <cfRule type="expression" dxfId="29" priority="11">
      <formula>$C3&lt;&gt;#REF!</formula>
    </cfRule>
    <cfRule type="expression" dxfId="28" priority="12">
      <formula>$C3&lt;&gt;#REF!</formula>
    </cfRule>
    <cfRule type="expression" dxfId="27" priority="13">
      <formula>$C3&lt;&gt;#REF!</formula>
    </cfRule>
    <cfRule type="expression" dxfId="26" priority="14">
      <formula>$C3&lt;&gt;#REF!</formula>
    </cfRule>
    <cfRule type="expression" dxfId="25" priority="15">
      <formula>$C3&lt;&gt;#REF!</formula>
    </cfRule>
    <cfRule type="expression" dxfId="24" priority="16">
      <formula>$C3&lt;&gt;#REF!</formula>
    </cfRule>
    <cfRule type="expression" dxfId="23" priority="17">
      <formula>$C3&lt;&gt;#REF!</formula>
    </cfRule>
    <cfRule type="expression" dxfId="22" priority="18">
      <formula>$C3&lt;&gt;#REF!</formula>
    </cfRule>
    <cfRule type="expression" dxfId="21" priority="19">
      <formula>$C3&lt;&gt;#REF!</formula>
    </cfRule>
  </conditionalFormatting>
  <conditionalFormatting sqref="F5:F1048576">
    <cfRule type="expression" dxfId="20" priority="20">
      <formula>IF(H122="",0, F122)  &lt; - 0.05* IF(H122="",0,H122)</formula>
    </cfRule>
    <cfRule type="expression" dxfId="19" priority="21">
      <formula>AND(IF(H122="",0, F122)  &gt;= - 0.05* IF(H122="",0,H122), IF(H122="",0, F122) &lt; 0)</formula>
    </cfRule>
    <cfRule type="expression" dxfId="18" priority="22">
      <formula>AND(IF(H122="",0, F122)  &lt;= 0.05* IF(H122="",0,H122), IF(H122="",0, F122) &gt; 0)</formula>
    </cfRule>
    <cfRule type="expression" dxfId="17" priority="23">
      <formula>IF(H122="",0,F122)  &gt; 0.05* IF(H122="",0,H122)</formula>
    </cfRule>
  </conditionalFormatting>
  <conditionalFormatting sqref="F2">
    <cfRule type="expression" dxfId="16" priority="24">
      <formula>SUMIF(F3:F121,"&gt;0")-SUMIF(F3:F121,"&lt;0") &gt; 1</formula>
    </cfRule>
    <cfRule type="expression" dxfId="15" priority="25">
      <formula>IF(H2="",0, F2)  &lt; - 0.05* IF(H2="",0,H2)</formula>
    </cfRule>
    <cfRule type="expression" dxfId="14" priority="26">
      <formula>AND(IF(H2="",0, F2)  &gt;= - 0.05* IF(H2="",0,H2), IF(H2="",0, F2) &lt; 0)</formula>
    </cfRule>
    <cfRule type="expression" dxfId="13" priority="27">
      <formula>AND(IF(H2="",0, F2)  &lt;= 0.05* IF(H2="",0,H2), IF(H2="",0, F2) &gt; 0)</formula>
    </cfRule>
    <cfRule type="expression" dxfId="12" priority="28">
      <formula>IF(H2="",0,F2)  &gt; 0.05* IF(H2="",0,H2)</formula>
    </cfRule>
  </conditionalFormatting>
  <conditionalFormatting sqref="F3:F195">
    <cfRule type="expression" dxfId="11" priority="29">
      <formula>IF(H3="",0, F3)  &lt; - 0.05* IF(H3="",0,H3)</formula>
    </cfRule>
    <cfRule type="expression" dxfId="10" priority="30">
      <formula>AND(IF(H3="",0, F3)  &gt;= - 0.05* IF(H3="",0,H3), IF(H3="",0, F3) &lt; 0)</formula>
    </cfRule>
    <cfRule type="expression" dxfId="9" priority="31">
      <formula>AND(IF(H3="",0, F3)  &lt;= 0.05* IF(H3="",0,H3), IF(H3="",0, F3) &gt; 0)</formula>
    </cfRule>
    <cfRule type="expression" dxfId="8" priority="32">
      <formula>IF(H3="",0,F3)  &gt; 0.05* IF(H3="",0,H3)</formula>
    </cfRule>
    <cfRule type="expression" dxfId="7" priority="33">
      <formula>IF(H3="",0, F3)  &lt; - 0.05* IF(H3="",0,H3)</formula>
    </cfRule>
    <cfRule type="expression" dxfId="6" priority="34">
      <formula>AND(IF(H3="",0, F3)  &gt;= - 0.05* IF(H3="",0,H3), IF(H3="",0, F3) &lt; 0)</formula>
    </cfRule>
    <cfRule type="expression" dxfId="5" priority="35">
      <formula>AND(IF(H3="",0, F3)  &lt;= 0.05* IF(H3="",0,H3), IF(H3="",0, F3) &gt; 0)</formula>
    </cfRule>
    <cfRule type="expression" dxfId="4" priority="36">
      <formula>IF(H3="",0,F3)  &gt; 0.05* IF(H3="",0,H3)</formula>
    </cfRule>
    <cfRule type="expression" dxfId="3" priority="37">
      <formula>IF(H3="",0, F3)  &lt; - 0.05* IF(H3="",0,H3)</formula>
    </cfRule>
    <cfRule type="expression" dxfId="2" priority="38">
      <formula>AND(IF(H3="",0, F3)  &gt;= - 0.05* IF(H3="",0,H3), IF(H3="",0, F3) &lt; 0)</formula>
    </cfRule>
    <cfRule type="expression" dxfId="1" priority="39">
      <formula>AND(IF(H3="",0, F3)  &lt;= 0.05* IF(H3="",0,H3), IF(H3="",0, F3) &gt; 0)</formula>
    </cfRule>
    <cfRule type="expression" dxfId="0" priority="40">
      <formula>IF(H3="",0,F3)  &gt; 0.05* IF(H3="",0,H3)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200-000000000000}">
          <x14:formula1>
            <xm:f>'SKU Маскарпоне'!$A$1:$A$50</xm:f>
          </x14:formula1>
          <x14:formula2>
            <xm:f>0</xm:f>
          </x14:formula2>
          <xm:sqref>D3:D98</xm:sqref>
        </x14:dataValidation>
        <x14:dataValidation type="list" showInputMessage="1" xr:uid="{00000000-0002-0000-0200-000001000000}">
          <x14:formula1>
            <xm:f>'SKU Маскарпоне'!$B$1:$B$50</xm:f>
          </x14:formula1>
          <x14:formula2>
            <xm:f>0</xm:f>
          </x14:formula2>
          <xm:sqref>C100:C121 B116:B121 B122:C333</xm:sqref>
        </x14:dataValidation>
        <x14:dataValidation type="list" showInputMessage="1" xr:uid="{00000000-0002-0000-0200-000002000000}">
          <x14:formula1>
            <xm:f>'SKU Маскарпоне'!$F$1:$F$150</xm:f>
          </x14:formula1>
          <x14:formula2>
            <xm:f>0</xm:f>
          </x14:formula2>
          <xm:sqref>B3:B115</xm:sqref>
        </x14:dataValidation>
        <x14:dataValidation type="list" showInputMessage="1" xr:uid="{00000000-0002-0000-0200-000003000000}">
          <x14:formula1>
            <xm:f>'SKU Маскарпоне'!$B$1:$B$150</xm:f>
          </x14:formula1>
          <x14:formula2>
            <xm:f>0</xm:f>
          </x14:formula2>
          <xm:sqref>C3:C99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3"/>
  <sheetViews>
    <sheetView topLeftCell="A19" zoomScaleNormal="100" workbookViewId="0">
      <selection activeCell="E12" sqref="E12"/>
    </sheetView>
  </sheetViews>
  <sheetFormatPr baseColWidth="10" defaultColWidth="9.1640625" defaultRowHeight="15" x14ac:dyDescent="0.2"/>
  <sheetData>
    <row r="1" spans="1:6" x14ac:dyDescent="0.2">
      <c r="A1" s="43" t="s">
        <v>411</v>
      </c>
      <c r="B1" s="43" t="s">
        <v>411</v>
      </c>
      <c r="C1" s="43" t="s">
        <v>411</v>
      </c>
      <c r="D1" s="43" t="s">
        <v>411</v>
      </c>
      <c r="E1" s="43" t="s">
        <v>411</v>
      </c>
      <c r="F1" s="43" t="s">
        <v>411</v>
      </c>
    </row>
    <row r="2" spans="1:6" x14ac:dyDescent="0.2">
      <c r="A2" s="43" t="s">
        <v>132</v>
      </c>
      <c r="B2" s="43" t="s">
        <v>373</v>
      </c>
      <c r="C2" s="43">
        <v>0.37</v>
      </c>
      <c r="D2" s="43">
        <v>0</v>
      </c>
      <c r="E2" s="43">
        <v>1000</v>
      </c>
      <c r="F2" s="43" t="s">
        <v>374</v>
      </c>
    </row>
    <row r="3" spans="1:6" x14ac:dyDescent="0.2">
      <c r="A3" s="43" t="s">
        <v>412</v>
      </c>
      <c r="B3" s="43" t="s">
        <v>373</v>
      </c>
      <c r="C3" s="43">
        <v>0.37</v>
      </c>
      <c r="D3" s="43">
        <v>0</v>
      </c>
      <c r="E3" s="43">
        <v>1000</v>
      </c>
      <c r="F3" s="43" t="s">
        <v>374</v>
      </c>
    </row>
    <row r="4" spans="1:6" x14ac:dyDescent="0.2">
      <c r="A4" s="43" t="s">
        <v>413</v>
      </c>
      <c r="B4" s="43" t="s">
        <v>373</v>
      </c>
      <c r="C4" s="43">
        <v>0.37</v>
      </c>
      <c r="D4" s="43">
        <v>0</v>
      </c>
      <c r="E4" s="43">
        <v>1000</v>
      </c>
      <c r="F4" s="43" t="s">
        <v>374</v>
      </c>
    </row>
    <row r="5" spans="1:6" x14ac:dyDescent="0.2">
      <c r="A5" s="43" t="s">
        <v>127</v>
      </c>
      <c r="B5" s="43" t="s">
        <v>373</v>
      </c>
      <c r="C5" s="43">
        <v>0.37</v>
      </c>
      <c r="D5" s="43">
        <v>0</v>
      </c>
      <c r="E5" s="43">
        <v>1000</v>
      </c>
      <c r="F5" s="43" t="s">
        <v>374</v>
      </c>
    </row>
    <row r="6" spans="1:6" x14ac:dyDescent="0.2">
      <c r="A6" s="43" t="s">
        <v>131</v>
      </c>
      <c r="B6" s="43" t="s">
        <v>373</v>
      </c>
      <c r="C6" s="43">
        <v>0.37</v>
      </c>
      <c r="D6" s="43">
        <v>0</v>
      </c>
      <c r="E6" s="43">
        <v>1000</v>
      </c>
      <c r="F6" s="43" t="s">
        <v>374</v>
      </c>
    </row>
    <row r="7" spans="1:6" x14ac:dyDescent="0.2">
      <c r="A7" s="43" t="s">
        <v>414</v>
      </c>
      <c r="B7" s="43" t="s">
        <v>373</v>
      </c>
      <c r="C7" s="43">
        <v>0.37</v>
      </c>
      <c r="D7" s="43">
        <v>0</v>
      </c>
      <c r="E7" s="43">
        <v>1000</v>
      </c>
      <c r="F7" s="43" t="s">
        <v>374</v>
      </c>
    </row>
    <row r="8" spans="1:6" x14ac:dyDescent="0.2">
      <c r="A8" s="43" t="s">
        <v>133</v>
      </c>
      <c r="B8" s="43" t="s">
        <v>373</v>
      </c>
      <c r="C8" s="43">
        <v>0.37</v>
      </c>
      <c r="D8" s="43">
        <v>0</v>
      </c>
      <c r="E8" s="43">
        <v>1000</v>
      </c>
      <c r="F8" s="43" t="s">
        <v>374</v>
      </c>
    </row>
    <row r="9" spans="1:6" x14ac:dyDescent="0.2">
      <c r="A9" s="43" t="s">
        <v>129</v>
      </c>
      <c r="B9" s="43" t="s">
        <v>373</v>
      </c>
      <c r="C9" s="43">
        <v>0.37</v>
      </c>
      <c r="D9" s="43">
        <v>0</v>
      </c>
      <c r="E9" s="43">
        <v>1000</v>
      </c>
      <c r="F9" s="43" t="s">
        <v>374</v>
      </c>
    </row>
    <row r="10" spans="1:6" x14ac:dyDescent="0.2">
      <c r="A10" s="43" t="s">
        <v>126</v>
      </c>
      <c r="B10" s="43" t="s">
        <v>376</v>
      </c>
      <c r="C10" s="43">
        <v>0.37</v>
      </c>
      <c r="D10" s="43">
        <v>0</v>
      </c>
      <c r="E10" s="43">
        <v>1000</v>
      </c>
      <c r="F10" s="43" t="s">
        <v>374</v>
      </c>
    </row>
    <row r="11" spans="1:6" x14ac:dyDescent="0.2">
      <c r="A11" s="43" t="s">
        <v>130</v>
      </c>
      <c r="B11" s="43" t="s">
        <v>373</v>
      </c>
      <c r="C11" s="43">
        <v>0.37</v>
      </c>
      <c r="D11" s="43">
        <v>0</v>
      </c>
      <c r="E11" s="43">
        <v>1000</v>
      </c>
      <c r="F11" s="43" t="s">
        <v>374</v>
      </c>
    </row>
    <row r="12" spans="1:6" x14ac:dyDescent="0.2">
      <c r="A12" s="43" t="s">
        <v>415</v>
      </c>
      <c r="B12" s="43" t="s">
        <v>376</v>
      </c>
      <c r="C12" s="43">
        <v>0.37</v>
      </c>
      <c r="D12" s="43">
        <v>0</v>
      </c>
      <c r="E12" s="43">
        <v>1000</v>
      </c>
      <c r="F12" s="43" t="s">
        <v>374</v>
      </c>
    </row>
    <row r="13" spans="1:6" x14ac:dyDescent="0.2">
      <c r="A13" s="43" t="s">
        <v>128</v>
      </c>
      <c r="B13" s="43" t="s">
        <v>373</v>
      </c>
      <c r="C13" s="43">
        <v>0.37</v>
      </c>
      <c r="D13" s="43">
        <v>0</v>
      </c>
      <c r="E13" s="43">
        <v>1000</v>
      </c>
      <c r="F13" s="43" t="s">
        <v>374</v>
      </c>
    </row>
    <row r="14" spans="1:6" x14ac:dyDescent="0.2">
      <c r="A14" s="43" t="s">
        <v>138</v>
      </c>
      <c r="B14" s="43" t="s">
        <v>394</v>
      </c>
      <c r="C14" s="43">
        <v>0.39500000000000002</v>
      </c>
      <c r="D14" s="43">
        <v>0</v>
      </c>
      <c r="E14" s="43">
        <v>1000</v>
      </c>
      <c r="F14" s="43" t="s">
        <v>374</v>
      </c>
    </row>
    <row r="15" spans="1:6" x14ac:dyDescent="0.2">
      <c r="A15" s="43" t="s">
        <v>139</v>
      </c>
      <c r="B15" s="43" t="s">
        <v>394</v>
      </c>
      <c r="C15" s="43">
        <v>0.39500000000000002</v>
      </c>
      <c r="D15" s="43">
        <v>0</v>
      </c>
      <c r="E15" s="43">
        <v>1000</v>
      </c>
      <c r="F15" s="43" t="s">
        <v>374</v>
      </c>
    </row>
    <row r="16" spans="1:6" x14ac:dyDescent="0.2">
      <c r="A16" s="43" t="s">
        <v>136</v>
      </c>
      <c r="B16" s="43" t="s">
        <v>385</v>
      </c>
      <c r="C16" s="43">
        <v>0.39500000000000002</v>
      </c>
      <c r="D16" s="43">
        <v>0</v>
      </c>
      <c r="E16" s="43">
        <v>1000</v>
      </c>
      <c r="F16" s="43" t="s">
        <v>374</v>
      </c>
    </row>
    <row r="17" spans="1:6" x14ac:dyDescent="0.2">
      <c r="A17" s="43" t="s">
        <v>416</v>
      </c>
      <c r="B17" s="43" t="s">
        <v>385</v>
      </c>
      <c r="C17" s="43">
        <v>0.39500000000000002</v>
      </c>
      <c r="D17" s="43">
        <v>0</v>
      </c>
      <c r="E17" s="43">
        <v>1000</v>
      </c>
      <c r="F17" s="43" t="s">
        <v>374</v>
      </c>
    </row>
    <row r="18" spans="1:6" x14ac:dyDescent="0.2">
      <c r="A18" s="43" t="s">
        <v>141</v>
      </c>
      <c r="B18" s="43" t="s">
        <v>385</v>
      </c>
      <c r="C18" s="43">
        <v>0.39500000000000002</v>
      </c>
      <c r="D18" s="43">
        <v>0</v>
      </c>
      <c r="E18" s="43">
        <v>1000</v>
      </c>
      <c r="F18" s="43" t="s">
        <v>374</v>
      </c>
    </row>
    <row r="19" spans="1:6" x14ac:dyDescent="0.2">
      <c r="A19" s="43" t="s">
        <v>137</v>
      </c>
      <c r="B19" s="43" t="s">
        <v>388</v>
      </c>
      <c r="C19" s="43">
        <v>0.39500000000000002</v>
      </c>
      <c r="D19" s="43">
        <v>0</v>
      </c>
      <c r="E19" s="43">
        <v>1000</v>
      </c>
      <c r="F19" s="43" t="s">
        <v>374</v>
      </c>
    </row>
    <row r="20" spans="1:6" x14ac:dyDescent="0.2">
      <c r="A20" s="43" t="s">
        <v>135</v>
      </c>
      <c r="B20" s="43" t="s">
        <v>390</v>
      </c>
      <c r="C20" s="43">
        <v>0.39500000000000002</v>
      </c>
      <c r="D20" s="43">
        <v>0</v>
      </c>
      <c r="E20" s="43">
        <v>1000</v>
      </c>
      <c r="F20" s="43" t="s">
        <v>374</v>
      </c>
    </row>
    <row r="21" spans="1:6" x14ac:dyDescent="0.2">
      <c r="A21" s="43" t="s">
        <v>140</v>
      </c>
      <c r="B21" s="43" t="s">
        <v>390</v>
      </c>
      <c r="C21" s="43">
        <v>0.39500000000000002</v>
      </c>
      <c r="D21" s="43">
        <v>0</v>
      </c>
      <c r="E21" s="43">
        <v>1000</v>
      </c>
      <c r="F21" s="43" t="s">
        <v>374</v>
      </c>
    </row>
    <row r="22" spans="1:6" x14ac:dyDescent="0.2">
      <c r="A22" s="43" t="s">
        <v>124</v>
      </c>
      <c r="B22" s="43" t="s">
        <v>350</v>
      </c>
      <c r="C22" s="43">
        <v>0.6</v>
      </c>
      <c r="D22" s="43">
        <v>0</v>
      </c>
      <c r="E22" s="43">
        <v>1000</v>
      </c>
      <c r="F22" s="43" t="s">
        <v>351</v>
      </c>
    </row>
    <row r="23" spans="1:6" x14ac:dyDescent="0.2">
      <c r="A23" s="43" t="s">
        <v>125</v>
      </c>
      <c r="B23" s="43" t="s">
        <v>350</v>
      </c>
      <c r="C23" s="43">
        <v>0.6</v>
      </c>
      <c r="D23" s="43">
        <v>0</v>
      </c>
      <c r="E23" s="43">
        <v>1000</v>
      </c>
      <c r="F23" s="43" t="s">
        <v>351</v>
      </c>
    </row>
    <row r="24" spans="1:6" x14ac:dyDescent="0.2">
      <c r="A24" s="43" t="s">
        <v>122</v>
      </c>
      <c r="B24" s="43" t="s">
        <v>350</v>
      </c>
      <c r="C24" s="43">
        <v>0.6</v>
      </c>
      <c r="D24" s="43">
        <v>0</v>
      </c>
      <c r="E24" s="43">
        <v>1000</v>
      </c>
      <c r="F24" s="43" t="s">
        <v>351</v>
      </c>
    </row>
    <row r="25" spans="1:6" x14ac:dyDescent="0.2">
      <c r="A25" s="43" t="s">
        <v>123</v>
      </c>
      <c r="B25" s="43" t="s">
        <v>350</v>
      </c>
      <c r="C25" s="43">
        <v>0.6</v>
      </c>
      <c r="D25" s="43">
        <v>0</v>
      </c>
      <c r="E25" s="43">
        <v>1000</v>
      </c>
      <c r="F25" s="43" t="s">
        <v>351</v>
      </c>
    </row>
    <row r="26" spans="1:6" x14ac:dyDescent="0.2">
      <c r="A26" s="43" t="s">
        <v>120</v>
      </c>
      <c r="B26" s="43" t="s">
        <v>350</v>
      </c>
      <c r="C26" s="43">
        <v>0.6</v>
      </c>
      <c r="D26" s="43">
        <v>0</v>
      </c>
      <c r="E26" s="43">
        <v>1000</v>
      </c>
      <c r="F26" s="43" t="s">
        <v>351</v>
      </c>
    </row>
    <row r="27" spans="1:6" x14ac:dyDescent="0.2">
      <c r="A27" s="43" t="s">
        <v>118</v>
      </c>
      <c r="B27" s="43" t="s">
        <v>350</v>
      </c>
      <c r="C27" s="43">
        <v>0.6</v>
      </c>
      <c r="D27" s="43">
        <v>0</v>
      </c>
      <c r="E27" s="43">
        <v>1000</v>
      </c>
      <c r="F27" s="43" t="s">
        <v>351</v>
      </c>
    </row>
    <row r="28" spans="1:6" x14ac:dyDescent="0.2">
      <c r="A28" s="43" t="s">
        <v>417</v>
      </c>
      <c r="B28" s="43" t="s">
        <v>350</v>
      </c>
      <c r="C28" s="43">
        <v>0.6</v>
      </c>
      <c r="D28" s="43">
        <v>0</v>
      </c>
      <c r="E28" s="43">
        <v>1000</v>
      </c>
      <c r="F28" s="43" t="s">
        <v>351</v>
      </c>
    </row>
    <row r="29" spans="1:6" x14ac:dyDescent="0.2">
      <c r="A29" s="43" t="s">
        <v>116</v>
      </c>
      <c r="B29" s="43" t="s">
        <v>350</v>
      </c>
      <c r="C29" s="43">
        <v>0.6</v>
      </c>
      <c r="D29" s="43">
        <v>0</v>
      </c>
      <c r="E29" s="43">
        <v>1000</v>
      </c>
      <c r="F29" s="43" t="s">
        <v>351</v>
      </c>
    </row>
    <row r="30" spans="1:6" x14ac:dyDescent="0.2">
      <c r="A30" s="43" t="s">
        <v>119</v>
      </c>
      <c r="B30" s="43" t="s">
        <v>350</v>
      </c>
      <c r="C30" s="43">
        <v>0.6</v>
      </c>
      <c r="D30" s="43">
        <v>0</v>
      </c>
      <c r="E30" s="43">
        <v>1000</v>
      </c>
      <c r="F30" s="43" t="s">
        <v>351</v>
      </c>
    </row>
    <row r="31" spans="1:6" x14ac:dyDescent="0.2">
      <c r="A31" s="43" t="s">
        <v>117</v>
      </c>
      <c r="B31" s="43" t="s">
        <v>350</v>
      </c>
      <c r="C31" s="43">
        <v>0.6</v>
      </c>
      <c r="D31" s="43">
        <v>0</v>
      </c>
      <c r="E31" s="43">
        <v>1000</v>
      </c>
      <c r="F31" s="43" t="s">
        <v>351</v>
      </c>
    </row>
    <row r="32" spans="1:6" x14ac:dyDescent="0.2">
      <c r="A32" s="43" t="s">
        <v>114</v>
      </c>
      <c r="B32" s="43" t="s">
        <v>360</v>
      </c>
      <c r="C32" s="43">
        <v>0.9</v>
      </c>
      <c r="D32" s="43">
        <v>0</v>
      </c>
      <c r="E32" s="43">
        <v>1000</v>
      </c>
      <c r="F32" s="43" t="s">
        <v>351</v>
      </c>
    </row>
    <row r="33" spans="1:6" x14ac:dyDescent="0.2">
      <c r="A33" s="43" t="s">
        <v>418</v>
      </c>
      <c r="B33" s="43" t="s">
        <v>360</v>
      </c>
      <c r="C33" s="43">
        <v>0.9</v>
      </c>
      <c r="D33" s="43">
        <v>0</v>
      </c>
      <c r="E33" s="43">
        <v>1000</v>
      </c>
      <c r="F33" s="43" t="s">
        <v>351</v>
      </c>
    </row>
    <row r="34" spans="1:6" x14ac:dyDescent="0.2">
      <c r="A34" s="43" t="s">
        <v>115</v>
      </c>
      <c r="B34" s="43" t="s">
        <v>360</v>
      </c>
      <c r="C34" s="43">
        <v>0.9</v>
      </c>
      <c r="D34" s="43">
        <v>0</v>
      </c>
      <c r="E34" s="43">
        <v>1000</v>
      </c>
      <c r="F34" s="43" t="s">
        <v>351</v>
      </c>
    </row>
    <row r="35" spans="1:6" x14ac:dyDescent="0.2">
      <c r="A35" s="43" t="s">
        <v>113</v>
      </c>
      <c r="B35" s="43" t="s">
        <v>360</v>
      </c>
      <c r="C35" s="43">
        <v>0.9</v>
      </c>
      <c r="D35" s="43">
        <v>0</v>
      </c>
      <c r="E35" s="43">
        <v>1000</v>
      </c>
      <c r="F35" s="43" t="s">
        <v>351</v>
      </c>
    </row>
    <row r="36" spans="1:6" x14ac:dyDescent="0.2">
      <c r="A36" s="43" t="s">
        <v>134</v>
      </c>
      <c r="B36" s="43" t="s">
        <v>373</v>
      </c>
      <c r="C36" s="43">
        <v>0.37</v>
      </c>
      <c r="D36" s="43">
        <v>0</v>
      </c>
      <c r="E36" s="43">
        <v>1000</v>
      </c>
      <c r="F36" s="43" t="s">
        <v>374</v>
      </c>
    </row>
    <row r="37" spans="1:6" x14ac:dyDescent="0.2">
      <c r="A37" s="43" t="s">
        <v>121</v>
      </c>
      <c r="B37" s="43" t="s">
        <v>350</v>
      </c>
      <c r="C37" s="43">
        <v>0.6</v>
      </c>
      <c r="D37" s="43">
        <v>0</v>
      </c>
      <c r="E37" s="43">
        <v>1000</v>
      </c>
      <c r="F37" s="43" t="s">
        <v>351</v>
      </c>
    </row>
    <row r="38" spans="1:6" x14ac:dyDescent="0.2">
      <c r="A38" s="43" t="s">
        <v>153</v>
      </c>
      <c r="B38" s="43" t="s">
        <v>380</v>
      </c>
      <c r="C38" s="43">
        <v>0.37</v>
      </c>
      <c r="D38" s="43">
        <v>0</v>
      </c>
      <c r="E38" s="43">
        <v>1000</v>
      </c>
      <c r="F38" s="43" t="s">
        <v>351</v>
      </c>
    </row>
    <row r="39" spans="1:6" x14ac:dyDescent="0.2">
      <c r="A39" s="43" t="s">
        <v>419</v>
      </c>
      <c r="B39" s="43" t="s">
        <v>380</v>
      </c>
      <c r="C39" s="43">
        <v>0.37</v>
      </c>
      <c r="D39" s="43">
        <v>0</v>
      </c>
      <c r="E39" s="43">
        <v>1000</v>
      </c>
      <c r="F39" s="43" t="s">
        <v>351</v>
      </c>
    </row>
    <row r="40" spans="1:6" x14ac:dyDescent="0.2">
      <c r="A40" s="43" t="s">
        <v>420</v>
      </c>
      <c r="B40" s="43" t="s">
        <v>380</v>
      </c>
      <c r="C40" s="43">
        <v>0.37</v>
      </c>
      <c r="D40" s="43">
        <v>0</v>
      </c>
      <c r="E40" s="43">
        <v>1000</v>
      </c>
      <c r="F40" s="43" t="s">
        <v>351</v>
      </c>
    </row>
    <row r="41" spans="1:6" x14ac:dyDescent="0.2">
      <c r="A41" s="43" t="s">
        <v>142</v>
      </c>
      <c r="B41" s="43" t="s">
        <v>363</v>
      </c>
      <c r="C41" s="43">
        <v>1</v>
      </c>
      <c r="D41" s="43">
        <v>-100</v>
      </c>
      <c r="E41" s="43">
        <v>1000</v>
      </c>
      <c r="F41" s="43" t="s">
        <v>351</v>
      </c>
    </row>
    <row r="42" spans="1:6" x14ac:dyDescent="0.2">
      <c r="A42" s="43" t="s">
        <v>143</v>
      </c>
      <c r="B42" s="43" t="s">
        <v>363</v>
      </c>
      <c r="C42" s="43">
        <v>1</v>
      </c>
      <c r="D42" s="43">
        <v>-100</v>
      </c>
      <c r="E42" s="43">
        <v>1000</v>
      </c>
      <c r="F42" s="43" t="s">
        <v>351</v>
      </c>
    </row>
    <row r="43" spans="1:6" x14ac:dyDescent="0.2">
      <c r="A43" s="43" t="s">
        <v>146</v>
      </c>
      <c r="B43" s="43" t="s">
        <v>363</v>
      </c>
      <c r="C43" s="43">
        <v>1</v>
      </c>
      <c r="D43" s="43">
        <v>-100</v>
      </c>
      <c r="E43" s="43">
        <v>1000</v>
      </c>
      <c r="F43" s="43" t="s">
        <v>351</v>
      </c>
    </row>
    <row r="44" spans="1:6" x14ac:dyDescent="0.2">
      <c r="A44" s="43" t="s">
        <v>144</v>
      </c>
      <c r="B44" s="43" t="s">
        <v>369</v>
      </c>
      <c r="C44" s="43">
        <v>1</v>
      </c>
      <c r="D44" s="43">
        <v>-100</v>
      </c>
      <c r="E44" s="43">
        <v>1000</v>
      </c>
      <c r="F44" s="43" t="s">
        <v>351</v>
      </c>
    </row>
    <row r="45" spans="1:6" x14ac:dyDescent="0.2">
      <c r="A45" s="43" t="s">
        <v>145</v>
      </c>
      <c r="B45" s="43" t="s">
        <v>363</v>
      </c>
      <c r="C45" s="43">
        <v>1</v>
      </c>
      <c r="D45" s="43">
        <v>-100</v>
      </c>
      <c r="E45" s="43">
        <v>1000</v>
      </c>
      <c r="F45" s="43" t="s">
        <v>351</v>
      </c>
    </row>
    <row r="46" spans="1:6" x14ac:dyDescent="0.2">
      <c r="A46" s="43" t="s">
        <v>148</v>
      </c>
      <c r="B46" s="43" t="s">
        <v>380</v>
      </c>
      <c r="C46" s="43">
        <v>0.52500000000000002</v>
      </c>
      <c r="D46" s="43">
        <v>0</v>
      </c>
      <c r="E46" s="43">
        <v>1000</v>
      </c>
      <c r="F46" s="43" t="s">
        <v>351</v>
      </c>
    </row>
    <row r="47" spans="1:6" x14ac:dyDescent="0.2">
      <c r="A47" s="43" t="s">
        <v>150</v>
      </c>
      <c r="B47" s="43" t="s">
        <v>380</v>
      </c>
      <c r="C47" s="43">
        <v>0.52500000000000002</v>
      </c>
      <c r="D47" s="43">
        <v>0</v>
      </c>
      <c r="E47" s="43">
        <v>1000</v>
      </c>
      <c r="F47" s="43" t="s">
        <v>351</v>
      </c>
    </row>
    <row r="48" spans="1:6" x14ac:dyDescent="0.2">
      <c r="A48" s="43" t="s">
        <v>421</v>
      </c>
      <c r="B48" s="43" t="s">
        <v>380</v>
      </c>
      <c r="C48" s="43">
        <v>0.52500000000000002</v>
      </c>
      <c r="D48" s="43">
        <v>0</v>
      </c>
      <c r="E48" s="43">
        <v>1000</v>
      </c>
      <c r="F48" s="43" t="s">
        <v>351</v>
      </c>
    </row>
    <row r="49" spans="1:6" x14ac:dyDescent="0.2">
      <c r="A49" s="43" t="s">
        <v>147</v>
      </c>
      <c r="B49" s="43" t="s">
        <v>380</v>
      </c>
      <c r="C49" s="43">
        <v>0.52500000000000002</v>
      </c>
      <c r="D49" s="43">
        <v>0</v>
      </c>
      <c r="E49" s="43">
        <v>1000</v>
      </c>
      <c r="F49" s="43" t="s">
        <v>351</v>
      </c>
    </row>
    <row r="50" spans="1:6" x14ac:dyDescent="0.2">
      <c r="A50" s="43" t="s">
        <v>149</v>
      </c>
      <c r="B50" s="43" t="s">
        <v>380</v>
      </c>
      <c r="C50" s="43">
        <v>0.52500000000000002</v>
      </c>
      <c r="D50" s="43">
        <v>0</v>
      </c>
      <c r="E50" s="43">
        <v>1000</v>
      </c>
      <c r="F50" s="43" t="s">
        <v>351</v>
      </c>
    </row>
    <row r="51" spans="1:6" x14ac:dyDescent="0.2">
      <c r="A51" s="43" t="s">
        <v>422</v>
      </c>
      <c r="B51" s="43" t="s">
        <v>380</v>
      </c>
      <c r="C51" s="43">
        <v>0.52500000000000002</v>
      </c>
      <c r="D51" s="43">
        <v>0</v>
      </c>
      <c r="E51" s="43">
        <v>1000</v>
      </c>
      <c r="F51" s="43" t="s">
        <v>351</v>
      </c>
    </row>
    <row r="52" spans="1:6" x14ac:dyDescent="0.2">
      <c r="A52" s="43" t="s">
        <v>152</v>
      </c>
      <c r="B52" s="43" t="s">
        <v>399</v>
      </c>
      <c r="C52" s="43">
        <v>0.52500000000000002</v>
      </c>
      <c r="D52" s="43">
        <v>0</v>
      </c>
      <c r="E52" s="43">
        <v>1000</v>
      </c>
      <c r="F52" s="43" t="s">
        <v>351</v>
      </c>
    </row>
    <row r="53" spans="1:6" x14ac:dyDescent="0.2">
      <c r="A53" s="43" t="s">
        <v>151</v>
      </c>
      <c r="B53" s="43" t="s">
        <v>380</v>
      </c>
      <c r="C53" s="43">
        <v>0.52500000000000002</v>
      </c>
      <c r="D53" s="43">
        <v>0</v>
      </c>
      <c r="E53" s="43">
        <v>1000</v>
      </c>
      <c r="F53" s="43" t="s">
        <v>374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6"/>
  <sheetViews>
    <sheetView zoomScaleNormal="100" workbookViewId="0">
      <selection activeCell="A2" sqref="A2"/>
    </sheetView>
  </sheetViews>
  <sheetFormatPr baseColWidth="10" defaultColWidth="9.1640625" defaultRowHeight="15" x14ac:dyDescent="0.2"/>
  <cols>
    <col min="1" max="1" width="18.1640625" style="11" customWidth="1"/>
    <col min="2" max="2" width="18" style="11" customWidth="1"/>
    <col min="3" max="3" width="18.1640625" style="11" customWidth="1"/>
  </cols>
  <sheetData>
    <row r="1" spans="1:3" ht="12.75" customHeight="1" x14ac:dyDescent="0.2">
      <c r="A1" s="11" t="s">
        <v>351</v>
      </c>
      <c r="B1" s="11" t="s">
        <v>423</v>
      </c>
      <c r="C1" s="11" t="s">
        <v>364</v>
      </c>
    </row>
    <row r="2" spans="1:3" ht="13.5" customHeight="1" x14ac:dyDescent="0.2"/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zoomScaleNormal="100" workbookViewId="0">
      <selection activeCell="J1" sqref="J1"/>
    </sheetView>
  </sheetViews>
  <sheetFormatPr baseColWidth="10" defaultColWidth="9.1640625" defaultRowHeight="15" x14ac:dyDescent="0.2"/>
  <sheetData>
    <row r="1" spans="1:11" s="60" customFormat="1" ht="13.5" customHeight="1" x14ac:dyDescent="0.2">
      <c r="A1" s="59"/>
      <c r="B1" s="59" t="s">
        <v>424</v>
      </c>
      <c r="C1" s="59" t="s">
        <v>425</v>
      </c>
      <c r="D1" s="59" t="s">
        <v>426</v>
      </c>
      <c r="E1" s="59" t="s">
        <v>427</v>
      </c>
      <c r="F1" s="59" t="s">
        <v>428</v>
      </c>
      <c r="G1" s="59" t="s">
        <v>429</v>
      </c>
      <c r="H1" s="59" t="s">
        <v>430</v>
      </c>
      <c r="I1" s="59" t="s">
        <v>431</v>
      </c>
      <c r="J1" s="59" t="s">
        <v>432</v>
      </c>
      <c r="K1" s="59" t="s">
        <v>411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138</cp:revision>
  <dcterms:created xsi:type="dcterms:W3CDTF">2020-12-13T08:44:49Z</dcterms:created>
  <dcterms:modified xsi:type="dcterms:W3CDTF">2023-09-12T10:10:40Z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