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<sst xmlns="http://schemas.openxmlformats.org/spreadsheetml/2006/main" count="728" uniqueCount="433">
  <si>
    <t xml:space="preserve">Дата выработки продукции:</t>
  </si>
  <si>
    <t xml:space="preserve">Кавказский "Умалат", 45%, 0,37 кг, т/ф</t>
  </si>
  <si>
    <t xml:space="preserve">Кавказский "Красная птица", 45%, 0,37 кг, в/у</t>
  </si>
  <si>
    <t xml:space="preserve">Кавказский "Глобус", 45%, 0,37 кг, т/ф (8 шт)</t>
  </si>
  <si>
    <t xml:space="preserve">Кавказский "Умалат", 45%, 0,28 кг, в/у</t>
  </si>
  <si>
    <t xml:space="preserve">Кавказский "ВкусВилл", 45%, 0,28 кг, в/у</t>
  </si>
  <si>
    <t xml:space="preserve">Кавказский "Умалат", 45%, 0,25 кг, в/у</t>
  </si>
  <si>
    <t xml:space="preserve">Кавказский "Умалат", 45%, 0,35 кг, в/у</t>
  </si>
  <si>
    <t xml:space="preserve">Сулугуни "Умалат", 45%, 0,28 кг, т/ф, (8 шт)</t>
  </si>
  <si>
    <t xml:space="preserve">Сулугуни без лактозы "ВкусВилл", 45%, 0,2 кг, т/ф</t>
  </si>
  <si>
    <t xml:space="preserve">Сулугуни "Зеленая линия", 45%, 0,28 кг, т/ф</t>
  </si>
  <si>
    <t xml:space="preserve">Сулугуни "Умалат", 45%, 0,2 кг, т/ф, (9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</si>
  <si>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</si>
  <si>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</si>
  <si>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1,2  кг, т/ф</t>
  </si>
  <si>
    <t xml:space="preserve">Сулугуни "Foodfest", 45%, 0,37 кг, т/ф</t>
  </si>
  <si>
    <t xml:space="preserve">Сулугуни палочки "Красная птица", 45%, 0,12 кг, т/ф</t>
  </si>
  <si>
    <t xml:space="preserve">Сулугуни палочки "ВкусВилл", 45%, 0,12 кг, т/ф</t>
  </si>
  <si>
    <t xml:space="preserve">Сулугуни палочки "Умалат", 45%, 0,12 кг, т/ф</t>
  </si>
  <si>
    <t xml:space="preserve">Сулугуни палочки без лактозы "Умалат", 45%, 0,12 кг, т/ф</t>
  </si>
  <si>
    <t xml:space="preserve">Сулугуни палочки "Умалат", 45%, 3,5 кг, п/л</t>
  </si>
  <si>
    <t xml:space="preserve">Моцарелла в воде Чильеджина "Aventino", 45%, 0,1/0,18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</si>
  <si>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</si>
  <si>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</si>
  <si>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</si>
  <si>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"Pretto", 45%, 0,1/0,18 кг, ф/п, (8 шт)</t>
  </si>
  <si>
    <t xml:space="preserve">Моцарелла в воде Чильеджина "Unagrande", 50%, 0,125/0,225 кг, ф/п, (8 шт)</t>
  </si>
  <si>
    <t xml:space="preserve">Моцарелла в воде Чильеджина "Orecchio Oro", 45%, 0,1/0,18 кг, ф/п</t>
  </si>
  <si>
    <t xml:space="preserve">Моцарелла в воде Чильеджина "Pretto", 45%, 1/1,6 кг, ф/п</t>
  </si>
  <si>
    <t xml:space="preserve">Моцарелла в воде Чильеджина "Turatti", 45%, 0,1/0,18 кг, ф/п</t>
  </si>
  <si>
    <t xml:space="preserve">Моцарелла в воде Чильеджина "Unagrande", 45%, 0,125/0,225 кг, ф/п</t>
  </si>
  <si>
    <t xml:space="preserve">ОАЭ_Моцарелла в воде Чильеджина без лактозы "Unagrande", 45%, 0,125/0,225 кг, ф/п</t>
  </si>
  <si>
    <t xml:space="preserve">Моцарелла в воде Чильеджина без лактозы "Unagrande", 45%, 0,125/0,225 кг, ф/п (6 шт)</t>
  </si>
  <si>
    <t xml:space="preserve">Моцарелла в воде Чильеджина "Красная птица", 45%, 0,125/0,225 кг, ф/п</t>
  </si>
  <si>
    <t xml:space="preserve">Моцарелла в воде Чильеджина "Ваш выбор", 45%, 0,1/0,18 кг, ф/п</t>
  </si>
  <si>
    <t xml:space="preserve">Моцарелла в воде Чильеджина «SPAR», 45%, 0,1/0,18 кг, ф/п  </t>
  </si>
  <si>
    <t xml:space="preserve">Моцарелла в воде Фиор Ди Латте "Aventino",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</si>
  <si>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</si>
  <si>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"Каждый день", 45%, 0,1/0,18 кг, ф/п</t>
  </si>
  <si>
    <t xml:space="preserve">Моцарелла в воде Фиор Ди Латте "Metro Chef" 45%, 0,125/0,225 кг, ф/п</t>
  </si>
  <si>
    <t xml:space="preserve">Моцарелла в воде Фиор Ди Латте "Pretto", 45%, 1/1,6 кг, ф/п</t>
  </si>
  <si>
    <t xml:space="preserve">Моцарелла в воде Фиор Ди Латте "Pretto", 45%, 0,1/0,18 кг, ф/п, (8 шт)</t>
  </si>
  <si>
    <t xml:space="preserve">Моцарелла в воде Фиор Ди Латте "Pretto", 45%, 0,125/0,225 кг, ф/п, (8 шт)</t>
  </si>
  <si>
    <t xml:space="preserve">Моцарелла в воде Фиор Ди Латте "Unagrande", 50%, 0,125/0,225 кг, ф/п, (8 шт)</t>
  </si>
  <si>
    <t xml:space="preserve">Моцарелла в воде Фиор Ди Латте без лактозы "ВкусВилл", 45%, 0,125/0,225 кг, ф/п (8 шт)</t>
  </si>
  <si>
    <t xml:space="preserve">Моцарелла в воде Фиор Ди Латте "Orecchio Oro", 45%, 0,1/0,18 кг, ф/п</t>
  </si>
  <si>
    <t xml:space="preserve">Моцарелла в воде Фиор Ди Латте "Turatti", 45%, 0,125/0,225 кг, ф/п</t>
  </si>
  <si>
    <t xml:space="preserve">Моцарелла в воде Фиор Ди Латте "Unagrande", 45%, 0,125/0,225 кг, ф/п</t>
  </si>
  <si>
    <t xml:space="preserve">ОАЭ_Моцарелла в воде Фиор Ди Латте без лактозы "Unagrande", 45%, 0,125/0,225 кг, ф/п</t>
  </si>
  <si>
    <t xml:space="preserve">Моцарелла в воде Фиор Ди Латте без лактозы “Unagrande", 45%, 0,125/0,225 кг, ф/п (6 шт)</t>
  </si>
  <si>
    <t xml:space="preserve">Моцарелла в воде Фиор Ди Латте "Красная птица", 45%, 0,125/0,225 кг, ф/п</t>
  </si>
  <si>
    <t xml:space="preserve">Моцарелла в воде Фиор Ди Латте "Ваш выбор", 45%, 0,1/0,18 кг, ф/п</t>
  </si>
  <si>
    <t xml:space="preserve">Моцарелла в воде Фиор Ди Латте «SPAR», 45%, 0,1/0,18 кг, ф/п</t>
  </si>
  <si>
    <t xml:space="preserve">Моцарелла в воде Грандиоза "Unagrande", 45%, 0,2/0,36 кг, ф/п</t>
  </si>
  <si>
    <t xml:space="preserve">Рикотта "Aventino", 45%, 0,2 кг, п/с</t>
  </si>
  <si>
    <t xml:space="preserve">Рикотта "Metro Chef" 45%, 0,5 кг, пл/с</t>
  </si>
  <si>
    <t xml:space="preserve">Рикотта "ВкусВилл", 45%, 0,2 кг, пл/с</t>
  </si>
  <si>
    <t xml:space="preserve">Рикотта "Unagrande", 50%, 0,5 кг, пл/с</t>
  </si>
  <si>
    <t xml:space="preserve">Рикотта "Фермерская коллекция", 45%, 0,2 кг, пл/с</t>
  </si>
  <si>
    <t xml:space="preserve">Рикотта "SPAR", 25%, 0,2 кг, пл/с</t>
  </si>
  <si>
    <t xml:space="preserve">Рикотта "Красная птица", 25%, 0,25 кг, пл/с</t>
  </si>
  <si>
    <t xml:space="preserve">Сыр мягкий Рикотта массовой долей жира в сухом веществе 25%</t>
  </si>
  <si>
    <t xml:space="preserve">Рикотта "Unagrande", 50%, 0,2 кг, пл/с</t>
  </si>
  <si>
    <t xml:space="preserve">Рикотта "Pretto", 45%, 0,5 кг, пл/с</t>
  </si>
  <si>
    <t xml:space="preserve">Рикотта "Pretto", 45%, 0,2 кг, пл/с</t>
  </si>
  <si>
    <t xml:space="preserve">Рикотта «МАРКЕТ», 45%, 0,2 кг, п/с</t>
  </si>
  <si>
    <t xml:space="preserve">Рикотта с ванилью "Красная птица", 30%, 0,2 кг, пл/с</t>
  </si>
  <si>
    <t xml:space="preserve">Рикотта с ванилью "Бонджорно", 30%, 0,2 кг, пл/с</t>
  </si>
  <si>
    <t xml:space="preserve">Рикотта шоколадно-ореховая "Красная птица", 35%, 0,2 кг, пл/с</t>
  </si>
  <si>
    <t xml:space="preserve">Рикотта шоколадно-ореховая "Бонджорно", 35%, 0,2 кг, пл/с</t>
  </si>
  <si>
    <t xml:space="preserve">Рикотта с шоколадом "Бонджорно", 30%, 0,2 кг, пл/с</t>
  </si>
  <si>
    <t xml:space="preserve">Рикотта с шоколадом «МАРКЕТ», 30%, 0,2 кг, п/с</t>
  </si>
  <si>
    <t xml:space="preserve">Сыр мягкий Рикотта массовой долей жира в сухом веществе 30%, 1,4 кг, в/у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</si>
  <si>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</si>
  <si>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</si>
  <si>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</si>
  <si>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</si>
  <si>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</si>
  <si>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Крестьянское "Масло-Масло", 72,5%, 0,5 кг, к/к</t>
  </si>
  <si>
    <t xml:space="preserve">Масло сладко-сливочное Крестьянское "Unagrande", 72,5%, 10 кг, к/к</t>
  </si>
  <si>
    <t xml:space="preserve">Масло сладко-сливочное Традиционное "Unagrande", 82,5%, 10 кг, к/к</t>
  </si>
  <si>
    <t xml:space="preserve">Масло сладко-сливочное Традиционное "Unagrande", 84%, 2 кг, к/к  (пласт 10)</t>
  </si>
  <si>
    <t xml:space="preserve">Масло сладко-сливочное Традиционное "Unagrande", 82,5%, 2 кг, к/к  (пласт 10)</t>
  </si>
  <si>
    <t xml:space="preserve">ОАЭ_Масло сладко-сливочное без лактозы "Unagrande", 72,5%, 0,5 кг, к/к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</si>
  <si>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</si>
  <si>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</si>
  <si>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Моцарелла "Unagrande", 45%, 1,2 кг, т/ф</t>
  </si>
  <si>
    <t xml:space="preserve">Моцарелла для пиццы "Красная птица", 45%, 0,28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</si>
  <si>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</si>
  <si>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</si>
  <si>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"Unagrande", 45%, 3 кг, пл/л</t>
  </si>
  <si>
    <t xml:space="preserve">Моцарелла для сэндвичей "Unagrande", 45%, 0,28 кг, т/ф, (8 шт)</t>
  </si>
  <si>
    <t xml:space="preserve">Моцарелла "Pretto" (для бутербродов), 45%, 0,2 кг, т/ф, (9 шт)</t>
  </si>
  <si>
    <t xml:space="preserve">Моцарелла "Pretto", 45%, 1,2 кг, т/ф (8 шт)</t>
  </si>
  <si>
    <t xml:space="preserve">Моцарелла "Pretto", 45%, 0,15 кг, ф/п (кубики)</t>
  </si>
  <si>
    <t xml:space="preserve">Моцарелла "Unagrande", 45%, 0,5 кг, ф/п (кубики)</t>
  </si>
  <si>
    <t xml:space="preserve">ОАЭ_Моцарелла для сэндвичей без лактозы "Unagrande", 45%, 0,28 кг, т/ф</t>
  </si>
  <si>
    <t xml:space="preserve">ОАЭ_Моцарелла без лактозы "Unagrande", 45%, 0,15 (кубики)</t>
  </si>
  <si>
    <t xml:space="preserve">Моцарелла для бутербродов «Вкусвилл», 45%, 0,2 кг т/ф</t>
  </si>
  <si>
    <t xml:space="preserve">Моцарелла без лактозы для сэндвичей "Unagrande", 45%, 0,28 кг, т/ф (6 шт)</t>
  </si>
  <si>
    <t xml:space="preserve">Моцарелла для пиццы "SORIMA" 45%, 1,2 кг, т/ф</t>
  </si>
  <si>
    <t xml:space="preserve">Моцарелла для пиццы "Unagrande", 45%, 0,46 кг, в/у</t>
  </si>
  <si>
    <t xml:space="preserve">Моцарелла "Pretto", 45%, 0,37 кг, т/ф</t>
  </si>
  <si>
    <t xml:space="preserve">Моцарелла для пиццы "Aventino", 45%, 0,2 кг, т/ф</t>
  </si>
  <si>
    <t xml:space="preserve">Моцарелла без лактозы «Вкусвилл», 45%, 0,1 кг, ф/п (кубики)</t>
  </si>
  <si>
    <t xml:space="preserve">Моцарелла палочки "Красная птица", 45%, 0,12 кг, т/ф</t>
  </si>
  <si>
    <t xml:space="preserve">Моцарелла палочки "Unagrande", 45%, 0,12 кг, т/ф</t>
  </si>
  <si>
    <t xml:space="preserve">Моцарелла палочки "ВкусВилл", 45%, 0,12 кг, т/ф</t>
  </si>
  <si>
    <t xml:space="preserve">Моцарелла палочки "Бонджорно", 45%, 0,12 кг, т/ф</t>
  </si>
  <si>
    <t xml:space="preserve">Моцарелла палочки 7,5 гр Эсперсен, 45%, 3,6 кг, пл/л</t>
  </si>
  <si>
    <t xml:space="preserve">ОАЭ_Моцарелла палочки без лактозы "Unagrande", 45%, 0,12 кг, т/ф</t>
  </si>
  <si>
    <t xml:space="preserve">Моцарелла палочки без лактозы «Вкусвилл», 45%, 0,12 кг, т/ф</t>
  </si>
  <si>
    <t xml:space="preserve">Моцарелла палочки 15 гр Эсперсен 45%, 3,5 кг, пл/л</t>
  </si>
  <si>
    <t xml:space="preserve">Маскарпоне с шоколадом "Красная птица", 50%, 0,2 кг, пл/с</t>
  </si>
  <si>
    <t xml:space="preserve">Маскарпоне с шоколадом "Бонджорно", 50%, 0,14 кг, пл/с</t>
  </si>
  <si>
    <t xml:space="preserve">Маскарпоне с шоколадом "Бонджорно", 50%, 0,5 кг, пл/с</t>
  </si>
  <si>
    <t xml:space="preserve">Маскарпоне "Зеленая Линия", 80%, 0,25 кг, пл/с</t>
  </si>
  <si>
    <t xml:space="preserve">Маскарпоне без лактозы "Unagrande", 80%, 0,25 кг, пл/с</t>
  </si>
  <si>
    <t xml:space="preserve">Маскарпоне "ВкусВилл", 80%, 0,25 кг, пл/с (6 шт)</t>
  </si>
  <si>
    <t xml:space="preserve">Маскарпоне "Красная птица", 80%,  0,25 кг, пл/с, (6 шт)</t>
  </si>
  <si>
    <t xml:space="preserve">Маскарпоне "Unаgrande", 80%, 0,5 кг, пл/с</t>
  </si>
  <si>
    <t xml:space="preserve">ОАЭ_Маскарпоне без лактозы "Unagrande", 80%, 0,25 кг, пл/с</t>
  </si>
  <si>
    <t xml:space="preserve">Маскарпоне "Pretto", 80%, 2,5 кг, пл/в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</si>
  <si>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</si>
  <si>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</si>
  <si>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</si>
  <si>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Кремчиз "Красная птица", 75%, 0,2 кг, пл/с</t>
  </si>
  <si>
    <t xml:space="preserve">Кремчиз "Unagrande", 70%, 0,2 кг, пл/с</t>
  </si>
  <si>
    <t xml:space="preserve">Кремчиз без лактозы "Unagrande", 70%, 0,14 кг, пл/с</t>
  </si>
  <si>
    <t xml:space="preserve">Кремчиз "Зеленая линия", 70%, 0,14 кг, пл/с</t>
  </si>
  <si>
    <t xml:space="preserve">Кремчиз "Фермерская коллекция", 70%, 0,2 кг, пл/с</t>
  </si>
  <si>
    <t xml:space="preserve">Кремчиз "Unagrande", 70%, 0,5 кг, пл/с</t>
  </si>
  <si>
    <t xml:space="preserve">Кремчиз "Pretto", 70%, 0,2 кг, пл/с</t>
  </si>
  <si>
    <t xml:space="preserve">Кремчиз "ВкусВилл", 70%, 0,2 кг, пл/с</t>
  </si>
  <si>
    <t xml:space="preserve">ОАЭ_Кремчиз без лактозы "Unagrande", 70%, 0,14 кг, пл/с</t>
  </si>
  <si>
    <t xml:space="preserve">Кремчиз с травами "Pretto", 70%, 0,14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</si>
  <si>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</si>
  <si>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</si>
  <si>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огурцом "Pretto", 70%, 0,14 кг, пл/с</t>
  </si>
  <si>
    <t xml:space="preserve">Кремчиз с огурцом «Вкусвилл», 70%, 0,14 кг, пл/с</t>
  </si>
  <si>
    <t xml:space="preserve">Кремчиз с травами «Зеленая линия», 70%, 0,14 кг, пл/с</t>
  </si>
  <si>
    <t xml:space="preserve">Кремчиз с паприкой «Зеленая линия», 70%, 0,14 кг, пл/с</t>
  </si>
  <si>
    <t xml:space="preserve">Сливки "Красная птица", 38%, 0,25 л, пл/с</t>
  </si>
  <si>
    <t xml:space="preserve">Сливки Panna Fresca "Unagrande", 38%, 0,25 кг, пл/с</t>
  </si>
  <si>
    <t xml:space="preserve">Сливки Panna da Montare "Unagrande", 35,1%, 0,5 кг, пл/с</t>
  </si>
  <si>
    <t xml:space="preserve">Сливки «Вкусвилл», 38%, 0,25 кг, пл/с</t>
  </si>
  <si>
    <t xml:space="preserve">Сливки Panna Fresca "Unagrande", 38%, 0,5 л, пл/с</t>
  </si>
  <si>
    <t xml:space="preserve">Творожный "Pretto", 65%, 0,2 кг, пл/с</t>
  </si>
  <si>
    <t xml:space="preserve">Творожный "Pretto", 55%, 0,5 кг, пл/с</t>
  </si>
  <si>
    <t xml:space="preserve">Творожный "Pretto", 65%, 2,5 кг, пл/в</t>
  </si>
  <si>
    <t xml:space="preserve">Творожный "Pretto", 55%, 2,5 кг, пл/в</t>
  </si>
  <si>
    <t xml:space="preserve">Творожный сливочный «LiebenDorf», 70%, 0,14 кг, п/с</t>
  </si>
  <si>
    <t xml:space="preserve">Творожный с зеленью «LiebenDorf», 70%, 0,14 кг, п/с  </t>
  </si>
  <si>
    <t xml:space="preserve">Робиола "Unagrande", 65%, 0,14 кг, пл/с</t>
  </si>
  <si>
    <t xml:space="preserve">Качокавалло "Unagrande", 45%, 0,26 кг, в/у, (8 шт)</t>
  </si>
  <si>
    <t xml:space="preserve">Четук "Умалат", 45%, 0,37 кг, в/у</t>
  </si>
  <si>
    <t xml:space="preserve">Домашний «Фермерская коллекция», 45%, 0,37 кг, в/у</t>
  </si>
  <si>
    <t xml:space="preserve">Брынза классическая "Умалат", 45%, 0,2 кг, т/ф</t>
  </si>
  <si>
    <t xml:space="preserve">Брынза болгарская "Велика Брънза", 45%, 0,2 кг, т/ф</t>
  </si>
  <si>
    <t xml:space="preserve">Брынза болгарская "Вкусвилл", 45%, 0,2 кг, т/ф</t>
  </si>
  <si>
    <t xml:space="preserve">Брынза классическая "Умалат", 45%, 1,4 кг, в/у (брус)</t>
  </si>
  <si>
    <t xml:space="preserve"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</si>
  <si>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</si>
  <si>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</si>
  <si>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 xml:space="preserve">ОБРАЗЦЫ Рикотта КОКОС</t>
  </si>
  <si>
    <t xml:space="preserve">ОБРАЗЦЫ Рикотта МИНДАЛЬ</t>
  </si>
  <si>
    <t xml:space="preserve">Халуми для жарки «kλαssikós», 45%, 0,3 кг, к/к</t>
  </si>
  <si>
    <t xml:space="preserve">Код номенклатуры в 1C</t>
  </si>
  <si>
    <t xml:space="preserve">Н0000084595</t>
  </si>
  <si>
    <t xml:space="preserve">Н0000096641</t>
  </si>
  <si>
    <t xml:space="preserve">Н0000098293</t>
  </si>
  <si>
    <t xml:space="preserve">00-00006396</t>
  </si>
  <si>
    <t xml:space="preserve">00-00006405</t>
  </si>
  <si>
    <t xml:space="preserve">00-00008742</t>
  </si>
  <si>
    <t xml:space="preserve">00-00008743</t>
  </si>
  <si>
    <t xml:space="preserve">Н0000081879</t>
  </si>
  <si>
    <t xml:space="preserve">Н0000096814</t>
  </si>
  <si>
    <t xml:space="preserve">Н0000097655</t>
  </si>
  <si>
    <t xml:space="preserve">Н0000094741</t>
  </si>
  <si>
    <t xml:space="preserve">Н0000095992</t>
  </si>
  <si>
    <t xml:space="preserve">Н0000090330</t>
  </si>
  <si>
    <t xml:space="preserve">Н0000098463</t>
  </si>
  <si>
    <t xml:space="preserve">00-00008525</t>
  </si>
  <si>
    <t xml:space="preserve">Н0000096639</t>
  </si>
  <si>
    <t xml:space="preserve">Н0000099331</t>
  </si>
  <si>
    <t xml:space="preserve">Н0000093444</t>
  </si>
  <si>
    <t xml:space="preserve">00-00008879</t>
  </si>
  <si>
    <t xml:space="preserve">00-00008988</t>
  </si>
  <si>
    <t xml:space="preserve">Н0000096233</t>
  </si>
  <si>
    <t xml:space="preserve">Н0000096636</t>
  </si>
  <si>
    <t xml:space="preserve">Н0000096805</t>
  </si>
  <si>
    <t xml:space="preserve">Н0000097277</t>
  </si>
  <si>
    <t xml:space="preserve">Н0000094727</t>
  </si>
  <si>
    <t xml:space="preserve">Н0000094737</t>
  </si>
  <si>
    <t xml:space="preserve">Н0000095985</t>
  </si>
  <si>
    <t xml:space="preserve">Н0000098465</t>
  </si>
  <si>
    <t xml:space="preserve">00-00007188</t>
  </si>
  <si>
    <t xml:space="preserve">00-00008507</t>
  </si>
  <si>
    <t xml:space="preserve">00-00008816</t>
  </si>
  <si>
    <t xml:space="preserve">00-00009215</t>
  </si>
  <si>
    <t xml:space="preserve">Н0000090380</t>
  </si>
  <si>
    <t xml:space="preserve">327192013  </t>
  </si>
  <si>
    <t xml:space="preserve">00-00009632</t>
  </si>
  <si>
    <t xml:space="preserve">Н0000096234</t>
  </si>
  <si>
    <t xml:space="preserve">Н0000096635</t>
  </si>
  <si>
    <t xml:space="preserve">Н0000096804</t>
  </si>
  <si>
    <t xml:space="preserve">Н0000097275</t>
  </si>
  <si>
    <t xml:space="preserve">Н0000098464</t>
  </si>
  <si>
    <t xml:space="preserve">Н0000094728</t>
  </si>
  <si>
    <t xml:space="preserve">Н0000094729</t>
  </si>
  <si>
    <t xml:space="preserve">Н0000094736</t>
  </si>
  <si>
    <t xml:space="preserve">Н0000095415</t>
  </si>
  <si>
    <t xml:space="preserve">Н0000095981</t>
  </si>
  <si>
    <t xml:space="preserve">00-00007161</t>
  </si>
  <si>
    <t xml:space="preserve">00-00008508</t>
  </si>
  <si>
    <t xml:space="preserve">00-00008815</t>
  </si>
  <si>
    <t xml:space="preserve">00-00009216</t>
  </si>
  <si>
    <t xml:space="preserve">Н0000090381</t>
  </si>
  <si>
    <t xml:space="preserve">327193010  </t>
  </si>
  <si>
    <t xml:space="preserve">00-00009633</t>
  </si>
  <si>
    <t xml:space="preserve">00-00008479</t>
  </si>
  <si>
    <t xml:space="preserve">Н0000096235</t>
  </si>
  <si>
    <t xml:space="preserve">Н0000097279</t>
  </si>
  <si>
    <t xml:space="preserve">Н0000098694</t>
  </si>
  <si>
    <t xml:space="preserve">Н0000094029</t>
  </si>
  <si>
    <t xml:space="preserve">Н0000095392</t>
  </si>
  <si>
    <t xml:space="preserve">Н0000098818</t>
  </si>
  <si>
    <t xml:space="preserve">Н0000098819</t>
  </si>
  <si>
    <t xml:space="preserve">00-00006857</t>
  </si>
  <si>
    <t xml:space="preserve">00-00007992</t>
  </si>
  <si>
    <t xml:space="preserve">Н0000086888</t>
  </si>
  <si>
    <t xml:space="preserve">Н0000088471</t>
  </si>
  <si>
    <t xml:space="preserve">00-00010060</t>
  </si>
  <si>
    <t xml:space="preserve">Н0000096627</t>
  </si>
  <si>
    <t xml:space="preserve">Н0000095930</t>
  </si>
  <si>
    <t xml:space="preserve">Н0000096629</t>
  </si>
  <si>
    <t xml:space="preserve">Н0000095932</t>
  </si>
  <si>
    <t xml:space="preserve">Н0000095931</t>
  </si>
  <si>
    <t xml:space="preserve">00-00010061</t>
  </si>
  <si>
    <t xml:space="preserve">00-00010187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</si>
  <si>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</si>
  <si>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</si>
  <si>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</si>
  <si>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</si>
  <si>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</si>
  <si>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00-00007583</t>
  </si>
  <si>
    <t xml:space="preserve">00-00008312</t>
  </si>
  <si>
    <t xml:space="preserve">00-00008313</t>
  </si>
  <si>
    <t xml:space="preserve">00-00008556</t>
  </si>
  <si>
    <t xml:space="preserve">00-00008559</t>
  </si>
  <si>
    <t xml:space="preserve">00-00008817</t>
  </si>
  <si>
    <t xml:space="preserve">Н0000079144</t>
  </si>
  <si>
    <t xml:space="preserve">Н0000084378</t>
  </si>
  <si>
    <t xml:space="preserve">Н0000096418</t>
  </si>
  <si>
    <t xml:space="preserve">Н0000096640</t>
  </si>
  <si>
    <t xml:space="preserve">Н0000097278</t>
  </si>
  <si>
    <t xml:space="preserve">Н0000097280</t>
  </si>
  <si>
    <t xml:space="preserve">Н0000094274</t>
  </si>
  <si>
    <t xml:space="preserve">Н0000094726</t>
  </si>
  <si>
    <t xml:space="preserve">Н0000094735</t>
  </si>
  <si>
    <t xml:space="preserve">Н0000095251</t>
  </si>
  <si>
    <t xml:space="preserve">00-00006397</t>
  </si>
  <si>
    <t xml:space="preserve">00-00008454</t>
  </si>
  <si>
    <t xml:space="preserve">00-00008810</t>
  </si>
  <si>
    <t xml:space="preserve">00-00008814</t>
  </si>
  <si>
    <t xml:space="preserve">00-00008894</t>
  </si>
  <si>
    <t xml:space="preserve">00-00009217</t>
  </si>
  <si>
    <t xml:space="preserve">00-00009233</t>
  </si>
  <si>
    <t xml:space="preserve">Н0000079372</t>
  </si>
  <si>
    <t xml:space="preserve">00-00009887</t>
  </si>
  <si>
    <t xml:space="preserve">00-00010112</t>
  </si>
  <si>
    <t xml:space="preserve">00-00010673</t>
  </si>
  <si>
    <t xml:space="preserve">Н0000096638</t>
  </si>
  <si>
    <t xml:space="preserve">Н0000093998</t>
  </si>
  <si>
    <t xml:space="preserve">Н0000094497</t>
  </si>
  <si>
    <t xml:space="preserve">Н0000095934</t>
  </si>
  <si>
    <t xml:space="preserve">Н0000098311</t>
  </si>
  <si>
    <t xml:space="preserve">00-00008811</t>
  </si>
  <si>
    <t xml:space="preserve">00-00010669</t>
  </si>
  <si>
    <t xml:space="preserve">Н0000098310</t>
  </si>
  <si>
    <t xml:space="preserve">Н0000096631</t>
  </si>
  <si>
    <t xml:space="preserve">00-00006404</t>
  </si>
  <si>
    <t xml:space="preserve">00-00009436</t>
  </si>
  <si>
    <t xml:space="preserve">Н0000098195</t>
  </si>
  <si>
    <t xml:space="preserve">Н0000098398</t>
  </si>
  <si>
    <t xml:space="preserve">Н0000094363</t>
  </si>
  <si>
    <t xml:space="preserve">Н0000095118</t>
  </si>
  <si>
    <t xml:space="preserve">Н0000085587</t>
  </si>
  <si>
    <t xml:space="preserve">00-00008813</t>
  </si>
  <si>
    <t xml:space="preserve">00-00009384</t>
  </si>
  <si>
    <t xml:space="preserve">Н0000079142</t>
  </si>
  <si>
    <t xml:space="preserve">Н0000083955</t>
  </si>
  <si>
    <t xml:space="preserve">Н0000083957</t>
  </si>
  <si>
    <t xml:space="preserve">Н0000096632</t>
  </si>
  <si>
    <t xml:space="preserve">Н0000097944</t>
  </si>
  <si>
    <t xml:space="preserve">Н0000098397</t>
  </si>
  <si>
    <t xml:space="preserve">Н0000098466</t>
  </si>
  <si>
    <t xml:space="preserve">Н0000098695</t>
  </si>
  <si>
    <t xml:space="preserve">Н0000085588</t>
  </si>
  <si>
    <t xml:space="preserve">Н0000097946</t>
  </si>
  <si>
    <t xml:space="preserve">Н0000098693</t>
  </si>
  <si>
    <t xml:space="preserve">00-00008812</t>
  </si>
  <si>
    <t xml:space="preserve">Н0000098198</t>
  </si>
  <si>
    <t xml:space="preserve">Н0000098196</t>
  </si>
  <si>
    <t xml:space="preserve">Н0000098197</t>
  </si>
  <si>
    <t xml:space="preserve">00-00006403</t>
  </si>
  <si>
    <t xml:space="preserve">00-00008892</t>
  </si>
  <si>
    <t xml:space="preserve">00-00009304</t>
  </si>
  <si>
    <t xml:space="preserve">00-00009306</t>
  </si>
  <si>
    <t xml:space="preserve">Н0000096634</t>
  </si>
  <si>
    <t xml:space="preserve">Н0000097529</t>
  </si>
  <si>
    <t xml:space="preserve">00-00007502</t>
  </si>
  <si>
    <t xml:space="preserve">00-00008893</t>
  </si>
  <si>
    <t xml:space="preserve">Н0000090708</t>
  </si>
  <si>
    <t xml:space="preserve">Н0000097368</t>
  </si>
  <si>
    <t xml:space="preserve">00-00007125</t>
  </si>
  <si>
    <t xml:space="preserve">00-00009325</t>
  </si>
  <si>
    <t xml:space="preserve">00-00009383</t>
  </si>
  <si>
    <t xml:space="preserve">00-00010058</t>
  </si>
  <si>
    <t xml:space="preserve">00-00010059</t>
  </si>
  <si>
    <t xml:space="preserve">Н0000097945</t>
  </si>
  <si>
    <t xml:space="preserve">Н0000094740</t>
  </si>
  <si>
    <t xml:space="preserve">Н0000088717</t>
  </si>
  <si>
    <t xml:space="preserve">00-00009020</t>
  </si>
  <si>
    <t xml:space="preserve">00-00007070</t>
  </si>
  <si>
    <t xml:space="preserve">00-00008028</t>
  </si>
  <si>
    <t xml:space="preserve">00-00009530</t>
  </si>
  <si>
    <t xml:space="preserve">00-00009643</t>
  </si>
  <si>
    <t xml:space="preserve">00-00010095</t>
  </si>
  <si>
    <t xml:space="preserve">00-00009486</t>
  </si>
  <si>
    <t xml:space="preserve">00-00010207</t>
  </si>
  <si>
    <t xml:space="preserve">00-00010208</t>
  </si>
  <si>
    <t xml:space="preserve">00-00010209</t>
  </si>
  <si>
    <t xml:space="preserve">00-00010245</t>
  </si>
  <si>
    <t xml:space="preserve">Фактические остатки на складах - Заявлено, кг:</t>
  </si>
  <si>
    <t xml:space="preserve">Нормативные остатки, кг</t>
  </si>
  <si>
    <t xml:space="preserve">Заявлено всего, кг:</t>
  </si>
  <si>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</si>
  <si>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</si>
  <si>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</si>
  <si>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</si>
  <si>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</si>
  <si>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</si>
  <si>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</si>
  <si>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</si>
  <si>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</si>
  <si>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</si>
  <si>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</si>
  <si>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</si>
  <si>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</si>
  <si>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80.0, </t>
  </si>
  <si>
    <t xml:space="preserve">Маскарпоне</t>
  </si>
  <si>
    <t xml:space="preserve">Глобус</t>
  </si>
  <si>
    <t xml:space="preserve">[182, 174, 172, 169, 170]</t>
  </si>
  <si>
    <t xml:space="preserve">ВкусВилл</t>
  </si>
  <si>
    <t xml:space="preserve">Красная птица</t>
  </si>
  <si>
    <t xml:space="preserve">Unagrande</t>
  </si>
  <si>
    <t xml:space="preserve">Pretto</t>
  </si>
  <si>
    <t xml:space="preserve">Unаgrande</t>
  </si>
  <si>
    <t xml:space="preserve">[176, 171]</t>
  </si>
  <si>
    <t xml:space="preserve">50.0, Шоколад</t>
  </si>
  <si>
    <t xml:space="preserve">[173, 183]</t>
  </si>
  <si>
    <t xml:space="preserve">Бонджорно</t>
  </si>
  <si>
    <t xml:space="preserve">38.0, </t>
  </si>
  <si>
    <t xml:space="preserve">Сливки</t>
  </si>
  <si>
    <t xml:space="preserve">[178]</t>
  </si>
  <si>
    <t xml:space="preserve">[179, 180, 186]</t>
  </si>
  <si>
    <t xml:space="preserve">Вкусвилл</t>
  </si>
  <si>
    <t xml:space="preserve">[181, 185]</t>
  </si>
  <si>
    <t xml:space="preserve">35.0, </t>
  </si>
  <si>
    <t xml:space="preserve">[184]</t>
  </si>
  <si>
    <t xml:space="preserve">[187]</t>
  </si>
  <si>
    <t xml:space="preserve">[188]</t>
  </si>
  <si>
    <t xml:space="preserve">70.0, </t>
  </si>
  <si>
    <t xml:space="preserve">Кремчиз</t>
  </si>
  <si>
    <t xml:space="preserve">[189]</t>
  </si>
  <si>
    <t xml:space="preserve">75.0, </t>
  </si>
  <si>
    <t xml:space="preserve">[190]</t>
  </si>
  <si>
    <t xml:space="preserve">[198, 206, 197, 207]</t>
  </si>
  <si>
    <t xml:space="preserve">Фермерская коллекция</t>
  </si>
  <si>
    <t xml:space="preserve">65.0, </t>
  </si>
  <si>
    <t xml:space="preserve">Творожный</t>
  </si>
  <si>
    <t xml:space="preserve">[204, 211, 215]</t>
  </si>
  <si>
    <t xml:space="preserve">Робиола</t>
  </si>
  <si>
    <t xml:space="preserve">[199]</t>
  </si>
  <si>
    <t xml:space="preserve">70.0, Паприка</t>
  </si>
  <si>
    <t xml:space="preserve">[200, 217]</t>
  </si>
  <si>
    <t xml:space="preserve">Зеленая линия</t>
  </si>
  <si>
    <t xml:space="preserve">70.0, Томаты</t>
  </si>
  <si>
    <t xml:space="preserve">[201]</t>
  </si>
  <si>
    <t xml:space="preserve">70.0, Травы</t>
  </si>
  <si>
    <t xml:space="preserve">[202, 216]</t>
  </si>
  <si>
    <t xml:space="preserve">[203, 212]</t>
  </si>
  <si>
    <t xml:space="preserve">[205]</t>
  </si>
  <si>
    <t xml:space="preserve">70.0, Огурец</t>
  </si>
  <si>
    <t xml:space="preserve">[210, 213]</t>
  </si>
  <si>
    <t xml:space="preserve">[218]</t>
  </si>
  <si>
    <t xml:space="preserve">LiebenDorf</t>
  </si>
  <si>
    <t xml:space="preserve">[219]</t>
  </si>
  <si>
    <t xml:space="preserve">65.0, Зелень</t>
  </si>
  <si>
    <t xml:space="preserve">[220]</t>
  </si>
  <si>
    <t xml:space="preserve">Номер группы варок</t>
  </si>
  <si>
    <t xml:space="preserve">Линия</t>
  </si>
  <si>
    <t xml:space="preserve">SKU</t>
  </si>
  <si>
    <t xml:space="preserve">Кг</t>
  </si>
  <si>
    <t xml:space="preserve">Остатки</t>
  </si>
  <si>
    <t xml:space="preserve">Выход, кг</t>
  </si>
  <si>
    <t xml:space="preserve">Вход, кг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</si>
  <si>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</si>
  <si>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</si>
  <si>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</si>
  <si>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</si>
  <si>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Кремчиз "Pretto", 70%, 2,5 кг, пл/в</t>
  </si>
  <si>
    <t xml:space="preserve">Кремчиз "Unagrande", 70%, 0,18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</si>
  <si>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</si>
  <si>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</si>
  <si>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с паприкой "ВкусВилл", 70%, 0,14 кг, пл/с</t>
  </si>
  <si>
    <t xml:space="preserve">Маскарпоне "Глобус", 80%, 0,25 кг, пл/с</t>
  </si>
  <si>
    <t xml:space="preserve">Маскарпоне с шоколадом "Бонджорно", 50%, 0,2 кг, пл/с</t>
  </si>
  <si>
    <t xml:space="preserve">Робиола "Unagrande", 65%, 0,18 кг, пл/с</t>
  </si>
  <si>
    <t xml:space="preserve">Робиола "Избёнка", 65%, 0,18 кг, пл/с (6 шт)</t>
  </si>
  <si>
    <t xml:space="preserve">Творожный "Pretto", 65%, 0,18 кг, пл/с</t>
  </si>
  <si>
    <t xml:space="preserve">Творожный "Фермерская коллекция", 65%,0,18 кг,пл/с</t>
  </si>
  <si>
    <t xml:space="preserve">Крем чиз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</si>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</sst>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General"/>
    <numFmt numFmtId="168" formatCode="0"/>
    <numFmt numFmtId="169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1DADA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FFF99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K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  <c r="EZ1" s="1" t="n">
        <v>154</v>
      </c>
      <c r="FA1" s="1" t="n">
        <v>155</v>
      </c>
      <c r="FB1" s="1" t="n">
        <v>156</v>
      </c>
      <c r="FC1" s="1" t="n">
        <v>157</v>
      </c>
      <c r="FD1" s="1" t="n">
        <v>158</v>
      </c>
      <c r="FE1" s="1" t="n">
        <v>159</v>
      </c>
      <c r="FF1" s="1" t="n">
        <v>160</v>
      </c>
      <c r="FG1" s="1" t="n">
        <v>161</v>
      </c>
      <c r="FH1" s="1" t="n">
        <v>162</v>
      </c>
      <c r="FI1" s="1" t="n">
        <v>163</v>
      </c>
      <c r="FJ1" s="1" t="n">
        <v>164</v>
      </c>
      <c r="FK1" s="1" t="n">
        <v>165</v>
      </c>
    </row>
    <row r="2" customFormat="false" ht="14.25" hidden="false" customHeight="false" outlineLevel="0" collapsed="false">
      <c r="A2" s="1" t="n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</row>
    <row r="3" customFormat="false" ht="14.25" hidden="false" customHeight="false" outlineLevel="0" collapsed="false">
      <c r="A3" s="1" t="n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</row>
    <row r="4" customFormat="false" ht="14.25" hidden="false" customHeight="false" outlineLevel="0" collapsed="false">
      <c r="A4" s="1" t="n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</row>
    <row r="5" customFormat="false" ht="14.2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</row>
    <row r="6" customFormat="false" ht="14.25" hidden="false" customHeight="false" outlineLevel="0" collapsed="false">
      <c r="A6" s="1" t="s">
        <v>167</v>
      </c>
      <c r="B6" s="2" t="s">
        <v>168</v>
      </c>
      <c r="C6" s="2" t="s">
        <v>169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178</v>
      </c>
      <c r="M6" s="2" t="s">
        <v>179</v>
      </c>
      <c r="N6" s="2" t="s">
        <v>180</v>
      </c>
      <c r="O6" s="2" t="s">
        <v>181</v>
      </c>
      <c r="P6" s="2" t="s">
        <v>182</v>
      </c>
      <c r="Q6" s="2" t="s">
        <v>183</v>
      </c>
      <c r="R6" s="2" t="s">
        <v>184</v>
      </c>
      <c r="S6" s="2" t="s">
        <v>185</v>
      </c>
      <c r="T6" s="2" t="s">
        <v>186</v>
      </c>
      <c r="U6" s="2" t="s">
        <v>187</v>
      </c>
      <c r="V6" s="2" t="s">
        <v>188</v>
      </c>
      <c r="W6" s="2" t="s">
        <v>189</v>
      </c>
      <c r="X6" s="2" t="s">
        <v>190</v>
      </c>
      <c r="Y6" s="2" t="s">
        <v>191</v>
      </c>
      <c r="Z6" s="2" t="s">
        <v>192</v>
      </c>
      <c r="AA6" s="2" t="s">
        <v>193</v>
      </c>
      <c r="AB6" s="2" t="s">
        <v>194</v>
      </c>
      <c r="AC6" s="2" t="s">
        <v>195</v>
      </c>
      <c r="AD6" s="2" t="s">
        <v>196</v>
      </c>
      <c r="AE6" s="2" t="s">
        <v>197</v>
      </c>
      <c r="AF6" s="2" t="s">
        <v>198</v>
      </c>
      <c r="AG6" s="2" t="s">
        <v>199</v>
      </c>
      <c r="AH6" s="2" t="s">
        <v>200</v>
      </c>
      <c r="AI6" s="2" t="s">
        <v>201</v>
      </c>
      <c r="AJ6" s="2" t="s">
        <v>202</v>
      </c>
      <c r="AK6" s="2" t="s">
        <v>203</v>
      </c>
      <c r="AL6" s="2" t="s">
        <v>204</v>
      </c>
      <c r="AM6" s="2" t="s">
        <v>205</v>
      </c>
      <c r="AN6" s="2" t="s">
        <v>206</v>
      </c>
      <c r="AO6" s="2" t="s">
        <v>207</v>
      </c>
      <c r="AP6" s="2" t="s">
        <v>208</v>
      </c>
      <c r="AQ6" s="2" t="s">
        <v>209</v>
      </c>
      <c r="AR6" s="2" t="s">
        <v>210</v>
      </c>
      <c r="AS6" s="2" t="s">
        <v>211</v>
      </c>
      <c r="AT6" s="2" t="s">
        <v>212</v>
      </c>
      <c r="AU6" s="2" t="s">
        <v>213</v>
      </c>
      <c r="AV6" s="2" t="s">
        <v>214</v>
      </c>
      <c r="AW6" s="2" t="s">
        <v>215</v>
      </c>
      <c r="AX6" s="2" t="s">
        <v>216</v>
      </c>
      <c r="AY6" s="2" t="s">
        <v>217</v>
      </c>
      <c r="AZ6" s="2" t="s">
        <v>218</v>
      </c>
      <c r="BA6" s="2" t="s">
        <v>219</v>
      </c>
      <c r="BB6" s="2" t="s">
        <v>220</v>
      </c>
      <c r="BC6" s="2" t="s">
        <v>221</v>
      </c>
      <c r="BD6" s="2" t="s">
        <v>222</v>
      </c>
      <c r="BE6" s="2" t="s">
        <v>223</v>
      </c>
      <c r="BF6" s="2" t="s">
        <v>224</v>
      </c>
      <c r="BG6" s="2" t="s">
        <v>225</v>
      </c>
      <c r="BH6" s="2" t="s">
        <v>226</v>
      </c>
      <c r="BI6" s="2" t="s">
        <v>227</v>
      </c>
      <c r="BJ6" s="2" t="s">
        <v>228</v>
      </c>
      <c r="BK6" s="2" t="s">
        <v>229</v>
      </c>
      <c r="BL6" s="2" t="s">
        <v>230</v>
      </c>
      <c r="BM6" s="2" t="s">
        <v>231</v>
      </c>
      <c r="BN6" s="2" t="s">
        <v>232</v>
      </c>
      <c r="BO6" s="2" t="s">
        <v>233</v>
      </c>
      <c r="BP6" s="2" t="s">
        <v>234</v>
      </c>
      <c r="BQ6" s="2" t="s">
        <v>235</v>
      </c>
      <c r="BR6" s="2" t="s">
        <v>236</v>
      </c>
      <c r="BS6" s="2" t="s">
        <v>237</v>
      </c>
      <c r="BT6" s="2" t="s">
        <v>238</v>
      </c>
      <c r="BU6" s="2" t="s">
        <v>239</v>
      </c>
      <c r="BV6" s="2" t="s">
        <v>240</v>
      </c>
      <c r="BW6" s="2" t="s">
        <v>241</v>
      </c>
      <c r="BX6" s="2" t="s">
        <v>242</v>
      </c>
      <c r="BY6" s="2" t="s">
        <v>243</v>
      </c>
      <c r="BZ6" s="2" t="s">
        <v>244</v>
      </c>
      <c r="CA6" s="2" t="s">
        <v>245</v>
      </c>
      <c r="CB6" s="2" t="s">
        <v>246</v>
      </c>
      <c r="CC6" s="2" t="s">
        <v>247</v>
      </c>
      <c r="CD6" s="2" t="s">
        <v>248</v>
      </c>
      <c r="CE6" s="2" t="s">
        <v>249</v>
      </c>
      <c r="CF6" s="2" t="s">
        <v>250</v>
      </c>
      <c r="CG6" s="2" t="s">
        <v>251</v>
      </c>
      <c r="CH6" s="2" t="s">
        <v>252</v>
      </c>
      <c r="CI6" s="2" t="s">
        <v>253</v>
      </c>
      <c r="CJ6" s="2" t="s">
        <v>254</v>
      </c>
      <c r="CK6" s="2" t="s">
        <v>255</v>
      </c>
      <c r="CL6" s="2" t="s">
        <v>256</v>
      </c>
      <c r="CM6" s="2" t="s">
        <v>257</v>
      </c>
      <c r="CN6" s="2" t="s">
        <v>258</v>
      </c>
      <c r="CO6" s="2" t="s">
        <v>259</v>
      </c>
      <c r="CP6" s="2" t="s">
        <v>260</v>
      </c>
      <c r="CQ6" s="2" t="s">
        <v>261</v>
      </c>
      <c r="CR6" s="2" t="s">
        <v>262</v>
      </c>
      <c r="CS6" s="2" t="s">
        <v>263</v>
      </c>
      <c r="CT6" s="2" t="s">
        <v>264</v>
      </c>
      <c r="CU6" s="2" t="s">
        <v>265</v>
      </c>
      <c r="CV6" s="2" t="s">
        <v>266</v>
      </c>
      <c r="CW6" s="2" t="s">
        <v>267</v>
      </c>
      <c r="CX6" s="2" t="s">
        <v>268</v>
      </c>
      <c r="CY6" s="2" t="s">
        <v>269</v>
      </c>
      <c r="CZ6" s="2" t="s">
        <v>270</v>
      </c>
      <c r="DA6" s="2" t="s">
        <v>271</v>
      </c>
      <c r="DB6" s="2" t="s">
        <v>272</v>
      </c>
      <c r="DC6" s="2" t="s">
        <v>273</v>
      </c>
      <c r="DD6" s="2" t="s">
        <v>274</v>
      </c>
      <c r="DE6" s="2" t="s">
        <v>275</v>
      </c>
      <c r="DF6" s="2" t="s">
        <v>276</v>
      </c>
      <c r="DG6" s="2" t="s">
        <v>277</v>
      </c>
      <c r="DH6" s="2" t="s">
        <v>278</v>
      </c>
      <c r="DI6" s="2" t="s">
        <v>279</v>
      </c>
      <c r="DJ6" s="2" t="s">
        <v>280</v>
      </c>
      <c r="DK6" s="2" t="s">
        <v>281</v>
      </c>
      <c r="DL6" s="2" t="s">
        <v>282</v>
      </c>
      <c r="DM6" s="2" t="s">
        <v>283</v>
      </c>
      <c r="DN6" s="2" t="s">
        <v>284</v>
      </c>
      <c r="DO6" s="2" t="s">
        <v>285</v>
      </c>
      <c r="DP6" s="2" t="s">
        <v>286</v>
      </c>
      <c r="DQ6" s="2" t="s">
        <v>287</v>
      </c>
      <c r="DR6" s="2" t="s">
        <v>288</v>
      </c>
      <c r="DS6" s="2" t="s">
        <v>289</v>
      </c>
      <c r="DT6" s="2" t="s">
        <v>290</v>
      </c>
      <c r="DU6" s="2" t="s">
        <v>291</v>
      </c>
      <c r="DV6" s="2" t="s">
        <v>292</v>
      </c>
      <c r="DW6" s="2" t="s">
        <v>293</v>
      </c>
      <c r="DX6" s="2" t="s">
        <v>294</v>
      </c>
      <c r="DY6" s="2" t="s">
        <v>295</v>
      </c>
      <c r="DZ6" s="2" t="s">
        <v>296</v>
      </c>
      <c r="EA6" s="2" t="s">
        <v>297</v>
      </c>
      <c r="EB6" s="2" t="s">
        <v>298</v>
      </c>
      <c r="EC6" s="2" t="s">
        <v>299</v>
      </c>
      <c r="ED6" s="2" t="s">
        <v>300</v>
      </c>
      <c r="EE6" s="2" t="s">
        <v>301</v>
      </c>
      <c r="EF6" s="2" t="s">
        <v>302</v>
      </c>
      <c r="EG6" s="2" t="s">
        <v>303</v>
      </c>
      <c r="EH6" s="2" t="s">
        <v>304</v>
      </c>
      <c r="EI6" s="2" t="s">
        <v>305</v>
      </c>
      <c r="EJ6" s="2" t="s">
        <v>306</v>
      </c>
      <c r="EK6" s="2" t="s">
        <v>307</v>
      </c>
      <c r="EL6" s="2" t="s">
        <v>308</v>
      </c>
      <c r="EM6" s="2" t="s">
        <v>309</v>
      </c>
      <c r="EN6" s="2" t="s">
        <v>310</v>
      </c>
      <c r="EO6" s="2" t="s">
        <v>311</v>
      </c>
      <c r="EP6" s="2" t="s">
        <v>312</v>
      </c>
      <c r="EQ6" s="2" t="s">
        <v>313</v>
      </c>
      <c r="ER6" s="2" t="s">
        <v>314</v>
      </c>
      <c r="ES6" s="2" t="s">
        <v>315</v>
      </c>
      <c r="ET6" s="2" t="s">
        <v>316</v>
      </c>
      <c r="EU6" s="2" t="s">
        <v>317</v>
      </c>
      <c r="EV6" s="2" t="s">
        <v>318</v>
      </c>
      <c r="EW6" s="2" t="s">
        <v>319</v>
      </c>
      <c r="EX6" s="2" t="s">
        <v>320</v>
      </c>
      <c r="EY6" s="2" t="s">
        <v>321</v>
      </c>
      <c r="EZ6" s="2" t="s">
        <v>322</v>
      </c>
      <c r="FA6" s="2" t="s">
        <v>323</v>
      </c>
      <c r="FB6" s="2" t="s">
        <v>324</v>
      </c>
      <c r="FC6" s="2" t="s">
        <v>325</v>
      </c>
      <c r="FD6" s="2" t="s">
        <v>326</v>
      </c>
      <c r="FE6" s="2" t="s">
        <v>327</v>
      </c>
      <c r="FF6" s="2" t="s">
        <v>328</v>
      </c>
      <c r="FG6" s="2" t="s">
        <v>329</v>
      </c>
      <c r="FH6" s="2" t="s">
        <v>330</v>
      </c>
      <c r="FI6" s="2" t="s">
        <v>331</v>
      </c>
      <c r="FJ6" s="2" t="s">
        <v>332</v>
      </c>
      <c r="FK6" s="2" t="s">
        <v>333</v>
      </c>
    </row>
    <row r="7" customFormat="false" ht="14.25" hidden="false" customHeight="false" outlineLevel="0" collapsed="false">
      <c r="A7" s="1" t="s">
        <v>334</v>
      </c>
      <c r="B7" s="2" t="n">
        <v>388</v>
      </c>
      <c r="C7" s="2" t="n">
        <v>-45</v>
      </c>
      <c r="D7" s="2" t="n">
        <v>-3</v>
      </c>
      <c r="E7" s="2" t="n">
        <v>-368</v>
      </c>
      <c r="F7" s="2" t="n">
        <v>0</v>
      </c>
      <c r="G7" s="2" t="n">
        <v>12</v>
      </c>
      <c r="H7" s="2" t="n">
        <v>42</v>
      </c>
      <c r="I7" s="2" t="n">
        <v>-3553</v>
      </c>
      <c r="J7" s="2" t="n">
        <v>0</v>
      </c>
      <c r="K7" s="2" t="n">
        <v>2</v>
      </c>
      <c r="L7" s="2" t="n">
        <v>-184</v>
      </c>
      <c r="M7" s="2" t="n">
        <v>2</v>
      </c>
      <c r="N7" s="2" t="n">
        <v>-458</v>
      </c>
      <c r="O7" s="2" t="n">
        <v>-19</v>
      </c>
      <c r="P7" s="2" t="n">
        <v>-2207</v>
      </c>
      <c r="Q7" s="2" t="n">
        <v>-19</v>
      </c>
      <c r="R7" s="2" t="n">
        <v>2</v>
      </c>
      <c r="S7" s="2" t="n">
        <v>-817</v>
      </c>
      <c r="T7" s="2" t="n">
        <v>0</v>
      </c>
      <c r="U7" s="2" t="n">
        <v>0</v>
      </c>
      <c r="V7" s="2" t="n">
        <v>-350</v>
      </c>
      <c r="W7" s="2" t="n">
        <v>-18</v>
      </c>
      <c r="X7" s="2" t="n">
        <v>-108</v>
      </c>
      <c r="Y7" s="2" t="n">
        <v>6</v>
      </c>
      <c r="Z7" s="2" t="n">
        <v>-2799</v>
      </c>
      <c r="AA7" s="2" t="n">
        <v>3</v>
      </c>
      <c r="AB7" s="2" t="n">
        <v>-229</v>
      </c>
      <c r="AC7" s="2" t="n">
        <v>-536</v>
      </c>
      <c r="AD7" s="2" t="n">
        <v>-610</v>
      </c>
      <c r="AE7" s="2" t="n">
        <v>-977</v>
      </c>
      <c r="AF7" s="2" t="n">
        <v>0</v>
      </c>
      <c r="AG7" s="2" t="n">
        <v>-272</v>
      </c>
      <c r="AH7" s="2" t="n">
        <v>-21</v>
      </c>
      <c r="AI7" s="2" t="n">
        <v>-128</v>
      </c>
      <c r="AJ7" s="2" t="n">
        <v>-2</v>
      </c>
      <c r="AK7" s="2" t="n">
        <v>-53</v>
      </c>
      <c r="AL7" s="2" t="n">
        <v>-13</v>
      </c>
      <c r="AM7" s="2" t="n">
        <v>-65</v>
      </c>
      <c r="AN7" s="2" t="n">
        <v>0</v>
      </c>
      <c r="AO7" s="2" t="n">
        <v>-194</v>
      </c>
      <c r="AP7" s="2" t="n">
        <v>-517</v>
      </c>
      <c r="AQ7" s="2" t="n">
        <v>-800</v>
      </c>
      <c r="AR7" s="2" t="n">
        <v>-39</v>
      </c>
      <c r="AS7" s="2" t="n">
        <v>0</v>
      </c>
      <c r="AT7" s="2" t="n">
        <v>-224</v>
      </c>
      <c r="AU7" s="2" t="n">
        <v>-1532</v>
      </c>
      <c r="AV7" s="2" t="n">
        <v>-741</v>
      </c>
      <c r="AW7" s="2" t="n">
        <v>0</v>
      </c>
      <c r="AX7" s="2" t="n">
        <v>-253</v>
      </c>
      <c r="AY7" s="2" t="n">
        <v>-3</v>
      </c>
      <c r="AZ7" s="2" t="n">
        <v>-25</v>
      </c>
      <c r="BA7" s="2" t="n">
        <v>-6</v>
      </c>
      <c r="BB7" s="2" t="n">
        <v>-138</v>
      </c>
      <c r="BC7" s="2" t="n">
        <v>-70</v>
      </c>
      <c r="BD7" s="2" t="n">
        <v>27</v>
      </c>
      <c r="BE7" s="2" t="n">
        <v>50</v>
      </c>
      <c r="BF7" s="2" t="n">
        <v>429</v>
      </c>
      <c r="BG7" s="2" t="n">
        <v>-134</v>
      </c>
      <c r="BH7" s="2" t="n">
        <v>127</v>
      </c>
      <c r="BI7" s="2" t="n">
        <v>147</v>
      </c>
      <c r="BJ7" s="2" t="n">
        <v>7182</v>
      </c>
      <c r="BK7" s="2" t="n">
        <v>455</v>
      </c>
      <c r="BL7" s="2" t="n">
        <v>35343</v>
      </c>
      <c r="BM7" s="2" t="n">
        <v>26682</v>
      </c>
      <c r="BN7" s="2" t="n">
        <v>73</v>
      </c>
      <c r="BO7" s="2" t="n">
        <v>14</v>
      </c>
      <c r="BP7" s="2" t="n">
        <v>61</v>
      </c>
      <c r="BQ7" s="2" t="n">
        <v>26</v>
      </c>
      <c r="BR7" s="2" t="n">
        <v>58</v>
      </c>
      <c r="BS7" s="2" t="n">
        <v>-250</v>
      </c>
      <c r="BT7" s="2" t="n">
        <v>19</v>
      </c>
      <c r="BU7" s="2" t="n">
        <v>0</v>
      </c>
      <c r="BV7" s="2" t="n">
        <v>105</v>
      </c>
      <c r="BW7" s="2" t="n">
        <v>129</v>
      </c>
      <c r="BX7" s="2" t="n">
        <v>81</v>
      </c>
      <c r="BY7" s="2" t="n">
        <v>876</v>
      </c>
      <c r="BZ7" s="2" t="n">
        <v>150</v>
      </c>
      <c r="CA7" s="2" t="n">
        <v>138</v>
      </c>
      <c r="CB7" s="2" t="n">
        <v>150</v>
      </c>
      <c r="CC7" s="2" t="n">
        <v>100</v>
      </c>
      <c r="CD7" s="2" t="n">
        <v>0</v>
      </c>
      <c r="CE7" s="2" t="n">
        <v>10</v>
      </c>
      <c r="CF7" s="2" t="n">
        <v>0</v>
      </c>
      <c r="CG7" s="2" t="n">
        <v>786</v>
      </c>
      <c r="CH7" s="2" t="n">
        <v>996</v>
      </c>
      <c r="CI7" s="2" t="n">
        <v>-567</v>
      </c>
      <c r="CJ7" s="2" t="n">
        <v>-121</v>
      </c>
      <c r="CK7" s="2" t="n">
        <v>0</v>
      </c>
      <c r="CL7" s="2" t="n">
        <v>19</v>
      </c>
      <c r="CM7" s="2" t="n">
        <v>-324</v>
      </c>
      <c r="CN7" s="2" t="n">
        <v>-831</v>
      </c>
      <c r="CO7" s="2" t="n">
        <v>-1971</v>
      </c>
      <c r="CP7" s="2" t="n">
        <v>-2324</v>
      </c>
      <c r="CQ7" s="2" t="n">
        <v>-424</v>
      </c>
      <c r="CR7" s="2" t="n">
        <v>42</v>
      </c>
      <c r="CS7" s="2" t="n">
        <v>0</v>
      </c>
      <c r="CT7" s="2" t="n">
        <v>0</v>
      </c>
      <c r="CU7" s="2" t="n">
        <v>2</v>
      </c>
      <c r="CV7" s="2" t="n">
        <v>-544</v>
      </c>
      <c r="CW7" s="2" t="n">
        <v>0</v>
      </c>
      <c r="CX7" s="2" t="n">
        <v>-457</v>
      </c>
      <c r="CY7" s="2" t="n">
        <v>-43</v>
      </c>
      <c r="CZ7" s="2" t="n">
        <v>-49</v>
      </c>
      <c r="DA7" s="2" t="n">
        <v>0</v>
      </c>
      <c r="DB7" s="2" t="n">
        <v>-24</v>
      </c>
      <c r="DC7" s="2" t="n">
        <v>-2569</v>
      </c>
      <c r="DD7" s="2" t="n">
        <v>1</v>
      </c>
      <c r="DE7" s="2" t="n">
        <v>106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124</v>
      </c>
      <c r="DK7" s="2" t="n">
        <v>208</v>
      </c>
      <c r="DL7" s="2" t="n">
        <v>0</v>
      </c>
      <c r="DM7" s="2" t="n">
        <v>26</v>
      </c>
      <c r="DN7" s="2" t="n">
        <v>51</v>
      </c>
      <c r="DO7" s="2" t="n">
        <v>35</v>
      </c>
      <c r="DP7" s="2" t="n">
        <v>158</v>
      </c>
      <c r="DQ7" s="2" t="n">
        <v>237</v>
      </c>
      <c r="DR7" s="2" t="n">
        <v>0</v>
      </c>
      <c r="DS7" s="2" t="n">
        <v>0</v>
      </c>
      <c r="DT7" s="2" t="n">
        <v>-311</v>
      </c>
      <c r="DU7" s="2" t="n">
        <v>1868</v>
      </c>
      <c r="DV7" s="2" t="n">
        <v>-1815</v>
      </c>
      <c r="DW7" s="2" t="n">
        <v>7</v>
      </c>
      <c r="DX7" s="2" t="n">
        <v>428</v>
      </c>
      <c r="DY7" s="2" t="n">
        <v>543</v>
      </c>
      <c r="DZ7" s="2" t="n">
        <v>133</v>
      </c>
      <c r="EA7" s="2" t="n">
        <v>-187</v>
      </c>
      <c r="EB7" s="2" t="n">
        <v>1179</v>
      </c>
      <c r="EC7" s="2" t="n">
        <v>-45</v>
      </c>
      <c r="ED7" s="2" t="n">
        <v>101</v>
      </c>
      <c r="EE7" s="2" t="n">
        <v>0</v>
      </c>
      <c r="EF7" s="2" t="n">
        <v>384</v>
      </c>
      <c r="EG7" s="2" t="n">
        <v>262</v>
      </c>
      <c r="EH7" s="2" t="n">
        <v>142</v>
      </c>
      <c r="EI7" s="2" t="n">
        <v>132</v>
      </c>
      <c r="EJ7" s="2" t="n">
        <v>396</v>
      </c>
      <c r="EK7" s="2" t="n">
        <v>298</v>
      </c>
      <c r="EL7" s="2" t="n">
        <v>29</v>
      </c>
      <c r="EM7" s="2" t="n">
        <v>-14</v>
      </c>
      <c r="EN7" s="2" t="n">
        <v>50</v>
      </c>
      <c r="EO7" s="2" t="n">
        <v>-69</v>
      </c>
      <c r="EP7" s="2" t="n">
        <v>79</v>
      </c>
      <c r="EQ7" s="2" t="n">
        <v>-9</v>
      </c>
      <c r="ER7" s="2" t="n">
        <v>93</v>
      </c>
      <c r="ES7" s="2" t="n">
        <v>15</v>
      </c>
      <c r="ET7" s="2" t="n">
        <v>0</v>
      </c>
      <c r="EU7" s="2" t="n">
        <v>0</v>
      </c>
      <c r="EV7" s="2" t="n">
        <v>-1335</v>
      </c>
      <c r="EW7" s="2" t="n">
        <v>-1142</v>
      </c>
      <c r="EX7" s="2" t="n">
        <v>277</v>
      </c>
      <c r="EY7" s="2" t="n">
        <v>-110</v>
      </c>
      <c r="EZ7" s="2" t="n">
        <v>-211</v>
      </c>
      <c r="FA7" s="2" t="n">
        <v>-444</v>
      </c>
      <c r="FB7" s="2" t="n">
        <v>43</v>
      </c>
      <c r="FC7" s="2" t="n">
        <v>101</v>
      </c>
      <c r="FD7" s="2" t="n">
        <v>4</v>
      </c>
      <c r="FE7" s="2" t="n">
        <v>0</v>
      </c>
      <c r="FF7" s="2" t="n">
        <v>-11</v>
      </c>
      <c r="FG7" s="2" t="n">
        <v>4</v>
      </c>
      <c r="FH7" s="2" t="n">
        <v>0</v>
      </c>
      <c r="FI7" s="2" t="n">
        <v>0</v>
      </c>
      <c r="FJ7" s="2" t="n">
        <v>0</v>
      </c>
      <c r="FK7" s="2" t="n">
        <v>65</v>
      </c>
    </row>
    <row r="8" customFormat="false" ht="14.25" hidden="false" customHeight="false" outlineLevel="0" collapsed="false">
      <c r="A8" s="1" t="s">
        <v>335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2" t="n">
        <v>0</v>
      </c>
      <c r="FJ8" s="2" t="n">
        <v>0</v>
      </c>
      <c r="FK8" s="2" t="n">
        <v>0</v>
      </c>
    </row>
    <row r="9" customFormat="false" ht="14.25" hidden="false" customHeight="false" outlineLevel="0" collapsed="false">
      <c r="A9" s="1" t="s">
        <v>336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5" zeroHeight="false" outlineLevelRow="0" outlineLevelCol="0"/>
  <cols>
    <col collapsed="false" customWidth="true" hidden="false" outlineLevel="0" max="1" min="1" style="2" width="13.09"/>
    <col collapsed="false" customWidth="true" hidden="false" outlineLevel="0" max="2" min="2" style="2" width="11.27"/>
    <col collapsed="false" customWidth="true" hidden="false" outlineLevel="0" max="4" min="4" style="2" width="62.18"/>
    <col collapsed="false" customWidth="true" hidden="false" outlineLevel="0" max="5" min="5" style="2" width="10.27"/>
    <col collapsed="false" customWidth="true" hidden="false" outlineLevel="0" max="8" min="6" style="3" width="10.27"/>
    <col collapsed="false" customWidth="true" hidden="false" outlineLevel="0" max="9" min="9" style="2" width="10.27"/>
    <col collapsed="false" customWidth="true" hidden="false" outlineLevel="0" max="10" min="10" style="2" width="18.18"/>
    <col collapsed="false" customWidth="false" hidden="false" outlineLevel="0" max="12" min="12" style="3" width="9.09"/>
    <col collapsed="false" customWidth="false" hidden="false" outlineLevel="0" max="13" min="13" style="4" width="9.09"/>
    <col collapsed="false" customWidth="false" hidden="true" outlineLevel="0" max="23" min="18" style="2" width="9.09"/>
  </cols>
  <sheetData>
    <row r="1" s="8" customFormat="true" ht="30" hidden="false" customHeight="true" outlineLevel="0" collapsed="false">
      <c r="A1" s="5" t="s">
        <v>337</v>
      </c>
      <c r="B1" s="5" t="s">
        <v>338</v>
      </c>
      <c r="C1" s="5" t="s">
        <v>339</v>
      </c>
      <c r="D1" s="5" t="s">
        <v>340</v>
      </c>
      <c r="E1" s="5" t="s">
        <v>341</v>
      </c>
      <c r="F1" s="6" t="s">
        <v>342</v>
      </c>
      <c r="G1" s="6" t="s">
        <v>343</v>
      </c>
      <c r="H1" s="6" t="s">
        <v>344</v>
      </c>
      <c r="I1" s="5" t="s">
        <v>345</v>
      </c>
      <c r="J1" s="5"/>
      <c r="K1" s="5" t="s">
        <v>346</v>
      </c>
      <c r="L1" s="6" t="s">
        <v>347</v>
      </c>
      <c r="M1" s="7" t="s">
        <v>348</v>
      </c>
      <c r="N1" s="5" t="s">
        <v>349</v>
      </c>
      <c r="P1" s="9" t="s">
        <v>334</v>
      </c>
    </row>
    <row r="2" customFormat="false" ht="13.5" hidden="false" customHeight="true" outlineLevel="0" collapsed="false">
      <c r="A2" s="10" t="s">
        <v>350</v>
      </c>
      <c r="B2" s="11" t="s">
        <v>351</v>
      </c>
      <c r="C2" s="12" t="s">
        <v>352</v>
      </c>
      <c r="D2" s="12" t="s">
        <v>116</v>
      </c>
      <c r="E2" s="12" t="n">
        <f aca="false">IFERROR(INDEX('файл остатки'!$A$5:$FG$265,MATCH($P$1,'файл остатки'!$A$5:$A$228,0),MATCH(D2,'файл остатки'!$A$5:$FG$5,0)), 0)</f>
        <v>26</v>
      </c>
      <c r="F2" s="12" t="n">
        <f aca="false">IFERROR(INDEX('файл остатки'!$A$5:$FG$265,MATCH($P$2,'файл остатки'!$A$5:$A$228,0),MATCH(D2,'файл остатки'!$A$5:$FG$5,0)), 0)</f>
        <v>0</v>
      </c>
      <c r="G2" s="12" t="n">
        <v>0</v>
      </c>
      <c r="H2" s="12" t="n">
        <f aca="false">MIN(E2 - G2, 0)</f>
        <v>0</v>
      </c>
      <c r="I2" s="12" t="n">
        <v>0</v>
      </c>
      <c r="K2" s="13" t="n">
        <v>600</v>
      </c>
      <c r="L2" s="13" t="n">
        <f aca="false">-(H2 + H3 + H4 + H5 + H6) / K2</f>
        <v>0.518333333333333</v>
      </c>
      <c r="M2" s="13" t="n">
        <f aca="false">ROUND(L2, 0)</f>
        <v>1</v>
      </c>
      <c r="P2" s="14" t="s">
        <v>335</v>
      </c>
      <c r="R2" s="13" t="s">
        <v>353</v>
      </c>
      <c r="S2" s="13" t="n">
        <v>46</v>
      </c>
    </row>
    <row r="3" customFormat="false" ht="13.5" hidden="false" customHeight="false" outlineLevel="0" collapsed="false">
      <c r="A3" s="10"/>
      <c r="B3" s="10"/>
      <c r="C3" s="12" t="s">
        <v>354</v>
      </c>
      <c r="D3" s="12" t="s">
        <v>118</v>
      </c>
      <c r="E3" s="12" t="n">
        <f aca="false">IFERROR(INDEX('файл остатки'!$A$5:$FG$265,MATCH($P$1,'файл остатки'!$A$5:$A$228,0),MATCH(D3,'файл остатки'!$A$5:$FG$5,0)), 0)</f>
        <v>35</v>
      </c>
      <c r="F3" s="12" t="n">
        <f aca="false">IFERROR(INDEX('файл остатки'!$A$5:$FG$265,MATCH($P$2,'файл остатки'!$A$5:$A$228,0),MATCH(D3,'файл остатки'!$A$5:$FG$5,0)), 0)</f>
        <v>0</v>
      </c>
      <c r="G3" s="12" t="n">
        <v>0</v>
      </c>
      <c r="H3" s="12" t="n">
        <f aca="false">MIN(E3 - G3, 0)</f>
        <v>0</v>
      </c>
      <c r="I3" s="12" t="n">
        <v>0</v>
      </c>
    </row>
    <row r="4" customFormat="false" ht="13.5" hidden="false" customHeight="false" outlineLevel="0" collapsed="false">
      <c r="A4" s="10"/>
      <c r="B4" s="10"/>
      <c r="C4" s="12" t="s">
        <v>355</v>
      </c>
      <c r="D4" s="12" t="s">
        <v>119</v>
      </c>
      <c r="E4" s="12" t="n">
        <f aca="false">IFERROR(INDEX('файл остатки'!$A$5:$FG$265,MATCH($P$1,'файл остатки'!$A$5:$A$228,0),MATCH(D4,'файл остатки'!$A$5:$FG$5,0)), 0)</f>
        <v>158</v>
      </c>
      <c r="F4" s="12" t="n">
        <f aca="false">IFERROR(INDEX('файл остатки'!$A$5:$FG$265,MATCH($P$2,'файл остатки'!$A$5:$A$228,0),MATCH(D4,'файл остатки'!$A$5:$FG$5,0)), 0)</f>
        <v>0</v>
      </c>
      <c r="G4" s="12" t="n">
        <v>0</v>
      </c>
      <c r="H4" s="12" t="n">
        <f aca="false">MIN(E4 - G4, 0)</f>
        <v>0</v>
      </c>
      <c r="I4" s="12" t="n">
        <v>0</v>
      </c>
    </row>
    <row r="5" customFormat="false" ht="13.5" hidden="false" customHeight="false" outlineLevel="0" collapsed="false">
      <c r="A5" s="10"/>
      <c r="B5" s="10"/>
      <c r="C5" s="12" t="s">
        <v>356</v>
      </c>
      <c r="D5" s="12" t="s">
        <v>123</v>
      </c>
      <c r="E5" s="12" t="n">
        <f aca="false">IFERROR(INDEX('файл остатки'!$A$5:$FG$265,MATCH($P$1,'файл остатки'!$A$5:$A$228,0),MATCH(D5,'файл остатки'!$A$5:$FG$5,0)), 0)</f>
        <v>-311</v>
      </c>
      <c r="F5" s="12" t="n">
        <f aca="false">IFERROR(INDEX('файл остатки'!$A$5:$FG$265,MATCH($P$2,'файл остатки'!$A$5:$A$228,0),MATCH(D5,'файл остатки'!$A$5:$FG$5,0)), 0)</f>
        <v>0</v>
      </c>
      <c r="G5" s="12" t="n">
        <v>0</v>
      </c>
      <c r="H5" s="12" t="n">
        <f aca="false">MIN(E5 - G5, 0)</f>
        <v>-311</v>
      </c>
      <c r="I5" s="12" t="n">
        <v>0</v>
      </c>
    </row>
    <row r="6" customFormat="false" ht="13.5" hidden="false" customHeight="false" outlineLevel="0" collapsed="false">
      <c r="A6" s="10"/>
      <c r="B6" s="10"/>
      <c r="C6" s="12" t="s">
        <v>357</v>
      </c>
      <c r="D6" s="12" t="s">
        <v>124</v>
      </c>
      <c r="E6" s="12" t="n">
        <f aca="false">IFERROR(INDEX('файл остатки'!$A$5:$FG$265,MATCH($P$1,'файл остатки'!$A$5:$A$228,0),MATCH(D6,'файл остатки'!$A$5:$FG$5,0)), 0)</f>
        <v>1868</v>
      </c>
      <c r="F6" s="12" t="n">
        <f aca="false">IFERROR(INDEX('файл остатки'!$A$5:$FG$265,MATCH($P$2,'файл остатки'!$A$5:$A$228,0),MATCH(D6,'файл остатки'!$A$5:$FG$5,0)), 0)</f>
        <v>0</v>
      </c>
      <c r="G6" s="12" t="n">
        <v>0</v>
      </c>
      <c r="H6" s="12" t="n">
        <f aca="false">MIN(E6 - G6, 0)</f>
        <v>0</v>
      </c>
      <c r="I6" s="12" t="n">
        <v>0</v>
      </c>
    </row>
    <row r="9" customFormat="false" ht="13.5" hidden="false" customHeight="true" outlineLevel="0" collapsed="false">
      <c r="A9" s="10" t="s">
        <v>350</v>
      </c>
      <c r="B9" s="11" t="s">
        <v>351</v>
      </c>
      <c r="C9" s="12" t="s">
        <v>358</v>
      </c>
      <c r="D9" s="12" t="s">
        <v>120</v>
      </c>
      <c r="E9" s="12" t="n">
        <f aca="false">IFERROR(INDEX('файл остатки'!$A$5:$FG$265,MATCH($P$1,'файл остатки'!$A$5:$A$228,0),MATCH(D9,'файл остатки'!$A$5:$FG$5,0)), 0)</f>
        <v>237</v>
      </c>
      <c r="F9" s="12" t="n">
        <f aca="false">IFERROR(INDEX('файл остатки'!$A$5:$FG$265,MATCH($P$2,'файл остатки'!$A$5:$A$228,0),MATCH(D9,'файл остатки'!$A$5:$FG$5,0)), 0)</f>
        <v>0</v>
      </c>
      <c r="G9" s="12" t="n">
        <v>0</v>
      </c>
      <c r="H9" s="12" t="n">
        <f aca="false">MIN(E9 - G9, 0)</f>
        <v>0</v>
      </c>
      <c r="I9" s="12" t="n">
        <v>0</v>
      </c>
      <c r="K9" s="13" t="n">
        <v>600</v>
      </c>
      <c r="L9" s="13" t="n">
        <f aca="false">-(H9 + H10) / K9</f>
        <v>3.025</v>
      </c>
      <c r="M9" s="13" t="n">
        <f aca="false">ROUND(L9, 0)</f>
        <v>3</v>
      </c>
      <c r="R9" s="13" t="s">
        <v>359</v>
      </c>
      <c r="S9" s="13" t="n">
        <v>47</v>
      </c>
    </row>
    <row r="10" customFormat="false" ht="13.5" hidden="false" customHeight="false" outlineLevel="0" collapsed="false">
      <c r="A10" s="10"/>
      <c r="B10" s="10"/>
      <c r="C10" s="12" t="s">
        <v>357</v>
      </c>
      <c r="D10" s="12" t="s">
        <v>125</v>
      </c>
      <c r="E10" s="12" t="n">
        <f aca="false">IFERROR(INDEX('файл остатки'!$A$5:$FG$265,MATCH($P$1,'файл остатки'!$A$5:$A$228,0),MATCH(D10,'файл остатки'!$A$5:$FG$5,0)), 0)</f>
        <v>-1815</v>
      </c>
      <c r="F10" s="12" t="n">
        <f aca="false">IFERROR(INDEX('файл остатки'!$A$5:$FG$265,MATCH($P$2,'файл остатки'!$A$5:$A$228,0),MATCH(D10,'файл остатки'!$A$5:$FG$5,0)), 0)</f>
        <v>0</v>
      </c>
      <c r="G10" s="12" t="n">
        <v>0</v>
      </c>
      <c r="H10" s="12" t="n">
        <f aca="false">MIN(E10 - G10, 0)</f>
        <v>-1815</v>
      </c>
      <c r="I10" s="12" t="n">
        <v>0</v>
      </c>
    </row>
    <row r="13" customFormat="false" ht="13.5" hidden="false" customHeight="true" outlineLevel="0" collapsed="false">
      <c r="A13" s="10" t="s">
        <v>360</v>
      </c>
      <c r="B13" s="11" t="s">
        <v>351</v>
      </c>
      <c r="C13" s="12" t="s">
        <v>355</v>
      </c>
      <c r="D13" s="12" t="s">
        <v>113</v>
      </c>
      <c r="E13" s="12" t="n">
        <f aca="false">IFERROR(INDEX('файл остатки'!$A$5:$FG$265,MATCH($P$1,'файл остатки'!$A$5:$A$228,0),MATCH(D13,'файл остатки'!$A$5:$FG$5,0)), 0)</f>
        <v>124</v>
      </c>
      <c r="F13" s="12" t="n">
        <f aca="false">IFERROR(INDEX('файл остатки'!$A$5:$FG$265,MATCH($P$2,'файл остатки'!$A$5:$A$228,0),MATCH(D13,'файл остатки'!$A$5:$FG$5,0)), 0)</f>
        <v>0</v>
      </c>
      <c r="G13" s="12" t="n">
        <v>0</v>
      </c>
      <c r="H13" s="12" t="n">
        <f aca="false">MIN(E13 - G13, 0)</f>
        <v>0</v>
      </c>
      <c r="I13" s="12" t="n">
        <v>0</v>
      </c>
      <c r="K13" s="13" t="n">
        <v>900</v>
      </c>
      <c r="L13" s="13" t="n">
        <f aca="false">-(H13 + H14) / K13</f>
        <v>-0</v>
      </c>
      <c r="M13" s="13" t="n">
        <f aca="false">ROUND(L13, 0)</f>
        <v>-0</v>
      </c>
      <c r="R13" s="13" t="s">
        <v>361</v>
      </c>
      <c r="S13" s="13" t="n">
        <v>48</v>
      </c>
    </row>
    <row r="14" customFormat="false" ht="13.5" hidden="false" customHeight="false" outlineLevel="0" collapsed="false">
      <c r="A14" s="10"/>
      <c r="B14" s="10"/>
      <c r="C14" s="12" t="s">
        <v>362</v>
      </c>
      <c r="D14" s="12" t="s">
        <v>114</v>
      </c>
      <c r="E14" s="12" t="n">
        <f aca="false">IFERROR(INDEX('файл остатки'!$A$5:$FG$265,MATCH($P$1,'файл остатки'!$A$5:$A$228,0),MATCH(D14,'файл остатки'!$A$5:$FG$5,0)), 0)</f>
        <v>208</v>
      </c>
      <c r="F14" s="12" t="n">
        <f aca="false">IFERROR(INDEX('файл остатки'!$A$5:$FG$265,MATCH($P$2,'файл остатки'!$A$5:$A$228,0),MATCH(D14,'файл остатки'!$A$5:$FG$5,0)), 0)</f>
        <v>0</v>
      </c>
      <c r="G14" s="12" t="n">
        <v>0</v>
      </c>
      <c r="H14" s="12" t="n">
        <f aca="false">MIN(E14 - G14, 0)</f>
        <v>0</v>
      </c>
      <c r="I14" s="12" t="n">
        <v>0</v>
      </c>
    </row>
    <row r="17" customFormat="false" ht="13.5" hidden="false" customHeight="false" outlineLevel="0" collapsed="false">
      <c r="A17" s="10" t="s">
        <v>363</v>
      </c>
      <c r="B17" s="15" t="s">
        <v>364</v>
      </c>
      <c r="C17" s="16" t="s">
        <v>358</v>
      </c>
      <c r="D17" s="16" t="s">
        <v>146</v>
      </c>
      <c r="E17" s="16" t="n">
        <f aca="false">IFERROR(INDEX('файл остатки'!$A$5:$FG$265,MATCH($P$1,'файл остатки'!$A$5:$A$228,0),MATCH(D17,'файл остатки'!$A$5:$FG$5,0)), 0)</f>
        <v>-9</v>
      </c>
      <c r="F17" s="16" t="n">
        <f aca="false">IFERROR(INDEX('файл остатки'!$A$5:$FG$265,MATCH($P$2,'файл остатки'!$A$5:$A$228,0),MATCH(D17,'файл остатки'!$A$5:$FG$5,0)), 0)</f>
        <v>0</v>
      </c>
      <c r="G17" s="16" t="n">
        <v>0</v>
      </c>
      <c r="H17" s="16" t="n">
        <f aca="false">MIN(E17 - G17, 0)</f>
        <v>-9</v>
      </c>
      <c r="I17" s="16" t="n">
        <v>0</v>
      </c>
      <c r="K17" s="13" t="n">
        <v>900</v>
      </c>
      <c r="L17" s="13" t="n">
        <f aca="false">-(H17) / K17</f>
        <v>0.01</v>
      </c>
      <c r="M17" s="13" t="n">
        <f aca="false">ROUND(L17, 0)</f>
        <v>0</v>
      </c>
      <c r="R17" s="13" t="s">
        <v>365</v>
      </c>
      <c r="S17" s="13" t="n">
        <v>49</v>
      </c>
    </row>
    <row r="20" customFormat="false" ht="13.5" hidden="false" customHeight="true" outlineLevel="0" collapsed="false">
      <c r="A20" s="10" t="s">
        <v>363</v>
      </c>
      <c r="B20" s="15" t="s">
        <v>364</v>
      </c>
      <c r="C20" s="16" t="s">
        <v>355</v>
      </c>
      <c r="D20" s="16" t="s">
        <v>142</v>
      </c>
      <c r="E20" s="16" t="n">
        <f aca="false">IFERROR(INDEX('файл остатки'!$A$5:$FG$265,MATCH($P$1,'файл остатки'!$A$5:$A$228,0),MATCH(D20,'файл остатки'!$A$5:$FG$5,0)), 0)</f>
        <v>-14</v>
      </c>
      <c r="F20" s="16" t="n">
        <f aca="false">IFERROR(INDEX('файл остатки'!$A$5:$FG$265,MATCH($P$2,'файл остатки'!$A$5:$A$228,0),MATCH(D20,'файл остатки'!$A$5:$FG$5,0)), 0)</f>
        <v>0</v>
      </c>
      <c r="G20" s="16" t="n">
        <v>0</v>
      </c>
      <c r="H20" s="16" t="n">
        <f aca="false">MIN(E20 - G20, 0)</f>
        <v>-14</v>
      </c>
      <c r="I20" s="16" t="n">
        <v>0</v>
      </c>
      <c r="K20" s="13" t="n">
        <v>900</v>
      </c>
      <c r="L20" s="13" t="n">
        <f aca="false">-(H20 + H21 + H22) / K20</f>
        <v>0.0155555555555556</v>
      </c>
      <c r="M20" s="13" t="n">
        <f aca="false">ROUND(L20, 0)</f>
        <v>0</v>
      </c>
      <c r="R20" s="13" t="s">
        <v>366</v>
      </c>
      <c r="S20" s="13" t="n">
        <v>50</v>
      </c>
    </row>
    <row r="21" customFormat="false" ht="13.5" hidden="false" customHeight="false" outlineLevel="0" collapsed="false">
      <c r="A21" s="10"/>
      <c r="B21" s="10"/>
      <c r="C21" s="16" t="s">
        <v>358</v>
      </c>
      <c r="D21" s="16" t="s">
        <v>143</v>
      </c>
      <c r="E21" s="16" t="n">
        <f aca="false">IFERROR(INDEX('файл остатки'!$A$5:$FG$265,MATCH($P$1,'файл остатки'!$A$5:$A$228,0),MATCH(D21,'файл остатки'!$A$5:$FG$5,0)), 0)</f>
        <v>50</v>
      </c>
      <c r="F21" s="16" t="n">
        <f aca="false">IFERROR(INDEX('файл остатки'!$A$5:$FG$265,MATCH($P$2,'файл остатки'!$A$5:$A$228,0),MATCH(D21,'файл остатки'!$A$5:$FG$5,0)), 0)</f>
        <v>0</v>
      </c>
      <c r="G21" s="16" t="n">
        <v>0</v>
      </c>
      <c r="H21" s="16" t="n">
        <f aca="false">MIN(E21 - G21, 0)</f>
        <v>0</v>
      </c>
      <c r="I21" s="16" t="n">
        <v>0</v>
      </c>
    </row>
    <row r="22" customFormat="false" ht="13.5" hidden="false" customHeight="false" outlineLevel="0" collapsed="false">
      <c r="A22" s="10"/>
      <c r="B22" s="10"/>
      <c r="C22" s="16" t="s">
        <v>367</v>
      </c>
      <c r="D22" s="16" t="s">
        <v>145</v>
      </c>
      <c r="E22" s="16" t="n">
        <f aca="false">IFERROR(INDEX('файл остатки'!$A$5:$FG$265,MATCH($P$1,'файл остатки'!$A$5:$A$228,0),MATCH(D22,'файл остатки'!$A$5:$FG$5,0)), 0)</f>
        <v>79</v>
      </c>
      <c r="F22" s="16" t="n">
        <f aca="false">IFERROR(INDEX('файл остатки'!$A$5:$FG$265,MATCH($P$2,'файл остатки'!$A$5:$A$228,0),MATCH(D22,'файл остатки'!$A$5:$FG$5,0)), 0)</f>
        <v>0</v>
      </c>
      <c r="G22" s="16" t="n">
        <v>0</v>
      </c>
      <c r="H22" s="16" t="n">
        <f aca="false">MIN(E22 - G22, 0)</f>
        <v>0</v>
      </c>
      <c r="I22" s="16" t="n">
        <v>0</v>
      </c>
    </row>
    <row r="25" customFormat="false" ht="13.5" hidden="false" customHeight="true" outlineLevel="0" collapsed="false">
      <c r="A25" s="10" t="s">
        <v>350</v>
      </c>
      <c r="B25" s="11" t="s">
        <v>351</v>
      </c>
      <c r="C25" s="12" t="s">
        <v>356</v>
      </c>
      <c r="D25" s="12" t="s">
        <v>117</v>
      </c>
      <c r="E25" s="12" t="n">
        <f aca="false">IFERROR(INDEX('файл остатки'!$A$5:$FG$265,MATCH($P$1,'файл остатки'!$A$5:$A$228,0),MATCH(D25,'файл остатки'!$A$5:$FG$5,0)), 0)</f>
        <v>51</v>
      </c>
      <c r="F25" s="12" t="n">
        <f aca="false">IFERROR(INDEX('файл остатки'!$A$5:$FG$265,MATCH($P$2,'файл остатки'!$A$5:$A$228,0),MATCH(D25,'файл остатки'!$A$5:$FG$5,0)), 0)</f>
        <v>0</v>
      </c>
      <c r="G25" s="12" t="n">
        <v>0</v>
      </c>
      <c r="H25" s="12" t="n">
        <f aca="false">MIN(E25 - G25, 0)</f>
        <v>0</v>
      </c>
      <c r="I25" s="12" t="n">
        <v>0</v>
      </c>
      <c r="K25" s="13" t="n">
        <v>600</v>
      </c>
      <c r="L25" s="13" t="n">
        <f aca="false">-(H25 + H26) / K25</f>
        <v>-0</v>
      </c>
      <c r="M25" s="13" t="n">
        <f aca="false">ROUND(L25, 0)</f>
        <v>-0</v>
      </c>
      <c r="R25" s="13" t="s">
        <v>368</v>
      </c>
      <c r="S25" s="13" t="n">
        <v>51</v>
      </c>
    </row>
    <row r="26" customFormat="false" ht="13.5" hidden="false" customHeight="false" outlineLevel="0" collapsed="false">
      <c r="A26" s="10"/>
      <c r="B26" s="10"/>
      <c r="C26" s="12" t="s">
        <v>356</v>
      </c>
      <c r="D26" s="12" t="s">
        <v>121</v>
      </c>
      <c r="E26" s="12" t="n">
        <f aca="false">IFERROR(INDEX('файл остатки'!$A$5:$FG$265,MATCH($P$1,'файл остатки'!$A$5:$A$228,0),MATCH(D26,'файл остатки'!$A$5:$FG$5,0)), 0)</f>
        <v>0</v>
      </c>
      <c r="F26" s="12" t="n">
        <f aca="false">IFERROR(INDEX('файл остатки'!$A$5:$FG$265,MATCH($P$2,'файл остатки'!$A$5:$A$228,0),MATCH(D26,'файл остатки'!$A$5:$FG$5,0)), 0)</f>
        <v>0</v>
      </c>
      <c r="G26" s="12" t="n">
        <v>0</v>
      </c>
      <c r="H26" s="12" t="n">
        <f aca="false">MIN(E26 - G26, 0)</f>
        <v>0</v>
      </c>
      <c r="I26" s="12" t="n">
        <v>0</v>
      </c>
    </row>
    <row r="29" customFormat="false" ht="13.5" hidden="false" customHeight="false" outlineLevel="0" collapsed="false">
      <c r="A29" s="10" t="s">
        <v>369</v>
      </c>
      <c r="B29" s="15" t="s">
        <v>364</v>
      </c>
      <c r="C29" s="16" t="s">
        <v>358</v>
      </c>
      <c r="D29" s="16" t="s">
        <v>144</v>
      </c>
      <c r="E29" s="16" t="n">
        <f aca="false">IFERROR(INDEX('файл остатки'!$A$5:$FG$265,MATCH($P$1,'файл остатки'!$A$5:$A$228,0),MATCH(D29,'файл остатки'!$A$5:$FG$5,0)), 0)</f>
        <v>-69</v>
      </c>
      <c r="F29" s="16" t="n">
        <f aca="false">IFERROR(INDEX('файл остатки'!$A$5:$FG$265,MATCH($P$2,'файл остатки'!$A$5:$A$228,0),MATCH(D29,'файл остатки'!$A$5:$FG$5,0)), 0)</f>
        <v>0</v>
      </c>
      <c r="G29" s="16" t="n">
        <v>0</v>
      </c>
      <c r="H29" s="16" t="n">
        <f aca="false">MIN(E29 - G29, 0)</f>
        <v>-69</v>
      </c>
      <c r="I29" s="16" t="n">
        <v>0</v>
      </c>
      <c r="K29" s="13" t="n">
        <v>900</v>
      </c>
      <c r="L29" s="13" t="n">
        <f aca="false">-(H29) / K29</f>
        <v>0.0766666666666667</v>
      </c>
      <c r="M29" s="13" t="n">
        <f aca="false">ROUND(L29, 0)</f>
        <v>0</v>
      </c>
      <c r="R29" s="13" t="s">
        <v>370</v>
      </c>
      <c r="S29" s="13" t="n">
        <v>52</v>
      </c>
    </row>
    <row r="32" customFormat="false" ht="13.5" hidden="false" customHeight="false" outlineLevel="0" collapsed="false">
      <c r="A32" s="10" t="s">
        <v>360</v>
      </c>
      <c r="B32" s="11" t="s">
        <v>351</v>
      </c>
      <c r="C32" s="12" t="s">
        <v>362</v>
      </c>
      <c r="D32" s="12" t="s">
        <v>115</v>
      </c>
      <c r="E32" s="12" t="n">
        <f aca="false">IFERROR(INDEX('файл остатки'!$A$5:$FG$265,MATCH($P$1,'файл остатки'!$A$5:$A$228,0),MATCH(D32,'файл остатки'!$A$5:$FG$5,0)), 0)</f>
        <v>0</v>
      </c>
      <c r="F32" s="12" t="n">
        <f aca="false">IFERROR(INDEX('файл остатки'!$A$5:$FG$265,MATCH($P$2,'файл остатки'!$A$5:$A$228,0),MATCH(D32,'файл остатки'!$A$5:$FG$5,0)), 0)</f>
        <v>0</v>
      </c>
      <c r="G32" s="12" t="n">
        <v>0</v>
      </c>
      <c r="H32" s="12" t="n">
        <f aca="false">MIN(E32 - G32, 0)</f>
        <v>0</v>
      </c>
      <c r="I32" s="12" t="n">
        <v>0</v>
      </c>
      <c r="K32" s="13" t="n">
        <v>900</v>
      </c>
      <c r="L32" s="13" t="n">
        <f aca="false">-(H32) / K32</f>
        <v>-0</v>
      </c>
      <c r="M32" s="13" t="n">
        <f aca="false">ROUND(L32, 0)</f>
        <v>-0</v>
      </c>
      <c r="R32" s="13" t="s">
        <v>371</v>
      </c>
      <c r="S32" s="13" t="n">
        <v>53</v>
      </c>
    </row>
    <row r="35" customFormat="false" ht="13.5" hidden="false" customHeight="false" outlineLevel="0" collapsed="false">
      <c r="A35" s="10" t="s">
        <v>350</v>
      </c>
      <c r="B35" s="11" t="s">
        <v>351</v>
      </c>
      <c r="C35" s="12" t="s">
        <v>357</v>
      </c>
      <c r="D35" s="12" t="s">
        <v>122</v>
      </c>
      <c r="E35" s="12" t="n">
        <f aca="false">IFERROR(INDEX('файл остатки'!$A$5:$FG$265,MATCH($P$1,'файл остатки'!$A$5:$A$228,0),MATCH(D35,'файл остатки'!$A$5:$FG$5,0)), 0)</f>
        <v>0</v>
      </c>
      <c r="F35" s="12" t="n">
        <f aca="false">IFERROR(INDEX('файл остатки'!$A$5:$FG$265,MATCH($P$2,'файл остатки'!$A$5:$A$228,0),MATCH(D35,'файл остатки'!$A$5:$FG$5,0)), 0)</f>
        <v>0</v>
      </c>
      <c r="G35" s="12" t="n">
        <v>0</v>
      </c>
      <c r="H35" s="12" t="n">
        <f aca="false">MIN(E35 - G35, 0)</f>
        <v>0</v>
      </c>
      <c r="I35" s="12" t="n">
        <v>0</v>
      </c>
      <c r="K35" s="13" t="n">
        <v>600</v>
      </c>
      <c r="L35" s="13" t="n">
        <f aca="false">-(H35) / K35</f>
        <v>-0</v>
      </c>
      <c r="M35" s="13" t="n">
        <f aca="false">ROUND(L35, 0)</f>
        <v>-0</v>
      </c>
      <c r="R35" s="13" t="s">
        <v>372</v>
      </c>
      <c r="S35" s="13" t="n">
        <v>54</v>
      </c>
    </row>
    <row r="38" customFormat="false" ht="13.5" hidden="false" customHeight="false" outlineLevel="0" collapsed="false">
      <c r="A38" s="10" t="s">
        <v>373</v>
      </c>
      <c r="B38" s="17" t="s">
        <v>374</v>
      </c>
      <c r="C38" s="18" t="s">
        <v>356</v>
      </c>
      <c r="D38" s="18" t="s">
        <v>131</v>
      </c>
      <c r="E38" s="18" t="n">
        <f aca="false">IFERROR(INDEX('файл остатки'!$A$5:$FG$265,MATCH($P$1,'файл остатки'!$A$5:$A$228,0),MATCH(D38,'файл остатки'!$A$5:$FG$5,0)), 0)</f>
        <v>1179</v>
      </c>
      <c r="F38" s="18" t="n">
        <f aca="false">IFERROR(INDEX('файл остатки'!$A$5:$FG$265,MATCH($P$2,'файл остатки'!$A$5:$A$228,0),MATCH(D38,'файл остатки'!$A$5:$FG$5,0)), 0)</f>
        <v>0</v>
      </c>
      <c r="G38" s="18" t="n">
        <v>0</v>
      </c>
      <c r="H38" s="18" t="n">
        <f aca="false">MIN(E38 - G38, 0)</f>
        <v>0</v>
      </c>
      <c r="I38" s="18" t="n">
        <v>0</v>
      </c>
      <c r="K38" s="13" t="n">
        <v>370</v>
      </c>
      <c r="L38" s="13" t="n">
        <f aca="false">-(H38) / K38</f>
        <v>-0</v>
      </c>
      <c r="M38" s="13" t="n">
        <f aca="false">ROUND(L38, 0)</f>
        <v>-0</v>
      </c>
      <c r="R38" s="13" t="s">
        <v>375</v>
      </c>
      <c r="S38" s="13" t="n">
        <v>55</v>
      </c>
    </row>
    <row r="41" customFormat="false" ht="13.5" hidden="false" customHeight="false" outlineLevel="0" collapsed="false">
      <c r="A41" s="10" t="s">
        <v>376</v>
      </c>
      <c r="B41" s="17" t="s">
        <v>374</v>
      </c>
      <c r="C41" s="18" t="s">
        <v>355</v>
      </c>
      <c r="D41" s="18" t="s">
        <v>126</v>
      </c>
      <c r="E41" s="18" t="n">
        <f aca="false">IFERROR(INDEX('файл остатки'!$A$5:$FG$265,MATCH($P$1,'файл остатки'!$A$5:$A$228,0),MATCH(D41,'файл остатки'!$A$5:$FG$5,0)), 0)</f>
        <v>7</v>
      </c>
      <c r="F41" s="18" t="n">
        <f aca="false">IFERROR(INDEX('файл остатки'!$A$5:$FG$265,MATCH($P$2,'файл остатки'!$A$5:$A$228,0),MATCH(D41,'файл остатки'!$A$5:$FG$5,0)), 0)</f>
        <v>0</v>
      </c>
      <c r="G41" s="18" t="n">
        <v>0</v>
      </c>
      <c r="H41" s="18" t="n">
        <f aca="false">MIN(E41 - G41, 0)</f>
        <v>0</v>
      </c>
      <c r="I41" s="18" t="n">
        <v>0</v>
      </c>
      <c r="K41" s="13" t="n">
        <v>370</v>
      </c>
      <c r="L41" s="13" t="n">
        <f aca="false">-(H41) / K41</f>
        <v>-0</v>
      </c>
      <c r="M41" s="13" t="n">
        <f aca="false">ROUND(L41, 0)</f>
        <v>-0</v>
      </c>
      <c r="R41" s="13" t="s">
        <v>377</v>
      </c>
      <c r="S41" s="13" t="n">
        <v>56</v>
      </c>
    </row>
    <row r="44" customFormat="false" ht="13.5" hidden="false" customHeight="true" outlineLevel="0" collapsed="false">
      <c r="A44" s="10" t="s">
        <v>373</v>
      </c>
      <c r="B44" s="17" t="s">
        <v>374</v>
      </c>
      <c r="C44" s="18" t="s">
        <v>356</v>
      </c>
      <c r="D44" s="18" t="s">
        <v>127</v>
      </c>
      <c r="E44" s="18" t="n">
        <f aca="false">IFERROR(INDEX('файл остатки'!$A$5:$FG$265,MATCH($P$1,'файл остатки'!$A$5:$A$228,0),MATCH(D44,'файл остатки'!$A$5:$FG$5,0)), 0)</f>
        <v>428</v>
      </c>
      <c r="F44" s="18" t="n">
        <f aca="false">IFERROR(INDEX('файл остатки'!$A$5:$FG$265,MATCH($P$2,'файл остатки'!$A$5:$A$228,0),MATCH(D44,'файл остатки'!$A$5:$FG$5,0)), 0)</f>
        <v>0</v>
      </c>
      <c r="G44" s="18" t="n">
        <v>0</v>
      </c>
      <c r="H44" s="18" t="n">
        <f aca="false">MIN(E44 - G44, 0)</f>
        <v>0</v>
      </c>
      <c r="I44" s="18" t="n">
        <v>0</v>
      </c>
      <c r="K44" s="13" t="n">
        <v>370</v>
      </c>
      <c r="L44" s="13" t="n">
        <f aca="false">-(H44 + H45 + H46 + H47) / K44</f>
        <v>0.627027027027027</v>
      </c>
      <c r="M44" s="13" t="n">
        <f aca="false">ROUND(L44, 0)</f>
        <v>1</v>
      </c>
      <c r="R44" s="13" t="s">
        <v>378</v>
      </c>
      <c r="S44" s="13" t="n">
        <v>57</v>
      </c>
    </row>
    <row r="45" customFormat="false" ht="13.5" hidden="false" customHeight="false" outlineLevel="0" collapsed="false">
      <c r="A45" s="10"/>
      <c r="B45" s="10"/>
      <c r="C45" s="18" t="s">
        <v>379</v>
      </c>
      <c r="D45" s="18" t="s">
        <v>130</v>
      </c>
      <c r="E45" s="18" t="n">
        <f aca="false">IFERROR(INDEX('файл остатки'!$A$5:$FG$265,MATCH($P$1,'файл остатки'!$A$5:$A$228,0),MATCH(D45,'файл остатки'!$A$5:$FG$5,0)), 0)</f>
        <v>-187</v>
      </c>
      <c r="F45" s="18" t="n">
        <f aca="false">IFERROR(INDEX('файл остатки'!$A$5:$FG$265,MATCH($P$2,'файл остатки'!$A$5:$A$228,0),MATCH(D45,'файл остатки'!$A$5:$FG$5,0)), 0)</f>
        <v>0</v>
      </c>
      <c r="G45" s="18" t="n">
        <v>0</v>
      </c>
      <c r="H45" s="18" t="n">
        <f aca="false">MIN(E45 - G45, 0)</f>
        <v>-187</v>
      </c>
      <c r="I45" s="18" t="n">
        <v>0</v>
      </c>
    </row>
    <row r="46" customFormat="false" ht="13.5" hidden="false" customHeight="false" outlineLevel="0" collapsed="false">
      <c r="A46" s="10"/>
      <c r="B46" s="10"/>
      <c r="C46" s="18" t="s">
        <v>357</v>
      </c>
      <c r="D46" s="18" t="s">
        <v>132</v>
      </c>
      <c r="E46" s="18" t="n">
        <f aca="false">IFERROR(INDEX('файл остатки'!$A$5:$FG$265,MATCH($P$1,'файл остатки'!$A$5:$A$228,0),MATCH(D46,'файл остатки'!$A$5:$FG$5,0)), 0)</f>
        <v>-45</v>
      </c>
      <c r="F46" s="18" t="n">
        <f aca="false">IFERROR(INDEX('файл остатки'!$A$5:$FG$265,MATCH($P$2,'файл остатки'!$A$5:$A$228,0),MATCH(D46,'файл остатки'!$A$5:$FG$5,0)), 0)</f>
        <v>0</v>
      </c>
      <c r="G46" s="18" t="n">
        <v>0</v>
      </c>
      <c r="H46" s="18" t="n">
        <f aca="false">MIN(E46 - G46, 0)</f>
        <v>-45</v>
      </c>
      <c r="I46" s="18" t="n">
        <v>0</v>
      </c>
    </row>
    <row r="47" customFormat="false" ht="13.5" hidden="false" customHeight="false" outlineLevel="0" collapsed="false">
      <c r="A47" s="10"/>
      <c r="B47" s="10"/>
      <c r="C47" s="18" t="s">
        <v>354</v>
      </c>
      <c r="D47" s="18" t="s">
        <v>133</v>
      </c>
      <c r="E47" s="18" t="n">
        <f aca="false">IFERROR(INDEX('файл остатки'!$A$5:$FG$265,MATCH($P$1,'файл остатки'!$A$5:$A$228,0),MATCH(D47,'файл остатки'!$A$5:$FG$5,0)), 0)</f>
        <v>101</v>
      </c>
      <c r="F47" s="18" t="n">
        <f aca="false">IFERROR(INDEX('файл остатки'!$A$5:$FG$265,MATCH($P$2,'файл остатки'!$A$5:$A$228,0),MATCH(D47,'файл остатки'!$A$5:$FG$5,0)), 0)</f>
        <v>0</v>
      </c>
      <c r="G47" s="18" t="n">
        <v>0</v>
      </c>
      <c r="H47" s="18" t="n">
        <f aca="false">MIN(E47 - G47, 0)</f>
        <v>0</v>
      </c>
      <c r="I47" s="18" t="n">
        <v>0</v>
      </c>
    </row>
    <row r="50" customFormat="false" ht="13.5" hidden="false" customHeight="true" outlineLevel="0" collapsed="false">
      <c r="A50" s="10" t="s">
        <v>380</v>
      </c>
      <c r="B50" s="19" t="s">
        <v>381</v>
      </c>
      <c r="C50" s="20" t="s">
        <v>357</v>
      </c>
      <c r="D50" s="20" t="s">
        <v>147</v>
      </c>
      <c r="E50" s="20" t="n">
        <f aca="false">IFERROR(INDEX('файл остатки'!$A$5:$FG$265,MATCH($P$1,'файл остатки'!$A$5:$A$228,0),MATCH(D50,'файл остатки'!$A$5:$FG$5,0)), 0)</f>
        <v>93</v>
      </c>
      <c r="F50" s="20" t="n">
        <f aca="false">IFERROR(INDEX('файл остатки'!$A$5:$FG$265,MATCH($P$2,'файл остатки'!$A$5:$A$228,0),MATCH(D50,'файл остатки'!$A$5:$FG$5,0)), 0)</f>
        <v>0</v>
      </c>
      <c r="G50" s="20" t="n">
        <v>0</v>
      </c>
      <c r="H50" s="20" t="n">
        <f aca="false">MIN(E50 - G50, 0)</f>
        <v>0</v>
      </c>
      <c r="I50" s="20" t="n">
        <v>0</v>
      </c>
      <c r="K50" s="13" t="n">
        <v>525</v>
      </c>
      <c r="L50" s="13" t="n">
        <f aca="false">-(H50 + H51 + H52) / K50</f>
        <v>-0</v>
      </c>
      <c r="M50" s="13" t="n">
        <f aca="false">ROUND(L50, 0)</f>
        <v>-0</v>
      </c>
      <c r="R50" s="13" t="s">
        <v>382</v>
      </c>
      <c r="S50" s="13" t="n">
        <v>58</v>
      </c>
    </row>
    <row r="51" customFormat="false" ht="13.5" hidden="false" customHeight="false" outlineLevel="0" collapsed="false">
      <c r="A51" s="10"/>
      <c r="B51" s="10"/>
      <c r="C51" s="20" t="s">
        <v>357</v>
      </c>
      <c r="D51" s="20" t="s">
        <v>148</v>
      </c>
      <c r="E51" s="20" t="n">
        <f aca="false">IFERROR(INDEX('файл остатки'!$A$5:$FG$265,MATCH($P$1,'файл остатки'!$A$5:$A$228,0),MATCH(D51,'файл остатки'!$A$5:$FG$5,0)), 0)</f>
        <v>15</v>
      </c>
      <c r="F51" s="20" t="n">
        <f aca="false">IFERROR(INDEX('файл остатки'!$A$5:$FG$265,MATCH($P$2,'файл остатки'!$A$5:$A$228,0),MATCH(D51,'файл остатки'!$A$5:$FG$5,0)), 0)</f>
        <v>0</v>
      </c>
      <c r="G51" s="20" t="n">
        <v>0</v>
      </c>
      <c r="H51" s="20" t="n">
        <f aca="false">MIN(E51 - G51, 0)</f>
        <v>0</v>
      </c>
      <c r="I51" s="20" t="n">
        <v>0</v>
      </c>
    </row>
    <row r="52" customFormat="false" ht="13.5" hidden="false" customHeight="false" outlineLevel="0" collapsed="false">
      <c r="A52" s="10"/>
      <c r="B52" s="10"/>
      <c r="C52" s="20" t="s">
        <v>357</v>
      </c>
      <c r="D52" s="20" t="s">
        <v>149</v>
      </c>
      <c r="E52" s="20" t="n">
        <f aca="false">IFERROR(INDEX('файл остатки'!$A$5:$FG$265,MATCH($P$1,'файл остатки'!$A$5:$A$228,0),MATCH(D52,'файл остатки'!$A$5:$FG$5,0)), 0)</f>
        <v>0</v>
      </c>
      <c r="F52" s="20" t="n">
        <f aca="false">IFERROR(INDEX('файл остатки'!$A$5:$FG$265,MATCH($P$2,'файл остатки'!$A$5:$A$228,0),MATCH(D52,'файл остатки'!$A$5:$FG$5,0)), 0)</f>
        <v>0</v>
      </c>
      <c r="G52" s="20" t="n">
        <v>0</v>
      </c>
      <c r="H52" s="20" t="n">
        <f aca="false">MIN(E52 - G52, 0)</f>
        <v>0</v>
      </c>
      <c r="I52" s="20" t="n">
        <v>0</v>
      </c>
    </row>
    <row r="55" customFormat="false" ht="13.5" hidden="false" customHeight="false" outlineLevel="0" collapsed="false">
      <c r="A55" s="10" t="s">
        <v>380</v>
      </c>
      <c r="B55" s="21" t="s">
        <v>383</v>
      </c>
      <c r="C55" s="22" t="s">
        <v>356</v>
      </c>
      <c r="D55" s="22" t="s">
        <v>153</v>
      </c>
      <c r="E55" s="22" t="n">
        <f aca="false">IFERROR(INDEX('файл остатки'!$A$5:$FG$265,MATCH($P$1,'файл остатки'!$A$5:$A$228,0),MATCH(D55,'файл остатки'!$A$5:$FG$5,0)), 0)</f>
        <v>277</v>
      </c>
      <c r="F55" s="22" t="n">
        <f aca="false">IFERROR(INDEX('файл остатки'!$A$5:$FG$265,MATCH($P$2,'файл остатки'!$A$5:$A$228,0),MATCH(D55,'файл остатки'!$A$5:$FG$5,0)), 0)</f>
        <v>0</v>
      </c>
      <c r="G55" s="22" t="n">
        <v>0</v>
      </c>
      <c r="H55" s="22" t="n">
        <f aca="false">MIN(E55 - G55, 0)</f>
        <v>0</v>
      </c>
      <c r="I55" s="22" t="n">
        <v>0</v>
      </c>
      <c r="K55" s="13" t="n">
        <v>370</v>
      </c>
      <c r="L55" s="13" t="n">
        <f aca="false">-(H55) / K55</f>
        <v>-0</v>
      </c>
      <c r="M55" s="13" t="n">
        <f aca="false">ROUND(L55, 0)</f>
        <v>-0</v>
      </c>
      <c r="R55" s="13" t="s">
        <v>384</v>
      </c>
      <c r="S55" s="13" t="n">
        <v>60</v>
      </c>
    </row>
    <row r="58" customFormat="false" ht="13.5" hidden="false" customHeight="true" outlineLevel="0" collapsed="false">
      <c r="A58" s="10" t="s">
        <v>385</v>
      </c>
      <c r="B58" s="17" t="s">
        <v>374</v>
      </c>
      <c r="C58" s="18" t="s">
        <v>357</v>
      </c>
      <c r="D58" s="18" t="s">
        <v>136</v>
      </c>
      <c r="E58" s="18" t="n">
        <f aca="false">IFERROR(INDEX('файл остатки'!$A$5:$FG$265,MATCH($P$1,'файл остатки'!$A$5:$A$228,0),MATCH(D58,'файл остатки'!$A$5:$FG$5,0)), 0)</f>
        <v>262</v>
      </c>
      <c r="F58" s="18" t="n">
        <f aca="false">IFERROR(INDEX('файл остатки'!$A$5:$FG$265,MATCH($P$2,'файл остатки'!$A$5:$A$228,0),MATCH(D58,'файл остатки'!$A$5:$FG$5,0)), 0)</f>
        <v>0</v>
      </c>
      <c r="G58" s="18" t="n">
        <v>0</v>
      </c>
      <c r="H58" s="18" t="n">
        <f aca="false">MIN(E58 - G58, 0)</f>
        <v>0</v>
      </c>
      <c r="I58" s="18" t="n">
        <v>0</v>
      </c>
      <c r="K58" s="13" t="n">
        <v>395</v>
      </c>
      <c r="L58" s="13" t="n">
        <f aca="false">-(H58 + H59) / K58</f>
        <v>-0</v>
      </c>
      <c r="M58" s="13" t="n">
        <f aca="false">ROUND(L58, 0)</f>
        <v>-0</v>
      </c>
      <c r="R58" s="13" t="s">
        <v>386</v>
      </c>
      <c r="S58" s="13" t="n">
        <v>61</v>
      </c>
    </row>
    <row r="59" customFormat="false" ht="13.5" hidden="false" customHeight="false" outlineLevel="0" collapsed="false">
      <c r="A59" s="10"/>
      <c r="B59" s="10"/>
      <c r="C59" s="18" t="s">
        <v>387</v>
      </c>
      <c r="D59" s="18" t="s">
        <v>141</v>
      </c>
      <c r="E59" s="18" t="n">
        <f aca="false">IFERROR(INDEX('файл остатки'!$A$5:$FG$265,MATCH($P$1,'файл остатки'!$A$5:$A$228,0),MATCH(D59,'файл остатки'!$A$5:$FG$5,0)), 0)</f>
        <v>29</v>
      </c>
      <c r="F59" s="18" t="n">
        <f aca="false">IFERROR(INDEX('файл остатки'!$A$5:$FG$265,MATCH($P$2,'файл остатки'!$A$5:$A$228,0),MATCH(D59,'файл остатки'!$A$5:$FG$5,0)), 0)</f>
        <v>0</v>
      </c>
      <c r="G59" s="18" t="n">
        <v>0</v>
      </c>
      <c r="H59" s="18" t="n">
        <f aca="false">MIN(E59 - G59, 0)</f>
        <v>0</v>
      </c>
      <c r="I59" s="18" t="n">
        <v>0</v>
      </c>
    </row>
    <row r="62" customFormat="false" ht="13.5" hidden="false" customHeight="false" outlineLevel="0" collapsed="false">
      <c r="A62" s="10" t="s">
        <v>388</v>
      </c>
      <c r="B62" s="17" t="s">
        <v>374</v>
      </c>
      <c r="C62" s="18" t="s">
        <v>357</v>
      </c>
      <c r="D62" s="18" t="s">
        <v>137</v>
      </c>
      <c r="E62" s="18" t="n">
        <f aca="false">IFERROR(INDEX('файл остатки'!$A$5:$FG$265,MATCH($P$1,'файл остатки'!$A$5:$A$228,0),MATCH(D62,'файл остатки'!$A$5:$FG$5,0)), 0)</f>
        <v>142</v>
      </c>
      <c r="F62" s="18" t="n">
        <f aca="false">IFERROR(INDEX('файл остатки'!$A$5:$FG$265,MATCH($P$2,'файл остатки'!$A$5:$A$228,0),MATCH(D62,'файл остатки'!$A$5:$FG$5,0)), 0)</f>
        <v>0</v>
      </c>
      <c r="G62" s="18" t="n">
        <v>0</v>
      </c>
      <c r="H62" s="18" t="n">
        <f aca="false">MIN(E62 - G62, 0)</f>
        <v>0</v>
      </c>
      <c r="I62" s="18" t="n">
        <v>0</v>
      </c>
      <c r="K62" s="13" t="n">
        <v>395</v>
      </c>
      <c r="L62" s="13" t="n">
        <f aca="false">-(H62) / K62</f>
        <v>-0</v>
      </c>
      <c r="M62" s="13" t="n">
        <f aca="false">ROUND(L62, 0)</f>
        <v>-0</v>
      </c>
      <c r="R62" s="13" t="s">
        <v>389</v>
      </c>
      <c r="S62" s="13" t="n">
        <v>62</v>
      </c>
    </row>
    <row r="65" customFormat="false" ht="13.5" hidden="false" customHeight="true" outlineLevel="0" collapsed="false">
      <c r="A65" s="10" t="s">
        <v>390</v>
      </c>
      <c r="B65" s="17" t="s">
        <v>374</v>
      </c>
      <c r="C65" s="18" t="s">
        <v>357</v>
      </c>
      <c r="D65" s="18" t="s">
        <v>135</v>
      </c>
      <c r="E65" s="18" t="n">
        <f aca="false">IFERROR(INDEX('файл остатки'!$A$5:$FG$265,MATCH($P$1,'файл остатки'!$A$5:$A$228,0),MATCH(D65,'файл остатки'!$A$5:$FG$5,0)), 0)</f>
        <v>384</v>
      </c>
      <c r="F65" s="18" t="n">
        <f aca="false">IFERROR(INDEX('файл остатки'!$A$5:$FG$265,MATCH($P$2,'файл остатки'!$A$5:$A$228,0),MATCH(D65,'файл остатки'!$A$5:$FG$5,0)), 0)</f>
        <v>0</v>
      </c>
      <c r="G65" s="18" t="n">
        <v>0</v>
      </c>
      <c r="H65" s="18" t="n">
        <f aca="false">MIN(E65 - G65, 0)</f>
        <v>0</v>
      </c>
      <c r="I65" s="18" t="n">
        <v>0</v>
      </c>
      <c r="K65" s="13" t="n">
        <v>395</v>
      </c>
      <c r="L65" s="13" t="n">
        <f aca="false">-(H65 + H66) / K65</f>
        <v>-0</v>
      </c>
      <c r="M65" s="13" t="n">
        <f aca="false">ROUND(L65, 0)</f>
        <v>-0</v>
      </c>
      <c r="R65" s="13" t="s">
        <v>391</v>
      </c>
      <c r="S65" s="13" t="n">
        <v>63</v>
      </c>
    </row>
    <row r="66" customFormat="false" ht="13.5" hidden="false" customHeight="false" outlineLevel="0" collapsed="false">
      <c r="A66" s="10"/>
      <c r="B66" s="10"/>
      <c r="C66" s="18" t="s">
        <v>387</v>
      </c>
      <c r="D66" s="18" t="s">
        <v>140</v>
      </c>
      <c r="E66" s="18" t="n">
        <f aca="false">IFERROR(INDEX('файл остатки'!$A$5:$FG$265,MATCH($P$1,'файл остатки'!$A$5:$A$228,0),MATCH(D66,'файл остатки'!$A$5:$FG$5,0)), 0)</f>
        <v>298</v>
      </c>
      <c r="F66" s="18" t="n">
        <f aca="false">IFERROR(INDEX('файл остатки'!$A$5:$FG$265,MATCH($P$2,'файл остатки'!$A$5:$A$228,0),MATCH(D66,'файл остатки'!$A$5:$FG$5,0)), 0)</f>
        <v>0</v>
      </c>
      <c r="G66" s="18" t="n">
        <v>0</v>
      </c>
      <c r="H66" s="18" t="n">
        <f aca="false">MIN(E66 - G66, 0)</f>
        <v>0</v>
      </c>
      <c r="I66" s="18" t="n">
        <v>0</v>
      </c>
    </row>
    <row r="69" customFormat="false" ht="13.5" hidden="false" customHeight="true" outlineLevel="0" collapsed="false">
      <c r="A69" s="10" t="s">
        <v>373</v>
      </c>
      <c r="B69" s="17" t="s">
        <v>374</v>
      </c>
      <c r="C69" s="18" t="s">
        <v>356</v>
      </c>
      <c r="D69" s="18" t="s">
        <v>128</v>
      </c>
      <c r="E69" s="18" t="n">
        <f aca="false">IFERROR(INDEX('файл остатки'!$A$5:$FG$265,MATCH($P$1,'файл остатки'!$A$5:$A$228,0),MATCH(D69,'файл остатки'!$A$5:$FG$5,0)), 0)</f>
        <v>543</v>
      </c>
      <c r="F69" s="18" t="n">
        <f aca="false">IFERROR(INDEX('файл остатки'!$A$5:$FG$265,MATCH($P$2,'файл остатки'!$A$5:$A$228,0),MATCH(D69,'файл остатки'!$A$5:$FG$5,0)), 0)</f>
        <v>0</v>
      </c>
      <c r="G69" s="18" t="n">
        <v>0</v>
      </c>
      <c r="H69" s="18" t="n">
        <f aca="false">MIN(E69 - G69, 0)</f>
        <v>0</v>
      </c>
      <c r="I69" s="18" t="n">
        <v>0</v>
      </c>
      <c r="K69" s="13" t="n">
        <v>370</v>
      </c>
      <c r="L69" s="13" t="n">
        <f aca="false">-(H69 + H70) / K69</f>
        <v>-0</v>
      </c>
      <c r="M69" s="13" t="n">
        <f aca="false">ROUND(L69, 0)</f>
        <v>-0</v>
      </c>
      <c r="R69" s="13" t="s">
        <v>392</v>
      </c>
      <c r="S69" s="13" t="n">
        <v>64</v>
      </c>
    </row>
    <row r="70" customFormat="false" ht="13.5" hidden="false" customHeight="false" outlineLevel="0" collapsed="false">
      <c r="A70" s="10"/>
      <c r="B70" s="10"/>
      <c r="C70" s="18" t="s">
        <v>356</v>
      </c>
      <c r="D70" s="18" t="s">
        <v>134</v>
      </c>
      <c r="E70" s="18" t="n">
        <f aca="false">IFERROR(INDEX('файл остатки'!$A$5:$FG$265,MATCH($P$1,'файл остатки'!$A$5:$A$228,0),MATCH(D70,'файл остатки'!$A$5:$FG$5,0)), 0)</f>
        <v>0</v>
      </c>
      <c r="F70" s="18" t="n">
        <f aca="false">IFERROR(INDEX('файл остатки'!$A$5:$FG$265,MATCH($P$2,'файл остатки'!$A$5:$A$228,0),MATCH(D70,'файл остатки'!$A$5:$FG$5,0)), 0)</f>
        <v>0</v>
      </c>
      <c r="G70" s="18" t="n">
        <v>0</v>
      </c>
      <c r="H70" s="18" t="n">
        <f aca="false">MIN(E70 - G70, 0)</f>
        <v>0</v>
      </c>
      <c r="I70" s="18" t="n">
        <v>0</v>
      </c>
    </row>
    <row r="73" customFormat="false" ht="13.5" hidden="false" customHeight="false" outlineLevel="0" collapsed="false">
      <c r="A73" s="10" t="s">
        <v>373</v>
      </c>
      <c r="B73" s="17" t="s">
        <v>374</v>
      </c>
      <c r="C73" s="18" t="s">
        <v>356</v>
      </c>
      <c r="D73" s="18" t="s">
        <v>129</v>
      </c>
      <c r="E73" s="18" t="n">
        <f aca="false">IFERROR(INDEX('файл остатки'!$A$5:$FG$265,MATCH($P$1,'файл остатки'!$A$5:$A$228,0),MATCH(D73,'файл остатки'!$A$5:$FG$5,0)), 0)</f>
        <v>133</v>
      </c>
      <c r="F73" s="18" t="n">
        <f aca="false">IFERROR(INDEX('файл остатки'!$A$5:$FG$265,MATCH($P$2,'файл остатки'!$A$5:$A$228,0),MATCH(D73,'файл остатки'!$A$5:$FG$5,0)), 0)</f>
        <v>0</v>
      </c>
      <c r="G73" s="18" t="n">
        <v>0</v>
      </c>
      <c r="H73" s="18" t="n">
        <f aca="false">MIN(E73 - G73, 0)</f>
        <v>0</v>
      </c>
      <c r="I73" s="18" t="n">
        <v>0</v>
      </c>
      <c r="K73" s="13" t="n">
        <v>370</v>
      </c>
      <c r="L73" s="13" t="n">
        <f aca="false">-(H73) / K73</f>
        <v>-0</v>
      </c>
      <c r="M73" s="13" t="n">
        <f aca="false">ROUND(L73, 0)</f>
        <v>-0</v>
      </c>
      <c r="R73" s="13" t="s">
        <v>393</v>
      </c>
      <c r="S73" s="13" t="n">
        <v>65</v>
      </c>
    </row>
    <row r="76" customFormat="false" ht="13.5" hidden="false" customHeight="true" outlineLevel="0" collapsed="false">
      <c r="A76" s="10" t="s">
        <v>394</v>
      </c>
      <c r="B76" s="17" t="s">
        <v>374</v>
      </c>
      <c r="C76" s="18" t="s">
        <v>354</v>
      </c>
      <c r="D76" s="18" t="s">
        <v>138</v>
      </c>
      <c r="E76" s="18" t="n">
        <f aca="false">IFERROR(INDEX('файл остатки'!$A$5:$FG$265,MATCH($P$1,'файл остатки'!$A$5:$A$228,0),MATCH(D76,'файл остатки'!$A$5:$FG$5,0)), 0)</f>
        <v>132</v>
      </c>
      <c r="F76" s="18" t="n">
        <f aca="false">IFERROR(INDEX('файл остатки'!$A$5:$FG$265,MATCH($P$2,'файл остатки'!$A$5:$A$228,0),MATCH(D76,'файл остатки'!$A$5:$FG$5,0)), 0)</f>
        <v>0</v>
      </c>
      <c r="G76" s="18" t="n">
        <v>0</v>
      </c>
      <c r="H76" s="18" t="n">
        <f aca="false">MIN(E76 - G76, 0)</f>
        <v>0</v>
      </c>
      <c r="I76" s="18" t="n">
        <v>0</v>
      </c>
      <c r="K76" s="13" t="n">
        <v>395</v>
      </c>
      <c r="L76" s="13" t="n">
        <f aca="false">-(H76 + H77) / K76</f>
        <v>-0</v>
      </c>
      <c r="M76" s="13" t="n">
        <f aca="false">ROUND(L76, 0)</f>
        <v>-0</v>
      </c>
      <c r="R76" s="13" t="s">
        <v>395</v>
      </c>
      <c r="S76" s="13" t="n">
        <v>66</v>
      </c>
    </row>
    <row r="77" customFormat="false" ht="13.5" hidden="false" customHeight="false" outlineLevel="0" collapsed="false">
      <c r="A77" s="10"/>
      <c r="B77" s="10"/>
      <c r="C77" s="18" t="s">
        <v>354</v>
      </c>
      <c r="D77" s="18" t="s">
        <v>139</v>
      </c>
      <c r="E77" s="18" t="n">
        <f aca="false">IFERROR(INDEX('файл остатки'!$A$5:$FG$265,MATCH($P$1,'файл остатки'!$A$5:$A$228,0),MATCH(D77,'файл остатки'!$A$5:$FG$5,0)), 0)</f>
        <v>396</v>
      </c>
      <c r="F77" s="18" t="n">
        <f aca="false">IFERROR(INDEX('файл остатки'!$A$5:$FG$265,MATCH($P$2,'файл остатки'!$A$5:$A$228,0),MATCH(D77,'файл остатки'!$A$5:$FG$5,0)), 0)</f>
        <v>0</v>
      </c>
      <c r="G77" s="18" t="n">
        <v>0</v>
      </c>
      <c r="H77" s="18" t="n">
        <f aca="false">MIN(E77 - G77, 0)</f>
        <v>0</v>
      </c>
      <c r="I77" s="18" t="n">
        <v>0</v>
      </c>
    </row>
    <row r="80" customFormat="false" ht="13.5" hidden="false" customHeight="false" outlineLevel="0" collapsed="false">
      <c r="A80" s="10" t="s">
        <v>380</v>
      </c>
      <c r="B80" s="19" t="s">
        <v>381</v>
      </c>
      <c r="C80" s="20" t="s">
        <v>357</v>
      </c>
      <c r="D80" s="20" t="s">
        <v>150</v>
      </c>
      <c r="E80" s="20" t="n">
        <f aca="false">IFERROR(INDEX('файл остатки'!$A$5:$FG$265,MATCH($P$1,'файл остатки'!$A$5:$A$228,0),MATCH(D80,'файл остатки'!$A$5:$FG$5,0)), 0)</f>
        <v>0</v>
      </c>
      <c r="F80" s="20" t="n">
        <f aca="false">IFERROR(INDEX('файл остатки'!$A$5:$FG$265,MATCH($P$2,'файл остатки'!$A$5:$A$228,0),MATCH(D80,'файл остатки'!$A$5:$FG$5,0)), 0)</f>
        <v>0</v>
      </c>
      <c r="G80" s="20" t="n">
        <v>0</v>
      </c>
      <c r="H80" s="20" t="n">
        <f aca="false">MIN(E80 - G80, 0)</f>
        <v>0</v>
      </c>
      <c r="I80" s="20" t="n">
        <v>0</v>
      </c>
      <c r="K80" s="13" t="n">
        <v>525</v>
      </c>
      <c r="L80" s="13" t="n">
        <f aca="false">-(H80) / K80</f>
        <v>-0</v>
      </c>
      <c r="M80" s="13" t="n">
        <f aca="false">ROUND(L80, 0)</f>
        <v>-0</v>
      </c>
      <c r="R80" s="13" t="s">
        <v>396</v>
      </c>
      <c r="S80" s="13" t="n">
        <v>67</v>
      </c>
    </row>
    <row r="83" customFormat="false" ht="13.5" hidden="false" customHeight="false" outlineLevel="0" collapsed="false">
      <c r="A83" s="10" t="s">
        <v>380</v>
      </c>
      <c r="B83" s="17" t="s">
        <v>374</v>
      </c>
      <c r="C83" s="18" t="s">
        <v>397</v>
      </c>
      <c r="D83" s="18" t="s">
        <v>151</v>
      </c>
      <c r="E83" s="18" t="n">
        <f aca="false">IFERROR(INDEX('файл остатки'!$A$5:$FG$265,MATCH($P$1,'файл остатки'!$A$5:$A$228,0),MATCH(D83,'файл остатки'!$A$5:$FG$5,0)), 0)</f>
        <v>-1335</v>
      </c>
      <c r="F83" s="18" t="n">
        <f aca="false">IFERROR(INDEX('файл остатки'!$A$5:$FG$265,MATCH($P$2,'файл остатки'!$A$5:$A$228,0),MATCH(D83,'файл остатки'!$A$5:$FG$5,0)), 0)</f>
        <v>0</v>
      </c>
      <c r="G83" s="18" t="n">
        <v>0</v>
      </c>
      <c r="H83" s="18" t="n">
        <f aca="false">MIN(E83 - G83, 0)</f>
        <v>-1335</v>
      </c>
      <c r="I83" s="18" t="n">
        <v>0</v>
      </c>
      <c r="K83" s="13" t="n">
        <v>525</v>
      </c>
      <c r="L83" s="13" t="n">
        <f aca="false">-(H83) / K83</f>
        <v>2.54285714285714</v>
      </c>
      <c r="M83" s="13" t="n">
        <f aca="false">ROUND(L83, 0)</f>
        <v>3</v>
      </c>
      <c r="R83" s="13" t="s">
        <v>398</v>
      </c>
      <c r="S83" s="13" t="n">
        <v>68</v>
      </c>
    </row>
    <row r="86" customFormat="false" ht="13.5" hidden="false" customHeight="false" outlineLevel="0" collapsed="false">
      <c r="A86" s="10" t="s">
        <v>399</v>
      </c>
      <c r="B86" s="19" t="s">
        <v>381</v>
      </c>
      <c r="C86" s="20" t="s">
        <v>397</v>
      </c>
      <c r="D86" s="20" t="s">
        <v>152</v>
      </c>
      <c r="E86" s="20" t="n">
        <f aca="false">IFERROR(INDEX('файл остатки'!$A$5:$FG$265,MATCH($P$1,'файл остатки'!$A$5:$A$228,0),MATCH(D86,'файл остатки'!$A$5:$FG$5,0)), 0)</f>
        <v>-1142</v>
      </c>
      <c r="F86" s="20" t="n">
        <f aca="false">IFERROR(INDEX('файл остатки'!$A$5:$FG$265,MATCH($P$2,'файл остатки'!$A$5:$A$228,0),MATCH(D86,'файл остатки'!$A$5:$FG$5,0)), 0)</f>
        <v>0</v>
      </c>
      <c r="G86" s="20" t="n">
        <v>0</v>
      </c>
      <c r="H86" s="20" t="n">
        <f aca="false">MIN(E86 - G86, 0)</f>
        <v>-1142</v>
      </c>
      <c r="I86" s="20" t="n">
        <v>0</v>
      </c>
      <c r="K86" s="13" t="n">
        <v>525</v>
      </c>
      <c r="L86" s="13" t="n">
        <f aca="false">-(H86) / K86</f>
        <v>2.1752380952381</v>
      </c>
      <c r="M86" s="13" t="n">
        <f aca="false">ROUND(L86, 0)</f>
        <v>2</v>
      </c>
      <c r="R86" s="13" t="s">
        <v>400</v>
      </c>
      <c r="S86" s="13" t="n">
        <v>69</v>
      </c>
    </row>
  </sheetData>
  <mergeCells count="22">
    <mergeCell ref="A2:A6"/>
    <mergeCell ref="B2:B6"/>
    <mergeCell ref="A9:A10"/>
    <mergeCell ref="B9:B10"/>
    <mergeCell ref="A13:A14"/>
    <mergeCell ref="B13:B14"/>
    <mergeCell ref="A20:A22"/>
    <mergeCell ref="B20:B22"/>
    <mergeCell ref="A25:A26"/>
    <mergeCell ref="B25:B26"/>
    <mergeCell ref="A44:A47"/>
    <mergeCell ref="B44:B47"/>
    <mergeCell ref="A50:A52"/>
    <mergeCell ref="B50:B52"/>
    <mergeCell ref="A58:A59"/>
    <mergeCell ref="B58:B59"/>
    <mergeCell ref="A65:A66"/>
    <mergeCell ref="B65:B66"/>
    <mergeCell ref="A69:A70"/>
    <mergeCell ref="B69:B70"/>
    <mergeCell ref="A76:A77"/>
    <mergeCell ref="B76:B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9.171875" defaultRowHeight="13.5" zeroHeight="false" outlineLevelRow="0" outlineLevelCol="0"/>
  <cols>
    <col collapsed="false" customWidth="true" hidden="false" outlineLevel="0" max="1" min="1" style="2" width="8.54"/>
    <col collapsed="false" customWidth="true" hidden="false" outlineLevel="0" max="2" min="2" style="2" width="11.02"/>
    <col collapsed="false" customWidth="true" hidden="false" outlineLevel="0" max="3" min="3" style="2" width="15"/>
    <col collapsed="false" customWidth="true" hidden="false" outlineLevel="0" max="4" min="4" style="2" width="43.17"/>
    <col collapsed="false" customWidth="true" hidden="false" outlineLevel="0" max="6" min="5" style="2" width="7.23"/>
    <col collapsed="false" customWidth="true" hidden="false" outlineLevel="0" max="7" min="7" style="23" width="8.33"/>
    <col collapsed="false" customWidth="true" hidden="false" outlineLevel="0" max="8" min="8" style="23" width="6.85"/>
    <col collapsed="false" customWidth="true" hidden="true" outlineLevel="0" max="9" min="9" style="2" width="3"/>
    <col collapsed="false" customWidth="true" hidden="true" outlineLevel="0" max="10" min="10" style="2" width="5"/>
    <col collapsed="false" customWidth="true" hidden="true" outlineLevel="0" max="11" min="11" style="2" width="4"/>
    <col collapsed="false" customWidth="true" hidden="true" outlineLevel="0" max="12" min="12" style="2" width="3.82"/>
    <col collapsed="false" customWidth="true" hidden="true" outlineLevel="0" max="13" min="13" style="2" width="8.27"/>
    <col collapsed="false" customWidth="true" hidden="true" outlineLevel="0" max="15" min="14" style="2" width="8.54"/>
    <col collapsed="false" customWidth="true" hidden="true" outlineLevel="0" max="16" min="16" style="2" width="5.88"/>
    <col collapsed="false" customWidth="true" hidden="true" outlineLevel="0" max="17" min="17" style="2" width="5.76"/>
    <col collapsed="false" customWidth="true" hidden="true" outlineLevel="0" max="18" min="18" style="2" width="5.14"/>
  </cols>
  <sheetData>
    <row r="1" customFormat="false" ht="13.5" hidden="false" customHeight="true" outlineLevel="0" collapsed="false">
      <c r="A1" s="24" t="s">
        <v>401</v>
      </c>
      <c r="B1" s="25" t="s">
        <v>402</v>
      </c>
      <c r="C1" s="25" t="s">
        <v>337</v>
      </c>
      <c r="D1" s="25" t="s">
        <v>403</v>
      </c>
      <c r="E1" s="25" t="s">
        <v>404</v>
      </c>
      <c r="F1" s="25" t="s">
        <v>405</v>
      </c>
      <c r="G1" s="26" t="s">
        <v>406</v>
      </c>
      <c r="H1" s="26" t="s">
        <v>407</v>
      </c>
      <c r="I1" s="27"/>
      <c r="K1" s="27"/>
      <c r="L1" s="27"/>
      <c r="M1" s="27"/>
      <c r="P1" s="28"/>
      <c r="Q1" s="28"/>
      <c r="R1" s="28"/>
    </row>
    <row r="2" customFormat="false" ht="30.75" hidden="false" customHeight="true" outlineLevel="0" collapsed="false">
      <c r="A2" s="24"/>
      <c r="B2" s="24"/>
      <c r="C2" s="24"/>
      <c r="D2" s="24"/>
      <c r="E2" s="24"/>
      <c r="F2" s="25"/>
      <c r="G2" s="26"/>
      <c r="H2" s="26"/>
      <c r="I2" s="27" t="s">
        <v>408</v>
      </c>
      <c r="K2" s="27" t="s">
        <v>409</v>
      </c>
      <c r="L2" s="27" t="s">
        <v>410</v>
      </c>
      <c r="M2" s="27" t="n">
        <v>0</v>
      </c>
      <c r="P2" s="28"/>
      <c r="Q2" s="28"/>
      <c r="R2" s="28"/>
    </row>
    <row r="3" s="35" customFormat="true" ht="13.5" hidden="false" customHeight="true" outlineLevel="0" collapsed="false">
      <c r="A3" s="29" t="n">
        <f aca="true">IF(I3="-", "", 1 + SUM(INDIRECT(ADDRESS(2,COLUMN(L3)) &amp; ":" &amp; ADDRESS(ROW(),COLUMN(L3)))))</f>
        <v>1</v>
      </c>
      <c r="B3" s="30" t="s">
        <v>351</v>
      </c>
      <c r="C3" s="30" t="s">
        <v>369</v>
      </c>
      <c r="D3" s="31" t="s">
        <v>144</v>
      </c>
      <c r="E3" s="32" t="n">
        <v>300</v>
      </c>
      <c r="F3" s="33" t="str">
        <f aca="true">IF(I3="","",INDIRECT("J" &amp; ROW() - 1) - G3)</f>
        <v/>
      </c>
      <c r="G3" s="34" t="str">
        <f aca="true">IF(I3 = "-", IF(VLOOKUP(INDIRECT("D" &amp; ROW() - 1), 'SKU Маскарпоне'!$A$1:$C$150, 3, 0) = 1, H3 + VLOOKUP(INDIRECT("D" &amp; ROW() - 1), 'SKU Маскарпоне'!$A$1:$D$150, 4, 0), VLOOKUP(INDIRECT("D" &amp; ROW() - 1), 'SKU Маскарпоне'!$A$1:$C$150, 3, 0) * H3) ,"")</f>
        <v/>
      </c>
      <c r="H3" s="34" t="str">
        <f aca="false">IF(I3 = "-", 0, "")</f>
        <v/>
      </c>
      <c r="J3" s="36" t="n">
        <f aca="true">IF(I3 = "-", 0, INDIRECT("J" &amp; ROW() - 1) + E3)</f>
        <v>300</v>
      </c>
      <c r="K3" s="35" t="n">
        <f aca="true">IF(I3 = "-", INDIRECT("C" &amp; ROW() - 1),0)</f>
        <v>0</v>
      </c>
      <c r="L3" s="35" t="n">
        <f aca="false">IF(I3="-",1,0)</f>
        <v>0</v>
      </c>
      <c r="M3" s="35" t="n">
        <f aca="true">IF(K3 = 0, INDIRECT("N" &amp; ROW() - 1), K3)</f>
        <v>0</v>
      </c>
      <c r="Q3" s="34" t="str">
        <f aca="true">IF(P3 = "", "", P3 / INDIRECT("D" &amp; ROW() - 1) )</f>
        <v/>
      </c>
      <c r="R3" s="34" t="str">
        <f aca="true">IF(I3="-",IF(ISNUMBER(SEARCH(",", INDIRECT("B" &amp; ROW() - 1) )),1,""), "")</f>
        <v/>
      </c>
      <c r="AMI3" s="2"/>
      <c r="AMJ3" s="2"/>
    </row>
    <row r="4" s="35" customFormat="true" ht="13.5" hidden="false" customHeight="true" outlineLevel="0" collapsed="false">
      <c r="B4" s="37" t="str">
        <f aca="false">IF(D4="","",VLOOKUP(D4, 'SKU Маскарпоне'!$A$1:$F$150, 6, 0))</f>
        <v>-</v>
      </c>
      <c r="C4" s="37" t="str">
        <f aca="false">IF(D4="","",VLOOKUP(D4, 'SKU Маскарпоне'!$A$1:$B$150, 2, 0))</f>
        <v>-</v>
      </c>
      <c r="D4" s="38" t="s">
        <v>411</v>
      </c>
      <c r="E4" s="39" t="s">
        <v>411</v>
      </c>
      <c r="F4" s="33" t="n">
        <f aca="true">IF(I4="","",INDIRECT("J" &amp; ROW() - 1) - G4)</f>
        <v>0</v>
      </c>
      <c r="G4" s="34" t="n">
        <f aca="true">IF(I4 = "-", IF(VLOOKUP(INDIRECT("D" &amp; ROW() - 1), 'SKU Маскарпоне'!$A$1:$C$150, 3, 0) = 1, H4 + VLOOKUP(INDIRECT("D" &amp; ROW() - 1), 'SKU Маскарпоне'!$A$1:$D$150, 4, 0), VLOOKUP(INDIRECT("D" &amp; ROW() - 1), 'SKU Маскарпоне'!$A$1:$C$150, 3, 0) * H4) ,"")</f>
        <v>300</v>
      </c>
      <c r="H4" s="40" t="n">
        <v>400</v>
      </c>
      <c r="I4" s="38" t="s">
        <v>411</v>
      </c>
      <c r="J4" s="36" t="n">
        <f aca="true">IF(I4 = "-", 0, INDIRECT("J" &amp; ROW() - 1) + E4)</f>
        <v>0</v>
      </c>
      <c r="K4" s="35" t="str">
        <f aca="true">IF(I4 = "-", INDIRECT("C" &amp; ROW() - 1),0)</f>
        <v>35.0, </v>
      </c>
      <c r="L4" s="35" t="n">
        <f aca="false">IF(I4="-",1,0)</f>
        <v>1</v>
      </c>
      <c r="M4" s="35" t="str">
        <f aca="true">IF(K4 = 0, INDIRECT("N" &amp; ROW() - 1), K4)</f>
        <v>35.0, </v>
      </c>
      <c r="Q4" s="34" t="str">
        <f aca="true">IF(P4 = "", "", P4 / INDIRECT("D" &amp; ROW() - 1) )</f>
        <v/>
      </c>
      <c r="R4" s="34" t="str">
        <f aca="true">IF(I4="-",IF(ISNUMBER(SEARCH(",", INDIRECT("B" &amp; ROW() - 1) )),1,""), "")</f>
        <v/>
      </c>
      <c r="AMI4" s="2"/>
      <c r="AMJ4" s="2"/>
    </row>
    <row r="5" s="35" customFormat="true" ht="13.5" hidden="false" customHeight="true" outlineLevel="0" collapsed="false">
      <c r="A5" s="29" t="n">
        <f aca="true">IF(I5="-", "", 1 + SUM(INDIRECT(ADDRESS(2,COLUMN(L5)) &amp; ":" &amp; ADDRESS(ROW(),COLUMN(L5)))))</f>
        <v>2</v>
      </c>
      <c r="B5" s="30" t="s">
        <v>351</v>
      </c>
      <c r="C5" s="30" t="s">
        <v>363</v>
      </c>
      <c r="D5" s="31" t="s">
        <v>146</v>
      </c>
      <c r="E5" s="32" t="n">
        <v>400</v>
      </c>
      <c r="F5" s="33" t="str">
        <f aca="true">IF(I5="","",INDIRECT("J" &amp; ROW() - 1) - G5)</f>
        <v/>
      </c>
      <c r="G5" s="34" t="str">
        <f aca="true">IF(I5 = "-", IF(VLOOKUP(INDIRECT("D" &amp; ROW() - 1), 'SKU Маскарпоне'!$A$1:$C$150, 3, 0) = 1, H5 + VLOOKUP(INDIRECT("D" &amp; ROW() - 1), 'SKU Маскарпоне'!$A$1:$D$150, 4, 0), VLOOKUP(INDIRECT("D" &amp; ROW() - 1), 'SKU Маскарпоне'!$A$1:$C$150, 3, 0) * H5) ,"")</f>
        <v/>
      </c>
      <c r="H5" s="34" t="str">
        <f aca="false">IF(I5 = "-", 0, "")</f>
        <v/>
      </c>
      <c r="J5" s="36" t="n">
        <f aca="true">IF(I5 = "-", 0, INDIRECT("J" &amp; ROW() - 1) + E5)</f>
        <v>400</v>
      </c>
      <c r="K5" s="35" t="n">
        <f aca="true">IF(I5 = "-", INDIRECT("C" &amp; ROW() - 1),0)</f>
        <v>0</v>
      </c>
      <c r="L5" s="35" t="n">
        <f aca="false">IF(I5="-",1,0)</f>
        <v>0</v>
      </c>
      <c r="M5" s="35" t="n">
        <f aca="true">IF(K5 = 0, INDIRECT("N" &amp; ROW() - 1), K5)</f>
        <v>0</v>
      </c>
      <c r="Q5" s="34" t="str">
        <f aca="true">IF(P5 = "", "", P5 / INDIRECT("D" &amp; ROW() - 1) )</f>
        <v/>
      </c>
      <c r="R5" s="34" t="str">
        <f aca="true">IF(I5="-",IF(ISNUMBER(SEARCH(",", INDIRECT("B" &amp; ROW() - 1) )),1,""), "")</f>
        <v/>
      </c>
      <c r="AMI5" s="2"/>
      <c r="AMJ5" s="2"/>
    </row>
    <row r="6" s="35" customFormat="true" ht="13.5" hidden="false" customHeight="true" outlineLevel="0" collapsed="false">
      <c r="B6" s="37" t="str">
        <f aca="false">IF(D6="","",VLOOKUP(D6, 'SKU Маскарпоне'!$A$1:$F$150, 6, 0))</f>
        <v>-</v>
      </c>
      <c r="C6" s="37" t="str">
        <f aca="false">IF(D6="","",VLOOKUP(D6, 'SKU Маскарпоне'!$A$1:$B$150, 2, 0))</f>
        <v>-</v>
      </c>
      <c r="D6" s="38" t="s">
        <v>411</v>
      </c>
      <c r="E6" s="39" t="s">
        <v>411</v>
      </c>
      <c r="F6" s="33" t="n">
        <f aca="true">IF(I6="","",INDIRECT("J" &amp; ROW() - 1) - G6)</f>
        <v>0</v>
      </c>
      <c r="G6" s="34" t="n">
        <f aca="true">IF(I6 = "-", IF(VLOOKUP(INDIRECT("D" &amp; ROW() - 1), 'SKU Маскарпоне'!$A$1:$C$150, 3, 0) = 1, H6 + VLOOKUP(INDIRECT("D" &amp; ROW() - 1), 'SKU Маскарпоне'!$A$1:$D$150, 4, 0), VLOOKUP(INDIRECT("D" &amp; ROW() - 1), 'SKU Маскарпоне'!$A$1:$C$150, 3, 0) * H6) ,"")</f>
        <v>400</v>
      </c>
      <c r="H6" s="40" t="n">
        <v>500</v>
      </c>
      <c r="I6" s="38" t="s">
        <v>411</v>
      </c>
      <c r="J6" s="36" t="n">
        <f aca="true">IF(I6 = "-", 0, INDIRECT("J" &amp; ROW() - 1) + E6)</f>
        <v>0</v>
      </c>
      <c r="K6" s="35" t="str">
        <f aca="true">IF(I6 = "-", INDIRECT("C" &amp; ROW() - 1),0)</f>
        <v>38.0, </v>
      </c>
      <c r="L6" s="35" t="n">
        <f aca="false">IF(I6="-",1,0)</f>
        <v>1</v>
      </c>
      <c r="M6" s="35" t="str">
        <f aca="true">IF(K6 = 0, INDIRECT("N" &amp; ROW() - 1), K6)</f>
        <v>38.0, </v>
      </c>
      <c r="Q6" s="34" t="str">
        <f aca="true">IF(P6 = "", "", P6 / INDIRECT("D" &amp; ROW() - 1) )</f>
        <v/>
      </c>
      <c r="R6" s="34" t="str">
        <f aca="true">IF(I6="-",IF(ISNUMBER(SEARCH(",", INDIRECT("B" &amp; ROW() - 1) )),1,""), "")</f>
        <v/>
      </c>
      <c r="AMI6" s="2"/>
      <c r="AMJ6" s="2"/>
    </row>
    <row r="7" s="35" customFormat="true" ht="13.5" hidden="false" customHeight="true" outlineLevel="0" collapsed="false">
      <c r="A7" s="41" t="n">
        <f aca="true">IF(I7="-", "", 1 + SUM(INDIRECT(ADDRESS(2,COLUMN(L7)) &amp; ":" &amp; ADDRESS(ROW(),COLUMN(L7)))))</f>
        <v>3</v>
      </c>
      <c r="B7" s="42" t="s">
        <v>351</v>
      </c>
      <c r="C7" s="42" t="s">
        <v>350</v>
      </c>
      <c r="D7" s="43" t="s">
        <v>125</v>
      </c>
      <c r="E7" s="44" t="n">
        <v>1800</v>
      </c>
      <c r="F7" s="33" t="str">
        <f aca="true">IF(I7="","",INDIRECT("J" &amp; ROW() - 1) - G7)</f>
        <v/>
      </c>
      <c r="G7" s="34" t="str">
        <f aca="true">IF(I7 = "-", IF(VLOOKUP(INDIRECT("D" &amp; ROW() - 1), 'SKU Маскарпоне'!$A$1:$C$150, 3, 0) = 1, H7 + VLOOKUP(INDIRECT("D" &amp; ROW() - 1), 'SKU Маскарпоне'!$A$1:$D$150, 4, 0), VLOOKUP(INDIRECT("D" &amp; ROW() - 1), 'SKU Маскарпоне'!$A$1:$C$150, 3, 0) * H7) ,"")</f>
        <v/>
      </c>
      <c r="H7" s="34" t="str">
        <f aca="false">IF(I7 = "-", 0, "")</f>
        <v/>
      </c>
      <c r="J7" s="36" t="n">
        <f aca="true">IF(I7 = "-", 0, INDIRECT("J" &amp; ROW() - 1) + E7)</f>
        <v>1800</v>
      </c>
      <c r="K7" s="35" t="n">
        <f aca="true">IF(I7 = "-", INDIRECT("C" &amp; ROW() - 1),0)</f>
        <v>0</v>
      </c>
      <c r="L7" s="35" t="n">
        <f aca="false">IF(I7="-",1,0)</f>
        <v>0</v>
      </c>
      <c r="M7" s="35" t="n">
        <f aca="true">IF(K7 = 0, INDIRECT("N" &amp; ROW() - 1), K7)</f>
        <v>0</v>
      </c>
      <c r="Q7" s="34" t="str">
        <f aca="true">IF(P7 = "", "", P7 / INDIRECT("D" &amp; ROW() - 1) )</f>
        <v/>
      </c>
      <c r="R7" s="34" t="str">
        <f aca="true">IF(I7="-",IF(ISNUMBER(SEARCH(",", INDIRECT("B" &amp; ROW() - 1) )),1,""), "")</f>
        <v/>
      </c>
      <c r="AMI7" s="2"/>
      <c r="AMJ7" s="2"/>
    </row>
    <row r="8" s="35" customFormat="true" ht="13.5" hidden="false" customHeight="true" outlineLevel="0" collapsed="false">
      <c r="B8" s="37" t="str">
        <f aca="false">IF(D8="","",VLOOKUP(D8, 'SKU Маскарпоне'!$A$1:$F$150, 6, 0))</f>
        <v>-</v>
      </c>
      <c r="C8" s="37" t="str">
        <f aca="false">IF(D8="","",VLOOKUP(D8, 'SKU Маскарпоне'!$A$1:$B$150, 2, 0))</f>
        <v>-</v>
      </c>
      <c r="D8" s="38" t="s">
        <v>411</v>
      </c>
      <c r="E8" s="39" t="s">
        <v>411</v>
      </c>
      <c r="F8" s="33" t="n">
        <f aca="true">IF(I8="","",INDIRECT("J" &amp; ROW() - 1) - G8)</f>
        <v>0</v>
      </c>
      <c r="G8" s="34" t="n">
        <f aca="true">IF(I8 = "-", IF(VLOOKUP(INDIRECT("D" &amp; ROW() - 1), 'SKU Маскарпоне'!$A$1:$C$150, 3, 0) = 1, H8 + VLOOKUP(INDIRECT("D" &amp; ROW() - 1), 'SKU Маскарпоне'!$A$1:$D$150, 4, 0), VLOOKUP(INDIRECT("D" &amp; ROW() - 1), 'SKU Маскарпоне'!$A$1:$C$150, 3, 0) * H8) ,"")</f>
        <v>1800</v>
      </c>
      <c r="H8" s="40" t="n">
        <v>3000</v>
      </c>
      <c r="I8" s="38" t="s">
        <v>411</v>
      </c>
      <c r="J8" s="36" t="n">
        <f aca="true">IF(I8 = "-", 0, INDIRECT("J" &amp; ROW() - 1) + E8)</f>
        <v>0</v>
      </c>
      <c r="K8" s="35" t="str">
        <f aca="true">IF(I8 = "-", INDIRECT("C" &amp; ROW() - 1),0)</f>
        <v>80.0, </v>
      </c>
      <c r="L8" s="35" t="n">
        <f aca="false">IF(I8="-",1,0)</f>
        <v>1</v>
      </c>
      <c r="M8" s="35" t="str">
        <f aca="true">IF(K8 = 0, INDIRECT("N" &amp; ROW() - 1), K8)</f>
        <v>80.0, </v>
      </c>
      <c r="Q8" s="34" t="str">
        <f aca="true">IF(P8 = "", "", P8 / INDIRECT("D" &amp; ROW() - 1) )</f>
        <v/>
      </c>
      <c r="R8" s="34" t="str">
        <f aca="true">IF(I8="-",IF(ISNUMBER(SEARCH(",", INDIRECT("B" &amp; ROW() - 1) )),1,""), "")</f>
        <v/>
      </c>
      <c r="AMI8" s="2"/>
      <c r="AMJ8" s="2"/>
    </row>
    <row r="9" s="35" customFormat="true" ht="13.5" hidden="false" customHeight="true" outlineLevel="0" collapsed="false">
      <c r="A9" s="41" t="n">
        <f aca="true">IF(I9="-", "", 1 + SUM(INDIRECT(ADDRESS(2,COLUMN(L9)) &amp; ":" &amp; ADDRESS(ROW(),COLUMN(L9)))))</f>
        <v>4</v>
      </c>
      <c r="B9" s="42" t="s">
        <v>351</v>
      </c>
      <c r="C9" s="42" t="s">
        <v>350</v>
      </c>
      <c r="D9" s="43" t="s">
        <v>123</v>
      </c>
      <c r="E9" s="44" t="n">
        <v>1200</v>
      </c>
      <c r="F9" s="33" t="str">
        <f aca="true">IF(I9="","",INDIRECT("J" &amp; ROW() - 1) - G9)</f>
        <v/>
      </c>
      <c r="G9" s="34" t="str">
        <f aca="true">IF(I9 = "-", IF(VLOOKUP(INDIRECT("D" &amp; ROW() - 1), 'SKU Маскарпоне'!$A$1:$C$150, 3, 0) = 1, H9 + VLOOKUP(INDIRECT("D" &amp; ROW() - 1), 'SKU Маскарпоне'!$A$1:$D$150, 4, 0), VLOOKUP(INDIRECT("D" &amp; ROW() - 1), 'SKU Маскарпоне'!$A$1:$C$150, 3, 0) * H9) ,"")</f>
        <v/>
      </c>
      <c r="H9" s="34" t="str">
        <f aca="false">IF(I9 = "-", 0, "")</f>
        <v/>
      </c>
      <c r="J9" s="36" t="n">
        <f aca="true">IF(I9 = "-", 0, INDIRECT("J" &amp; ROW() - 1) + E9)</f>
        <v>1200</v>
      </c>
      <c r="K9" s="35" t="n">
        <f aca="true">IF(I9 = "-", INDIRECT("C" &amp; ROW() - 1),0)</f>
        <v>0</v>
      </c>
      <c r="L9" s="35" t="n">
        <f aca="false">IF(I9="-",1,0)</f>
        <v>0</v>
      </c>
      <c r="M9" s="35" t="n">
        <f aca="true">IF(K9 = 0, INDIRECT("N" &amp; ROW() - 1), K9)</f>
        <v>0</v>
      </c>
      <c r="Q9" s="34" t="str">
        <f aca="true">IF(P9 = "", "", P9 / INDIRECT("D" &amp; ROW() - 1) )</f>
        <v/>
      </c>
      <c r="R9" s="34" t="str">
        <f aca="true">IF(I9="-",IF(ISNUMBER(SEARCH(",", INDIRECT("B" &amp; ROW() - 1) )),1,""), "")</f>
        <v/>
      </c>
      <c r="AMI9" s="2"/>
      <c r="AMJ9" s="2"/>
    </row>
    <row r="10" s="35" customFormat="true" ht="13.5" hidden="false" customHeight="true" outlineLevel="0" collapsed="false">
      <c r="B10" s="37" t="str">
        <f aca="false">IF(D10="","",VLOOKUP(D10, 'SKU Маскарпоне'!$A$1:$F$150, 6, 0))</f>
        <v>-</v>
      </c>
      <c r="C10" s="37" t="str">
        <f aca="false">IF(D10="","",VLOOKUP(D10, 'SKU Маскарпоне'!$A$1:$B$150, 2, 0))</f>
        <v>-</v>
      </c>
      <c r="D10" s="38" t="s">
        <v>411</v>
      </c>
      <c r="E10" s="39" t="s">
        <v>411</v>
      </c>
      <c r="F10" s="33" t="n">
        <f aca="true">IF(I10="","",INDIRECT("J" &amp; ROW() - 1) - G10)</f>
        <v>0</v>
      </c>
      <c r="G10" s="34" t="n">
        <f aca="true">IF(I10 = "-", IF(VLOOKUP(INDIRECT("D" &amp; ROW() - 1), 'SKU Маскарпоне'!$A$1:$C$150, 3, 0) = 1, H10 + VLOOKUP(INDIRECT("D" &amp; ROW() - 1), 'SKU Маскарпоне'!$A$1:$D$150, 4, 0), VLOOKUP(INDIRECT("D" &amp; ROW() - 1), 'SKU Маскарпоне'!$A$1:$C$150, 3, 0) * H10) ,"")</f>
        <v>1200</v>
      </c>
      <c r="H10" s="40" t="n">
        <v>2000</v>
      </c>
      <c r="I10" s="38" t="s">
        <v>411</v>
      </c>
      <c r="J10" s="36" t="n">
        <f aca="true">IF(I10 = "-", 0, INDIRECT("J" &amp; ROW() - 1) + E10)</f>
        <v>0</v>
      </c>
      <c r="K10" s="35" t="str">
        <f aca="true">IF(I10 = "-", INDIRECT("C" &amp; ROW() - 1),0)</f>
        <v>80.0, </v>
      </c>
      <c r="L10" s="35" t="n">
        <f aca="false">IF(I10="-",1,0)</f>
        <v>1</v>
      </c>
      <c r="M10" s="35" t="str">
        <f aca="true">IF(K10 = 0, INDIRECT("N" &amp; ROW() - 1), K10)</f>
        <v>80.0, </v>
      </c>
      <c r="Q10" s="34" t="str">
        <f aca="true">IF(P10 = "", "", P10 / INDIRECT("D" &amp; ROW() - 1) )</f>
        <v/>
      </c>
      <c r="R10" s="34" t="str">
        <f aca="true">IF(I10="-",IF(ISNUMBER(SEARCH(",", INDIRECT("B" &amp; ROW() - 1) )),1,""), "")</f>
        <v/>
      </c>
      <c r="AMI10" s="2"/>
      <c r="AMJ10" s="2"/>
    </row>
    <row r="11" s="35" customFormat="true" ht="13.5" hidden="false" customHeight="true" outlineLevel="0" collapsed="false">
      <c r="A11" s="45" t="n">
        <f aca="true">IF(I11="-", "", 1 + SUM(INDIRECT(ADDRESS(2,COLUMN(L11)) &amp; ":" &amp; ADDRESS(ROW(),COLUMN(L11)))))</f>
        <v>5</v>
      </c>
      <c r="B11" s="46" t="s">
        <v>374</v>
      </c>
      <c r="C11" s="46" t="s">
        <v>373</v>
      </c>
      <c r="D11" s="47" t="s">
        <v>130</v>
      </c>
      <c r="E11" s="48" t="n">
        <v>500</v>
      </c>
      <c r="F11" s="33" t="str">
        <f aca="true">IF(I11="","",INDIRECT("J" &amp; ROW() - 1) - G11)</f>
        <v/>
      </c>
      <c r="G11" s="34" t="str">
        <f aca="true">IF(I11 = "-", IF(VLOOKUP(INDIRECT("D" &amp; ROW() - 1), 'SKU Маскарпоне'!$A$1:$C$150, 3, 0) = 1, H11 + VLOOKUP(INDIRECT("D" &amp; ROW() - 1), 'SKU Маскарпоне'!$A$1:$D$150, 4, 0), VLOOKUP(INDIRECT("D" &amp; ROW() - 1), 'SKU Маскарпоне'!$A$1:$C$150, 3, 0) * H11) ,"")</f>
        <v/>
      </c>
      <c r="H11" s="34" t="str">
        <f aca="false">IF(I11 = "-", 0, "")</f>
        <v/>
      </c>
      <c r="J11" s="36" t="n">
        <f aca="true">IF(I11 = "-", 0, INDIRECT("J" &amp; ROW() - 1) + E11)</f>
        <v>500</v>
      </c>
      <c r="K11" s="35" t="n">
        <f aca="true">IF(I11 = "-", INDIRECT("C" &amp; ROW() - 1),0)</f>
        <v>0</v>
      </c>
      <c r="L11" s="35" t="n">
        <f aca="false">IF(I11="-",1,0)</f>
        <v>0</v>
      </c>
      <c r="M11" s="35" t="n">
        <f aca="true">IF(K11 = 0, INDIRECT("N" &amp; ROW() - 1), K11)</f>
        <v>0</v>
      </c>
      <c r="Q11" s="34" t="str">
        <f aca="true">IF(P11 = "", "", P11 / INDIRECT("D" &amp; ROW() - 1) )</f>
        <v/>
      </c>
      <c r="R11" s="34" t="str">
        <f aca="true">IF(I11="-",IF(ISNUMBER(SEARCH(",", INDIRECT("B" &amp; ROW() - 1) )),1,""), "")</f>
        <v/>
      </c>
      <c r="AMI11" s="2"/>
      <c r="AMJ11" s="2"/>
    </row>
    <row r="12" s="35" customFormat="true" ht="13.5" hidden="false" customHeight="true" outlineLevel="0" collapsed="false">
      <c r="A12" s="45" t="n">
        <f aca="true">IF(I12="-", "", 1 + SUM(INDIRECT(ADDRESS(2,COLUMN(L12)) &amp; ":" &amp; ADDRESS(ROW(),COLUMN(L12)))))</f>
        <v>5</v>
      </c>
      <c r="B12" s="46" t="s">
        <v>374</v>
      </c>
      <c r="C12" s="46" t="s">
        <v>373</v>
      </c>
      <c r="D12" s="47" t="s">
        <v>132</v>
      </c>
      <c r="E12" s="48" t="n">
        <v>610</v>
      </c>
      <c r="F12" s="33" t="str">
        <f aca="true">IF(I12="","",INDIRECT("J" &amp; ROW() - 1) - G12)</f>
        <v/>
      </c>
      <c r="G12" s="34" t="str">
        <f aca="true">IF(I12 = "-", IF(VLOOKUP(INDIRECT("D" &amp; ROW() - 1), 'SKU Маскарпоне'!$A$1:$C$150, 3, 0) = 1, H12 + VLOOKUP(INDIRECT("D" &amp; ROW() - 1), 'SKU Маскарпоне'!$A$1:$D$150, 4, 0), VLOOKUP(INDIRECT("D" &amp; ROW() - 1), 'SKU Маскарпоне'!$A$1:$C$150, 3, 0) * H12) ,"")</f>
        <v/>
      </c>
      <c r="H12" s="34" t="str">
        <f aca="false">IF(I12 = "-", 0, "")</f>
        <v/>
      </c>
      <c r="J12" s="36" t="n">
        <f aca="true">IF(I12 = "-", 0, INDIRECT("J" &amp; ROW() - 1) + E12)</f>
        <v>1110</v>
      </c>
      <c r="K12" s="35" t="n">
        <f aca="true">IF(I12 = "-", INDIRECT("C" &amp; ROW() - 1),0)</f>
        <v>0</v>
      </c>
      <c r="L12" s="35" t="n">
        <f aca="false">IF(I12="-",1,0)</f>
        <v>0</v>
      </c>
      <c r="M12" s="35" t="n">
        <f aca="true">IF(K12 = 0, INDIRECT("N" &amp; ROW() - 1), K12)</f>
        <v>0</v>
      </c>
      <c r="Q12" s="34" t="str">
        <f aca="true">IF(P12 = "", "", P12 / INDIRECT("D" &amp; ROW() - 1) )</f>
        <v/>
      </c>
      <c r="R12" s="34" t="str">
        <f aca="true">IF(I12="-",IF(ISNUMBER(SEARCH(",", INDIRECT("B" &amp; ROW() - 1) )),1,""), "")</f>
        <v/>
      </c>
      <c r="AMI12" s="2"/>
      <c r="AMJ12" s="2"/>
    </row>
    <row r="13" s="35" customFormat="true" ht="13.5" hidden="false" customHeight="true" outlineLevel="0" collapsed="false">
      <c r="B13" s="37" t="str">
        <f aca="false">IF(D13="","",VLOOKUP(D13, 'SKU Маскарпоне'!$A$1:$F$150, 6, 0))</f>
        <v>-</v>
      </c>
      <c r="C13" s="37" t="str">
        <f aca="false">IF(D13="","",VLOOKUP(D13, 'SKU Маскарпоне'!$A$1:$B$150, 2, 0))</f>
        <v>-</v>
      </c>
      <c r="D13" s="38" t="s">
        <v>411</v>
      </c>
      <c r="E13" s="39" t="s">
        <v>411</v>
      </c>
      <c r="F13" s="33" t="n">
        <f aca="true">IF(I13="","",INDIRECT("J" &amp; ROW() - 1) - G13)</f>
        <v>0</v>
      </c>
      <c r="G13" s="34" t="n">
        <f aca="true">IF(I13 = "-", IF(VLOOKUP(INDIRECT("D" &amp; ROW() - 1), 'SKU Маскарпоне'!$A$1:$C$150, 3, 0) = 1, H13 + VLOOKUP(INDIRECT("D" &amp; ROW() - 1), 'SKU Маскарпоне'!$A$1:$D$150, 4, 0), VLOOKUP(INDIRECT("D" &amp; ROW() - 1), 'SKU Маскарпоне'!$A$1:$C$150, 3, 0) * H13) ,"")</f>
        <v>1110</v>
      </c>
      <c r="H13" s="40" t="n">
        <v>3000</v>
      </c>
      <c r="I13" s="38" t="s">
        <v>411</v>
      </c>
      <c r="J13" s="36" t="n">
        <f aca="true">IF(I13 = "-", 0, INDIRECT("J" &amp; ROW() - 1) + E13)</f>
        <v>0</v>
      </c>
      <c r="K13" s="35" t="str">
        <f aca="true">IF(I13 = "-", INDIRECT("C" &amp; ROW() - 1),0)</f>
        <v>70.0, </v>
      </c>
      <c r="L13" s="35" t="n">
        <f aca="false">IF(I13="-",1,0)</f>
        <v>1</v>
      </c>
      <c r="M13" s="35" t="str">
        <f aca="true">IF(K13 = 0, INDIRECT("N" &amp; ROW() - 1), K13)</f>
        <v>70.0, </v>
      </c>
      <c r="Q13" s="34" t="str">
        <f aca="true">IF(P13 = "", "", P13 / INDIRECT("D" &amp; ROW() - 1) )</f>
        <v/>
      </c>
      <c r="R13" s="34" t="str">
        <f aca="true">IF(I13="-",IF(ISNUMBER(SEARCH(",", INDIRECT("B" &amp; ROW() - 1) )),1,""), "")</f>
        <v/>
      </c>
      <c r="AMI13" s="2"/>
      <c r="AMJ13" s="2"/>
    </row>
    <row r="14" s="35" customFormat="true" ht="13.5" hidden="false" customHeight="true" outlineLevel="0" collapsed="false">
      <c r="A14" s="45" t="n">
        <f aca="true">IF(I14="-", "", 1 + SUM(INDIRECT(ADDRESS(2,COLUMN(L14)) &amp; ":" &amp; ADDRESS(ROW(),COLUMN(L14)))))</f>
        <v>6</v>
      </c>
      <c r="B14" s="46" t="s">
        <v>374</v>
      </c>
      <c r="C14" s="46" t="s">
        <v>380</v>
      </c>
      <c r="D14" s="47" t="s">
        <v>151</v>
      </c>
      <c r="E14" s="48" t="n">
        <v>1050</v>
      </c>
      <c r="F14" s="33" t="str">
        <f aca="true">IF(I14="","",INDIRECT("J" &amp; ROW() - 1) - G14)</f>
        <v/>
      </c>
      <c r="G14" s="34" t="str">
        <f aca="true">IF(I14 = "-", IF(VLOOKUP(INDIRECT("D" &amp; ROW() - 1), 'SKU Маскарпоне'!$A$1:$C$150, 3, 0) = 1, H14 + VLOOKUP(INDIRECT("D" &amp; ROW() - 1), 'SKU Маскарпоне'!$A$1:$D$150, 4, 0), VLOOKUP(INDIRECT("D" &amp; ROW() - 1), 'SKU Маскарпоне'!$A$1:$C$150, 3, 0) * H14) ,"")</f>
        <v/>
      </c>
      <c r="H14" s="34" t="str">
        <f aca="false">IF(I14 = "-", 0, "")</f>
        <v/>
      </c>
      <c r="J14" s="36" t="n">
        <f aca="true">IF(I14 = "-", 0, INDIRECT("J" &amp; ROW() - 1) + E14)</f>
        <v>1050</v>
      </c>
      <c r="K14" s="35" t="n">
        <f aca="true">IF(I14 = "-", INDIRECT("C" &amp; ROW() - 1),0)</f>
        <v>0</v>
      </c>
      <c r="L14" s="35" t="n">
        <f aca="false">IF(I14="-",1,0)</f>
        <v>0</v>
      </c>
      <c r="M14" s="35" t="n">
        <f aca="true">IF(K14 = 0, INDIRECT("N" &amp; ROW() - 1), K14)</f>
        <v>0</v>
      </c>
      <c r="Q14" s="34" t="str">
        <f aca="true">IF(P14 = "", "", P14 / INDIRECT("D" &amp; ROW() - 1) )</f>
        <v/>
      </c>
      <c r="R14" s="34" t="str">
        <f aca="true">IF(I14="-",IF(ISNUMBER(SEARCH(",", INDIRECT("B" &amp; ROW() - 1) )),1,""), "")</f>
        <v/>
      </c>
      <c r="AMI14" s="2"/>
      <c r="AMJ14" s="2"/>
    </row>
    <row r="15" s="35" customFormat="true" ht="13.5" hidden="false" customHeight="true" outlineLevel="0" collapsed="false">
      <c r="B15" s="37" t="str">
        <f aca="false">IF(D15="","",VLOOKUP(D15, 'SKU Маскарпоне'!$A$1:$F$150, 6, 0))</f>
        <v>-</v>
      </c>
      <c r="C15" s="37" t="str">
        <f aca="false">IF(D15="","",VLOOKUP(D15, 'SKU Маскарпоне'!$A$1:$B$150, 2, 0))</f>
        <v>-</v>
      </c>
      <c r="D15" s="38" t="s">
        <v>411</v>
      </c>
      <c r="E15" s="39" t="s">
        <v>411</v>
      </c>
      <c r="F15" s="33" t="n">
        <f aca="true">IF(I15="","",INDIRECT("J" &amp; ROW() - 1) - G15)</f>
        <v>0</v>
      </c>
      <c r="G15" s="34" t="n">
        <f aca="true">IF(I15 = "-", IF(VLOOKUP(INDIRECT("D" &amp; ROW() - 1), 'SKU Маскарпоне'!$A$1:$C$150, 3, 0) = 1, H15 + VLOOKUP(INDIRECT("D" &amp; ROW() - 1), 'SKU Маскарпоне'!$A$1:$D$150, 4, 0), VLOOKUP(INDIRECT("D" &amp; ROW() - 1), 'SKU Маскарпоне'!$A$1:$C$150, 3, 0) * H15) ,"")</f>
        <v>1050</v>
      </c>
      <c r="H15" s="40" t="n">
        <v>2000</v>
      </c>
      <c r="I15" s="38" t="s">
        <v>411</v>
      </c>
      <c r="J15" s="36" t="n">
        <f aca="true">IF(I15 = "-", 0, INDIRECT("J" &amp; ROW() - 1) + E15)</f>
        <v>0</v>
      </c>
      <c r="K15" s="35" t="str">
        <f aca="true">IF(I15 = "-", INDIRECT("C" &amp; ROW() - 1),0)</f>
        <v>65.0, </v>
      </c>
      <c r="L15" s="35" t="n">
        <f aca="false">IF(I15="-",1,0)</f>
        <v>1</v>
      </c>
      <c r="M15" s="35" t="str">
        <f aca="true">IF(K15 = 0, INDIRECT("N" &amp; ROW() - 1), K15)</f>
        <v>65.0, </v>
      </c>
      <c r="Q15" s="34" t="str">
        <f aca="true">IF(P15 = "", "", P15 / INDIRECT("D" &amp; ROW() - 1) )</f>
        <v/>
      </c>
      <c r="R15" s="34" t="str">
        <f aca="true">IF(I15="-",IF(ISNUMBER(SEARCH(",", INDIRECT("B" &amp; ROW() - 1) )),1,""), "")</f>
        <v/>
      </c>
      <c r="AMI15" s="2"/>
      <c r="AMJ15" s="2"/>
    </row>
    <row r="16" s="35" customFormat="true" ht="13.5" hidden="false" customHeight="true" outlineLevel="0" collapsed="false">
      <c r="B16" s="37" t="str">
        <f aca="false">IF(D16="","",VLOOKUP(D16, 'SKU Маскарпоне'!$A$1:$F$150, 6, 0))</f>
        <v/>
      </c>
      <c r="C16" s="37" t="str">
        <f aca="false">IF(D16="","",VLOOKUP(D16, 'SKU Маскарпоне'!$A$1:$B$150, 2, 0))</f>
        <v/>
      </c>
      <c r="E16" s="36"/>
      <c r="F16" s="33" t="str">
        <f aca="true">IF(I16="","",INDIRECT("J" &amp; ROW() - 1) - G16)</f>
        <v/>
      </c>
      <c r="G16" s="34" t="str">
        <f aca="true">IF(I16 = "-", IF(VLOOKUP(INDIRECT("D" &amp; ROW() - 1), 'SKU Маскарпоне'!$A$1:$C$150, 3, 0) = 1, H16 + VLOOKUP(INDIRECT("D" &amp; ROW() - 1), 'SKU Маскарпоне'!$A$1:$D$150, 4, 0), VLOOKUP(INDIRECT("D" &amp; ROW() - 1), 'SKU Маскарпоне'!$A$1:$C$150, 3, 0) * H16) ,"")</f>
        <v/>
      </c>
      <c r="H16" s="34" t="str">
        <f aca="false">IF(I16 = "-", 0, "")</f>
        <v/>
      </c>
      <c r="J16" s="36" t="n">
        <f aca="true">IF(I16 = "-", 0, INDIRECT("J" &amp; ROW() - 1) + E16)</f>
        <v>0</v>
      </c>
      <c r="K16" s="35" t="n">
        <f aca="true">IF(I16 = "-", INDIRECT("C" &amp; ROW() - 1),0)</f>
        <v>0</v>
      </c>
      <c r="L16" s="35" t="n">
        <f aca="false">IF(I16="-",1,0)</f>
        <v>0</v>
      </c>
      <c r="M16" s="35" t="n">
        <f aca="true">IF(K16 = 0, INDIRECT("N" &amp; ROW() - 1), K16)</f>
        <v>0</v>
      </c>
      <c r="Q16" s="34" t="str">
        <f aca="true">IF(P16 = "", "", P16 / INDIRECT("D" &amp; ROW() - 1) )</f>
        <v/>
      </c>
      <c r="R16" s="34" t="str">
        <f aca="true">IF(I16="-",IF(ISNUMBER(SEARCH(",", INDIRECT("B" &amp; ROW() - 1) )),1,""), "")</f>
        <v/>
      </c>
      <c r="AMI16" s="2"/>
      <c r="AMJ16" s="2"/>
    </row>
    <row r="17" s="35" customFormat="true" ht="13.5" hidden="false" customHeight="true" outlineLevel="0" collapsed="false">
      <c r="B17" s="37" t="str">
        <f aca="false">IF(D17="","",VLOOKUP(D17, 'SKU Маскарпоне'!$A$1:$F$150, 6, 0))</f>
        <v/>
      </c>
      <c r="C17" s="37" t="str">
        <f aca="false">IF(D17="","",VLOOKUP(D17, 'SKU Маскарпоне'!$A$1:$B$150, 2, 0))</f>
        <v/>
      </c>
      <c r="E17" s="36"/>
      <c r="F17" s="33" t="str">
        <f aca="true">IF(I17="","",INDIRECT("J" &amp; ROW() - 1) - G17)</f>
        <v/>
      </c>
      <c r="G17" s="34" t="str">
        <f aca="true">IF(I17 = "-", IF(VLOOKUP(INDIRECT("D" &amp; ROW() - 1), 'SKU Маскарпоне'!$A$1:$C$150, 3, 0) = 1, H17 + VLOOKUP(INDIRECT("D" &amp; ROW() - 1), 'SKU Маскарпоне'!$A$1:$D$150, 4, 0), VLOOKUP(INDIRECT("D" &amp; ROW() - 1), 'SKU Маскарпоне'!$A$1:$C$150, 3, 0) * H17) ,"")</f>
        <v/>
      </c>
      <c r="H17" s="34" t="str">
        <f aca="false">IF(I17 = "-", 0, "")</f>
        <v/>
      </c>
      <c r="J17" s="36" t="n">
        <f aca="true">IF(I17 = "-", 0, INDIRECT("J" &amp; ROW() - 1) + E17)</f>
        <v>0</v>
      </c>
      <c r="K17" s="35" t="n">
        <f aca="true">IF(I17 = "-", INDIRECT("C" &amp; ROW() - 1),0)</f>
        <v>0</v>
      </c>
      <c r="L17" s="35" t="n">
        <f aca="false">IF(I17="-",1,0)</f>
        <v>0</v>
      </c>
      <c r="M17" s="35" t="n">
        <f aca="true">IF(K17 = 0, INDIRECT("N" &amp; ROW() - 1), K17)</f>
        <v>0</v>
      </c>
      <c r="Q17" s="34" t="str">
        <f aca="true">IF(P17 = "", "", P17 / INDIRECT("D" &amp; ROW() - 1) )</f>
        <v/>
      </c>
      <c r="R17" s="34" t="str">
        <f aca="true">IF(I17="-",IF(ISNUMBER(SEARCH(",", INDIRECT("B" &amp; ROW() - 1) )),1,""), "")</f>
        <v/>
      </c>
      <c r="AMI17" s="2"/>
      <c r="AMJ17" s="2"/>
    </row>
    <row r="18" s="35" customFormat="true" ht="13.5" hidden="false" customHeight="true" outlineLevel="0" collapsed="false">
      <c r="B18" s="37" t="str">
        <f aca="false">IF(D18="","",VLOOKUP(D18, 'SKU Маскарпоне'!$A$1:$F$150, 6, 0))</f>
        <v/>
      </c>
      <c r="C18" s="37" t="str">
        <f aca="false">IF(D18="","",VLOOKUP(D18, 'SKU Маскарпоне'!$A$1:$B$150, 2, 0))</f>
        <v/>
      </c>
      <c r="E18" s="36"/>
      <c r="F18" s="33" t="str">
        <f aca="true">IF(I18="","",INDIRECT("J" &amp; ROW() - 1) - G18)</f>
        <v/>
      </c>
      <c r="G18" s="34" t="str">
        <f aca="true">IF(I18 = "-", IF(VLOOKUP(INDIRECT("D" &amp; ROW() - 1), 'SKU Маскарпоне'!$A$1:$C$150, 3, 0) = 1, H18 + VLOOKUP(INDIRECT("D" &amp; ROW() - 1), 'SKU Маскарпоне'!$A$1:$D$150, 4, 0), VLOOKUP(INDIRECT("D" &amp; ROW() - 1), 'SKU Маскарпоне'!$A$1:$C$150, 3, 0) * H18) ,"")</f>
        <v/>
      </c>
      <c r="H18" s="34" t="str">
        <f aca="false">IF(I18 = "-", 0, "")</f>
        <v/>
      </c>
      <c r="J18" s="36" t="n">
        <f aca="true">IF(I18 = "-", 0, INDIRECT("J" &amp; ROW() - 1) + E18)</f>
        <v>0</v>
      </c>
      <c r="K18" s="35" t="n">
        <f aca="true">IF(I18 = "-", INDIRECT("C" &amp; ROW() - 1),0)</f>
        <v>0</v>
      </c>
      <c r="L18" s="35" t="n">
        <f aca="false">IF(I18="-",1,0)</f>
        <v>0</v>
      </c>
      <c r="M18" s="35" t="n">
        <f aca="true">IF(K18 = 0, INDIRECT("N" &amp; ROW() - 1), K18)</f>
        <v>0</v>
      </c>
      <c r="Q18" s="34" t="str">
        <f aca="true">IF(P18 = "", "", P18 / INDIRECT("D" &amp; ROW() - 1) )</f>
        <v/>
      </c>
      <c r="R18" s="34" t="str">
        <f aca="true">IF(I18="-",IF(ISNUMBER(SEARCH(",", INDIRECT("B" &amp; ROW() - 1) )),1,""), "")</f>
        <v/>
      </c>
      <c r="AMI18" s="2"/>
      <c r="AMJ18" s="2"/>
    </row>
    <row r="19" s="35" customFormat="true" ht="13.5" hidden="false" customHeight="true" outlineLevel="0" collapsed="false">
      <c r="B19" s="37" t="str">
        <f aca="false">IF(D19="","",VLOOKUP(D19, 'SKU Маскарпоне'!$A$1:$F$150, 6, 0))</f>
        <v/>
      </c>
      <c r="C19" s="37" t="str">
        <f aca="false">IF(D19="","",VLOOKUP(D19, 'SKU Маскарпоне'!$A$1:$B$150, 2, 0))</f>
        <v/>
      </c>
      <c r="E19" s="36"/>
      <c r="F19" s="33" t="str">
        <f aca="true">IF(I19="","",INDIRECT("J" &amp; ROW() - 1) - G19)</f>
        <v/>
      </c>
      <c r="G19" s="34" t="str">
        <f aca="true">IF(I19 = "-", IF(VLOOKUP(INDIRECT("D" &amp; ROW() - 1), 'SKU Маскарпоне'!$A$1:$C$150, 3, 0) = 1, H19 + VLOOKUP(INDIRECT("D" &amp; ROW() - 1), 'SKU Маскарпоне'!$A$1:$D$150, 4, 0), VLOOKUP(INDIRECT("D" &amp; ROW() - 1), 'SKU Маскарпоне'!$A$1:$C$150, 3, 0) * H19) ,"")</f>
        <v/>
      </c>
      <c r="H19" s="34" t="str">
        <f aca="false">IF(I19 = "-", 0, "")</f>
        <v/>
      </c>
      <c r="J19" s="36" t="n">
        <f aca="true">IF(I19 = "-", 0, INDIRECT("J" &amp; ROW() - 1) + E19)</f>
        <v>0</v>
      </c>
      <c r="K19" s="35" t="n">
        <f aca="true">IF(I19 = "-", INDIRECT("C" &amp; ROW() - 1),0)</f>
        <v>0</v>
      </c>
      <c r="L19" s="35" t="n">
        <f aca="false">IF(I19="-",1,0)</f>
        <v>0</v>
      </c>
      <c r="M19" s="35" t="n">
        <f aca="true">IF(K19 = 0, INDIRECT("N" &amp; ROW() - 1), K19)</f>
        <v>0</v>
      </c>
      <c r="Q19" s="34" t="str">
        <f aca="true">IF(P19 = "", "", P19 / INDIRECT("D" &amp; ROW() - 1) )</f>
        <v/>
      </c>
      <c r="R19" s="34" t="str">
        <f aca="true">IF(I19="-",IF(ISNUMBER(SEARCH(",", INDIRECT("B" &amp; ROW() - 1) )),1,""), "")</f>
        <v/>
      </c>
      <c r="AMI19" s="2"/>
      <c r="AMJ19" s="2"/>
    </row>
    <row r="20" s="35" customFormat="true" ht="13.5" hidden="false" customHeight="true" outlineLevel="0" collapsed="false">
      <c r="B20" s="37" t="str">
        <f aca="false">IF(D20="","",VLOOKUP(D20, 'SKU Маскарпоне'!$A$1:$F$150, 6, 0))</f>
        <v/>
      </c>
      <c r="C20" s="37" t="str">
        <f aca="false">IF(D20="","",VLOOKUP(D20, 'SKU Маскарпоне'!$A$1:$B$150, 2, 0))</f>
        <v/>
      </c>
      <c r="E20" s="36"/>
      <c r="F20" s="33" t="str">
        <f aca="true">IF(I20="","",INDIRECT("J" &amp; ROW() - 1) - G20)</f>
        <v/>
      </c>
      <c r="G20" s="34" t="str">
        <f aca="true">IF(I20 = "-", IF(VLOOKUP(INDIRECT("D" &amp; ROW() - 1), 'SKU Маскарпоне'!$A$1:$C$150, 3, 0) = 1, H20 + VLOOKUP(INDIRECT("D" &amp; ROW() - 1), 'SKU Маскарпоне'!$A$1:$D$150, 4, 0), VLOOKUP(INDIRECT("D" &amp; ROW() - 1), 'SKU Маскарпоне'!$A$1:$C$150, 3, 0) * H20) ,"")</f>
        <v/>
      </c>
      <c r="H20" s="34" t="str">
        <f aca="false">IF(I20 = "-", 0, "")</f>
        <v/>
      </c>
      <c r="J20" s="36" t="n">
        <f aca="true">IF(I20 = "-", 0, INDIRECT("J" &amp; ROW() - 1) + E20)</f>
        <v>0</v>
      </c>
      <c r="K20" s="35" t="n">
        <f aca="true">IF(I20 = "-", INDIRECT("C" &amp; ROW() - 1),0)</f>
        <v>0</v>
      </c>
      <c r="L20" s="35" t="n">
        <f aca="false">IF(I20="-",1,0)</f>
        <v>0</v>
      </c>
      <c r="M20" s="35" t="n">
        <f aca="true">IF(K20 = 0, INDIRECT("N" &amp; ROW() - 1), K20)</f>
        <v>0</v>
      </c>
      <c r="Q20" s="34" t="str">
        <f aca="true">IF(P20 = "", "", P20 / INDIRECT("D" &amp; ROW() - 1) )</f>
        <v/>
      </c>
      <c r="R20" s="34" t="str">
        <f aca="true">IF(I20="-",IF(ISNUMBER(SEARCH(",", INDIRECT("B" &amp; ROW() - 1) )),1,""), "")</f>
        <v/>
      </c>
      <c r="AMI20" s="2"/>
      <c r="AMJ20" s="2"/>
    </row>
    <row r="21" s="35" customFormat="true" ht="13.5" hidden="false" customHeight="true" outlineLevel="0" collapsed="false">
      <c r="B21" s="37" t="str">
        <f aca="false">IF(D21="","",VLOOKUP(D21, 'SKU Маскарпоне'!$A$1:$F$150, 6, 0))</f>
        <v/>
      </c>
      <c r="C21" s="37" t="str">
        <f aca="false">IF(D21="","",VLOOKUP(D21, 'SKU Маскарпоне'!$A$1:$B$150, 2, 0))</f>
        <v/>
      </c>
      <c r="E21" s="36"/>
      <c r="F21" s="33" t="str">
        <f aca="true">IF(I21="","",INDIRECT("J" &amp; ROW() - 1) - G21)</f>
        <v/>
      </c>
      <c r="G21" s="34" t="str">
        <f aca="true">IF(I21 = "-", IF(VLOOKUP(INDIRECT("D" &amp; ROW() - 1), 'SKU Маскарпоне'!$A$1:$C$150, 3, 0) = 1, H21 + VLOOKUP(INDIRECT("D" &amp; ROW() - 1), 'SKU Маскарпоне'!$A$1:$D$150, 4, 0), VLOOKUP(INDIRECT("D" &amp; ROW() - 1), 'SKU Маскарпоне'!$A$1:$C$150, 3, 0) * H21) ,"")</f>
        <v/>
      </c>
      <c r="H21" s="34" t="str">
        <f aca="false">IF(I21 = "-", 0, "")</f>
        <v/>
      </c>
      <c r="J21" s="36" t="n">
        <f aca="true">IF(I21 = "-", 0, INDIRECT("J" &amp; ROW() - 1) + E21)</f>
        <v>0</v>
      </c>
      <c r="K21" s="35" t="n">
        <f aca="true">IF(I21 = "-", INDIRECT("C" &amp; ROW() - 1),0)</f>
        <v>0</v>
      </c>
      <c r="L21" s="35" t="n">
        <f aca="false">IF(I21="-",1,0)</f>
        <v>0</v>
      </c>
      <c r="M21" s="35" t="n">
        <f aca="true">IF(K21 = 0, INDIRECT("N" &amp; ROW() - 1), K21)</f>
        <v>0</v>
      </c>
      <c r="Q21" s="34" t="str">
        <f aca="true">IF(P21 = "", "", P21 / INDIRECT("D" &amp; ROW() - 1) )</f>
        <v/>
      </c>
      <c r="R21" s="34" t="str">
        <f aca="true">IF(I21="-",IF(ISNUMBER(SEARCH(",", INDIRECT("B" &amp; ROW() - 1) )),1,""), "")</f>
        <v/>
      </c>
      <c r="AMI21" s="2"/>
      <c r="AMJ21" s="2"/>
    </row>
    <row r="22" s="35" customFormat="true" ht="13.5" hidden="false" customHeight="true" outlineLevel="0" collapsed="false">
      <c r="B22" s="37" t="str">
        <f aca="false">IF(D22="","",VLOOKUP(D22, 'SKU Маскарпоне'!$A$1:$F$150, 6, 0))</f>
        <v/>
      </c>
      <c r="C22" s="37" t="str">
        <f aca="false">IF(D22="","",VLOOKUP(D22, 'SKU Маскарпоне'!$A$1:$B$150, 2, 0))</f>
        <v/>
      </c>
      <c r="E22" s="36"/>
      <c r="F22" s="33" t="str">
        <f aca="true">IF(I22="","",INDIRECT("J" &amp; ROW() - 1) - G22)</f>
        <v/>
      </c>
      <c r="G22" s="34" t="str">
        <f aca="true">IF(I22 = "-", IF(VLOOKUP(INDIRECT("D" &amp; ROW() - 1), 'SKU Маскарпоне'!$A$1:$C$150, 3, 0) = 1, H22 + VLOOKUP(INDIRECT("D" &amp; ROW() - 1), 'SKU Маскарпоне'!$A$1:$D$150, 4, 0), VLOOKUP(INDIRECT("D" &amp; ROW() - 1), 'SKU Маскарпоне'!$A$1:$C$150, 3, 0) * H22) ,"")</f>
        <v/>
      </c>
      <c r="H22" s="34" t="str">
        <f aca="false">IF(I22 = "-", 0, "")</f>
        <v/>
      </c>
      <c r="J22" s="36" t="n">
        <f aca="true">IF(I22 = "-", 0, INDIRECT("J" &amp; ROW() - 1) + E22)</f>
        <v>0</v>
      </c>
      <c r="K22" s="35" t="n">
        <f aca="true">IF(I22 = "-", INDIRECT("C" &amp; ROW() - 1),0)</f>
        <v>0</v>
      </c>
      <c r="L22" s="35" t="n">
        <f aca="false">IF(I22="-",1,0)</f>
        <v>0</v>
      </c>
      <c r="M22" s="35" t="n">
        <f aca="true">IF(K22 = 0, INDIRECT("N" &amp; ROW() - 1), K22)</f>
        <v>0</v>
      </c>
      <c r="Q22" s="34" t="str">
        <f aca="true">IF(P22 = "", "", P22 / INDIRECT("D" &amp; ROW() - 1) )</f>
        <v/>
      </c>
      <c r="R22" s="34" t="str">
        <f aca="true">IF(I22="-",IF(ISNUMBER(SEARCH(",", INDIRECT("B" &amp; ROW() - 1) )),1,""), "")</f>
        <v/>
      </c>
      <c r="AMI22" s="2"/>
      <c r="AMJ22" s="2"/>
    </row>
    <row r="23" s="35" customFormat="true" ht="13.5" hidden="false" customHeight="true" outlineLevel="0" collapsed="false">
      <c r="B23" s="37" t="str">
        <f aca="false">IF(D23="","",VLOOKUP(D23, 'SKU Маскарпоне'!$A$1:$F$150, 6, 0))</f>
        <v/>
      </c>
      <c r="C23" s="37" t="str">
        <f aca="false">IF(D23="","",VLOOKUP(D23, 'SKU Маскарпоне'!$A$1:$B$150, 2, 0))</f>
        <v/>
      </c>
      <c r="E23" s="36"/>
      <c r="F23" s="33" t="str">
        <f aca="true">IF(I23="","",INDIRECT("J" &amp; ROW() - 1) - G23)</f>
        <v/>
      </c>
      <c r="G23" s="34" t="str">
        <f aca="true">IF(I23 = "-", IF(VLOOKUP(INDIRECT("D" &amp; ROW() - 1), 'SKU Маскарпоне'!$A$1:$C$150, 3, 0) = 1, H23 + VLOOKUP(INDIRECT("D" &amp; ROW() - 1), 'SKU Маскарпоне'!$A$1:$D$150, 4, 0), VLOOKUP(INDIRECT("D" &amp; ROW() - 1), 'SKU Маскарпоне'!$A$1:$C$150, 3, 0) * H23) ,"")</f>
        <v/>
      </c>
      <c r="H23" s="34" t="str">
        <f aca="false">IF(I23 = "-", 0, "")</f>
        <v/>
      </c>
      <c r="J23" s="36" t="n">
        <f aca="true">IF(I23 = "-", 0, INDIRECT("J" &amp; ROW() - 1) + E23)</f>
        <v>0</v>
      </c>
      <c r="K23" s="35" t="n">
        <f aca="true">IF(I23 = "-", INDIRECT("C" &amp; ROW() - 1),0)</f>
        <v>0</v>
      </c>
      <c r="L23" s="35" t="n">
        <f aca="false">IF(I23="-",1,0)</f>
        <v>0</v>
      </c>
      <c r="M23" s="35" t="n">
        <f aca="true">IF(K23 = 0, INDIRECT("N" &amp; ROW() - 1), K23)</f>
        <v>0</v>
      </c>
      <c r="Q23" s="34" t="str">
        <f aca="true">IF(P23 = "", "", P23 / INDIRECT("D" &amp; ROW() - 1) )</f>
        <v/>
      </c>
      <c r="R23" s="34" t="str">
        <f aca="true">IF(I23="-",IF(ISNUMBER(SEARCH(",", INDIRECT("B" &amp; ROW() - 1) )),1,""), "")</f>
        <v/>
      </c>
      <c r="AMI23" s="2"/>
      <c r="AMJ23" s="2"/>
    </row>
    <row r="24" s="35" customFormat="true" ht="13.5" hidden="false" customHeight="true" outlineLevel="0" collapsed="false">
      <c r="B24" s="37" t="str">
        <f aca="false">IF(D24="","",VLOOKUP(D24, 'SKU Маскарпоне'!$A$1:$F$150, 6, 0))</f>
        <v/>
      </c>
      <c r="C24" s="37" t="str">
        <f aca="false">IF(D24="","",VLOOKUP(D24, 'SKU Маскарпоне'!$A$1:$B$150, 2, 0))</f>
        <v/>
      </c>
      <c r="E24" s="36"/>
      <c r="F24" s="33" t="str">
        <f aca="true">IF(I24="","",INDIRECT("J" &amp; ROW() - 1) - G24)</f>
        <v/>
      </c>
      <c r="G24" s="34" t="str">
        <f aca="true">IF(I24 = "-", IF(VLOOKUP(INDIRECT("D" &amp; ROW() - 1), 'SKU Маскарпоне'!$A$1:$C$150, 3, 0) = 1, H24 + VLOOKUP(INDIRECT("D" &amp; ROW() - 1), 'SKU Маскарпоне'!$A$1:$D$150, 4, 0), VLOOKUP(INDIRECT("D" &amp; ROW() - 1), 'SKU Маскарпоне'!$A$1:$C$150, 3, 0) * H24) ,"")</f>
        <v/>
      </c>
      <c r="H24" s="34" t="str">
        <f aca="false">IF(I24 = "-", 0, "")</f>
        <v/>
      </c>
      <c r="J24" s="36" t="n">
        <f aca="true">IF(I24 = "-", 0, INDIRECT("J" &amp; ROW() - 1) + E24)</f>
        <v>0</v>
      </c>
      <c r="K24" s="35" t="n">
        <f aca="true">IF(I24 = "-", INDIRECT("C" &amp; ROW() - 1),0)</f>
        <v>0</v>
      </c>
      <c r="L24" s="35" t="n">
        <f aca="false">IF(I24="-",1,0)</f>
        <v>0</v>
      </c>
      <c r="M24" s="35" t="n">
        <f aca="true">IF(K24 = 0, INDIRECT("N" &amp; ROW() - 1), K24)</f>
        <v>0</v>
      </c>
      <c r="Q24" s="34" t="str">
        <f aca="true">IF(P24 = "", "", P24 / INDIRECT("D" &amp; ROW() - 1) )</f>
        <v/>
      </c>
      <c r="R24" s="34" t="str">
        <f aca="true">IF(I24="-",IF(ISNUMBER(SEARCH(",", INDIRECT("B" &amp; ROW() - 1) )),1,""), "")</f>
        <v/>
      </c>
      <c r="AMI24" s="2"/>
      <c r="AMJ24" s="2"/>
    </row>
    <row r="25" s="35" customFormat="true" ht="13.5" hidden="false" customHeight="true" outlineLevel="0" collapsed="false">
      <c r="B25" s="37" t="str">
        <f aca="false">IF(D25="","",VLOOKUP(D25, 'SKU Маскарпоне'!$A$1:$F$150, 6, 0))</f>
        <v/>
      </c>
      <c r="C25" s="37" t="str">
        <f aca="false">IF(D25="","",VLOOKUP(D25, 'SKU Маскарпоне'!$A$1:$B$150, 2, 0))</f>
        <v/>
      </c>
      <c r="E25" s="36"/>
      <c r="F25" s="33" t="str">
        <f aca="true">IF(I25="","",INDIRECT("J" &amp; ROW() - 1) - G25)</f>
        <v/>
      </c>
      <c r="G25" s="34" t="str">
        <f aca="true">IF(I25 = "-", IF(VLOOKUP(INDIRECT("D" &amp; ROW() - 1), 'SKU Маскарпоне'!$A$1:$C$150, 3, 0) = 1, H25 + VLOOKUP(INDIRECT("D" &amp; ROW() - 1), 'SKU Маскарпоне'!$A$1:$D$150, 4, 0), VLOOKUP(INDIRECT("D" &amp; ROW() - 1), 'SKU Маскарпоне'!$A$1:$C$150, 3, 0) * H25) ,"")</f>
        <v/>
      </c>
      <c r="H25" s="34" t="str">
        <f aca="false">IF(I25 = "-", 0, "")</f>
        <v/>
      </c>
      <c r="J25" s="36" t="n">
        <f aca="true">IF(I25 = "-", 0, INDIRECT("J" &amp; ROW() - 1) + E25)</f>
        <v>0</v>
      </c>
      <c r="K25" s="35" t="n">
        <f aca="true">IF(I25 = "-", INDIRECT("C" &amp; ROW() - 1),0)</f>
        <v>0</v>
      </c>
      <c r="L25" s="35" t="n">
        <f aca="false">IF(I25="-",1,0)</f>
        <v>0</v>
      </c>
      <c r="M25" s="35" t="n">
        <f aca="true">IF(K25 = 0, INDIRECT("N" &amp; ROW() - 1), K25)</f>
        <v>0</v>
      </c>
      <c r="Q25" s="34" t="str">
        <f aca="true">IF(P25 = "", "", P25 / INDIRECT("D" &amp; ROW() - 1) )</f>
        <v/>
      </c>
      <c r="R25" s="34" t="str">
        <f aca="true">IF(I25="-",IF(ISNUMBER(SEARCH(",", INDIRECT("B" &amp; ROW() - 1) )),1,""), "")</f>
        <v/>
      </c>
      <c r="AMI25" s="2"/>
      <c r="AMJ25" s="2"/>
    </row>
    <row r="26" s="35" customFormat="true" ht="13.5" hidden="false" customHeight="true" outlineLevel="0" collapsed="false">
      <c r="B26" s="37" t="str">
        <f aca="false">IF(D26="","",VLOOKUP(D26, 'SKU Маскарпоне'!$A$1:$F$150, 6, 0))</f>
        <v/>
      </c>
      <c r="C26" s="37" t="str">
        <f aca="false">IF(D26="","",VLOOKUP(D26, 'SKU Маскарпоне'!$A$1:$B$150, 2, 0))</f>
        <v/>
      </c>
      <c r="E26" s="36"/>
      <c r="F26" s="33" t="str">
        <f aca="true">IF(I26="","",INDIRECT("J" &amp; ROW() - 1) - G26)</f>
        <v/>
      </c>
      <c r="G26" s="34" t="str">
        <f aca="true">IF(I26 = "-", IF(VLOOKUP(INDIRECT("D" &amp; ROW() - 1), 'SKU Маскарпоне'!$A$1:$C$150, 3, 0) = 1, H26 + VLOOKUP(INDIRECT("D" &amp; ROW() - 1), 'SKU Маскарпоне'!$A$1:$D$150, 4, 0), VLOOKUP(INDIRECT("D" &amp; ROW() - 1), 'SKU Маскарпоне'!$A$1:$C$150, 3, 0) * H26) ,"")</f>
        <v/>
      </c>
      <c r="H26" s="34" t="str">
        <f aca="false">IF(I26 = "-", 0, "")</f>
        <v/>
      </c>
      <c r="J26" s="36" t="n">
        <f aca="true">IF(I26 = "-", 0, INDIRECT("J" &amp; ROW() - 1) + E26)</f>
        <v>0</v>
      </c>
      <c r="K26" s="35" t="n">
        <f aca="true">IF(I26 = "-", INDIRECT("C" &amp; ROW() - 1),0)</f>
        <v>0</v>
      </c>
      <c r="L26" s="35" t="n">
        <f aca="false">IF(I26="-",1,0)</f>
        <v>0</v>
      </c>
      <c r="M26" s="35" t="n">
        <f aca="true">IF(K26 = 0, INDIRECT("N" &amp; ROW() - 1), K26)</f>
        <v>0</v>
      </c>
      <c r="Q26" s="34" t="str">
        <f aca="true">IF(P26 = "", "", P26 / INDIRECT("D" &amp; ROW() - 1) )</f>
        <v/>
      </c>
      <c r="R26" s="34" t="str">
        <f aca="true">IF(I26="-",IF(ISNUMBER(SEARCH(",", INDIRECT("B" &amp; ROW() - 1) )),1,""), "")</f>
        <v/>
      </c>
      <c r="AMI26" s="2"/>
      <c r="AMJ26" s="2"/>
    </row>
    <row r="27" s="35" customFormat="true" ht="13.5" hidden="false" customHeight="true" outlineLevel="0" collapsed="false">
      <c r="B27" s="37" t="str">
        <f aca="false">IF(D27="","",VLOOKUP(D27, 'SKU Маскарпоне'!$A$1:$F$150, 6, 0))</f>
        <v/>
      </c>
      <c r="C27" s="37" t="str">
        <f aca="false">IF(D27="","",VLOOKUP(D27, 'SKU Маскарпоне'!$A$1:$B$150, 2, 0))</f>
        <v/>
      </c>
      <c r="E27" s="36"/>
      <c r="F27" s="33" t="str">
        <f aca="true">IF(I27="","",INDIRECT("J" &amp; ROW() - 1) - G27)</f>
        <v/>
      </c>
      <c r="G27" s="34" t="str">
        <f aca="true">IF(I27 = "-", IF(VLOOKUP(INDIRECT("D" &amp; ROW() - 1), 'SKU Маскарпоне'!$A$1:$C$150, 3, 0) = 1, H27 + VLOOKUP(INDIRECT("D" &amp; ROW() - 1), 'SKU Маскарпоне'!$A$1:$D$150, 4, 0), VLOOKUP(INDIRECT("D" &amp; ROW() - 1), 'SKU Маскарпоне'!$A$1:$C$150, 3, 0) * H27) ,"")</f>
        <v/>
      </c>
      <c r="H27" s="34" t="str">
        <f aca="false">IF(I27 = "-", 0, "")</f>
        <v/>
      </c>
      <c r="J27" s="36" t="n">
        <f aca="true">IF(I27 = "-", 0, INDIRECT("J" &amp; ROW() - 1) + E27)</f>
        <v>0</v>
      </c>
      <c r="K27" s="35" t="n">
        <f aca="true">IF(I27 = "-", INDIRECT("C" &amp; ROW() - 1),0)</f>
        <v>0</v>
      </c>
      <c r="L27" s="35" t="n">
        <f aca="false">IF(I27="-",1,0)</f>
        <v>0</v>
      </c>
      <c r="M27" s="35" t="n">
        <f aca="true">IF(K27 = 0, INDIRECT("N" &amp; ROW() - 1), K27)</f>
        <v>0</v>
      </c>
      <c r="Q27" s="34" t="str">
        <f aca="true">IF(P27 = "", "", P27 / INDIRECT("D" &amp; ROW() - 1) )</f>
        <v/>
      </c>
      <c r="R27" s="34" t="str">
        <f aca="true">IF(I27="-",IF(ISNUMBER(SEARCH(",", INDIRECT("B" &amp; ROW() - 1) )),1,""), "")</f>
        <v/>
      </c>
      <c r="AMI27" s="2"/>
      <c r="AMJ27" s="2"/>
    </row>
    <row r="28" s="35" customFormat="true" ht="13.5" hidden="false" customHeight="true" outlineLevel="0" collapsed="false">
      <c r="B28" s="37" t="str">
        <f aca="false">IF(D28="","",VLOOKUP(D28, 'SKU Маскарпоне'!$A$1:$F$150, 6, 0))</f>
        <v/>
      </c>
      <c r="C28" s="37" t="str">
        <f aca="false">IF(D28="","",VLOOKUP(D28, 'SKU Маскарпоне'!$A$1:$B$150, 2, 0))</f>
        <v/>
      </c>
      <c r="E28" s="36"/>
      <c r="F28" s="33" t="str">
        <f aca="true">IF(I28="","",INDIRECT("J" &amp; ROW() - 1) - G28)</f>
        <v/>
      </c>
      <c r="G28" s="34" t="str">
        <f aca="true">IF(I28 = "-", IF(VLOOKUP(INDIRECT("D" &amp; ROW() - 1), 'SKU Маскарпоне'!$A$1:$C$150, 3, 0) = 1, H28 + VLOOKUP(INDIRECT("D" &amp; ROW() - 1), 'SKU Маскарпоне'!$A$1:$D$150, 4, 0), VLOOKUP(INDIRECT("D" &amp; ROW() - 1), 'SKU Маскарпоне'!$A$1:$C$150, 3, 0) * H28) ,"")</f>
        <v/>
      </c>
      <c r="H28" s="34" t="str">
        <f aca="false">IF(I28 = "-", 0, "")</f>
        <v/>
      </c>
      <c r="J28" s="36" t="n">
        <f aca="true">IF(I28 = "-", 0, INDIRECT("J" &amp; ROW() - 1) + E28)</f>
        <v>0</v>
      </c>
      <c r="K28" s="35" t="n">
        <f aca="true">IF(I28 = "-", INDIRECT("C" &amp; ROW() - 1),0)</f>
        <v>0</v>
      </c>
      <c r="L28" s="35" t="n">
        <f aca="false">IF(I28="-",1,0)</f>
        <v>0</v>
      </c>
      <c r="M28" s="35" t="n">
        <f aca="true">IF(K28 = 0, INDIRECT("N" &amp; ROW() - 1), K28)</f>
        <v>0</v>
      </c>
      <c r="Q28" s="34" t="str">
        <f aca="true">IF(P28 = "", "", P28 / INDIRECT("D" &amp; ROW() - 1) )</f>
        <v/>
      </c>
      <c r="R28" s="34" t="str">
        <f aca="true">IF(I28="-",IF(ISNUMBER(SEARCH(",", INDIRECT("B" &amp; ROW() - 1) )),1,""), "")</f>
        <v/>
      </c>
      <c r="AMI28" s="2"/>
      <c r="AMJ28" s="2"/>
    </row>
    <row r="29" s="35" customFormat="true" ht="13.5" hidden="false" customHeight="true" outlineLevel="0" collapsed="false">
      <c r="B29" s="37" t="str">
        <f aca="false">IF(D29="","",VLOOKUP(D29, 'SKU Маскарпоне'!$A$1:$F$150, 6, 0))</f>
        <v/>
      </c>
      <c r="C29" s="37" t="str">
        <f aca="false">IF(D29="","",VLOOKUP(D29, 'SKU Маскарпоне'!$A$1:$B$150, 2, 0))</f>
        <v/>
      </c>
      <c r="E29" s="36"/>
      <c r="F29" s="33" t="str">
        <f aca="true">IF(I29="","",INDIRECT("J" &amp; ROW() - 1) - G29)</f>
        <v/>
      </c>
      <c r="G29" s="34" t="str">
        <f aca="true">IF(I29 = "-", IF(VLOOKUP(INDIRECT("D" &amp; ROW() - 1), 'SKU Маскарпоне'!$A$1:$C$150, 3, 0) = 1, H29 + VLOOKUP(INDIRECT("D" &amp; ROW() - 1), 'SKU Маскарпоне'!$A$1:$D$150, 4, 0), VLOOKUP(INDIRECT("D" &amp; ROW() - 1), 'SKU Маскарпоне'!$A$1:$C$150, 3, 0) * H29) ,"")</f>
        <v/>
      </c>
      <c r="H29" s="34" t="str">
        <f aca="false">IF(I29 = "-", 0, "")</f>
        <v/>
      </c>
      <c r="J29" s="36" t="n">
        <f aca="true">IF(I29 = "-", 0, INDIRECT("J" &amp; ROW() - 1) + E29)</f>
        <v>0</v>
      </c>
      <c r="K29" s="35" t="n">
        <f aca="true">IF(I29 = "-", INDIRECT("C" &amp; ROW() - 1),0)</f>
        <v>0</v>
      </c>
      <c r="L29" s="35" t="n">
        <f aca="false">IF(I29="-",1,0)</f>
        <v>0</v>
      </c>
      <c r="M29" s="35" t="n">
        <f aca="true">IF(K29 = 0, INDIRECT("N" &amp; ROW() - 1), K29)</f>
        <v>0</v>
      </c>
      <c r="Q29" s="34" t="str">
        <f aca="true">IF(P29 = "", "", P29 / INDIRECT("D" &amp; ROW() - 1) )</f>
        <v/>
      </c>
      <c r="R29" s="34" t="str">
        <f aca="true">IF(I29="-",IF(ISNUMBER(SEARCH(",", INDIRECT("B" &amp; ROW() - 1) )),1,""), "")</f>
        <v/>
      </c>
      <c r="AMI29" s="2"/>
      <c r="AMJ29" s="2"/>
    </row>
    <row r="30" s="35" customFormat="true" ht="13.5" hidden="false" customHeight="true" outlineLevel="0" collapsed="false">
      <c r="B30" s="37" t="str">
        <f aca="false">IF(D30="","",VLOOKUP(D30, 'SKU Маскарпоне'!$A$1:$F$150, 6, 0))</f>
        <v/>
      </c>
      <c r="C30" s="37" t="str">
        <f aca="false">IF(D30="","",VLOOKUP(D30, 'SKU Маскарпоне'!$A$1:$B$150, 2, 0))</f>
        <v/>
      </c>
      <c r="E30" s="36"/>
      <c r="F30" s="33" t="str">
        <f aca="true">IF(I30="","",INDIRECT("J" &amp; ROW() - 1) - G30)</f>
        <v/>
      </c>
      <c r="G30" s="34" t="str">
        <f aca="true">IF(I30 = "-", IF(VLOOKUP(INDIRECT("D" &amp; ROW() - 1), 'SKU Маскарпоне'!$A$1:$C$150, 3, 0) = 1, H30 + VLOOKUP(INDIRECT("D" &amp; ROW() - 1), 'SKU Маскарпоне'!$A$1:$D$150, 4, 0), VLOOKUP(INDIRECT("D" &amp; ROW() - 1), 'SKU Маскарпоне'!$A$1:$C$150, 3, 0) * H30) ,"")</f>
        <v/>
      </c>
      <c r="H30" s="34" t="str">
        <f aca="false">IF(I30 = "-", 0, "")</f>
        <v/>
      </c>
      <c r="J30" s="36" t="n">
        <f aca="true">IF(I30 = "-", 0, INDIRECT("J" &amp; ROW() - 1) + E30)</f>
        <v>0</v>
      </c>
      <c r="K30" s="35" t="n">
        <f aca="true">IF(I30 = "-", INDIRECT("C" &amp; ROW() - 1),0)</f>
        <v>0</v>
      </c>
      <c r="L30" s="35" t="n">
        <f aca="false">IF(I30="-",1,0)</f>
        <v>0</v>
      </c>
      <c r="M30" s="35" t="n">
        <f aca="true">IF(K30 = 0, INDIRECT("N" &amp; ROW() - 1), K30)</f>
        <v>0</v>
      </c>
      <c r="Q30" s="34" t="str">
        <f aca="true">IF(P30 = "", "", P30 / INDIRECT("D" &amp; ROW() - 1) )</f>
        <v/>
      </c>
      <c r="R30" s="34" t="str">
        <f aca="true">IF(I30="-",IF(ISNUMBER(SEARCH(",", INDIRECT("B" &amp; ROW() - 1) )),1,""), "")</f>
        <v/>
      </c>
      <c r="AMI30" s="2"/>
      <c r="AMJ30" s="2"/>
    </row>
    <row r="31" s="35" customFormat="true" ht="13.5" hidden="false" customHeight="true" outlineLevel="0" collapsed="false">
      <c r="B31" s="37" t="str">
        <f aca="false">IF(D31="","",VLOOKUP(D31, 'SKU Маскарпоне'!$A$1:$F$150, 6, 0))</f>
        <v/>
      </c>
      <c r="C31" s="37" t="str">
        <f aca="false">IF(D31="","",VLOOKUP(D31, 'SKU Маскарпоне'!$A$1:$B$150, 2, 0))</f>
        <v/>
      </c>
      <c r="E31" s="36"/>
      <c r="F31" s="33" t="str">
        <f aca="true">IF(I31="","",INDIRECT("J" &amp; ROW() - 1) - G31)</f>
        <v/>
      </c>
      <c r="G31" s="34" t="str">
        <f aca="true">IF(I31 = "-", IF(VLOOKUP(INDIRECT("D" &amp; ROW() - 1), 'SKU Маскарпоне'!$A$1:$C$150, 3, 0) = 1, H31 + VLOOKUP(INDIRECT("D" &amp; ROW() - 1), 'SKU Маскарпоне'!$A$1:$D$150, 4, 0), VLOOKUP(INDIRECT("D" &amp; ROW() - 1), 'SKU Маскарпоне'!$A$1:$C$150, 3, 0) * H31) ,"")</f>
        <v/>
      </c>
      <c r="H31" s="34" t="str">
        <f aca="false">IF(I31 = "-", 0, "")</f>
        <v/>
      </c>
      <c r="J31" s="36" t="n">
        <f aca="true">IF(I31 = "-", 0, INDIRECT("J" &amp; ROW() - 1) + E31)</f>
        <v>0</v>
      </c>
      <c r="K31" s="35" t="n">
        <f aca="true">IF(I31 = "-", INDIRECT("C" &amp; ROW() - 1),0)</f>
        <v>0</v>
      </c>
      <c r="L31" s="35" t="n">
        <f aca="false">IF(I31="-",1,0)</f>
        <v>0</v>
      </c>
      <c r="M31" s="35" t="n">
        <f aca="true">IF(K31 = 0, INDIRECT("N" &amp; ROW() - 1), K31)</f>
        <v>0</v>
      </c>
      <c r="Q31" s="34" t="str">
        <f aca="true">IF(P31 = "", "", P31 / INDIRECT("D" &amp; ROW() - 1) )</f>
        <v/>
      </c>
      <c r="R31" s="34" t="str">
        <f aca="true">IF(I31="-",IF(ISNUMBER(SEARCH(",", INDIRECT("B" &amp; ROW() - 1) )),1,""), "")</f>
        <v/>
      </c>
      <c r="AMI31" s="2"/>
      <c r="AMJ31" s="2"/>
    </row>
    <row r="32" s="35" customFormat="true" ht="13.5" hidden="false" customHeight="true" outlineLevel="0" collapsed="false">
      <c r="B32" s="37" t="str">
        <f aca="false">IF(D32="","",VLOOKUP(D32, 'SKU Маскарпоне'!$A$1:$F$150, 6, 0))</f>
        <v/>
      </c>
      <c r="C32" s="37" t="str">
        <f aca="false">IF(D32="","",VLOOKUP(D32, 'SKU Маскарпоне'!$A$1:$B$150, 2, 0))</f>
        <v/>
      </c>
      <c r="E32" s="36"/>
      <c r="F32" s="33" t="str">
        <f aca="true">IF(I32="","",INDIRECT("J" &amp; ROW() - 1) - G32)</f>
        <v/>
      </c>
      <c r="G32" s="34" t="str">
        <f aca="true">IF(I32 = "-", IF(VLOOKUP(INDIRECT("D" &amp; ROW() - 1), 'SKU Маскарпоне'!$A$1:$C$150, 3, 0) = 1, H32 + VLOOKUP(INDIRECT("D" &amp; ROW() - 1), 'SKU Маскарпоне'!$A$1:$D$150, 4, 0), VLOOKUP(INDIRECT("D" &amp; ROW() - 1), 'SKU Маскарпоне'!$A$1:$C$150, 3, 0) * H32) ,"")</f>
        <v/>
      </c>
      <c r="H32" s="34" t="str">
        <f aca="false">IF(I32 = "-", 0, "")</f>
        <v/>
      </c>
      <c r="J32" s="36" t="n">
        <f aca="true">IF(I32 = "-", 0, INDIRECT("J" &amp; ROW() - 1) + E32)</f>
        <v>0</v>
      </c>
      <c r="K32" s="35" t="n">
        <f aca="true">IF(I32 = "-", INDIRECT("C" &amp; ROW() - 1),0)</f>
        <v>0</v>
      </c>
      <c r="L32" s="35" t="n">
        <f aca="false">IF(I32="-",1,0)</f>
        <v>0</v>
      </c>
      <c r="M32" s="35" t="n">
        <f aca="true">IF(K32 = 0, INDIRECT("N" &amp; ROW() - 1), K32)</f>
        <v>0</v>
      </c>
      <c r="Q32" s="34" t="str">
        <f aca="true">IF(P32 = "", "", P32 / INDIRECT("D" &amp; ROW() - 1) )</f>
        <v/>
      </c>
      <c r="R32" s="34" t="str">
        <f aca="true">IF(I32="-",IF(ISNUMBER(SEARCH(",", INDIRECT("B" &amp; ROW() - 1) )),1,""), "")</f>
        <v/>
      </c>
      <c r="AMI32" s="2"/>
      <c r="AMJ32" s="2"/>
    </row>
    <row r="33" s="35" customFormat="true" ht="13.5" hidden="false" customHeight="true" outlineLevel="0" collapsed="false">
      <c r="B33" s="37" t="str">
        <f aca="false">IF(D33="","",VLOOKUP(D33, 'SKU Маскарпоне'!$A$1:$F$150, 6, 0))</f>
        <v/>
      </c>
      <c r="C33" s="37" t="str">
        <f aca="false">IF(D33="","",VLOOKUP(D33, 'SKU Маскарпоне'!$A$1:$B$150, 2, 0))</f>
        <v/>
      </c>
      <c r="E33" s="36"/>
      <c r="F33" s="33" t="str">
        <f aca="true">IF(I33="","",INDIRECT("J" &amp; ROW() - 1) - G33)</f>
        <v/>
      </c>
      <c r="G33" s="34" t="str">
        <f aca="true">IF(I33 = "-", IF(VLOOKUP(INDIRECT("D" &amp; ROW() - 1), 'SKU Маскарпоне'!$A$1:$C$150, 3, 0) = 1, H33 + VLOOKUP(INDIRECT("D" &amp; ROW() - 1), 'SKU Маскарпоне'!$A$1:$D$150, 4, 0), VLOOKUP(INDIRECT("D" &amp; ROW() - 1), 'SKU Маскарпоне'!$A$1:$C$150, 3, 0) * H33) ,"")</f>
        <v/>
      </c>
      <c r="H33" s="34" t="str">
        <f aca="false">IF(I33 = "-", 0, "")</f>
        <v/>
      </c>
      <c r="J33" s="36" t="n">
        <f aca="true">IF(I33 = "-", 0, INDIRECT("J" &amp; ROW() - 1) + E33)</f>
        <v>0</v>
      </c>
      <c r="K33" s="35" t="n">
        <f aca="true">IF(I33 = "-", INDIRECT("C" &amp; ROW() - 1),0)</f>
        <v>0</v>
      </c>
      <c r="L33" s="35" t="n">
        <f aca="false">IF(I33="-",1,0)</f>
        <v>0</v>
      </c>
      <c r="M33" s="35" t="n">
        <f aca="true">IF(K33 = 0, INDIRECT("N" &amp; ROW() - 1), K33)</f>
        <v>0</v>
      </c>
      <c r="Q33" s="34" t="str">
        <f aca="true">IF(P33 = "", "", P33 / INDIRECT("D" &amp; ROW() - 1) )</f>
        <v/>
      </c>
      <c r="R33" s="34" t="str">
        <f aca="true">IF(I33="-",IF(ISNUMBER(SEARCH(",", INDIRECT("B" &amp; ROW() - 1) )),1,""), "")</f>
        <v/>
      </c>
      <c r="AMI33" s="2"/>
      <c r="AMJ33" s="2"/>
    </row>
    <row r="34" s="35" customFormat="true" ht="13.5" hidden="false" customHeight="true" outlineLevel="0" collapsed="false">
      <c r="B34" s="37" t="str">
        <f aca="false">IF(D34="","",VLOOKUP(D34, 'SKU Маскарпоне'!$A$1:$F$150, 6, 0))</f>
        <v/>
      </c>
      <c r="C34" s="37" t="str">
        <f aca="false">IF(D34="","",VLOOKUP(D34, 'SKU Маскарпоне'!$A$1:$B$150, 2, 0))</f>
        <v/>
      </c>
      <c r="E34" s="36"/>
      <c r="F34" s="33" t="str">
        <f aca="true">IF(I34="","",INDIRECT("J" &amp; ROW() - 1) - G34)</f>
        <v/>
      </c>
      <c r="G34" s="34" t="str">
        <f aca="true">IF(I34 = "-", IF(VLOOKUP(INDIRECT("D" &amp; ROW() - 1), 'SKU Маскарпоне'!$A$1:$C$150, 3, 0) = 1, H34 + VLOOKUP(INDIRECT("D" &amp; ROW() - 1), 'SKU Маскарпоне'!$A$1:$D$150, 4, 0), VLOOKUP(INDIRECT("D" &amp; ROW() - 1), 'SKU Маскарпоне'!$A$1:$C$150, 3, 0) * H34) ,"")</f>
        <v/>
      </c>
      <c r="H34" s="34" t="str">
        <f aca="false">IF(I34 = "-", 0, "")</f>
        <v/>
      </c>
      <c r="J34" s="36" t="n">
        <f aca="true">IF(I34 = "-", 0, INDIRECT("J" &amp; ROW() - 1) + E34)</f>
        <v>0</v>
      </c>
      <c r="K34" s="35" t="n">
        <f aca="true">IF(I34 = "-", INDIRECT("C" &amp; ROW() - 1),0)</f>
        <v>0</v>
      </c>
      <c r="L34" s="35" t="n">
        <f aca="false">IF(I34="-",1,0)</f>
        <v>0</v>
      </c>
      <c r="M34" s="35" t="n">
        <f aca="true">IF(K34 = 0, INDIRECT("N" &amp; ROW() - 1), K34)</f>
        <v>0</v>
      </c>
      <c r="Q34" s="34" t="str">
        <f aca="true">IF(P34 = "", "", P34 / INDIRECT("D" &amp; ROW() - 1) )</f>
        <v/>
      </c>
      <c r="R34" s="34" t="str">
        <f aca="true">IF(I34="-",IF(ISNUMBER(SEARCH(",", INDIRECT("B" &amp; ROW() - 1) )),1,""), "")</f>
        <v/>
      </c>
      <c r="AMI34" s="2"/>
      <c r="AMJ34" s="2"/>
    </row>
    <row r="35" s="35" customFormat="true" ht="13.5" hidden="false" customHeight="true" outlineLevel="0" collapsed="false">
      <c r="B35" s="37" t="str">
        <f aca="false">IF(D35="","",VLOOKUP(D35, 'SKU Маскарпоне'!$A$1:$F$150, 6, 0))</f>
        <v/>
      </c>
      <c r="C35" s="37" t="str">
        <f aca="false">IF(D35="","",VLOOKUP(D35, 'SKU Маскарпоне'!$A$1:$B$150, 2, 0))</f>
        <v/>
      </c>
      <c r="E35" s="36"/>
      <c r="F35" s="33" t="str">
        <f aca="true">IF(I35="","",INDIRECT("J" &amp; ROW() - 1) - G35)</f>
        <v/>
      </c>
      <c r="G35" s="34" t="str">
        <f aca="true">IF(I35 = "-", IF(VLOOKUP(INDIRECT("D" &amp; ROW() - 1), 'SKU Маскарпоне'!$A$1:$C$150, 3, 0) = 1, H35 + VLOOKUP(INDIRECT("D" &amp; ROW() - 1), 'SKU Маскарпоне'!$A$1:$D$150, 4, 0), VLOOKUP(INDIRECT("D" &amp; ROW() - 1), 'SKU Маскарпоне'!$A$1:$C$150, 3, 0) * H35) ,"")</f>
        <v/>
      </c>
      <c r="H35" s="34" t="str">
        <f aca="false">IF(I35 = "-", 0, "")</f>
        <v/>
      </c>
      <c r="J35" s="36" t="n">
        <f aca="true">IF(I35 = "-", 0, INDIRECT("J" &amp; ROW() - 1) + E35)</f>
        <v>0</v>
      </c>
      <c r="K35" s="35" t="n">
        <f aca="true">IF(I35 = "-", INDIRECT("C" &amp; ROW() - 1),0)</f>
        <v>0</v>
      </c>
      <c r="L35" s="35" t="n">
        <f aca="false">IF(I35="-",1,0)</f>
        <v>0</v>
      </c>
      <c r="M35" s="35" t="n">
        <f aca="true">IF(K35 = 0, INDIRECT("N" &amp; ROW() - 1), K35)</f>
        <v>0</v>
      </c>
      <c r="Q35" s="34" t="str">
        <f aca="true">IF(P35 = "", "", P35 / INDIRECT("D" &amp; ROW() - 1) )</f>
        <v/>
      </c>
      <c r="R35" s="34" t="str">
        <f aca="true">IF(I35="-",IF(ISNUMBER(SEARCH(",", INDIRECT("B" &amp; ROW() - 1) )),1,""), "")</f>
        <v/>
      </c>
      <c r="AMI35" s="2"/>
      <c r="AMJ35" s="2"/>
    </row>
    <row r="36" s="35" customFormat="true" ht="13.5" hidden="false" customHeight="true" outlineLevel="0" collapsed="false">
      <c r="B36" s="37" t="str">
        <f aca="false">IF(D36="","",VLOOKUP(D36, 'SKU Маскарпоне'!$A$1:$F$150, 6, 0))</f>
        <v/>
      </c>
      <c r="C36" s="37" t="str">
        <f aca="false">IF(D36="","",VLOOKUP(D36, 'SKU Маскарпоне'!$A$1:$B$150, 2, 0))</f>
        <v/>
      </c>
      <c r="E36" s="36"/>
      <c r="F36" s="33" t="str">
        <f aca="true">IF(I36="","",INDIRECT("J" &amp; ROW() - 1) - G36)</f>
        <v/>
      </c>
      <c r="G36" s="34" t="str">
        <f aca="true">IF(I36 = "-", IF(VLOOKUP(INDIRECT("D" &amp; ROW() - 1), 'SKU Маскарпоне'!$A$1:$C$150, 3, 0) = 1, H36 + VLOOKUP(INDIRECT("D" &amp; ROW() - 1), 'SKU Маскарпоне'!$A$1:$D$150, 4, 0), VLOOKUP(INDIRECT("D" &amp; ROW() - 1), 'SKU Маскарпоне'!$A$1:$C$150, 3, 0) * H36) ,"")</f>
        <v/>
      </c>
      <c r="H36" s="34" t="str">
        <f aca="false">IF(I36 = "-", 0, "")</f>
        <v/>
      </c>
      <c r="J36" s="36" t="n">
        <f aca="true">IF(I36 = "-", 0, INDIRECT("J" &amp; ROW() - 1) + E36)</f>
        <v>0</v>
      </c>
      <c r="K36" s="35" t="n">
        <f aca="true">IF(I36 = "-", INDIRECT("C" &amp; ROW() - 1),0)</f>
        <v>0</v>
      </c>
      <c r="L36" s="35" t="n">
        <f aca="false">IF(I36="-",1,0)</f>
        <v>0</v>
      </c>
      <c r="M36" s="35" t="n">
        <f aca="true">IF(K36 = 0, INDIRECT("N" &amp; ROW() - 1), K36)</f>
        <v>0</v>
      </c>
      <c r="Q36" s="34" t="str">
        <f aca="true">IF(P36 = "", "", P36 / INDIRECT("D" &amp; ROW() - 1) )</f>
        <v/>
      </c>
      <c r="R36" s="34" t="str">
        <f aca="true">IF(I36="-",IF(ISNUMBER(SEARCH(",", INDIRECT("B" &amp; ROW() - 1) )),1,""), "")</f>
        <v/>
      </c>
      <c r="AMI36" s="2"/>
      <c r="AMJ36" s="2"/>
    </row>
    <row r="37" s="35" customFormat="true" ht="13.5" hidden="false" customHeight="true" outlineLevel="0" collapsed="false">
      <c r="B37" s="37" t="str">
        <f aca="false">IF(D37="","",VLOOKUP(D37, 'SKU Маскарпоне'!$A$1:$F$150, 6, 0))</f>
        <v/>
      </c>
      <c r="C37" s="37" t="str">
        <f aca="false">IF(D37="","",VLOOKUP(D37, 'SKU Маскарпоне'!$A$1:$B$150, 2, 0))</f>
        <v/>
      </c>
      <c r="E37" s="36"/>
      <c r="F37" s="33" t="str">
        <f aca="true">IF(I37="","",INDIRECT("J" &amp; ROW() - 1) - G37)</f>
        <v/>
      </c>
      <c r="G37" s="34" t="str">
        <f aca="true">IF(I37 = "-", IF(VLOOKUP(INDIRECT("D" &amp; ROW() - 1), 'SKU Маскарпоне'!$A$1:$C$150, 3, 0) = 1, H37 + VLOOKUP(INDIRECT("D" &amp; ROW() - 1), 'SKU Маскарпоне'!$A$1:$D$150, 4, 0), VLOOKUP(INDIRECT("D" &amp; ROW() - 1), 'SKU Маскарпоне'!$A$1:$C$150, 3, 0) * H37) ,"")</f>
        <v/>
      </c>
      <c r="H37" s="34" t="str">
        <f aca="false">IF(I37 = "-", 0, "")</f>
        <v/>
      </c>
      <c r="J37" s="36" t="n">
        <f aca="true">IF(I37 = "-", 0, INDIRECT("J" &amp; ROW() - 1) + E37)</f>
        <v>0</v>
      </c>
      <c r="K37" s="35" t="n">
        <f aca="true">IF(I37 = "-", INDIRECT("C" &amp; ROW() - 1),0)</f>
        <v>0</v>
      </c>
      <c r="L37" s="35" t="n">
        <f aca="false">IF(I37="-",1,0)</f>
        <v>0</v>
      </c>
      <c r="M37" s="35" t="n">
        <f aca="true">IF(K37 = 0, INDIRECT("N" &amp; ROW() - 1), K37)</f>
        <v>0</v>
      </c>
      <c r="Q37" s="34" t="str">
        <f aca="true">IF(P37 = "", "", P37 / INDIRECT("D" &amp; ROW() - 1) )</f>
        <v/>
      </c>
      <c r="R37" s="34" t="str">
        <f aca="true">IF(I37="-",IF(ISNUMBER(SEARCH(",", INDIRECT("B" &amp; ROW() - 1) )),1,""), "")</f>
        <v/>
      </c>
      <c r="AMI37" s="2"/>
      <c r="AMJ37" s="2"/>
    </row>
    <row r="38" s="35" customFormat="true" ht="13.5" hidden="false" customHeight="true" outlineLevel="0" collapsed="false">
      <c r="B38" s="37" t="str">
        <f aca="false">IF(D38="","",VLOOKUP(D38, 'SKU Маскарпоне'!$A$1:$F$150, 6, 0))</f>
        <v/>
      </c>
      <c r="C38" s="37" t="str">
        <f aca="false">IF(D38="","",VLOOKUP(D38, 'SKU Маскарпоне'!$A$1:$B$150, 2, 0))</f>
        <v/>
      </c>
      <c r="E38" s="36"/>
      <c r="F38" s="33" t="str">
        <f aca="true">IF(I38="","",INDIRECT("J" &amp; ROW() - 1) - G38)</f>
        <v/>
      </c>
      <c r="G38" s="34" t="str">
        <f aca="true">IF(I38 = "-", IF(VLOOKUP(INDIRECT("D" &amp; ROW() - 1), 'SKU Маскарпоне'!$A$1:$C$150, 3, 0) = 1, H38 + VLOOKUP(INDIRECT("D" &amp; ROW() - 1), 'SKU Маскарпоне'!$A$1:$D$150, 4, 0), VLOOKUP(INDIRECT("D" &amp; ROW() - 1), 'SKU Маскарпоне'!$A$1:$C$150, 3, 0) * H38) ,"")</f>
        <v/>
      </c>
      <c r="H38" s="34" t="str">
        <f aca="false">IF(I38 = "-", 0, "")</f>
        <v/>
      </c>
      <c r="J38" s="36" t="n">
        <f aca="true">IF(I38 = "-", 0, INDIRECT("J" &amp; ROW() - 1) + E38)</f>
        <v>0</v>
      </c>
      <c r="K38" s="35" t="n">
        <f aca="true">IF(I38 = "-", INDIRECT("C" &amp; ROW() - 1),0)</f>
        <v>0</v>
      </c>
      <c r="L38" s="35" t="n">
        <f aca="false">IF(I38="-",1,0)</f>
        <v>0</v>
      </c>
      <c r="M38" s="35" t="n">
        <f aca="true">IF(K38 = 0, INDIRECT("N" &amp; ROW() - 1), K38)</f>
        <v>0</v>
      </c>
      <c r="Q38" s="34" t="str">
        <f aca="true">IF(P38 = "", "", P38 / INDIRECT("D" &amp; ROW() - 1) )</f>
        <v/>
      </c>
      <c r="R38" s="34" t="str">
        <f aca="true">IF(I38="-",IF(ISNUMBER(SEARCH(",", INDIRECT("B" &amp; ROW() - 1) )),1,""), "")</f>
        <v/>
      </c>
      <c r="AMI38" s="2"/>
      <c r="AMJ38" s="2"/>
    </row>
    <row r="39" s="35" customFormat="true" ht="13.5" hidden="false" customHeight="true" outlineLevel="0" collapsed="false">
      <c r="B39" s="37" t="str">
        <f aca="false">IF(D39="","",VLOOKUP(D39, 'SKU Маскарпоне'!$A$1:$F$150, 6, 0))</f>
        <v/>
      </c>
      <c r="C39" s="37" t="str">
        <f aca="false">IF(D39="","",VLOOKUP(D39, 'SKU Маскарпоне'!$A$1:$B$150, 2, 0))</f>
        <v/>
      </c>
      <c r="E39" s="36"/>
      <c r="F39" s="33" t="str">
        <f aca="true">IF(I39="","",INDIRECT("J" &amp; ROW() - 1) - G39)</f>
        <v/>
      </c>
      <c r="G39" s="34" t="str">
        <f aca="true">IF(I39 = "-", IF(VLOOKUP(INDIRECT("D" &amp; ROW() - 1), 'SKU Маскарпоне'!$A$1:$C$150, 3, 0) = 1, H39 + VLOOKUP(INDIRECT("D" &amp; ROW() - 1), 'SKU Маскарпоне'!$A$1:$D$150, 4, 0), VLOOKUP(INDIRECT("D" &amp; ROW() - 1), 'SKU Маскарпоне'!$A$1:$C$150, 3, 0) * H39) ,"")</f>
        <v/>
      </c>
      <c r="H39" s="34" t="str">
        <f aca="false">IF(I39 = "-", 0, "")</f>
        <v/>
      </c>
      <c r="J39" s="36" t="n">
        <f aca="true">IF(I39 = "-", 0, INDIRECT("J" &amp; ROW() - 1) + E39)</f>
        <v>0</v>
      </c>
      <c r="K39" s="35" t="n">
        <f aca="true">IF(I39 = "-", INDIRECT("C" &amp; ROW() - 1),0)</f>
        <v>0</v>
      </c>
      <c r="L39" s="35" t="n">
        <f aca="false">IF(I39="-",1,0)</f>
        <v>0</v>
      </c>
      <c r="M39" s="35" t="n">
        <f aca="true">IF(K39 = 0, INDIRECT("N" &amp; ROW() - 1), K39)</f>
        <v>0</v>
      </c>
      <c r="Q39" s="34" t="str">
        <f aca="true">IF(P39 = "", "", P39 / INDIRECT("D" &amp; ROW() - 1) )</f>
        <v/>
      </c>
      <c r="R39" s="34" t="str">
        <f aca="true">IF(I39="-",IF(ISNUMBER(SEARCH(",", INDIRECT("B" &amp; ROW() - 1) )),1,""), "")</f>
        <v/>
      </c>
      <c r="AMI39" s="2"/>
      <c r="AMJ39" s="2"/>
    </row>
    <row r="40" s="35" customFormat="true" ht="13.5" hidden="false" customHeight="true" outlineLevel="0" collapsed="false">
      <c r="B40" s="37" t="str">
        <f aca="false">IF(D40="","",VLOOKUP(D40, 'SKU Маскарпоне'!$A$1:$F$150, 6, 0))</f>
        <v/>
      </c>
      <c r="C40" s="37" t="str">
        <f aca="false">IF(D40="","",VLOOKUP(D40, 'SKU Маскарпоне'!$A$1:$B$150, 2, 0))</f>
        <v/>
      </c>
      <c r="E40" s="36"/>
      <c r="F40" s="33" t="str">
        <f aca="true">IF(I40="","",INDIRECT("J" &amp; ROW() - 1) - G40)</f>
        <v/>
      </c>
      <c r="G40" s="34" t="str">
        <f aca="true">IF(I40 = "-", IF(VLOOKUP(INDIRECT("D" &amp; ROW() - 1), 'SKU Маскарпоне'!$A$1:$C$150, 3, 0) = 1, H40 + VLOOKUP(INDIRECT("D" &amp; ROW() - 1), 'SKU Маскарпоне'!$A$1:$D$150, 4, 0), VLOOKUP(INDIRECT("D" &amp; ROW() - 1), 'SKU Маскарпоне'!$A$1:$C$150, 3, 0) * H40) ,"")</f>
        <v/>
      </c>
      <c r="H40" s="34" t="str">
        <f aca="false">IF(I40 = "-", 0, "")</f>
        <v/>
      </c>
      <c r="J40" s="36" t="n">
        <f aca="true">IF(I40 = "-", 0, INDIRECT("J" &amp; ROW() - 1) + E40)</f>
        <v>0</v>
      </c>
      <c r="K40" s="35" t="n">
        <f aca="true">IF(I40 = "-", INDIRECT("C" &amp; ROW() - 1),0)</f>
        <v>0</v>
      </c>
      <c r="L40" s="35" t="n">
        <f aca="false">IF(I40="-",1,0)</f>
        <v>0</v>
      </c>
      <c r="M40" s="35" t="n">
        <f aca="true">IF(K40 = 0, INDIRECT("N" &amp; ROW() - 1), K40)</f>
        <v>0</v>
      </c>
      <c r="Q40" s="34" t="str">
        <f aca="true">IF(P40 = "", "", P40 / INDIRECT("D" &amp; ROW() - 1) )</f>
        <v/>
      </c>
      <c r="R40" s="34" t="str">
        <f aca="true">IF(I40="-",IF(ISNUMBER(SEARCH(",", INDIRECT("B" &amp; ROW() - 1) )),1,""), "")</f>
        <v/>
      </c>
      <c r="AMI40" s="2"/>
      <c r="AMJ40" s="2"/>
    </row>
    <row r="41" s="35" customFormat="true" ht="13.5" hidden="false" customHeight="true" outlineLevel="0" collapsed="false">
      <c r="B41" s="37" t="str">
        <f aca="false">IF(D41="","",VLOOKUP(D41, 'SKU Маскарпоне'!$A$1:$F$150, 6, 0))</f>
        <v/>
      </c>
      <c r="C41" s="37" t="str">
        <f aca="false">IF(D41="","",VLOOKUP(D41, 'SKU Маскарпоне'!$A$1:$B$150, 2, 0))</f>
        <v/>
      </c>
      <c r="E41" s="36"/>
      <c r="F41" s="33" t="str">
        <f aca="true">IF(I41="","",INDIRECT("J" &amp; ROW() - 1) - G41)</f>
        <v/>
      </c>
      <c r="G41" s="34" t="str">
        <f aca="true">IF(I41 = "-", IF(VLOOKUP(INDIRECT("D" &amp; ROW() - 1), 'SKU Маскарпоне'!$A$1:$C$150, 3, 0) = 1, H41 + VLOOKUP(INDIRECT("D" &amp; ROW() - 1), 'SKU Маскарпоне'!$A$1:$D$150, 4, 0), VLOOKUP(INDIRECT("D" &amp; ROW() - 1), 'SKU Маскарпоне'!$A$1:$C$150, 3, 0) * H41) ,"")</f>
        <v/>
      </c>
      <c r="H41" s="34" t="str">
        <f aca="false">IF(I41 = "-", 0, "")</f>
        <v/>
      </c>
      <c r="J41" s="36" t="n">
        <f aca="true">IF(I41 = "-", 0, INDIRECT("J" &amp; ROW() - 1) + E41)</f>
        <v>0</v>
      </c>
      <c r="K41" s="35" t="n">
        <f aca="true">IF(I41 = "-", INDIRECT("C" &amp; ROW() - 1),0)</f>
        <v>0</v>
      </c>
      <c r="L41" s="35" t="n">
        <f aca="false">IF(I41="-",1,0)</f>
        <v>0</v>
      </c>
      <c r="M41" s="35" t="n">
        <f aca="true">IF(K41 = 0, INDIRECT("N" &amp; ROW() - 1), K41)</f>
        <v>0</v>
      </c>
      <c r="Q41" s="34" t="str">
        <f aca="true">IF(P41 = "", "", P41 / INDIRECT("D" &amp; ROW() - 1) )</f>
        <v/>
      </c>
      <c r="R41" s="34" t="str">
        <f aca="true">IF(I41="-",IF(ISNUMBER(SEARCH(",", INDIRECT("B" &amp; ROW() - 1) )),1,""), "")</f>
        <v/>
      </c>
      <c r="AMI41" s="2"/>
      <c r="AMJ41" s="2"/>
    </row>
    <row r="42" s="35" customFormat="true" ht="13.5" hidden="false" customHeight="true" outlineLevel="0" collapsed="false">
      <c r="B42" s="37" t="str">
        <f aca="false">IF(D42="","",VLOOKUP(D42, 'SKU Маскарпоне'!$A$1:$F$150, 6, 0))</f>
        <v/>
      </c>
      <c r="C42" s="37" t="str">
        <f aca="false">IF(D42="","",VLOOKUP(D42, 'SKU Маскарпоне'!$A$1:$B$150, 2, 0))</f>
        <v/>
      </c>
      <c r="E42" s="36"/>
      <c r="F42" s="33" t="str">
        <f aca="true">IF(I42="","",INDIRECT("J" &amp; ROW() - 1) - G42)</f>
        <v/>
      </c>
      <c r="G42" s="34" t="str">
        <f aca="true">IF(I42 = "-", IF(VLOOKUP(INDIRECT("D" &amp; ROW() - 1), 'SKU Маскарпоне'!$A$1:$C$150, 3, 0) = 1, H42 + VLOOKUP(INDIRECT("D" &amp; ROW() - 1), 'SKU Маскарпоне'!$A$1:$D$150, 4, 0), VLOOKUP(INDIRECT("D" &amp; ROW() - 1), 'SKU Маскарпоне'!$A$1:$C$150, 3, 0) * H42) ,"")</f>
        <v/>
      </c>
      <c r="H42" s="34" t="str">
        <f aca="false">IF(I42 = "-", 0, "")</f>
        <v/>
      </c>
      <c r="J42" s="36" t="n">
        <f aca="true">IF(I42 = "-", 0, INDIRECT("J" &amp; ROW() - 1) + E42)</f>
        <v>0</v>
      </c>
      <c r="K42" s="35" t="n">
        <f aca="true">IF(I42 = "-", INDIRECT("C" &amp; ROW() - 1),0)</f>
        <v>0</v>
      </c>
      <c r="L42" s="35" t="n">
        <f aca="false">IF(I42="-",1,0)</f>
        <v>0</v>
      </c>
      <c r="M42" s="35" t="n">
        <f aca="true">IF(K42 = 0, INDIRECT("N" &amp; ROW() - 1), K42)</f>
        <v>0</v>
      </c>
      <c r="Q42" s="34" t="str">
        <f aca="true">IF(P42 = "", "", P42 / INDIRECT("D" &amp; ROW() - 1) )</f>
        <v/>
      </c>
      <c r="R42" s="34" t="str">
        <f aca="true">IF(I42="-",IF(ISNUMBER(SEARCH(",", INDIRECT("B" &amp; ROW() - 1) )),1,""), "")</f>
        <v/>
      </c>
      <c r="AMI42" s="2"/>
      <c r="AMJ42" s="2"/>
    </row>
    <row r="43" s="35" customFormat="true" ht="13.5" hidden="false" customHeight="true" outlineLevel="0" collapsed="false">
      <c r="B43" s="37" t="str">
        <f aca="false">IF(D43="","",VLOOKUP(D43, 'SKU Маскарпоне'!$A$1:$F$150, 6, 0))</f>
        <v/>
      </c>
      <c r="C43" s="37" t="str">
        <f aca="false">IF(D43="","",VLOOKUP(D43, 'SKU Маскарпоне'!$A$1:$B$150, 2, 0))</f>
        <v/>
      </c>
      <c r="E43" s="36"/>
      <c r="F43" s="33" t="str">
        <f aca="true">IF(I43="","",INDIRECT("J" &amp; ROW() - 1) - G43)</f>
        <v/>
      </c>
      <c r="G43" s="34" t="str">
        <f aca="true">IF(I43 = "-", IF(VLOOKUP(INDIRECT("D" &amp; ROW() - 1), 'SKU Маскарпоне'!$A$1:$C$150, 3, 0) = 1, H43 + VLOOKUP(INDIRECT("D" &amp; ROW() - 1), 'SKU Маскарпоне'!$A$1:$D$150, 4, 0), VLOOKUP(INDIRECT("D" &amp; ROW() - 1), 'SKU Маскарпоне'!$A$1:$C$150, 3, 0) * H43) ,"")</f>
        <v/>
      </c>
      <c r="H43" s="34" t="str">
        <f aca="false">IF(I43 = "-", 0, "")</f>
        <v/>
      </c>
      <c r="J43" s="36" t="n">
        <f aca="true">IF(I43 = "-", 0, INDIRECT("J" &amp; ROW() - 1) + E43)</f>
        <v>0</v>
      </c>
      <c r="K43" s="35" t="n">
        <f aca="true">IF(I43 = "-", INDIRECT("C" &amp; ROW() - 1),0)</f>
        <v>0</v>
      </c>
      <c r="L43" s="35" t="n">
        <f aca="false">IF(I43="-",1,0)</f>
        <v>0</v>
      </c>
      <c r="M43" s="35" t="n">
        <f aca="true">IF(K43 = 0, INDIRECT("N" &amp; ROW() - 1), K43)</f>
        <v>0</v>
      </c>
      <c r="Q43" s="34" t="str">
        <f aca="true">IF(P43 = "", "", P43 / INDIRECT("D" &amp; ROW() - 1) )</f>
        <v/>
      </c>
      <c r="R43" s="34" t="str">
        <f aca="true">IF(I43="-",IF(ISNUMBER(SEARCH(",", INDIRECT("B" &amp; ROW() - 1) )),1,""), "")</f>
        <v/>
      </c>
      <c r="AMI43" s="2"/>
      <c r="AMJ43" s="2"/>
    </row>
    <row r="44" s="35" customFormat="true" ht="13.5" hidden="false" customHeight="true" outlineLevel="0" collapsed="false">
      <c r="B44" s="37" t="str">
        <f aca="false">IF(D44="","",VLOOKUP(D44, 'SKU Маскарпоне'!$A$1:$F$150, 6, 0))</f>
        <v/>
      </c>
      <c r="C44" s="37" t="str">
        <f aca="false">IF(D44="","",VLOOKUP(D44, 'SKU Маскарпоне'!$A$1:$B$150, 2, 0))</f>
        <v/>
      </c>
      <c r="E44" s="36"/>
      <c r="F44" s="33" t="str">
        <f aca="true">IF(I44="","",INDIRECT("J" &amp; ROW() - 1) - G44)</f>
        <v/>
      </c>
      <c r="G44" s="34" t="str">
        <f aca="true">IF(I44 = "-", IF(VLOOKUP(INDIRECT("D" &amp; ROW() - 1), 'SKU Маскарпоне'!$A$1:$C$150, 3, 0) = 1, H44 + VLOOKUP(INDIRECT("D" &amp; ROW() - 1), 'SKU Маскарпоне'!$A$1:$D$150, 4, 0), VLOOKUP(INDIRECT("D" &amp; ROW() - 1), 'SKU Маскарпоне'!$A$1:$C$150, 3, 0) * H44) ,"")</f>
        <v/>
      </c>
      <c r="H44" s="34" t="str">
        <f aca="false">IF(I44 = "-", 0, "")</f>
        <v/>
      </c>
      <c r="J44" s="36" t="n">
        <f aca="true">IF(I44 = "-", 0, INDIRECT("J" &amp; ROW() - 1) + E44)</f>
        <v>0</v>
      </c>
      <c r="K44" s="35" t="n">
        <f aca="true">IF(I44 = "-", INDIRECT("C" &amp; ROW() - 1),0)</f>
        <v>0</v>
      </c>
      <c r="L44" s="35" t="n">
        <f aca="false">IF(I44="-",1,0)</f>
        <v>0</v>
      </c>
      <c r="M44" s="35" t="n">
        <f aca="true">IF(K44 = 0, INDIRECT("N" &amp; ROW() - 1), K44)</f>
        <v>0</v>
      </c>
      <c r="Q44" s="34" t="str">
        <f aca="true">IF(P44 = "", "", P44 / INDIRECT("D" &amp; ROW() - 1) )</f>
        <v/>
      </c>
      <c r="R44" s="34" t="str">
        <f aca="true">IF(I44="-",IF(ISNUMBER(SEARCH(",", INDIRECT("B" &amp; ROW() - 1) )),1,""), "")</f>
        <v/>
      </c>
      <c r="AMI44" s="2"/>
      <c r="AMJ44" s="2"/>
    </row>
    <row r="45" s="35" customFormat="true" ht="13.5" hidden="false" customHeight="true" outlineLevel="0" collapsed="false">
      <c r="B45" s="37" t="str">
        <f aca="false">IF(D45="","",VLOOKUP(D45, 'SKU Маскарпоне'!$A$1:$F$150, 6, 0))</f>
        <v/>
      </c>
      <c r="C45" s="37" t="str">
        <f aca="false">IF(D45="","",VLOOKUP(D45, 'SKU Маскарпоне'!$A$1:$B$150, 2, 0))</f>
        <v/>
      </c>
      <c r="E45" s="36"/>
      <c r="F45" s="33" t="str">
        <f aca="true">IF(I45="","",INDIRECT("J" &amp; ROW() - 1) - G45)</f>
        <v/>
      </c>
      <c r="G45" s="34" t="str">
        <f aca="true">IF(I45 = "-", IF(VLOOKUP(INDIRECT("D" &amp; ROW() - 1), 'SKU Маскарпоне'!$A$1:$C$150, 3, 0) = 1, H45 + VLOOKUP(INDIRECT("D" &amp; ROW() - 1), 'SKU Маскарпоне'!$A$1:$D$150, 4, 0), VLOOKUP(INDIRECT("D" &amp; ROW() - 1), 'SKU Маскарпоне'!$A$1:$C$150, 3, 0) * H45) ,"")</f>
        <v/>
      </c>
      <c r="H45" s="34" t="str">
        <f aca="false">IF(I45 = "-", 0, "")</f>
        <v/>
      </c>
      <c r="J45" s="36" t="n">
        <f aca="true">IF(I45 = "-", 0, INDIRECT("J" &amp; ROW() - 1) + E45)</f>
        <v>0</v>
      </c>
      <c r="K45" s="35" t="n">
        <f aca="true">IF(I45 = "-", INDIRECT("C" &amp; ROW() - 1),0)</f>
        <v>0</v>
      </c>
      <c r="L45" s="35" t="n">
        <f aca="false">IF(I45="-",1,0)</f>
        <v>0</v>
      </c>
      <c r="M45" s="35" t="n">
        <f aca="true">IF(K45 = 0, INDIRECT("N" &amp; ROW() - 1), K45)</f>
        <v>0</v>
      </c>
      <c r="Q45" s="34" t="str">
        <f aca="true">IF(P45 = "", "", P45 / INDIRECT("D" &amp; ROW() - 1) )</f>
        <v/>
      </c>
      <c r="R45" s="34" t="str">
        <f aca="true">IF(I45="-",IF(ISNUMBER(SEARCH(",", INDIRECT("B" &amp; ROW() - 1) )),1,""), "")</f>
        <v/>
      </c>
      <c r="AMI45" s="2"/>
      <c r="AMJ45" s="2"/>
    </row>
    <row r="46" s="35" customFormat="true" ht="13.5" hidden="false" customHeight="true" outlineLevel="0" collapsed="false">
      <c r="B46" s="37" t="str">
        <f aca="false">IF(D46="","",VLOOKUP(D46, 'SKU Маскарпоне'!$A$1:$F$150, 6, 0))</f>
        <v/>
      </c>
      <c r="C46" s="37" t="str">
        <f aca="false">IF(D46="","",VLOOKUP(D46, 'SKU Маскарпоне'!$A$1:$B$150, 2, 0))</f>
        <v/>
      </c>
      <c r="E46" s="36"/>
      <c r="F46" s="33" t="str">
        <f aca="true">IF(I46="","",INDIRECT("J" &amp; ROW() - 1) - G46)</f>
        <v/>
      </c>
      <c r="G46" s="34" t="str">
        <f aca="true">IF(I46 = "-", IF(VLOOKUP(INDIRECT("D" &amp; ROW() - 1), 'SKU Маскарпоне'!$A$1:$C$150, 3, 0) = 1, H46 + VLOOKUP(INDIRECT("D" &amp; ROW() - 1), 'SKU Маскарпоне'!$A$1:$D$150, 4, 0), VLOOKUP(INDIRECT("D" &amp; ROW() - 1), 'SKU Маскарпоне'!$A$1:$C$150, 3, 0) * H46) ,"")</f>
        <v/>
      </c>
      <c r="H46" s="34" t="str">
        <f aca="false">IF(I46 = "-", 0, "")</f>
        <v/>
      </c>
      <c r="J46" s="36" t="n">
        <f aca="true">IF(I46 = "-", 0, INDIRECT("J" &amp; ROW() - 1) + E46)</f>
        <v>0</v>
      </c>
      <c r="K46" s="35" t="n">
        <f aca="true">IF(I46 = "-", INDIRECT("C" &amp; ROW() - 1),0)</f>
        <v>0</v>
      </c>
      <c r="L46" s="35" t="n">
        <f aca="false">IF(I46="-",1,0)</f>
        <v>0</v>
      </c>
      <c r="M46" s="35" t="n">
        <f aca="true">IF(K46 = 0, INDIRECT("N" &amp; ROW() - 1), K46)</f>
        <v>0</v>
      </c>
      <c r="Q46" s="34" t="str">
        <f aca="true">IF(P46 = "", "", P46 / INDIRECT("D" &amp; ROW() - 1) )</f>
        <v/>
      </c>
      <c r="R46" s="34" t="str">
        <f aca="true">IF(I46="-",IF(ISNUMBER(SEARCH(",", INDIRECT("B" &amp; ROW() - 1) )),1,""), "")</f>
        <v/>
      </c>
      <c r="AMI46" s="2"/>
      <c r="AMJ46" s="2"/>
    </row>
    <row r="47" s="35" customFormat="true" ht="13.5" hidden="false" customHeight="true" outlineLevel="0" collapsed="false">
      <c r="B47" s="37" t="str">
        <f aca="false">IF(D47="","",VLOOKUP(D47, 'SKU Маскарпоне'!$A$1:$F$150, 6, 0))</f>
        <v/>
      </c>
      <c r="C47" s="37" t="str">
        <f aca="false">IF(D47="","",VLOOKUP(D47, 'SKU Маскарпоне'!$A$1:$B$150, 2, 0))</f>
        <v/>
      </c>
      <c r="E47" s="36"/>
      <c r="F47" s="33" t="str">
        <f aca="true">IF(I47="","",INDIRECT("J" &amp; ROW() - 1) - G47)</f>
        <v/>
      </c>
      <c r="G47" s="34" t="str">
        <f aca="true">IF(I47 = "-", IF(VLOOKUP(INDIRECT("D" &amp; ROW() - 1), 'SKU Маскарпоне'!$A$1:$C$150, 3, 0) = 1, H47 + VLOOKUP(INDIRECT("D" &amp; ROW() - 1), 'SKU Маскарпоне'!$A$1:$D$150, 4, 0), VLOOKUP(INDIRECT("D" &amp; ROW() - 1), 'SKU Маскарпоне'!$A$1:$C$150, 3, 0) * H47) ,"")</f>
        <v/>
      </c>
      <c r="H47" s="34" t="str">
        <f aca="false">IF(I47 = "-", 0, "")</f>
        <v/>
      </c>
      <c r="J47" s="36" t="n">
        <f aca="true">IF(I47 = "-", 0, INDIRECT("J" &amp; ROW() - 1) + E47)</f>
        <v>0</v>
      </c>
      <c r="K47" s="35" t="n">
        <f aca="true">IF(I47 = "-", INDIRECT("C" &amp; ROW() - 1),0)</f>
        <v>0</v>
      </c>
      <c r="L47" s="35" t="n">
        <f aca="false">IF(I47="-",1,0)</f>
        <v>0</v>
      </c>
      <c r="M47" s="35" t="n">
        <f aca="true">IF(K47 = 0, INDIRECT("N" &amp; ROW() - 1), K47)</f>
        <v>0</v>
      </c>
      <c r="Q47" s="34" t="str">
        <f aca="true">IF(P47 = "", "", P47 / INDIRECT("D" &amp; ROW() - 1) )</f>
        <v/>
      </c>
      <c r="R47" s="34" t="str">
        <f aca="true">IF(I47="-",IF(ISNUMBER(SEARCH(",", INDIRECT("B" &amp; ROW() - 1) )),1,""), "")</f>
        <v/>
      </c>
      <c r="AMI47" s="2"/>
      <c r="AMJ47" s="2"/>
    </row>
    <row r="48" s="35" customFormat="true" ht="13.5" hidden="false" customHeight="true" outlineLevel="0" collapsed="false">
      <c r="B48" s="37" t="str">
        <f aca="false">IF(D48="","",VLOOKUP(D48, 'SKU Маскарпоне'!$A$1:$F$150, 6, 0))</f>
        <v/>
      </c>
      <c r="C48" s="37" t="str">
        <f aca="false">IF(D48="","",VLOOKUP(D48, 'SKU Маскарпоне'!$A$1:$B$150, 2, 0))</f>
        <v/>
      </c>
      <c r="E48" s="36"/>
      <c r="F48" s="33" t="str">
        <f aca="true">IF(I48="","",INDIRECT("J" &amp; ROW() - 1) - G48)</f>
        <v/>
      </c>
      <c r="G48" s="34" t="str">
        <f aca="true">IF(I48 = "-", IF(VLOOKUP(INDIRECT("D" &amp; ROW() - 1), 'SKU Маскарпоне'!$A$1:$C$150, 3, 0) = 1, H48 + VLOOKUP(INDIRECT("D" &amp; ROW() - 1), 'SKU Маскарпоне'!$A$1:$D$150, 4, 0), VLOOKUP(INDIRECT("D" &amp; ROW() - 1), 'SKU Маскарпоне'!$A$1:$C$150, 3, 0) * H48) ,"")</f>
        <v/>
      </c>
      <c r="H48" s="34" t="str">
        <f aca="false">IF(I48 = "-", 0, "")</f>
        <v/>
      </c>
      <c r="J48" s="36" t="n">
        <f aca="true">IF(I48 = "-", 0, INDIRECT("J" &amp; ROW() - 1) + E48)</f>
        <v>0</v>
      </c>
      <c r="K48" s="35" t="n">
        <f aca="true">IF(I48 = "-", INDIRECT("C" &amp; ROW() - 1),0)</f>
        <v>0</v>
      </c>
      <c r="L48" s="35" t="n">
        <f aca="false">IF(I48="-",1,0)</f>
        <v>0</v>
      </c>
      <c r="M48" s="35" t="n">
        <f aca="true">IF(K48 = 0, INDIRECT("N" &amp; ROW() - 1), K48)</f>
        <v>0</v>
      </c>
      <c r="Q48" s="34" t="str">
        <f aca="true">IF(P48 = "", "", P48 / INDIRECT("D" &amp; ROW() - 1) )</f>
        <v/>
      </c>
      <c r="R48" s="34" t="str">
        <f aca="true">IF(I48="-",IF(ISNUMBER(SEARCH(",", INDIRECT("B" &amp; ROW() - 1) )),1,""), "")</f>
        <v/>
      </c>
      <c r="AMI48" s="2"/>
      <c r="AMJ48" s="2"/>
    </row>
    <row r="49" s="35" customFormat="true" ht="13.5" hidden="false" customHeight="true" outlineLevel="0" collapsed="false">
      <c r="B49" s="37" t="str">
        <f aca="false">IF(D49="","",VLOOKUP(D49, 'SKU Маскарпоне'!$A$1:$F$150, 6, 0))</f>
        <v/>
      </c>
      <c r="C49" s="37" t="str">
        <f aca="false">IF(D49="","",VLOOKUP(D49, 'SKU Маскарпоне'!$A$1:$B$150, 2, 0))</f>
        <v/>
      </c>
      <c r="E49" s="36"/>
      <c r="F49" s="33" t="str">
        <f aca="true">IF(I49="","",INDIRECT("J" &amp; ROW() - 1) - G49)</f>
        <v/>
      </c>
      <c r="G49" s="34" t="str">
        <f aca="true">IF(I49 = "-", IF(VLOOKUP(INDIRECT("D" &amp; ROW() - 1), 'SKU Маскарпоне'!$A$1:$C$150, 3, 0) = 1, H49 + VLOOKUP(INDIRECT("D" &amp; ROW() - 1), 'SKU Маскарпоне'!$A$1:$D$150, 4, 0), VLOOKUP(INDIRECT("D" &amp; ROW() - 1), 'SKU Маскарпоне'!$A$1:$C$150, 3, 0) * H49) ,"")</f>
        <v/>
      </c>
      <c r="H49" s="34" t="str">
        <f aca="false">IF(I49 = "-", 0, "")</f>
        <v/>
      </c>
      <c r="J49" s="36" t="n">
        <f aca="true">IF(I49 = "-", 0, INDIRECT("J" &amp; ROW() - 1) + E49)</f>
        <v>0</v>
      </c>
      <c r="K49" s="35" t="n">
        <f aca="true">IF(I49 = "-", INDIRECT("C" &amp; ROW() - 1),0)</f>
        <v>0</v>
      </c>
      <c r="L49" s="35" t="n">
        <f aca="false">IF(I49="-",1,0)</f>
        <v>0</v>
      </c>
      <c r="M49" s="35" t="n">
        <f aca="true">IF(K49 = 0, INDIRECT("N" &amp; ROW() - 1), K49)</f>
        <v>0</v>
      </c>
      <c r="Q49" s="34" t="str">
        <f aca="true">IF(P49 = "", "", P49 / INDIRECT("D" &amp; ROW() - 1) )</f>
        <v/>
      </c>
      <c r="R49" s="34" t="str">
        <f aca="true">IF(I49="-",IF(ISNUMBER(SEARCH(",", INDIRECT("B" &amp; ROW() - 1) )),1,""), "")</f>
        <v/>
      </c>
      <c r="AMI49" s="2"/>
      <c r="AMJ49" s="2"/>
    </row>
    <row r="50" s="35" customFormat="true" ht="13.5" hidden="false" customHeight="true" outlineLevel="0" collapsed="false">
      <c r="B50" s="37" t="str">
        <f aca="false">IF(D50="","",VLOOKUP(D50, 'SKU Маскарпоне'!$A$1:$F$150, 6, 0))</f>
        <v/>
      </c>
      <c r="C50" s="37" t="str">
        <f aca="false">IF(D50="","",VLOOKUP(D50, 'SKU Маскарпоне'!$A$1:$B$150, 2, 0))</f>
        <v/>
      </c>
      <c r="E50" s="36"/>
      <c r="F50" s="33" t="str">
        <f aca="true">IF(I50="","",INDIRECT("J" &amp; ROW() - 1) - G50)</f>
        <v/>
      </c>
      <c r="G50" s="34" t="str">
        <f aca="true">IF(I50 = "-", IF(VLOOKUP(INDIRECT("D" &amp; ROW() - 1), 'SKU Маскарпоне'!$A$1:$C$150, 3, 0) = 1, H50 + VLOOKUP(INDIRECT("D" &amp; ROW() - 1), 'SKU Маскарпоне'!$A$1:$D$150, 4, 0), VLOOKUP(INDIRECT("D" &amp; ROW() - 1), 'SKU Маскарпоне'!$A$1:$C$150, 3, 0) * H50) ,"")</f>
        <v/>
      </c>
      <c r="H50" s="34" t="str">
        <f aca="false">IF(I50 = "-", 0, "")</f>
        <v/>
      </c>
      <c r="J50" s="36" t="n">
        <f aca="true">IF(I50 = "-", 0, INDIRECT("J" &amp; ROW() - 1) + E50)</f>
        <v>0</v>
      </c>
      <c r="K50" s="35" t="n">
        <f aca="true">IF(I50 = "-", INDIRECT("C" &amp; ROW() - 1),0)</f>
        <v>0</v>
      </c>
      <c r="L50" s="35" t="n">
        <f aca="false">IF(I50="-",1,0)</f>
        <v>0</v>
      </c>
      <c r="M50" s="35" t="n">
        <f aca="true">IF(K50 = 0, INDIRECT("N" &amp; ROW() - 1), K50)</f>
        <v>0</v>
      </c>
      <c r="Q50" s="34" t="str">
        <f aca="true">IF(P50 = "", "", P50 / INDIRECT("D" &amp; ROW() - 1) )</f>
        <v/>
      </c>
      <c r="R50" s="34" t="str">
        <f aca="true">IF(I50="-",IF(ISNUMBER(SEARCH(",", INDIRECT("B" &amp; ROW() - 1) )),1,""), "")</f>
        <v/>
      </c>
      <c r="AMI50" s="2"/>
      <c r="AMJ50" s="2"/>
    </row>
    <row r="51" s="35" customFormat="true" ht="13.5" hidden="false" customHeight="true" outlineLevel="0" collapsed="false">
      <c r="B51" s="37" t="str">
        <f aca="false">IF(D51="","",VLOOKUP(D51, 'SKU Маскарпоне'!$A$1:$F$150, 6, 0))</f>
        <v/>
      </c>
      <c r="C51" s="37" t="str">
        <f aca="false">IF(D51="","",VLOOKUP(D51, 'SKU Маскарпоне'!$A$1:$B$150, 2, 0))</f>
        <v/>
      </c>
      <c r="E51" s="36"/>
      <c r="F51" s="33" t="str">
        <f aca="true">IF(I51="","",INDIRECT("J" &amp; ROW() - 1) - G51)</f>
        <v/>
      </c>
      <c r="G51" s="34" t="str">
        <f aca="true">IF(I51 = "-", IF(VLOOKUP(INDIRECT("D" &amp; ROW() - 1), 'SKU Маскарпоне'!$A$1:$C$150, 3, 0) = 1, H51 + VLOOKUP(INDIRECT("D" &amp; ROW() - 1), 'SKU Маскарпоне'!$A$1:$D$150, 4, 0), VLOOKUP(INDIRECT("D" &amp; ROW() - 1), 'SKU Маскарпоне'!$A$1:$C$150, 3, 0) * H51) ,"")</f>
        <v/>
      </c>
      <c r="H51" s="34" t="str">
        <f aca="false">IF(I51 = "-", 0, "")</f>
        <v/>
      </c>
      <c r="J51" s="36" t="n">
        <f aca="true">IF(I51 = "-", 0, INDIRECT("J" &amp; ROW() - 1) + E51)</f>
        <v>0</v>
      </c>
      <c r="K51" s="35" t="n">
        <f aca="true">IF(I51 = "-", INDIRECT("C" &amp; ROW() - 1),0)</f>
        <v>0</v>
      </c>
      <c r="L51" s="35" t="n">
        <f aca="false">IF(I51="-",1,0)</f>
        <v>0</v>
      </c>
      <c r="M51" s="35" t="n">
        <f aca="true">IF(K51 = 0, INDIRECT("N" &amp; ROW() - 1), K51)</f>
        <v>0</v>
      </c>
      <c r="Q51" s="34" t="str">
        <f aca="true">IF(P51 = "", "", P51 / INDIRECT("D" &amp; ROW() - 1) )</f>
        <v/>
      </c>
      <c r="R51" s="34" t="str">
        <f aca="true">IF(I51="-",IF(ISNUMBER(SEARCH(",", INDIRECT("B" &amp; ROW() - 1) )),1,""), "")</f>
        <v/>
      </c>
      <c r="AMI51" s="2"/>
      <c r="AMJ51" s="2"/>
    </row>
    <row r="52" s="35" customFormat="true" ht="13.5" hidden="false" customHeight="true" outlineLevel="0" collapsed="false">
      <c r="B52" s="37" t="str">
        <f aca="false">IF(D52="","",VLOOKUP(D52, 'SKU Маскарпоне'!$A$1:$F$150, 6, 0))</f>
        <v/>
      </c>
      <c r="C52" s="37" t="str">
        <f aca="false">IF(D52="","",VLOOKUP(D52, 'SKU Маскарпоне'!$A$1:$B$150, 2, 0))</f>
        <v/>
      </c>
      <c r="E52" s="36"/>
      <c r="F52" s="33" t="str">
        <f aca="true">IF(I52="","",INDIRECT("J" &amp; ROW() - 1) - G52)</f>
        <v/>
      </c>
      <c r="G52" s="34" t="str">
        <f aca="true">IF(I52 = "-", IF(VLOOKUP(INDIRECT("D" &amp; ROW() - 1), 'SKU Маскарпоне'!$A$1:$C$150, 3, 0) = 1, H52 + VLOOKUP(INDIRECT("D" &amp; ROW() - 1), 'SKU Маскарпоне'!$A$1:$D$150, 4, 0), VLOOKUP(INDIRECT("D" &amp; ROW() - 1), 'SKU Маскарпоне'!$A$1:$C$150, 3, 0) * H52) ,"")</f>
        <v/>
      </c>
      <c r="H52" s="34" t="str">
        <f aca="false">IF(I52 = "-", 0, "")</f>
        <v/>
      </c>
      <c r="J52" s="36" t="n">
        <f aca="true">IF(I52 = "-", 0, INDIRECT("J" &amp; ROW() - 1) + E52)</f>
        <v>0</v>
      </c>
      <c r="K52" s="35" t="n">
        <f aca="true">IF(I52 = "-", INDIRECT("C" &amp; ROW() - 1),0)</f>
        <v>0</v>
      </c>
      <c r="L52" s="35" t="n">
        <f aca="false">IF(I52="-",1,0)</f>
        <v>0</v>
      </c>
      <c r="M52" s="35" t="n">
        <f aca="true">IF(K52 = 0, INDIRECT("N" &amp; ROW() - 1), K52)</f>
        <v>0</v>
      </c>
      <c r="Q52" s="34" t="str">
        <f aca="true">IF(P52 = "", "", P52 / INDIRECT("D" &amp; ROW() - 1) )</f>
        <v/>
      </c>
      <c r="R52" s="34" t="str">
        <f aca="true">IF(I52="-",IF(ISNUMBER(SEARCH(",", INDIRECT("B" &amp; ROW() - 1) )),1,""), "")</f>
        <v/>
      </c>
      <c r="AMI52" s="2"/>
      <c r="AMJ52" s="2"/>
    </row>
    <row r="53" s="35" customFormat="true" ht="13.5" hidden="false" customHeight="true" outlineLevel="0" collapsed="false">
      <c r="B53" s="37" t="str">
        <f aca="false">IF(D53="","",VLOOKUP(D53, 'SKU Маскарпоне'!$A$1:$F$150, 6, 0))</f>
        <v/>
      </c>
      <c r="C53" s="37" t="str">
        <f aca="false">IF(D53="","",VLOOKUP(D53, 'SKU Маскарпоне'!$A$1:$B$150, 2, 0))</f>
        <v/>
      </c>
      <c r="E53" s="36"/>
      <c r="F53" s="33" t="str">
        <f aca="true">IF(I53="","",INDIRECT("J" &amp; ROW() - 1) - G53)</f>
        <v/>
      </c>
      <c r="G53" s="34" t="str">
        <f aca="true">IF(I53 = "-", IF(VLOOKUP(INDIRECT("D" &amp; ROW() - 1), 'SKU Маскарпоне'!$A$1:$C$150, 3, 0) = 1, H53 + VLOOKUP(INDIRECT("D" &amp; ROW() - 1), 'SKU Маскарпоне'!$A$1:$D$150, 4, 0), VLOOKUP(INDIRECT("D" &amp; ROW() - 1), 'SKU Маскарпоне'!$A$1:$C$150, 3, 0) * H53) ,"")</f>
        <v/>
      </c>
      <c r="H53" s="34" t="str">
        <f aca="false">IF(I53 = "-", 0, "")</f>
        <v/>
      </c>
      <c r="J53" s="36" t="n">
        <f aca="true">IF(I53 = "-", 0, INDIRECT("J" &amp; ROW() - 1) + E53)</f>
        <v>0</v>
      </c>
      <c r="K53" s="35" t="n">
        <f aca="true">IF(I53 = "-", INDIRECT("C" &amp; ROW() - 1),0)</f>
        <v>0</v>
      </c>
      <c r="L53" s="35" t="n">
        <f aca="false">IF(I53="-",1,0)</f>
        <v>0</v>
      </c>
      <c r="M53" s="35" t="n">
        <f aca="true">IF(K53 = 0, INDIRECT("N" &amp; ROW() - 1), K53)</f>
        <v>0</v>
      </c>
      <c r="Q53" s="34" t="str">
        <f aca="true">IF(P53 = "", "", P53 / INDIRECT("D" &amp; ROW() - 1) )</f>
        <v/>
      </c>
      <c r="R53" s="34" t="str">
        <f aca="true">IF(I53="-",IF(ISNUMBER(SEARCH(",", INDIRECT("B" &amp; ROW() - 1) )),1,""), "")</f>
        <v/>
      </c>
      <c r="AMI53" s="2"/>
      <c r="AMJ53" s="2"/>
    </row>
    <row r="54" s="35" customFormat="true" ht="13.5" hidden="false" customHeight="true" outlineLevel="0" collapsed="false">
      <c r="B54" s="37" t="str">
        <f aca="false">IF(D54="","",VLOOKUP(D54, 'SKU Маскарпоне'!$A$1:$F$150, 6, 0))</f>
        <v/>
      </c>
      <c r="C54" s="37" t="str">
        <f aca="false">IF(D54="","",VLOOKUP(D54, 'SKU Маскарпоне'!$A$1:$B$150, 2, 0))</f>
        <v/>
      </c>
      <c r="E54" s="36"/>
      <c r="F54" s="33" t="str">
        <f aca="true">IF(I54="","",INDIRECT("J" &amp; ROW() - 1) - G54)</f>
        <v/>
      </c>
      <c r="G54" s="34" t="str">
        <f aca="true">IF(I54 = "-", IF(VLOOKUP(INDIRECT("D" &amp; ROW() - 1), 'SKU Маскарпоне'!$A$1:$C$150, 3, 0) = 1, H54 + VLOOKUP(INDIRECT("D" &amp; ROW() - 1), 'SKU Маскарпоне'!$A$1:$D$150, 4, 0), VLOOKUP(INDIRECT("D" &amp; ROW() - 1), 'SKU Маскарпоне'!$A$1:$C$150, 3, 0) * H54) ,"")</f>
        <v/>
      </c>
      <c r="H54" s="34" t="str">
        <f aca="false">IF(I54 = "-", 0, "")</f>
        <v/>
      </c>
      <c r="J54" s="36" t="n">
        <f aca="true">IF(I54 = "-", 0, INDIRECT("J" &amp; ROW() - 1) + E54)</f>
        <v>0</v>
      </c>
      <c r="K54" s="35" t="n">
        <f aca="true">IF(I54 = "-", INDIRECT("C" &amp; ROW() - 1),0)</f>
        <v>0</v>
      </c>
      <c r="L54" s="35" t="n">
        <f aca="false">IF(I54="-",1,0)</f>
        <v>0</v>
      </c>
      <c r="M54" s="35" t="n">
        <f aca="true">IF(K54 = 0, INDIRECT("N" &amp; ROW() - 1), K54)</f>
        <v>0</v>
      </c>
      <c r="Q54" s="34" t="str">
        <f aca="true">IF(P54 = "", "", P54 / INDIRECT("D" &amp; ROW() - 1) )</f>
        <v/>
      </c>
      <c r="R54" s="34" t="str">
        <f aca="true">IF(I54="-",IF(ISNUMBER(SEARCH(",", INDIRECT("B" &amp; ROW() - 1) )),1,""), "")</f>
        <v/>
      </c>
      <c r="AMI54" s="2"/>
      <c r="AMJ54" s="2"/>
    </row>
    <row r="55" s="35" customFormat="true" ht="13.5" hidden="false" customHeight="true" outlineLevel="0" collapsed="false">
      <c r="B55" s="37" t="str">
        <f aca="false">IF(D55="","",VLOOKUP(D55, 'SKU Маскарпоне'!$A$1:$F$150, 6, 0))</f>
        <v/>
      </c>
      <c r="C55" s="37" t="str">
        <f aca="false">IF(D55="","",VLOOKUP(D55, 'SKU Маскарпоне'!$A$1:$B$150, 2, 0))</f>
        <v/>
      </c>
      <c r="E55" s="36"/>
      <c r="F55" s="33" t="str">
        <f aca="true">IF(I55="","",INDIRECT("J" &amp; ROW() - 1) - G55)</f>
        <v/>
      </c>
      <c r="G55" s="34" t="str">
        <f aca="true">IF(I55 = "-", IF(VLOOKUP(INDIRECT("D" &amp; ROW() - 1), 'SKU Маскарпоне'!$A$1:$C$150, 3, 0) = 1, H55 + VLOOKUP(INDIRECT("D" &amp; ROW() - 1), 'SKU Маскарпоне'!$A$1:$D$150, 4, 0), VLOOKUP(INDIRECT("D" &amp; ROW() - 1), 'SKU Маскарпоне'!$A$1:$C$150, 3, 0) * H55) ,"")</f>
        <v/>
      </c>
      <c r="H55" s="34" t="str">
        <f aca="false">IF(I55 = "-", 0, "")</f>
        <v/>
      </c>
      <c r="J55" s="36" t="n">
        <f aca="true">IF(I55 = "-", 0, INDIRECT("J" &amp; ROW() - 1) + E55)</f>
        <v>0</v>
      </c>
      <c r="K55" s="35" t="n">
        <f aca="true">IF(I55 = "-", INDIRECT("C" &amp; ROW() - 1),0)</f>
        <v>0</v>
      </c>
      <c r="L55" s="35" t="n">
        <f aca="false">IF(I55="-",1,0)</f>
        <v>0</v>
      </c>
      <c r="M55" s="35" t="n">
        <f aca="true">IF(K55 = 0, INDIRECT("N" &amp; ROW() - 1), K55)</f>
        <v>0</v>
      </c>
      <c r="Q55" s="34" t="str">
        <f aca="true">IF(P55 = "", "", P55 / INDIRECT("D" &amp; ROW() - 1) )</f>
        <v/>
      </c>
      <c r="R55" s="34" t="str">
        <f aca="true">IF(I55="-",IF(ISNUMBER(SEARCH(",", INDIRECT("B" &amp; ROW() - 1) )),1,""), "")</f>
        <v/>
      </c>
      <c r="AMI55" s="2"/>
      <c r="AMJ55" s="2"/>
    </row>
    <row r="56" s="35" customFormat="true" ht="13.5" hidden="false" customHeight="true" outlineLevel="0" collapsed="false">
      <c r="B56" s="37" t="str">
        <f aca="false">IF(D56="","",VLOOKUP(D56, 'SKU Маскарпоне'!$A$1:$F$150, 6, 0))</f>
        <v/>
      </c>
      <c r="C56" s="37" t="str">
        <f aca="false">IF(D56="","",VLOOKUP(D56, 'SKU Маскарпоне'!$A$1:$B$150, 2, 0))</f>
        <v/>
      </c>
      <c r="E56" s="36"/>
      <c r="F56" s="33" t="str">
        <f aca="true">IF(I56="","",INDIRECT("J" &amp; ROW() - 1) - G56)</f>
        <v/>
      </c>
      <c r="G56" s="34" t="str">
        <f aca="true">IF(I56 = "-", IF(VLOOKUP(INDIRECT("D" &amp; ROW() - 1), 'SKU Маскарпоне'!$A$1:$C$150, 3, 0) = 1, H56 + VLOOKUP(INDIRECT("D" &amp; ROW() - 1), 'SKU Маскарпоне'!$A$1:$D$150, 4, 0), VLOOKUP(INDIRECT("D" &amp; ROW() - 1), 'SKU Маскарпоне'!$A$1:$C$150, 3, 0) * H56) ,"")</f>
        <v/>
      </c>
      <c r="H56" s="34" t="str">
        <f aca="false">IF(I56 = "-", 0, "")</f>
        <v/>
      </c>
      <c r="J56" s="36" t="n">
        <f aca="true">IF(I56 = "-", 0, INDIRECT("J" &amp; ROW() - 1) + E56)</f>
        <v>0</v>
      </c>
      <c r="K56" s="35" t="n">
        <f aca="true">IF(I56 = "-", INDIRECT("C" &amp; ROW() - 1),0)</f>
        <v>0</v>
      </c>
      <c r="L56" s="35" t="n">
        <f aca="false">IF(I56="-",1,0)</f>
        <v>0</v>
      </c>
      <c r="M56" s="35" t="n">
        <f aca="true">IF(K56 = 0, INDIRECT("N" &amp; ROW() - 1), K56)</f>
        <v>0</v>
      </c>
      <c r="Q56" s="34" t="str">
        <f aca="true">IF(P56 = "", "", P56 / INDIRECT("D" &amp; ROW() - 1) )</f>
        <v/>
      </c>
      <c r="R56" s="34" t="str">
        <f aca="true">IF(I56="-",IF(ISNUMBER(SEARCH(",", INDIRECT("B" &amp; ROW() - 1) )),1,""), "")</f>
        <v/>
      </c>
      <c r="AMI56" s="2"/>
      <c r="AMJ56" s="2"/>
    </row>
    <row r="57" s="35" customFormat="true" ht="13.5" hidden="false" customHeight="true" outlineLevel="0" collapsed="false">
      <c r="B57" s="37" t="str">
        <f aca="false">IF(D57="","",VLOOKUP(D57, 'SKU Маскарпоне'!$A$1:$F$150, 6, 0))</f>
        <v/>
      </c>
      <c r="C57" s="37" t="str">
        <f aca="false">IF(D57="","",VLOOKUP(D57, 'SKU Маскарпоне'!$A$1:$B$150, 2, 0))</f>
        <v/>
      </c>
      <c r="E57" s="36"/>
      <c r="F57" s="33" t="str">
        <f aca="true">IF(I57="","",INDIRECT("J" &amp; ROW() - 1) - G57)</f>
        <v/>
      </c>
      <c r="G57" s="34" t="str">
        <f aca="true">IF(I57 = "-", IF(VLOOKUP(INDIRECT("D" &amp; ROW() - 1), 'SKU Маскарпоне'!$A$1:$C$150, 3, 0) = 1, H57 + VLOOKUP(INDIRECT("D" &amp; ROW() - 1), 'SKU Маскарпоне'!$A$1:$D$150, 4, 0), VLOOKUP(INDIRECT("D" &amp; ROW() - 1), 'SKU Маскарпоне'!$A$1:$C$150, 3, 0) * H57) ,"")</f>
        <v/>
      </c>
      <c r="H57" s="34" t="str">
        <f aca="false">IF(I57 = "-", 0, "")</f>
        <v/>
      </c>
      <c r="J57" s="36" t="n">
        <f aca="true">IF(I57 = "-", 0, INDIRECT("J" &amp; ROW() - 1) + E57)</f>
        <v>0</v>
      </c>
      <c r="K57" s="35" t="n">
        <f aca="true">IF(I57 = "-", INDIRECT("C" &amp; ROW() - 1),0)</f>
        <v>0</v>
      </c>
      <c r="L57" s="35" t="n">
        <f aca="false">IF(I57="-",1,0)</f>
        <v>0</v>
      </c>
      <c r="M57" s="35" t="n">
        <f aca="true">IF(K57 = 0, INDIRECT("N" &amp; ROW() - 1), K57)</f>
        <v>0</v>
      </c>
      <c r="Q57" s="34" t="str">
        <f aca="true">IF(P57 = "", "", P57 / INDIRECT("D" &amp; ROW() - 1) )</f>
        <v/>
      </c>
      <c r="R57" s="34" t="str">
        <f aca="true">IF(I57="-",IF(ISNUMBER(SEARCH(",", INDIRECT("B" &amp; ROW() - 1) )),1,""), "")</f>
        <v/>
      </c>
      <c r="AMI57" s="2"/>
      <c r="AMJ57" s="2"/>
    </row>
    <row r="58" s="35" customFormat="true" ht="13.5" hidden="false" customHeight="true" outlineLevel="0" collapsed="false">
      <c r="B58" s="37" t="str">
        <f aca="false">IF(D58="","",VLOOKUP(D58, 'SKU Маскарпоне'!$A$1:$F$150, 6, 0))</f>
        <v/>
      </c>
      <c r="C58" s="37" t="str">
        <f aca="false">IF(D58="","",VLOOKUP(D58, 'SKU Маскарпоне'!$A$1:$B$150, 2, 0))</f>
        <v/>
      </c>
      <c r="E58" s="36"/>
      <c r="F58" s="33" t="str">
        <f aca="true">IF(I58="","",INDIRECT("J" &amp; ROW() - 1) - G58)</f>
        <v/>
      </c>
      <c r="G58" s="34" t="str">
        <f aca="true">IF(I58 = "-", IF(VLOOKUP(INDIRECT("D" &amp; ROW() - 1), 'SKU Маскарпоне'!$A$1:$C$150, 3, 0) = 1, H58 + VLOOKUP(INDIRECT("D" &amp; ROW() - 1), 'SKU Маскарпоне'!$A$1:$D$150, 4, 0), VLOOKUP(INDIRECT("D" &amp; ROW() - 1), 'SKU Маскарпоне'!$A$1:$C$150, 3, 0) * H58) ,"")</f>
        <v/>
      </c>
      <c r="H58" s="34" t="str">
        <f aca="false">IF(I58 = "-", 0, "")</f>
        <v/>
      </c>
      <c r="J58" s="36" t="n">
        <f aca="true">IF(I58 = "-", 0, INDIRECT("J" &amp; ROW() - 1) + E58)</f>
        <v>0</v>
      </c>
      <c r="K58" s="35" t="n">
        <f aca="true">IF(I58 = "-", INDIRECT("C" &amp; ROW() - 1),0)</f>
        <v>0</v>
      </c>
      <c r="L58" s="35" t="n">
        <f aca="false">IF(I58="-",1,0)</f>
        <v>0</v>
      </c>
      <c r="M58" s="35" t="n">
        <f aca="true">IF(K58 = 0, INDIRECT("N" &amp; ROW() - 1), K58)</f>
        <v>0</v>
      </c>
      <c r="Q58" s="34" t="str">
        <f aca="true">IF(P58 = "", "", P58 / INDIRECT("D" &amp; ROW() - 1) )</f>
        <v/>
      </c>
      <c r="R58" s="34" t="str">
        <f aca="true">IF(I58="-",IF(ISNUMBER(SEARCH(",", INDIRECT("B" &amp; ROW() - 1) )),1,""), "")</f>
        <v/>
      </c>
      <c r="AMI58" s="2"/>
      <c r="AMJ58" s="2"/>
    </row>
    <row r="59" s="35" customFormat="true" ht="13.5" hidden="false" customHeight="true" outlineLevel="0" collapsed="false">
      <c r="B59" s="37" t="str">
        <f aca="false">IF(D59="","",VLOOKUP(D59, 'SKU Маскарпоне'!$A$1:$F$150, 6, 0))</f>
        <v/>
      </c>
      <c r="C59" s="37" t="str">
        <f aca="false">IF(D59="","",VLOOKUP(D59, 'SKU Маскарпоне'!$A$1:$B$150, 2, 0))</f>
        <v/>
      </c>
      <c r="E59" s="36"/>
      <c r="F59" s="33" t="str">
        <f aca="true">IF(I59="","",INDIRECT("J" &amp; ROW() - 1) - G59)</f>
        <v/>
      </c>
      <c r="G59" s="34" t="str">
        <f aca="true">IF(I59 = "-", IF(VLOOKUP(INDIRECT("D" &amp; ROW() - 1), 'SKU Маскарпоне'!$A$1:$C$150, 3, 0) = 1, H59 + VLOOKUP(INDIRECT("D" &amp; ROW() - 1), 'SKU Маскарпоне'!$A$1:$D$150, 4, 0), VLOOKUP(INDIRECT("D" &amp; ROW() - 1), 'SKU Маскарпоне'!$A$1:$C$150, 3, 0) * H59) ,"")</f>
        <v/>
      </c>
      <c r="H59" s="34" t="str">
        <f aca="false">IF(I59 = "-", 0, "")</f>
        <v/>
      </c>
      <c r="J59" s="36" t="n">
        <f aca="true">IF(I59 = "-", 0, INDIRECT("J" &amp; ROW() - 1) + E59)</f>
        <v>0</v>
      </c>
      <c r="K59" s="35" t="n">
        <f aca="true">IF(I59 = "-", INDIRECT("C" &amp; ROW() - 1),0)</f>
        <v>0</v>
      </c>
      <c r="L59" s="35" t="n">
        <f aca="false">IF(I59="-",1,0)</f>
        <v>0</v>
      </c>
      <c r="M59" s="35" t="n">
        <f aca="true">IF(K59 = 0, INDIRECT("N" &amp; ROW() - 1), K59)</f>
        <v>0</v>
      </c>
      <c r="Q59" s="34" t="str">
        <f aca="true">IF(P59 = "", "", P59 / INDIRECT("D" &amp; ROW() - 1) )</f>
        <v/>
      </c>
      <c r="R59" s="34" t="str">
        <f aca="true">IF(I59="-",IF(ISNUMBER(SEARCH(",", INDIRECT("B" &amp; ROW() - 1) )),1,""), "")</f>
        <v/>
      </c>
      <c r="AMI59" s="2"/>
      <c r="AMJ59" s="2"/>
    </row>
    <row r="60" s="35" customFormat="true" ht="13.5" hidden="false" customHeight="true" outlineLevel="0" collapsed="false">
      <c r="B60" s="37" t="str">
        <f aca="false">IF(D60="","",VLOOKUP(D60, 'SKU Маскарпоне'!$A$1:$F$150, 6, 0))</f>
        <v/>
      </c>
      <c r="C60" s="37" t="str">
        <f aca="false">IF(D60="","",VLOOKUP(D60, 'SKU Маскарпоне'!$A$1:$B$150, 2, 0))</f>
        <v/>
      </c>
      <c r="E60" s="36"/>
      <c r="F60" s="33" t="str">
        <f aca="true">IF(I60="","",INDIRECT("J" &amp; ROW() - 1) - G60)</f>
        <v/>
      </c>
      <c r="G60" s="34" t="str">
        <f aca="true">IF(I60 = "-", IF(VLOOKUP(INDIRECT("D" &amp; ROW() - 1), 'SKU Маскарпоне'!$A$1:$C$150, 3, 0) = 1, H60 + VLOOKUP(INDIRECT("D" &amp; ROW() - 1), 'SKU Маскарпоне'!$A$1:$D$150, 4, 0), VLOOKUP(INDIRECT("D" &amp; ROW() - 1), 'SKU Маскарпоне'!$A$1:$C$150, 3, 0) * H60) ,"")</f>
        <v/>
      </c>
      <c r="H60" s="34" t="str">
        <f aca="false">IF(I60 = "-", 0, "")</f>
        <v/>
      </c>
      <c r="J60" s="36" t="n">
        <f aca="true">IF(I60 = "-", 0, INDIRECT("J" &amp; ROW() - 1) + E60)</f>
        <v>0</v>
      </c>
      <c r="K60" s="35" t="n">
        <f aca="true">IF(I60 = "-", INDIRECT("C" &amp; ROW() - 1),0)</f>
        <v>0</v>
      </c>
      <c r="L60" s="35" t="n">
        <f aca="false">IF(I60="-",1,0)</f>
        <v>0</v>
      </c>
      <c r="M60" s="35" t="n">
        <f aca="true">IF(K60 = 0, INDIRECT("N" &amp; ROW() - 1), K60)</f>
        <v>0</v>
      </c>
      <c r="Q60" s="34" t="str">
        <f aca="true">IF(P60 = "", "", P60 / INDIRECT("D" &amp; ROW() - 1) )</f>
        <v/>
      </c>
      <c r="R60" s="34" t="str">
        <f aca="true">IF(I60="-",IF(ISNUMBER(SEARCH(",", INDIRECT("B" &amp; ROW() - 1) )),1,""), "")</f>
        <v/>
      </c>
      <c r="AMI60" s="2"/>
      <c r="AMJ60" s="2"/>
    </row>
    <row r="61" s="35" customFormat="true" ht="13.5" hidden="false" customHeight="true" outlineLevel="0" collapsed="false">
      <c r="B61" s="37" t="str">
        <f aca="false">IF(D61="","",VLOOKUP(D61, 'SKU Маскарпоне'!$A$1:$F$150, 6, 0))</f>
        <v/>
      </c>
      <c r="C61" s="37" t="str">
        <f aca="false">IF(D61="","",VLOOKUP(D61, 'SKU Маскарпоне'!$A$1:$B$150, 2, 0))</f>
        <v/>
      </c>
      <c r="E61" s="36"/>
      <c r="F61" s="33" t="str">
        <f aca="true">IF(I61="","",INDIRECT("J" &amp; ROW() - 1) - G61)</f>
        <v/>
      </c>
      <c r="G61" s="34" t="str">
        <f aca="true">IF(I61 = "-", IF(VLOOKUP(INDIRECT("D" &amp; ROW() - 1), 'SKU Маскарпоне'!$A$1:$C$150, 3, 0) = 1, H61 + VLOOKUP(INDIRECT("D" &amp; ROW() - 1), 'SKU Маскарпоне'!$A$1:$D$150, 4, 0), VLOOKUP(INDIRECT("D" &amp; ROW() - 1), 'SKU Маскарпоне'!$A$1:$C$150, 3, 0) * H61) ,"")</f>
        <v/>
      </c>
      <c r="H61" s="34" t="str">
        <f aca="false">IF(I61 = "-", 0, "")</f>
        <v/>
      </c>
      <c r="J61" s="36" t="n">
        <f aca="true">IF(I61 = "-", 0, INDIRECT("J" &amp; ROW() - 1) + E61)</f>
        <v>0</v>
      </c>
      <c r="K61" s="35" t="n">
        <f aca="true">IF(I61 = "-", INDIRECT("C" &amp; ROW() - 1),0)</f>
        <v>0</v>
      </c>
      <c r="L61" s="35" t="n">
        <f aca="false">IF(I61="-",1,0)</f>
        <v>0</v>
      </c>
      <c r="M61" s="35" t="n">
        <f aca="true">IF(K61 = 0, INDIRECT("N" &amp; ROW() - 1), K61)</f>
        <v>0</v>
      </c>
      <c r="Q61" s="34" t="str">
        <f aca="true">IF(P61 = "", "", P61 / INDIRECT("D" &amp; ROW() - 1) )</f>
        <v/>
      </c>
      <c r="R61" s="34" t="str">
        <f aca="true">IF(I61="-",IF(ISNUMBER(SEARCH(",", INDIRECT("B" &amp; ROW() - 1) )),1,""), "")</f>
        <v/>
      </c>
      <c r="AMI61" s="2"/>
      <c r="AMJ61" s="2"/>
    </row>
    <row r="62" s="35" customFormat="true" ht="13.5" hidden="false" customHeight="true" outlineLevel="0" collapsed="false">
      <c r="B62" s="37" t="str">
        <f aca="false">IF(D62="","",VLOOKUP(D62, 'SKU Маскарпоне'!$A$1:$F$150, 6, 0))</f>
        <v/>
      </c>
      <c r="C62" s="37" t="str">
        <f aca="false">IF(D62="","",VLOOKUP(D62, 'SKU Маскарпоне'!$A$1:$B$150, 2, 0))</f>
        <v/>
      </c>
      <c r="E62" s="36"/>
      <c r="F62" s="33" t="str">
        <f aca="true">IF(I62="","",INDIRECT("J" &amp; ROW() - 1) - G62)</f>
        <v/>
      </c>
      <c r="G62" s="34" t="str">
        <f aca="true">IF(I62 = "-", IF(VLOOKUP(INDIRECT("D" &amp; ROW() - 1), 'SKU Маскарпоне'!$A$1:$C$150, 3, 0) = 1, H62 + VLOOKUP(INDIRECT("D" &amp; ROW() - 1), 'SKU Маскарпоне'!$A$1:$D$150, 4, 0), VLOOKUP(INDIRECT("D" &amp; ROW() - 1), 'SKU Маскарпоне'!$A$1:$C$150, 3, 0) * H62) ,"")</f>
        <v/>
      </c>
      <c r="H62" s="34" t="str">
        <f aca="false">IF(I62 = "-", 0, "")</f>
        <v/>
      </c>
      <c r="J62" s="36" t="n">
        <f aca="true">IF(I62 = "-", 0, INDIRECT("J" &amp; ROW() - 1) + E62)</f>
        <v>0</v>
      </c>
      <c r="K62" s="35" t="n">
        <f aca="true">IF(I62 = "-", INDIRECT("C" &amp; ROW() - 1),0)</f>
        <v>0</v>
      </c>
      <c r="L62" s="35" t="n">
        <f aca="false">IF(I62="-",1,0)</f>
        <v>0</v>
      </c>
      <c r="M62" s="35" t="n">
        <f aca="true">IF(K62 = 0, INDIRECT("N" &amp; ROW() - 1), K62)</f>
        <v>0</v>
      </c>
      <c r="Q62" s="34" t="str">
        <f aca="true">IF(P62 = "", "", P62 / INDIRECT("D" &amp; ROW() - 1) )</f>
        <v/>
      </c>
      <c r="R62" s="34" t="str">
        <f aca="true">IF(I62="-",IF(ISNUMBER(SEARCH(",", INDIRECT("B" &amp; ROW() - 1) )),1,""), "")</f>
        <v/>
      </c>
      <c r="AMI62" s="2"/>
      <c r="AMJ62" s="2"/>
    </row>
    <row r="63" s="35" customFormat="true" ht="13.5" hidden="false" customHeight="true" outlineLevel="0" collapsed="false">
      <c r="B63" s="37" t="str">
        <f aca="false">IF(D63="","",VLOOKUP(D63, 'SKU Маскарпоне'!$A$1:$F$150, 6, 0))</f>
        <v/>
      </c>
      <c r="C63" s="37" t="str">
        <f aca="false">IF(D63="","",VLOOKUP(D63, 'SKU Маскарпоне'!$A$1:$B$150, 2, 0))</f>
        <v/>
      </c>
      <c r="E63" s="36"/>
      <c r="F63" s="33" t="str">
        <f aca="true">IF(I63="","",INDIRECT("J" &amp; ROW() - 1) - G63)</f>
        <v/>
      </c>
      <c r="G63" s="34" t="str">
        <f aca="true">IF(I63 = "-", IF(VLOOKUP(INDIRECT("D" &amp; ROW() - 1), 'SKU Маскарпоне'!$A$1:$C$150, 3, 0) = 1, H63 + VLOOKUP(INDIRECT("D" &amp; ROW() - 1), 'SKU Маскарпоне'!$A$1:$D$150, 4, 0), VLOOKUP(INDIRECT("D" &amp; ROW() - 1), 'SKU Маскарпоне'!$A$1:$C$150, 3, 0) * H63) ,"")</f>
        <v/>
      </c>
      <c r="H63" s="34" t="str">
        <f aca="false">IF(I63 = "-", 0, "")</f>
        <v/>
      </c>
      <c r="J63" s="36" t="n">
        <f aca="true">IF(I63 = "-", 0, INDIRECT("J" &amp; ROW() - 1) + E63)</f>
        <v>0</v>
      </c>
      <c r="K63" s="35" t="n">
        <f aca="true">IF(I63 = "-", INDIRECT("C" &amp; ROW() - 1),0)</f>
        <v>0</v>
      </c>
      <c r="L63" s="35" t="n">
        <f aca="false">IF(I63="-",1,0)</f>
        <v>0</v>
      </c>
      <c r="M63" s="35" t="n">
        <f aca="true">IF(K63 = 0, INDIRECT("N" &amp; ROW() - 1), K63)</f>
        <v>0</v>
      </c>
      <c r="Q63" s="34" t="str">
        <f aca="true">IF(P63 = "", "", P63 / INDIRECT("D" &amp; ROW() - 1) )</f>
        <v/>
      </c>
      <c r="R63" s="34" t="str">
        <f aca="true">IF(I63="-",IF(ISNUMBER(SEARCH(",", INDIRECT("B" &amp; ROW() - 1) )),1,""), "")</f>
        <v/>
      </c>
      <c r="AMI63" s="2"/>
      <c r="AMJ63" s="2"/>
    </row>
    <row r="64" s="35" customFormat="true" ht="13.5" hidden="false" customHeight="true" outlineLevel="0" collapsed="false">
      <c r="B64" s="37" t="str">
        <f aca="false">IF(D64="","",VLOOKUP(D64, 'SKU Маскарпоне'!$A$1:$F$150, 6, 0))</f>
        <v/>
      </c>
      <c r="C64" s="37" t="str">
        <f aca="false">IF(D64="","",VLOOKUP(D64, 'SKU Маскарпоне'!$A$1:$B$150, 2, 0))</f>
        <v/>
      </c>
      <c r="E64" s="36"/>
      <c r="F64" s="33" t="str">
        <f aca="true">IF(I64="","",INDIRECT("J" &amp; ROW() - 1) - G64)</f>
        <v/>
      </c>
      <c r="G64" s="34" t="str">
        <f aca="true">IF(I64 = "-", IF(VLOOKUP(INDIRECT("D" &amp; ROW() - 1), 'SKU Маскарпоне'!$A$1:$C$150, 3, 0) = 1, H64 + VLOOKUP(INDIRECT("D" &amp; ROW() - 1), 'SKU Маскарпоне'!$A$1:$D$150, 4, 0), VLOOKUP(INDIRECT("D" &amp; ROW() - 1), 'SKU Маскарпоне'!$A$1:$C$150, 3, 0) * H64) ,"")</f>
        <v/>
      </c>
      <c r="H64" s="34" t="str">
        <f aca="false">IF(I64 = "-", 0, "")</f>
        <v/>
      </c>
      <c r="J64" s="36" t="n">
        <f aca="true">IF(I64 = "-", 0, INDIRECT("J" &amp; ROW() - 1) + E64)</f>
        <v>0</v>
      </c>
      <c r="K64" s="35" t="n">
        <f aca="true">IF(I64 = "-", INDIRECT("C" &amp; ROW() - 1),0)</f>
        <v>0</v>
      </c>
      <c r="L64" s="35" t="n">
        <f aca="false">IF(I64="-",1,0)</f>
        <v>0</v>
      </c>
      <c r="M64" s="35" t="n">
        <f aca="true">IF(K64 = 0, INDIRECT("N" &amp; ROW() - 1), K64)</f>
        <v>0</v>
      </c>
      <c r="Q64" s="34" t="str">
        <f aca="true">IF(P64 = "", "", P64 / INDIRECT("D" &amp; ROW() - 1) )</f>
        <v/>
      </c>
      <c r="R64" s="34" t="str">
        <f aca="true">IF(I64="-",IF(ISNUMBER(SEARCH(",", INDIRECT("B" &amp; ROW() - 1) )),1,""), "")</f>
        <v/>
      </c>
      <c r="AMI64" s="2"/>
      <c r="AMJ64" s="2"/>
    </row>
    <row r="65" s="35" customFormat="true" ht="13.5" hidden="false" customHeight="true" outlineLevel="0" collapsed="false">
      <c r="B65" s="37" t="str">
        <f aca="false">IF(D65="","",VLOOKUP(D65, 'SKU Маскарпоне'!$A$1:$F$150, 6, 0))</f>
        <v/>
      </c>
      <c r="C65" s="37" t="str">
        <f aca="false">IF(D65="","",VLOOKUP(D65, 'SKU Маскарпоне'!$A$1:$B$150, 2, 0))</f>
        <v/>
      </c>
      <c r="E65" s="36"/>
      <c r="F65" s="33" t="str">
        <f aca="true">IF(I65="","",INDIRECT("J" &amp; ROW() - 1) - G65)</f>
        <v/>
      </c>
      <c r="G65" s="34" t="str">
        <f aca="true">IF(I65 = "-", IF(VLOOKUP(INDIRECT("D" &amp; ROW() - 1), 'SKU Маскарпоне'!$A$1:$C$150, 3, 0) = 1, H65 + VLOOKUP(INDIRECT("D" &amp; ROW() - 1), 'SKU Маскарпоне'!$A$1:$D$150, 4, 0), VLOOKUP(INDIRECT("D" &amp; ROW() - 1), 'SKU Маскарпоне'!$A$1:$C$150, 3, 0) * H65) ,"")</f>
        <v/>
      </c>
      <c r="H65" s="34" t="str">
        <f aca="false">IF(I65 = "-", 0, "")</f>
        <v/>
      </c>
      <c r="J65" s="36" t="n">
        <f aca="true">IF(I65 = "-", 0, INDIRECT("J" &amp; ROW() - 1) + E65)</f>
        <v>0</v>
      </c>
      <c r="K65" s="35" t="n">
        <f aca="true">IF(I65 = "-", INDIRECT("C" &amp; ROW() - 1),0)</f>
        <v>0</v>
      </c>
      <c r="L65" s="35" t="n">
        <f aca="false">IF(I65="-",1,0)</f>
        <v>0</v>
      </c>
      <c r="M65" s="35" t="n">
        <f aca="true">IF(K65 = 0, INDIRECT("N" &amp; ROW() - 1), K65)</f>
        <v>0</v>
      </c>
      <c r="Q65" s="34" t="str">
        <f aca="true">IF(P65 = "", "", P65 / INDIRECT("D" &amp; ROW() - 1) )</f>
        <v/>
      </c>
      <c r="R65" s="34" t="str">
        <f aca="true">IF(I65="-",IF(ISNUMBER(SEARCH(",", INDIRECT("B" &amp; ROW() - 1) )),1,""), "")</f>
        <v/>
      </c>
      <c r="AMI65" s="2"/>
      <c r="AMJ65" s="2"/>
    </row>
    <row r="66" s="35" customFormat="true" ht="13.5" hidden="false" customHeight="true" outlineLevel="0" collapsed="false">
      <c r="B66" s="37" t="str">
        <f aca="false">IF(D66="","",VLOOKUP(D66, 'SKU Маскарпоне'!$A$1:$F$150, 6, 0))</f>
        <v/>
      </c>
      <c r="C66" s="37" t="str">
        <f aca="false">IF(D66="","",VLOOKUP(D66, 'SKU Маскарпоне'!$A$1:$B$150, 2, 0))</f>
        <v/>
      </c>
      <c r="E66" s="36"/>
      <c r="F66" s="33" t="str">
        <f aca="true">IF(I66="","",INDIRECT("J" &amp; ROW() - 1) - G66)</f>
        <v/>
      </c>
      <c r="G66" s="34" t="str">
        <f aca="true">IF(I66 = "-", IF(VLOOKUP(INDIRECT("D" &amp; ROW() - 1), 'SKU Маскарпоне'!$A$1:$C$150, 3, 0) = 1, H66 + VLOOKUP(INDIRECT("D" &amp; ROW() - 1), 'SKU Маскарпоне'!$A$1:$D$150, 4, 0), VLOOKUP(INDIRECT("D" &amp; ROW() - 1), 'SKU Маскарпоне'!$A$1:$C$150, 3, 0) * H66) ,"")</f>
        <v/>
      </c>
      <c r="H66" s="34" t="str">
        <f aca="false">IF(I66 = "-", 0, "")</f>
        <v/>
      </c>
      <c r="J66" s="36" t="n">
        <f aca="true">IF(I66 = "-", 0, INDIRECT("J" &amp; ROW() - 1) + E66)</f>
        <v>0</v>
      </c>
      <c r="K66" s="35" t="n">
        <f aca="true">IF(I66 = "-", INDIRECT("C" &amp; ROW() - 1),0)</f>
        <v>0</v>
      </c>
      <c r="L66" s="35" t="n">
        <f aca="false">IF(I66="-",1,0)</f>
        <v>0</v>
      </c>
      <c r="M66" s="35" t="n">
        <f aca="true">IF(K66 = 0, INDIRECT("N" &amp; ROW() - 1), K66)</f>
        <v>0</v>
      </c>
      <c r="Q66" s="34" t="str">
        <f aca="true">IF(P66 = "", "", P66 / INDIRECT("D" &amp; ROW() - 1) )</f>
        <v/>
      </c>
      <c r="R66" s="34" t="str">
        <f aca="true">IF(I66="-",IF(ISNUMBER(SEARCH(",", INDIRECT("B" &amp; ROW() - 1) )),1,""), "")</f>
        <v/>
      </c>
      <c r="AMI66" s="2"/>
      <c r="AMJ66" s="2"/>
    </row>
    <row r="67" s="35" customFormat="true" ht="13.5" hidden="false" customHeight="true" outlineLevel="0" collapsed="false">
      <c r="B67" s="37" t="str">
        <f aca="false">IF(D67="","",VLOOKUP(D67, 'SKU Маскарпоне'!$A$1:$F$150, 6, 0))</f>
        <v/>
      </c>
      <c r="C67" s="37" t="str">
        <f aca="false">IF(D67="","",VLOOKUP(D67, 'SKU Маскарпоне'!$A$1:$B$150, 2, 0))</f>
        <v/>
      </c>
      <c r="E67" s="36"/>
      <c r="F67" s="33" t="str">
        <f aca="true">IF(I67="","",INDIRECT("J" &amp; ROW() - 1) - G67)</f>
        <v/>
      </c>
      <c r="G67" s="34" t="str">
        <f aca="true">IF(I67 = "-", IF(VLOOKUP(INDIRECT("D" &amp; ROW() - 1), 'SKU Маскарпоне'!$A$1:$C$150, 3, 0) = 1, H67 + VLOOKUP(INDIRECT("D" &amp; ROW() - 1), 'SKU Маскарпоне'!$A$1:$D$150, 4, 0), VLOOKUP(INDIRECT("D" &amp; ROW() - 1), 'SKU Маскарпоне'!$A$1:$C$150, 3, 0) * H67) ,"")</f>
        <v/>
      </c>
      <c r="H67" s="34" t="str">
        <f aca="false">IF(I67 = "-", 0, "")</f>
        <v/>
      </c>
      <c r="J67" s="36" t="n">
        <f aca="true">IF(I67 = "-", 0, INDIRECT("J" &amp; ROW() - 1) + E67)</f>
        <v>0</v>
      </c>
      <c r="K67" s="35" t="n">
        <f aca="true">IF(I67 = "-", INDIRECT("C" &amp; ROW() - 1),0)</f>
        <v>0</v>
      </c>
      <c r="L67" s="35" t="n">
        <f aca="false">IF(I67="-",1,0)</f>
        <v>0</v>
      </c>
      <c r="M67" s="35" t="n">
        <f aca="true">IF(K67 = 0, INDIRECT("N" &amp; ROW() - 1), K67)</f>
        <v>0</v>
      </c>
      <c r="Q67" s="34" t="str">
        <f aca="true">IF(P67 = "", "", P67 / INDIRECT("D" &amp; ROW() - 1) )</f>
        <v/>
      </c>
      <c r="R67" s="34" t="str">
        <f aca="true">IF(I67="-",IF(ISNUMBER(SEARCH(",", INDIRECT("B" &amp; ROW() - 1) )),1,""), "")</f>
        <v/>
      </c>
      <c r="AMI67" s="2"/>
      <c r="AMJ67" s="2"/>
    </row>
    <row r="68" s="35" customFormat="true" ht="13.5" hidden="false" customHeight="true" outlineLevel="0" collapsed="false">
      <c r="B68" s="37" t="str">
        <f aca="false">IF(D68="","",VLOOKUP(D68, 'SKU Маскарпоне'!$A$1:$F$150, 6, 0))</f>
        <v/>
      </c>
      <c r="C68" s="37" t="str">
        <f aca="false">IF(D68="","",VLOOKUP(D68, 'SKU Маскарпоне'!$A$1:$B$150, 2, 0))</f>
        <v/>
      </c>
      <c r="E68" s="36"/>
      <c r="F68" s="33" t="str">
        <f aca="true">IF(I68="","",INDIRECT("J" &amp; ROW() - 1) - G68)</f>
        <v/>
      </c>
      <c r="G68" s="34" t="str">
        <f aca="true">IF(I68 = "-", IF(VLOOKUP(INDIRECT("D" &amp; ROW() - 1), 'SKU Маскарпоне'!$A$1:$C$150, 3, 0) = 1, H68 + VLOOKUP(INDIRECT("D" &amp; ROW() - 1), 'SKU Маскарпоне'!$A$1:$D$150, 4, 0), VLOOKUP(INDIRECT("D" &amp; ROW() - 1), 'SKU Маскарпоне'!$A$1:$C$150, 3, 0) * H68) ,"")</f>
        <v/>
      </c>
      <c r="H68" s="34" t="str">
        <f aca="false">IF(I68 = "-", 0, "")</f>
        <v/>
      </c>
      <c r="J68" s="36" t="n">
        <f aca="true">IF(I68 = "-", 0, INDIRECT("J" &amp; ROW() - 1) + E68)</f>
        <v>0</v>
      </c>
      <c r="K68" s="35" t="n">
        <f aca="true">IF(I68 = "-", INDIRECT("C" &amp; ROW() - 1),0)</f>
        <v>0</v>
      </c>
      <c r="L68" s="35" t="n">
        <f aca="false">IF(I68="-",1,0)</f>
        <v>0</v>
      </c>
      <c r="M68" s="35" t="n">
        <f aca="true">IF(K68 = 0, INDIRECT("N" &amp; ROW() - 1), K68)</f>
        <v>0</v>
      </c>
      <c r="Q68" s="34" t="str">
        <f aca="true">IF(P68 = "", "", P68 / INDIRECT("D" &amp; ROW() - 1) )</f>
        <v/>
      </c>
      <c r="R68" s="34" t="str">
        <f aca="true">IF(I68="-",IF(ISNUMBER(SEARCH(",", INDIRECT("B" &amp; ROW() - 1) )),1,""), "")</f>
        <v/>
      </c>
      <c r="AMI68" s="2"/>
      <c r="AMJ68" s="2"/>
    </row>
    <row r="69" s="35" customFormat="true" ht="13.5" hidden="false" customHeight="true" outlineLevel="0" collapsed="false">
      <c r="B69" s="37" t="str">
        <f aca="false">IF(D69="","",VLOOKUP(D69, 'SKU Маскарпоне'!$A$1:$F$150, 6, 0))</f>
        <v/>
      </c>
      <c r="C69" s="37" t="str">
        <f aca="false">IF(D69="","",VLOOKUP(D69, 'SKU Маскарпоне'!$A$1:$B$150, 2, 0))</f>
        <v/>
      </c>
      <c r="E69" s="36"/>
      <c r="F69" s="33" t="str">
        <f aca="true">IF(I69="","",INDIRECT("J" &amp; ROW() - 1) - G69)</f>
        <v/>
      </c>
      <c r="G69" s="34" t="str">
        <f aca="true">IF(I69 = "-", IF(VLOOKUP(INDIRECT("D" &amp; ROW() - 1), 'SKU Маскарпоне'!$A$1:$C$150, 3, 0) = 1, H69 + VLOOKUP(INDIRECT("D" &amp; ROW() - 1), 'SKU Маскарпоне'!$A$1:$D$150, 4, 0), VLOOKUP(INDIRECT("D" &amp; ROW() - 1), 'SKU Маскарпоне'!$A$1:$C$150, 3, 0) * H69) ,"")</f>
        <v/>
      </c>
      <c r="H69" s="34" t="str">
        <f aca="false">IF(I69 = "-", 0, "")</f>
        <v/>
      </c>
      <c r="J69" s="36" t="n">
        <f aca="true">IF(I69 = "-", 0, INDIRECT("J" &amp; ROW() - 1) + E69)</f>
        <v>0</v>
      </c>
      <c r="K69" s="35" t="n">
        <f aca="true">IF(I69 = "-", INDIRECT("C" &amp; ROW() - 1),0)</f>
        <v>0</v>
      </c>
      <c r="L69" s="35" t="n">
        <f aca="false">IF(I69="-",1,0)</f>
        <v>0</v>
      </c>
      <c r="M69" s="35" t="n">
        <f aca="true">IF(K69 = 0, INDIRECT("N" &amp; ROW() - 1), K69)</f>
        <v>0</v>
      </c>
      <c r="Q69" s="34" t="str">
        <f aca="true">IF(P69 = "", "", P69 / INDIRECT("D" &amp; ROW() - 1) )</f>
        <v/>
      </c>
      <c r="R69" s="34" t="str">
        <f aca="true">IF(I69="-",IF(ISNUMBER(SEARCH(",", INDIRECT("B" &amp; ROW() - 1) )),1,""), "")</f>
        <v/>
      </c>
      <c r="AMI69" s="2"/>
      <c r="AMJ69" s="2"/>
    </row>
    <row r="70" s="35" customFormat="true" ht="13.5" hidden="false" customHeight="true" outlineLevel="0" collapsed="false">
      <c r="B70" s="37" t="str">
        <f aca="false">IF(D70="","",VLOOKUP(D70, 'SKU Маскарпоне'!$A$1:$F$150, 6, 0))</f>
        <v/>
      </c>
      <c r="C70" s="37" t="str">
        <f aca="false">IF(D70="","",VLOOKUP(D70, 'SKU Маскарпоне'!$A$1:$B$150, 2, 0))</f>
        <v/>
      </c>
      <c r="E70" s="36"/>
      <c r="F70" s="33" t="str">
        <f aca="true">IF(I70="","",INDIRECT("J" &amp; ROW() - 1) - G70)</f>
        <v/>
      </c>
      <c r="G70" s="34" t="str">
        <f aca="true">IF(I70 = "-", IF(VLOOKUP(INDIRECT("D" &amp; ROW() - 1), 'SKU Маскарпоне'!$A$1:$C$150, 3, 0) = 1, H70 + VLOOKUP(INDIRECT("D" &amp; ROW() - 1), 'SKU Маскарпоне'!$A$1:$D$150, 4, 0), VLOOKUP(INDIRECT("D" &amp; ROW() - 1), 'SKU Маскарпоне'!$A$1:$C$150, 3, 0) * H70) ,"")</f>
        <v/>
      </c>
      <c r="H70" s="34" t="str">
        <f aca="false">IF(I70 = "-", 0, "")</f>
        <v/>
      </c>
      <c r="J70" s="36" t="n">
        <f aca="true">IF(I70 = "-", 0, INDIRECT("J" &amp; ROW() - 1) + E70)</f>
        <v>0</v>
      </c>
      <c r="K70" s="35" t="n">
        <f aca="true">IF(I70 = "-", INDIRECT("C" &amp; ROW() - 1),0)</f>
        <v>0</v>
      </c>
      <c r="L70" s="35" t="n">
        <f aca="false">IF(I70="-",1,0)</f>
        <v>0</v>
      </c>
      <c r="M70" s="35" t="n">
        <f aca="true">IF(K70 = 0, INDIRECT("N" &amp; ROW() - 1), K70)</f>
        <v>0</v>
      </c>
      <c r="Q70" s="34" t="str">
        <f aca="true">IF(P70 = "", "", P70 / INDIRECT("D" &amp; ROW() - 1) )</f>
        <v/>
      </c>
      <c r="R70" s="34" t="str">
        <f aca="true">IF(I70="-",IF(ISNUMBER(SEARCH(",", INDIRECT("B" &amp; ROW() - 1) )),1,""), "")</f>
        <v/>
      </c>
      <c r="AMI70" s="2"/>
      <c r="AMJ70" s="2"/>
    </row>
    <row r="71" s="35" customFormat="true" ht="13.5" hidden="false" customHeight="true" outlineLevel="0" collapsed="false">
      <c r="B71" s="37" t="str">
        <f aca="false">IF(D71="","",VLOOKUP(D71, 'SKU Маскарпоне'!$A$1:$F$150, 6, 0))</f>
        <v/>
      </c>
      <c r="C71" s="37" t="str">
        <f aca="false">IF(D71="","",VLOOKUP(D71, 'SKU Маскарпоне'!$A$1:$B$150, 2, 0))</f>
        <v/>
      </c>
      <c r="E71" s="36"/>
      <c r="F71" s="33" t="str">
        <f aca="true">IF(I71="","",INDIRECT("J" &amp; ROW() - 1) - G71)</f>
        <v/>
      </c>
      <c r="G71" s="34" t="str">
        <f aca="true">IF(I71 = "-", IF(VLOOKUP(INDIRECT("D" &amp; ROW() - 1), 'SKU Маскарпоне'!$A$1:$C$150, 3, 0) = 1, H71 + VLOOKUP(INDIRECT("D" &amp; ROW() - 1), 'SKU Маскарпоне'!$A$1:$D$150, 4, 0), VLOOKUP(INDIRECT("D" &amp; ROW() - 1), 'SKU Маскарпоне'!$A$1:$C$150, 3, 0) * H71) ,"")</f>
        <v/>
      </c>
      <c r="H71" s="34" t="str">
        <f aca="false">IF(I71 = "-", 0, "")</f>
        <v/>
      </c>
      <c r="J71" s="36" t="n">
        <f aca="true">IF(I71 = "-", 0, INDIRECT("J" &amp; ROW() - 1) + E71)</f>
        <v>0</v>
      </c>
      <c r="K71" s="35" t="n">
        <f aca="true">IF(I71 = "-", INDIRECT("C" &amp; ROW() - 1),0)</f>
        <v>0</v>
      </c>
      <c r="L71" s="35" t="n">
        <f aca="false">IF(I71="-",1,0)</f>
        <v>0</v>
      </c>
      <c r="M71" s="35" t="n">
        <f aca="true">IF(K71 = 0, INDIRECT("N" &amp; ROW() - 1), K71)</f>
        <v>0</v>
      </c>
      <c r="Q71" s="34" t="str">
        <f aca="true">IF(P71 = "", "", P71 / INDIRECT("D" &amp; ROW() - 1) )</f>
        <v/>
      </c>
      <c r="R71" s="34" t="str">
        <f aca="true">IF(I71="-",IF(ISNUMBER(SEARCH(",", INDIRECT("B" &amp; ROW() - 1) )),1,""), "")</f>
        <v/>
      </c>
      <c r="AMI71" s="2"/>
      <c r="AMJ71" s="2"/>
    </row>
    <row r="72" s="35" customFormat="true" ht="13.5" hidden="false" customHeight="true" outlineLevel="0" collapsed="false">
      <c r="B72" s="37" t="str">
        <f aca="false">IF(D72="","",VLOOKUP(D72, 'SKU Маскарпоне'!$A$1:$F$150, 6, 0))</f>
        <v/>
      </c>
      <c r="C72" s="37" t="str">
        <f aca="false">IF(D72="","",VLOOKUP(D72, 'SKU Маскарпоне'!$A$1:$B$150, 2, 0))</f>
        <v/>
      </c>
      <c r="E72" s="36"/>
      <c r="F72" s="33" t="str">
        <f aca="true">IF(I72="","",INDIRECT("J" &amp; ROW() - 1) - G72)</f>
        <v/>
      </c>
      <c r="G72" s="34" t="str">
        <f aca="true">IF(I72 = "-", IF(VLOOKUP(INDIRECT("D" &amp; ROW() - 1), 'SKU Маскарпоне'!$A$1:$C$150, 3, 0) = 1, H72 + VLOOKUP(INDIRECT("D" &amp; ROW() - 1), 'SKU Маскарпоне'!$A$1:$D$150, 4, 0), VLOOKUP(INDIRECT("D" &amp; ROW() - 1), 'SKU Маскарпоне'!$A$1:$C$150, 3, 0) * H72) ,"")</f>
        <v/>
      </c>
      <c r="H72" s="34" t="str">
        <f aca="false">IF(I72 = "-", 0, "")</f>
        <v/>
      </c>
      <c r="J72" s="36" t="n">
        <f aca="true">IF(I72 = "-", 0, INDIRECT("J" &amp; ROW() - 1) + E72)</f>
        <v>0</v>
      </c>
      <c r="K72" s="35" t="n">
        <f aca="true">IF(I72 = "-", INDIRECT("C" &amp; ROW() - 1),0)</f>
        <v>0</v>
      </c>
      <c r="L72" s="35" t="n">
        <f aca="false">IF(I72="-",1,0)</f>
        <v>0</v>
      </c>
      <c r="M72" s="35" t="n">
        <f aca="true">IF(K72 = 0, INDIRECT("N" &amp; ROW() - 1), K72)</f>
        <v>0</v>
      </c>
      <c r="Q72" s="34" t="str">
        <f aca="true">IF(P72 = "", "", P72 / INDIRECT("D" &amp; ROW() - 1) )</f>
        <v/>
      </c>
      <c r="R72" s="34" t="str">
        <f aca="true">IF(I72="-",IF(ISNUMBER(SEARCH(",", INDIRECT("B" &amp; ROW() - 1) )),1,""), "")</f>
        <v/>
      </c>
      <c r="AMI72" s="2"/>
      <c r="AMJ72" s="2"/>
    </row>
    <row r="73" s="35" customFormat="true" ht="13.5" hidden="false" customHeight="true" outlineLevel="0" collapsed="false">
      <c r="B73" s="37" t="str">
        <f aca="false">IF(D73="","",VLOOKUP(D73, 'SKU Маскарпоне'!$A$1:$F$150, 6, 0))</f>
        <v/>
      </c>
      <c r="C73" s="37" t="str">
        <f aca="false">IF(D73="","",VLOOKUP(D73, 'SKU Маскарпоне'!$A$1:$B$150, 2, 0))</f>
        <v/>
      </c>
      <c r="E73" s="36"/>
      <c r="F73" s="33" t="str">
        <f aca="true">IF(I73="","",INDIRECT("J" &amp; ROW() - 1) - G73)</f>
        <v/>
      </c>
      <c r="G73" s="34" t="str">
        <f aca="true">IF(I73 = "-", IF(VLOOKUP(INDIRECT("D" &amp; ROW() - 1), 'SKU Маскарпоне'!$A$1:$C$150, 3, 0) = 1, H73 + VLOOKUP(INDIRECT("D" &amp; ROW() - 1), 'SKU Маскарпоне'!$A$1:$D$150, 4, 0), VLOOKUP(INDIRECT("D" &amp; ROW() - 1), 'SKU Маскарпоне'!$A$1:$C$150, 3, 0) * H73) ,"")</f>
        <v/>
      </c>
      <c r="H73" s="34" t="str">
        <f aca="false">IF(I73 = "-", 0, "")</f>
        <v/>
      </c>
      <c r="J73" s="36" t="n">
        <f aca="true">IF(I73 = "-", 0, INDIRECT("J" &amp; ROW() - 1) + E73)</f>
        <v>0</v>
      </c>
      <c r="K73" s="35" t="n">
        <f aca="true">IF(I73 = "-", INDIRECT("C" &amp; ROW() - 1),0)</f>
        <v>0</v>
      </c>
      <c r="L73" s="35" t="n">
        <f aca="false">IF(I73="-",1,0)</f>
        <v>0</v>
      </c>
      <c r="M73" s="35" t="n">
        <f aca="true">IF(K73 = 0, INDIRECT("N" &amp; ROW() - 1), K73)</f>
        <v>0</v>
      </c>
      <c r="Q73" s="34" t="str">
        <f aca="true">IF(P73 = "", "", P73 / INDIRECT("D" &amp; ROW() - 1) )</f>
        <v/>
      </c>
      <c r="R73" s="34" t="str">
        <f aca="true">IF(I73="-",IF(ISNUMBER(SEARCH(",", INDIRECT("B" &amp; ROW() - 1) )),1,""), "")</f>
        <v/>
      </c>
      <c r="AMI73" s="2"/>
      <c r="AMJ73" s="2"/>
    </row>
    <row r="74" s="35" customFormat="true" ht="13.5" hidden="false" customHeight="true" outlineLevel="0" collapsed="false">
      <c r="B74" s="37" t="str">
        <f aca="false">IF(D74="","",VLOOKUP(D74, 'SKU Маскарпоне'!$A$1:$F$150, 6, 0))</f>
        <v/>
      </c>
      <c r="C74" s="37" t="str">
        <f aca="false">IF(D74="","",VLOOKUP(D74, 'SKU Маскарпоне'!$A$1:$B$150, 2, 0))</f>
        <v/>
      </c>
      <c r="E74" s="36"/>
      <c r="F74" s="33" t="str">
        <f aca="true">IF(I74="","",INDIRECT("J" &amp; ROW() - 1) - G74)</f>
        <v/>
      </c>
      <c r="G74" s="34" t="str">
        <f aca="true">IF(I74 = "-", IF(VLOOKUP(INDIRECT("D" &amp; ROW() - 1), 'SKU Маскарпоне'!$A$1:$C$150, 3, 0) = 1, H74 + VLOOKUP(INDIRECT("D" &amp; ROW() - 1), 'SKU Маскарпоне'!$A$1:$D$150, 4, 0), VLOOKUP(INDIRECT("D" &amp; ROW() - 1), 'SKU Маскарпоне'!$A$1:$C$150, 3, 0) * H74) ,"")</f>
        <v/>
      </c>
      <c r="H74" s="34" t="str">
        <f aca="false">IF(I74 = "-", 0, "")</f>
        <v/>
      </c>
      <c r="J74" s="36" t="n">
        <f aca="true">IF(I74 = "-", 0, INDIRECT("J" &amp; ROW() - 1) + E74)</f>
        <v>0</v>
      </c>
      <c r="K74" s="35" t="n">
        <f aca="true">IF(I74 = "-", INDIRECT("C" &amp; ROW() - 1),0)</f>
        <v>0</v>
      </c>
      <c r="L74" s="35" t="n">
        <f aca="false">IF(I74="-",1,0)</f>
        <v>0</v>
      </c>
      <c r="M74" s="35" t="n">
        <f aca="true">IF(K74 = 0, INDIRECT("N" &amp; ROW() - 1), K74)</f>
        <v>0</v>
      </c>
      <c r="Q74" s="34" t="str">
        <f aca="true">IF(P74 = "", "", P74 / INDIRECT("D" &amp; ROW() - 1) )</f>
        <v/>
      </c>
      <c r="R74" s="34" t="str">
        <f aca="true">IF(I74="-",IF(ISNUMBER(SEARCH(",", INDIRECT("B" &amp; ROW() - 1) )),1,""), "")</f>
        <v/>
      </c>
      <c r="AMI74" s="2"/>
      <c r="AMJ74" s="2"/>
    </row>
    <row r="75" s="35" customFormat="true" ht="13.5" hidden="false" customHeight="true" outlineLevel="0" collapsed="false">
      <c r="B75" s="37" t="str">
        <f aca="false">IF(D75="","",VLOOKUP(D75, 'SKU Маскарпоне'!$A$1:$F$150, 6, 0))</f>
        <v/>
      </c>
      <c r="C75" s="37" t="str">
        <f aca="false">IF(D75="","",VLOOKUP(D75, 'SKU Маскарпоне'!$A$1:$B$150, 2, 0))</f>
        <v/>
      </c>
      <c r="E75" s="36"/>
      <c r="F75" s="33" t="str">
        <f aca="true">IF(I75="","",INDIRECT("J" &amp; ROW() - 1) - G75)</f>
        <v/>
      </c>
      <c r="G75" s="34" t="str">
        <f aca="true">IF(I75 = "-", IF(VLOOKUP(INDIRECT("D" &amp; ROW() - 1), 'SKU Маскарпоне'!$A$1:$C$150, 3, 0) = 1, H75 + VLOOKUP(INDIRECT("D" &amp; ROW() - 1), 'SKU Маскарпоне'!$A$1:$D$150, 4, 0), VLOOKUP(INDIRECT("D" &amp; ROW() - 1), 'SKU Маскарпоне'!$A$1:$C$150, 3, 0) * H75) ,"")</f>
        <v/>
      </c>
      <c r="H75" s="34" t="str">
        <f aca="false">IF(I75 = "-", 0, "")</f>
        <v/>
      </c>
      <c r="J75" s="36" t="n">
        <f aca="true">IF(I75 = "-", 0, INDIRECT("J" &amp; ROW() - 1) + E75)</f>
        <v>0</v>
      </c>
      <c r="K75" s="35" t="n">
        <f aca="true">IF(I75 = "-", INDIRECT("C" &amp; ROW() - 1),0)</f>
        <v>0</v>
      </c>
      <c r="L75" s="35" t="n">
        <f aca="false">IF(I75="-",1,0)</f>
        <v>0</v>
      </c>
      <c r="M75" s="35" t="n">
        <f aca="true">IF(K75 = 0, INDIRECT("N" &amp; ROW() - 1), K75)</f>
        <v>0</v>
      </c>
      <c r="Q75" s="34" t="str">
        <f aca="true">IF(P75 = "", "", P75 / INDIRECT("D" &amp; ROW() - 1) )</f>
        <v/>
      </c>
      <c r="R75" s="34" t="str">
        <f aca="true">IF(I75="-",IF(ISNUMBER(SEARCH(",", INDIRECT("B" &amp; ROW() - 1) )),1,""), "")</f>
        <v/>
      </c>
      <c r="AMI75" s="2"/>
      <c r="AMJ75" s="2"/>
    </row>
    <row r="76" s="35" customFormat="true" ht="13.5" hidden="false" customHeight="true" outlineLevel="0" collapsed="false">
      <c r="B76" s="37" t="str">
        <f aca="false">IF(D76="","",VLOOKUP(D76, 'SKU Маскарпоне'!$A$1:$F$150, 6, 0))</f>
        <v/>
      </c>
      <c r="C76" s="37" t="str">
        <f aca="false">IF(D76="","",VLOOKUP(D76, 'SKU Маскарпоне'!$A$1:$B$150, 2, 0))</f>
        <v/>
      </c>
      <c r="E76" s="36"/>
      <c r="F76" s="33" t="str">
        <f aca="true">IF(I76="","",INDIRECT("J" &amp; ROW() - 1) - G76)</f>
        <v/>
      </c>
      <c r="G76" s="34" t="str">
        <f aca="true">IF(I76 = "-", IF(VLOOKUP(INDIRECT("D" &amp; ROW() - 1), 'SKU Маскарпоне'!$A$1:$C$150, 3, 0) = 1, H76 + VLOOKUP(INDIRECT("D" &amp; ROW() - 1), 'SKU Маскарпоне'!$A$1:$D$150, 4, 0), VLOOKUP(INDIRECT("D" &amp; ROW() - 1), 'SKU Маскарпоне'!$A$1:$C$150, 3, 0) * H76) ,"")</f>
        <v/>
      </c>
      <c r="H76" s="34" t="str">
        <f aca="false">IF(I76 = "-", 0, "")</f>
        <v/>
      </c>
      <c r="J76" s="36" t="n">
        <f aca="true">IF(I76 = "-", 0, INDIRECT("J" &amp; ROW() - 1) + E76)</f>
        <v>0</v>
      </c>
      <c r="K76" s="35" t="n">
        <f aca="true">IF(I76 = "-", INDIRECT("C" &amp; ROW() - 1),0)</f>
        <v>0</v>
      </c>
      <c r="L76" s="35" t="n">
        <f aca="false">IF(I76="-",1,0)</f>
        <v>0</v>
      </c>
      <c r="M76" s="35" t="n">
        <f aca="true">IF(K76 = 0, INDIRECT("N" &amp; ROW() - 1), K76)</f>
        <v>0</v>
      </c>
      <c r="Q76" s="34" t="str">
        <f aca="true">IF(P76 = "", "", P76 / INDIRECT("D" &amp; ROW() - 1) )</f>
        <v/>
      </c>
      <c r="R76" s="34" t="str">
        <f aca="true">IF(I76="-",IF(ISNUMBER(SEARCH(",", INDIRECT("B" &amp; ROW() - 1) )),1,""), "")</f>
        <v/>
      </c>
      <c r="AMI76" s="2"/>
      <c r="AMJ76" s="2"/>
    </row>
    <row r="77" s="35" customFormat="true" ht="13.5" hidden="false" customHeight="true" outlineLevel="0" collapsed="false">
      <c r="B77" s="37" t="str">
        <f aca="false">IF(D77="","",VLOOKUP(D77, 'SKU Маскарпоне'!$A$1:$F$150, 6, 0))</f>
        <v/>
      </c>
      <c r="C77" s="37" t="str">
        <f aca="false">IF(D77="","",VLOOKUP(D77, 'SKU Маскарпоне'!$A$1:$B$150, 2, 0))</f>
        <v/>
      </c>
      <c r="E77" s="36"/>
      <c r="F77" s="33" t="str">
        <f aca="true">IF(I77="","",INDIRECT("J" &amp; ROW() - 1) - G77)</f>
        <v/>
      </c>
      <c r="G77" s="34" t="str">
        <f aca="true">IF(I77 = "-", IF(VLOOKUP(INDIRECT("D" &amp; ROW() - 1), 'SKU Маскарпоне'!$A$1:$C$150, 3, 0) = 1, H77 + VLOOKUP(INDIRECT("D" &amp; ROW() - 1), 'SKU Маскарпоне'!$A$1:$D$150, 4, 0), VLOOKUP(INDIRECT("D" &amp; ROW() - 1), 'SKU Маскарпоне'!$A$1:$C$150, 3, 0) * H77) ,"")</f>
        <v/>
      </c>
      <c r="H77" s="34" t="str">
        <f aca="false">IF(I77 = "-", 0, "")</f>
        <v/>
      </c>
      <c r="J77" s="36" t="n">
        <f aca="true">IF(I77 = "-", 0, INDIRECT("J" &amp; ROW() - 1) + E77)</f>
        <v>0</v>
      </c>
      <c r="K77" s="35" t="n">
        <f aca="true">IF(I77 = "-", INDIRECT("C" &amp; ROW() - 1),0)</f>
        <v>0</v>
      </c>
      <c r="L77" s="35" t="n">
        <f aca="false">IF(I77="-",1,0)</f>
        <v>0</v>
      </c>
      <c r="M77" s="35" t="n">
        <f aca="true">IF(K77 = 0, INDIRECT("N" &amp; ROW() - 1), K77)</f>
        <v>0</v>
      </c>
      <c r="Q77" s="34" t="str">
        <f aca="true">IF(P77 = "", "", P77 / INDIRECT("D" &amp; ROW() - 1) )</f>
        <v/>
      </c>
      <c r="R77" s="34" t="str">
        <f aca="true">IF(I77="-",IF(ISNUMBER(SEARCH(",", INDIRECT("B" &amp; ROW() - 1) )),1,""), "")</f>
        <v/>
      </c>
      <c r="AMI77" s="2"/>
      <c r="AMJ77" s="2"/>
    </row>
    <row r="78" s="35" customFormat="true" ht="13.5" hidden="false" customHeight="true" outlineLevel="0" collapsed="false">
      <c r="B78" s="37" t="str">
        <f aca="false">IF(D78="","",VLOOKUP(D78, 'SKU Маскарпоне'!$A$1:$F$150, 6, 0))</f>
        <v/>
      </c>
      <c r="C78" s="37" t="str">
        <f aca="false">IF(D78="","",VLOOKUP(D78, 'SKU Маскарпоне'!$A$1:$B$150, 2, 0))</f>
        <v/>
      </c>
      <c r="E78" s="36"/>
      <c r="F78" s="33" t="str">
        <f aca="true">IF(I78="","",INDIRECT("J" &amp; ROW() - 1) - G78)</f>
        <v/>
      </c>
      <c r="G78" s="34" t="str">
        <f aca="true">IF(I78 = "-", IF(VLOOKUP(INDIRECT("D" &amp; ROW() - 1), 'SKU Маскарпоне'!$A$1:$C$150, 3, 0) = 1, H78 + VLOOKUP(INDIRECT("D" &amp; ROW() - 1), 'SKU Маскарпоне'!$A$1:$D$150, 4, 0), VLOOKUP(INDIRECT("D" &amp; ROW() - 1), 'SKU Маскарпоне'!$A$1:$C$150, 3, 0) * H78) ,"")</f>
        <v/>
      </c>
      <c r="H78" s="34" t="str">
        <f aca="false">IF(I78 = "-", 0, "")</f>
        <v/>
      </c>
      <c r="J78" s="36" t="n">
        <f aca="true">IF(I78 = "-", 0, INDIRECT("J" &amp; ROW() - 1) + E78)</f>
        <v>0</v>
      </c>
      <c r="K78" s="35" t="n">
        <f aca="true">IF(I78 = "-", INDIRECT("C" &amp; ROW() - 1),0)</f>
        <v>0</v>
      </c>
      <c r="L78" s="35" t="n">
        <f aca="false">IF(I78="-",1,0)</f>
        <v>0</v>
      </c>
      <c r="M78" s="35" t="n">
        <f aca="true">IF(K78 = 0, INDIRECT("N" &amp; ROW() - 1), K78)</f>
        <v>0</v>
      </c>
      <c r="Q78" s="34" t="str">
        <f aca="true">IF(P78 = "", "", P78 / INDIRECT("D" &amp; ROW() - 1) )</f>
        <v/>
      </c>
      <c r="R78" s="34" t="str">
        <f aca="true">IF(I78="-",IF(ISNUMBER(SEARCH(",", INDIRECT("B" &amp; ROW() - 1) )),1,""), "")</f>
        <v/>
      </c>
      <c r="AMI78" s="2"/>
      <c r="AMJ78" s="2"/>
    </row>
    <row r="79" s="35" customFormat="true" ht="13.5" hidden="false" customHeight="true" outlineLevel="0" collapsed="false">
      <c r="B79" s="37" t="str">
        <f aca="false">IF(D79="","",VLOOKUP(D79, 'SKU Маскарпоне'!$A$1:$F$150, 6, 0))</f>
        <v/>
      </c>
      <c r="C79" s="37" t="str">
        <f aca="false">IF(D79="","",VLOOKUP(D79, 'SKU Маскарпоне'!$A$1:$B$150, 2, 0))</f>
        <v/>
      </c>
      <c r="E79" s="36"/>
      <c r="F79" s="33" t="str">
        <f aca="true">IF(I79="","",INDIRECT("J" &amp; ROW() - 1) - G79)</f>
        <v/>
      </c>
      <c r="G79" s="34" t="str">
        <f aca="true">IF(I79 = "-", IF(VLOOKUP(INDIRECT("D" &amp; ROW() - 1), 'SKU Маскарпоне'!$A$1:$C$150, 3, 0) = 1, H79 + VLOOKUP(INDIRECT("D" &amp; ROW() - 1), 'SKU Маскарпоне'!$A$1:$D$150, 4, 0), VLOOKUP(INDIRECT("D" &amp; ROW() - 1), 'SKU Маскарпоне'!$A$1:$C$150, 3, 0) * H79) ,"")</f>
        <v/>
      </c>
      <c r="H79" s="34" t="str">
        <f aca="false">IF(I79 = "-", 0, "")</f>
        <v/>
      </c>
      <c r="J79" s="36" t="n">
        <f aca="true">IF(I79 = "-", 0, INDIRECT("J" &amp; ROW() - 1) + E79)</f>
        <v>0</v>
      </c>
      <c r="K79" s="35" t="n">
        <f aca="true">IF(I79 = "-", INDIRECT("C" &amp; ROW() - 1),0)</f>
        <v>0</v>
      </c>
      <c r="L79" s="35" t="n">
        <f aca="false">IF(I79="-",1,0)</f>
        <v>0</v>
      </c>
      <c r="M79" s="35" t="n">
        <f aca="true">IF(K79 = 0, INDIRECT("N" &amp; ROW() - 1), K79)</f>
        <v>0</v>
      </c>
      <c r="Q79" s="34" t="str">
        <f aca="true">IF(P79 = "", "", P79 / INDIRECT("D" &amp; ROW() - 1) )</f>
        <v/>
      </c>
      <c r="R79" s="34" t="str">
        <f aca="true">IF(I79="-",IF(ISNUMBER(SEARCH(",", INDIRECT("B" &amp; ROW() - 1) )),1,""), "")</f>
        <v/>
      </c>
      <c r="AMI79" s="2"/>
      <c r="AMJ79" s="2"/>
    </row>
    <row r="80" s="35" customFormat="true" ht="13.5" hidden="false" customHeight="true" outlineLevel="0" collapsed="false">
      <c r="B80" s="37" t="str">
        <f aca="false">IF(D80="","",VLOOKUP(D80, 'SKU Маскарпоне'!$A$1:$F$150, 6, 0))</f>
        <v/>
      </c>
      <c r="C80" s="37" t="str">
        <f aca="false">IF(D80="","",VLOOKUP(D80, 'SKU Маскарпоне'!$A$1:$B$150, 2, 0))</f>
        <v/>
      </c>
      <c r="E80" s="36"/>
      <c r="F80" s="33" t="str">
        <f aca="true">IF(I80="","",INDIRECT("J" &amp; ROW() - 1) - G80)</f>
        <v/>
      </c>
      <c r="G80" s="34" t="str">
        <f aca="true">IF(I80 = "-", IF(VLOOKUP(INDIRECT("D" &amp; ROW() - 1), 'SKU Маскарпоне'!$A$1:$C$150, 3, 0) = 1, H80 + VLOOKUP(INDIRECT("D" &amp; ROW() - 1), 'SKU Маскарпоне'!$A$1:$D$150, 4, 0), VLOOKUP(INDIRECT("D" &amp; ROW() - 1), 'SKU Маскарпоне'!$A$1:$C$150, 3, 0) * H80) ,"")</f>
        <v/>
      </c>
      <c r="H80" s="34" t="str">
        <f aca="false">IF(I80 = "-", 0, "")</f>
        <v/>
      </c>
      <c r="J80" s="36" t="n">
        <f aca="true">IF(I80 = "-", 0, INDIRECT("J" &amp; ROW() - 1) + E80)</f>
        <v>0</v>
      </c>
      <c r="K80" s="35" t="n">
        <f aca="true">IF(I80 = "-", INDIRECT("C" &amp; ROW() - 1),0)</f>
        <v>0</v>
      </c>
      <c r="L80" s="35" t="n">
        <f aca="false">IF(I80="-",1,0)</f>
        <v>0</v>
      </c>
      <c r="M80" s="35" t="n">
        <f aca="true">IF(K80 = 0, INDIRECT("N" &amp; ROW() - 1), K80)</f>
        <v>0</v>
      </c>
      <c r="Q80" s="34" t="str">
        <f aca="true">IF(P80 = "", "", P80 / INDIRECT("D" &amp; ROW() - 1) )</f>
        <v/>
      </c>
      <c r="R80" s="34" t="str">
        <f aca="true">IF(I80="-",IF(ISNUMBER(SEARCH(",", INDIRECT("B" &amp; ROW() - 1) )),1,""), "")</f>
        <v/>
      </c>
      <c r="AMI80" s="2"/>
      <c r="AMJ80" s="2"/>
    </row>
    <row r="81" s="35" customFormat="true" ht="13.5" hidden="false" customHeight="true" outlineLevel="0" collapsed="false">
      <c r="B81" s="37" t="str">
        <f aca="false">IF(D81="","",VLOOKUP(D81, 'SKU Маскарпоне'!$A$1:$F$150, 6, 0))</f>
        <v/>
      </c>
      <c r="C81" s="37" t="str">
        <f aca="false">IF(D81="","",VLOOKUP(D81, 'SKU Маскарпоне'!$A$1:$B$150, 2, 0))</f>
        <v/>
      </c>
      <c r="E81" s="36"/>
      <c r="F81" s="33" t="str">
        <f aca="true">IF(I81="","",INDIRECT("J" &amp; ROW() - 1) - G81)</f>
        <v/>
      </c>
      <c r="G81" s="34" t="str">
        <f aca="true">IF(I81 = "-", IF(VLOOKUP(INDIRECT("D" &amp; ROW() - 1), 'SKU Маскарпоне'!$A$1:$C$150, 3, 0) = 1, H81 + VLOOKUP(INDIRECT("D" &amp; ROW() - 1), 'SKU Маскарпоне'!$A$1:$D$150, 4, 0), VLOOKUP(INDIRECT("D" &amp; ROW() - 1), 'SKU Маскарпоне'!$A$1:$C$150, 3, 0) * H81) ,"")</f>
        <v/>
      </c>
      <c r="H81" s="34" t="str">
        <f aca="false">IF(I81 = "-", 0, "")</f>
        <v/>
      </c>
      <c r="J81" s="36" t="n">
        <f aca="true">IF(I81 = "-", 0, INDIRECT("J" &amp; ROW() - 1) + E81)</f>
        <v>0</v>
      </c>
      <c r="K81" s="35" t="n">
        <f aca="true">IF(I81 = "-", INDIRECT("C" &amp; ROW() - 1),0)</f>
        <v>0</v>
      </c>
      <c r="L81" s="35" t="n">
        <f aca="false">IF(I81="-",1,0)</f>
        <v>0</v>
      </c>
      <c r="M81" s="35" t="n">
        <f aca="true">IF(K81 = 0, INDIRECT("N" &amp; ROW() - 1), K81)</f>
        <v>0</v>
      </c>
      <c r="Q81" s="34" t="str">
        <f aca="true">IF(P81 = "", "", P81 / INDIRECT("D" &amp; ROW() - 1) )</f>
        <v/>
      </c>
      <c r="R81" s="34" t="str">
        <f aca="true">IF(I81="-",IF(ISNUMBER(SEARCH(",", INDIRECT("B" &amp; ROW() - 1) )),1,""), "")</f>
        <v/>
      </c>
      <c r="AMI81" s="2"/>
      <c r="AMJ81" s="2"/>
    </row>
    <row r="82" s="35" customFormat="true" ht="13.5" hidden="false" customHeight="true" outlineLevel="0" collapsed="false">
      <c r="B82" s="37" t="str">
        <f aca="false">IF(D82="","",VLOOKUP(D82, 'SKU Маскарпоне'!$A$1:$F$150, 6, 0))</f>
        <v/>
      </c>
      <c r="C82" s="37" t="str">
        <f aca="false">IF(D82="","",VLOOKUP(D82, 'SKU Маскарпоне'!$A$1:$B$150, 2, 0))</f>
        <v/>
      </c>
      <c r="E82" s="36"/>
      <c r="F82" s="33" t="str">
        <f aca="true">IF(I82="","",INDIRECT("J" &amp; ROW() - 1) - G82)</f>
        <v/>
      </c>
      <c r="G82" s="34" t="str">
        <f aca="true">IF(I82 = "-", IF(VLOOKUP(INDIRECT("D" &amp; ROW() - 1), 'SKU Маскарпоне'!$A$1:$C$150, 3, 0) = 1, H82 + VLOOKUP(INDIRECT("D" &amp; ROW() - 1), 'SKU Маскарпоне'!$A$1:$D$150, 4, 0), VLOOKUP(INDIRECT("D" &amp; ROW() - 1), 'SKU Маскарпоне'!$A$1:$C$150, 3, 0) * H82) ,"")</f>
        <v/>
      </c>
      <c r="H82" s="34" t="str">
        <f aca="false">IF(I82 = "-", 0, "")</f>
        <v/>
      </c>
      <c r="J82" s="36" t="n">
        <f aca="true">IF(I82 = "-", 0, INDIRECT("J" &amp; ROW() - 1) + E82)</f>
        <v>0</v>
      </c>
      <c r="K82" s="35" t="n">
        <f aca="true">IF(I82 = "-", INDIRECT("C" &amp; ROW() - 1),0)</f>
        <v>0</v>
      </c>
      <c r="L82" s="35" t="n">
        <f aca="false">IF(I82="-",1,0)</f>
        <v>0</v>
      </c>
      <c r="M82" s="35" t="n">
        <f aca="true">IF(K82 = 0, INDIRECT("N" &amp; ROW() - 1), K82)</f>
        <v>0</v>
      </c>
      <c r="Q82" s="34" t="str">
        <f aca="true">IF(P82 = "", "", P82 / INDIRECT("D" &amp; ROW() - 1) )</f>
        <v/>
      </c>
      <c r="R82" s="34" t="str">
        <f aca="true">IF(I82="-",IF(ISNUMBER(SEARCH(",", INDIRECT("B" &amp; ROW() - 1) )),1,""), "")</f>
        <v/>
      </c>
      <c r="AMI82" s="2"/>
      <c r="AMJ82" s="2"/>
    </row>
    <row r="83" s="35" customFormat="true" ht="13.5" hidden="false" customHeight="true" outlineLevel="0" collapsed="false">
      <c r="B83" s="37" t="str">
        <f aca="false">IF(D83="","",VLOOKUP(D83, 'SKU Маскарпоне'!$A$1:$F$150, 6, 0))</f>
        <v/>
      </c>
      <c r="C83" s="37" t="str">
        <f aca="false">IF(D83="","",VLOOKUP(D83, 'SKU Маскарпоне'!$A$1:$B$150, 2, 0))</f>
        <v/>
      </c>
      <c r="E83" s="36"/>
      <c r="F83" s="33" t="str">
        <f aca="true">IF(I83="","",INDIRECT("J" &amp; ROW() - 1) - G83)</f>
        <v/>
      </c>
      <c r="G83" s="34" t="str">
        <f aca="true">IF(I83 = "-", IF(VLOOKUP(INDIRECT("D" &amp; ROW() - 1), 'SKU Маскарпоне'!$A$1:$C$150, 3, 0) = 1, H83 + VLOOKUP(INDIRECT("D" &amp; ROW() - 1), 'SKU Маскарпоне'!$A$1:$D$150, 4, 0), VLOOKUP(INDIRECT("D" &amp; ROW() - 1), 'SKU Маскарпоне'!$A$1:$C$150, 3, 0) * H83) ,"")</f>
        <v/>
      </c>
      <c r="H83" s="34" t="str">
        <f aca="false">IF(I83 = "-", 0, "")</f>
        <v/>
      </c>
      <c r="J83" s="36" t="n">
        <f aca="true">IF(I83 = "-", 0, INDIRECT("J" &amp; ROW() - 1) + E83)</f>
        <v>0</v>
      </c>
      <c r="K83" s="35" t="n">
        <f aca="true">IF(I83 = "-", INDIRECT("C" &amp; ROW() - 1),0)</f>
        <v>0</v>
      </c>
      <c r="L83" s="35" t="n">
        <f aca="false">IF(I83="-",1,0)</f>
        <v>0</v>
      </c>
      <c r="M83" s="35" t="n">
        <f aca="true">IF(K83 = 0, INDIRECT("N" &amp; ROW() - 1), K83)</f>
        <v>0</v>
      </c>
      <c r="Q83" s="34" t="str">
        <f aca="true">IF(P83 = "", "", P83 / INDIRECT("D" &amp; ROW() - 1) )</f>
        <v/>
      </c>
      <c r="R83" s="34" t="str">
        <f aca="true">IF(I83="-",IF(ISNUMBER(SEARCH(",", INDIRECT("B" &amp; ROW() - 1) )),1,""), "")</f>
        <v/>
      </c>
      <c r="AMI83" s="2"/>
      <c r="AMJ83" s="2"/>
    </row>
    <row r="84" s="35" customFormat="true" ht="13.5" hidden="false" customHeight="true" outlineLevel="0" collapsed="false">
      <c r="B84" s="37" t="str">
        <f aca="false">IF(D84="","",VLOOKUP(D84, 'SKU Маскарпоне'!$A$1:$F$150, 6, 0))</f>
        <v/>
      </c>
      <c r="C84" s="37" t="str">
        <f aca="false">IF(D84="","",VLOOKUP(D84, 'SKU Маскарпоне'!$A$1:$B$150, 2, 0))</f>
        <v/>
      </c>
      <c r="E84" s="36"/>
      <c r="F84" s="33" t="str">
        <f aca="true">IF(I84="","",INDIRECT("J" &amp; ROW() - 1) - G84)</f>
        <v/>
      </c>
      <c r="G84" s="34" t="str">
        <f aca="true">IF(I84 = "-", IF(VLOOKUP(INDIRECT("D" &amp; ROW() - 1), 'SKU Маскарпоне'!$A$1:$C$150, 3, 0) = 1, H84 + VLOOKUP(INDIRECT("D" &amp; ROW() - 1), 'SKU Маскарпоне'!$A$1:$D$150, 4, 0), VLOOKUP(INDIRECT("D" &amp; ROW() - 1), 'SKU Маскарпоне'!$A$1:$C$150, 3, 0) * H84) ,"")</f>
        <v/>
      </c>
      <c r="H84" s="34" t="str">
        <f aca="false">IF(I84 = "-", 0, "")</f>
        <v/>
      </c>
      <c r="J84" s="36" t="n">
        <f aca="true">IF(I84 = "-", 0, INDIRECT("J" &amp; ROW() - 1) + E84)</f>
        <v>0</v>
      </c>
      <c r="K84" s="35" t="n">
        <f aca="true">IF(I84 = "-", INDIRECT("C" &amp; ROW() - 1),0)</f>
        <v>0</v>
      </c>
      <c r="L84" s="35" t="n">
        <f aca="false">IF(I84="-",1,0)</f>
        <v>0</v>
      </c>
      <c r="M84" s="35" t="n">
        <f aca="true">IF(K84 = 0, INDIRECT("N" &amp; ROW() - 1), K84)</f>
        <v>0</v>
      </c>
      <c r="Q84" s="34" t="str">
        <f aca="true">IF(P84 = "", "", P84 / INDIRECT("D" &amp; ROW() - 1) )</f>
        <v/>
      </c>
      <c r="R84" s="34" t="str">
        <f aca="true">IF(I84="-",IF(ISNUMBER(SEARCH(",", INDIRECT("B" &amp; ROW() - 1) )),1,""), "")</f>
        <v/>
      </c>
      <c r="AMI84" s="2"/>
      <c r="AMJ84" s="2"/>
    </row>
    <row r="85" s="35" customFormat="true" ht="13.5" hidden="false" customHeight="true" outlineLevel="0" collapsed="false">
      <c r="B85" s="37" t="str">
        <f aca="false">IF(D85="","",VLOOKUP(D85, 'SKU Маскарпоне'!$A$1:$F$150, 6, 0))</f>
        <v/>
      </c>
      <c r="C85" s="37" t="str">
        <f aca="false">IF(D85="","",VLOOKUP(D85, 'SKU Маскарпоне'!$A$1:$B$150, 2, 0))</f>
        <v/>
      </c>
      <c r="E85" s="36"/>
      <c r="F85" s="33" t="str">
        <f aca="true">IF(I85="","",INDIRECT("J" &amp; ROW() - 1) - G85)</f>
        <v/>
      </c>
      <c r="G85" s="34" t="str">
        <f aca="true">IF(I85 = "-", IF(VLOOKUP(INDIRECT("D" &amp; ROW() - 1), 'SKU Маскарпоне'!$A$1:$C$150, 3, 0) = 1, H85 + VLOOKUP(INDIRECT("D" &amp; ROW() - 1), 'SKU Маскарпоне'!$A$1:$D$150, 4, 0), VLOOKUP(INDIRECT("D" &amp; ROW() - 1), 'SKU Маскарпоне'!$A$1:$C$150, 3, 0) * H85) ,"")</f>
        <v/>
      </c>
      <c r="H85" s="34" t="str">
        <f aca="false">IF(I85 = "-", 0, "")</f>
        <v/>
      </c>
      <c r="J85" s="36" t="n">
        <f aca="true">IF(I85 = "-", 0, INDIRECT("J" &amp; ROW() - 1) + E85)</f>
        <v>0</v>
      </c>
      <c r="K85" s="35" t="n">
        <f aca="true">IF(I85 = "-", INDIRECT("C" &amp; ROW() - 1),0)</f>
        <v>0</v>
      </c>
      <c r="L85" s="35" t="n">
        <f aca="false">IF(I85="-",1,0)</f>
        <v>0</v>
      </c>
      <c r="M85" s="35" t="n">
        <f aca="true">IF(K85 = 0, INDIRECT("N" &amp; ROW() - 1), K85)</f>
        <v>0</v>
      </c>
      <c r="Q85" s="34" t="str">
        <f aca="true">IF(P85 = "", "", P85 / INDIRECT("D" &amp; ROW() - 1) )</f>
        <v/>
      </c>
      <c r="R85" s="34" t="str">
        <f aca="true">IF(I85="-",IF(ISNUMBER(SEARCH(",", INDIRECT("B" &amp; ROW() - 1) )),1,""), "")</f>
        <v/>
      </c>
      <c r="AMI85" s="2"/>
      <c r="AMJ85" s="2"/>
    </row>
    <row r="86" s="35" customFormat="true" ht="13.5" hidden="false" customHeight="true" outlineLevel="0" collapsed="false">
      <c r="B86" s="37" t="str">
        <f aca="false">IF(D86="","",VLOOKUP(D86, 'SKU Маскарпоне'!$A$1:$F$150, 6, 0))</f>
        <v/>
      </c>
      <c r="C86" s="37" t="str">
        <f aca="false">IF(D86="","",VLOOKUP(D86, 'SKU Маскарпоне'!$A$1:$B$150, 2, 0))</f>
        <v/>
      </c>
      <c r="E86" s="36"/>
      <c r="F86" s="33" t="str">
        <f aca="true">IF(I86="","",INDIRECT("J" &amp; ROW() - 1) - G86)</f>
        <v/>
      </c>
      <c r="G86" s="34" t="str">
        <f aca="true">IF(I86 = "-", IF(VLOOKUP(INDIRECT("D" &amp; ROW() - 1), 'SKU Маскарпоне'!$A$1:$C$150, 3, 0) = 1, H86 + VLOOKUP(INDIRECT("D" &amp; ROW() - 1), 'SKU Маскарпоне'!$A$1:$D$150, 4, 0), VLOOKUP(INDIRECT("D" &amp; ROW() - 1), 'SKU Маскарпоне'!$A$1:$C$150, 3, 0) * H86) ,"")</f>
        <v/>
      </c>
      <c r="H86" s="34" t="str">
        <f aca="false">IF(I86 = "-", 0, "")</f>
        <v/>
      </c>
      <c r="J86" s="36" t="n">
        <f aca="true">IF(I86 = "-", 0, INDIRECT("J" &amp; ROW() - 1) + E86)</f>
        <v>0</v>
      </c>
      <c r="K86" s="35" t="n">
        <f aca="true">IF(I86 = "-", INDIRECT("C" &amp; ROW() - 1),0)</f>
        <v>0</v>
      </c>
      <c r="L86" s="35" t="n">
        <f aca="false">IF(I86="-",1,0)</f>
        <v>0</v>
      </c>
      <c r="M86" s="35" t="n">
        <f aca="true">IF(K86 = 0, INDIRECT("N" &amp; ROW() - 1), K86)</f>
        <v>0</v>
      </c>
      <c r="Q86" s="34" t="str">
        <f aca="true">IF(P86 = "", "", P86 / INDIRECT("D" &amp; ROW() - 1) )</f>
        <v/>
      </c>
      <c r="R86" s="34" t="str">
        <f aca="true">IF(I86="-",IF(ISNUMBER(SEARCH(",", INDIRECT("B" &amp; ROW() - 1) )),1,""), "")</f>
        <v/>
      </c>
      <c r="AMI86" s="2"/>
      <c r="AMJ86" s="2"/>
    </row>
    <row r="87" s="35" customFormat="true" ht="13.5" hidden="false" customHeight="true" outlineLevel="0" collapsed="false">
      <c r="B87" s="37" t="str">
        <f aca="false">IF(D87="","",VLOOKUP(D87, 'SKU Маскарпоне'!$A$1:$F$150, 6, 0))</f>
        <v/>
      </c>
      <c r="C87" s="37" t="str">
        <f aca="false">IF(D87="","",VLOOKUP(D87, 'SKU Маскарпоне'!$A$1:$B$150, 2, 0))</f>
        <v/>
      </c>
      <c r="E87" s="36"/>
      <c r="F87" s="33" t="str">
        <f aca="true">IF(I87="","",INDIRECT("J" &amp; ROW() - 1) - G87)</f>
        <v/>
      </c>
      <c r="G87" s="34" t="str">
        <f aca="true">IF(I87 = "-", IF(VLOOKUP(INDIRECT("D" &amp; ROW() - 1), 'SKU Маскарпоне'!$A$1:$C$150, 3, 0) = 1, H87 + VLOOKUP(INDIRECT("D" &amp; ROW() - 1), 'SKU Маскарпоне'!$A$1:$D$150, 4, 0), VLOOKUP(INDIRECT("D" &amp; ROW() - 1), 'SKU Маскарпоне'!$A$1:$C$150, 3, 0) * H87) ,"")</f>
        <v/>
      </c>
      <c r="H87" s="34" t="str">
        <f aca="false">IF(I87 = "-", 0, "")</f>
        <v/>
      </c>
      <c r="J87" s="36" t="n">
        <f aca="true">IF(I87 = "-", 0, INDIRECT("J" &amp; ROW() - 1) + E87)</f>
        <v>0</v>
      </c>
      <c r="K87" s="35" t="n">
        <f aca="true">IF(I87 = "-", INDIRECT("C" &amp; ROW() - 1),0)</f>
        <v>0</v>
      </c>
      <c r="L87" s="35" t="n">
        <f aca="false">IF(I87="-",1,0)</f>
        <v>0</v>
      </c>
      <c r="M87" s="35" t="n">
        <f aca="true">IF(K87 = 0, INDIRECT("N" &amp; ROW() - 1), K87)</f>
        <v>0</v>
      </c>
      <c r="Q87" s="34" t="str">
        <f aca="true">IF(P87 = "", "", P87 / INDIRECT("D" &amp; ROW() - 1) )</f>
        <v/>
      </c>
      <c r="R87" s="34" t="str">
        <f aca="true">IF(I87="-",IF(ISNUMBER(SEARCH(",", INDIRECT("B" &amp; ROW() - 1) )),1,""), "")</f>
        <v/>
      </c>
      <c r="AMI87" s="2"/>
      <c r="AMJ87" s="2"/>
    </row>
    <row r="88" s="35" customFormat="true" ht="13.5" hidden="false" customHeight="true" outlineLevel="0" collapsed="false">
      <c r="B88" s="37" t="str">
        <f aca="false">IF(D88="","",VLOOKUP(D88, 'SKU Маскарпоне'!$A$1:$F$150, 6, 0))</f>
        <v/>
      </c>
      <c r="C88" s="37" t="str">
        <f aca="false">IF(D88="","",VLOOKUP(D88, 'SKU Маскарпоне'!$A$1:$B$150, 2, 0))</f>
        <v/>
      </c>
      <c r="E88" s="36"/>
      <c r="F88" s="33" t="str">
        <f aca="true">IF(I88="","",INDIRECT("J" &amp; ROW() - 1) - G88)</f>
        <v/>
      </c>
      <c r="G88" s="34" t="str">
        <f aca="true">IF(I88 = "-", IF(VLOOKUP(INDIRECT("D" &amp; ROW() - 1), 'SKU Маскарпоне'!$A$1:$C$150, 3, 0) = 1, H88 + VLOOKUP(INDIRECT("D" &amp; ROW() - 1), 'SKU Маскарпоне'!$A$1:$D$150, 4, 0), VLOOKUP(INDIRECT("D" &amp; ROW() - 1), 'SKU Маскарпоне'!$A$1:$C$150, 3, 0) * H88) ,"")</f>
        <v/>
      </c>
      <c r="H88" s="34" t="str">
        <f aca="false">IF(I88 = "-", 0, "")</f>
        <v/>
      </c>
      <c r="J88" s="36" t="n">
        <f aca="true">IF(I88 = "-", 0, INDIRECT("J" &amp; ROW() - 1) + E88)</f>
        <v>0</v>
      </c>
      <c r="K88" s="35" t="n">
        <f aca="true">IF(I88 = "-", INDIRECT("C" &amp; ROW() - 1),0)</f>
        <v>0</v>
      </c>
      <c r="L88" s="35" t="n">
        <f aca="false">IF(I88="-",1,0)</f>
        <v>0</v>
      </c>
      <c r="M88" s="35" t="n">
        <f aca="true">IF(K88 = 0, INDIRECT("N" &amp; ROW() - 1), K88)</f>
        <v>0</v>
      </c>
      <c r="Q88" s="34" t="str">
        <f aca="true">IF(P88 = "", "", P88 / INDIRECT("D" &amp; ROW() - 1) )</f>
        <v/>
      </c>
      <c r="R88" s="34" t="str">
        <f aca="true">IF(I88="-",IF(ISNUMBER(SEARCH(",", INDIRECT("B" &amp; ROW() - 1) )),1,""), "")</f>
        <v/>
      </c>
      <c r="AMI88" s="2"/>
      <c r="AMJ88" s="2"/>
    </row>
    <row r="89" s="35" customFormat="true" ht="13.5" hidden="false" customHeight="true" outlineLevel="0" collapsed="false">
      <c r="B89" s="37" t="str">
        <f aca="false">IF(D89="","",VLOOKUP(D89, 'SKU Маскарпоне'!$A$1:$F$150, 6, 0))</f>
        <v/>
      </c>
      <c r="C89" s="37" t="str">
        <f aca="false">IF(D89="","",VLOOKUP(D89, 'SKU Маскарпоне'!$A$1:$B$150, 2, 0))</f>
        <v/>
      </c>
      <c r="E89" s="36"/>
      <c r="F89" s="33" t="str">
        <f aca="true">IF(I89="","",INDIRECT("J" &amp; ROW() - 1) - G89)</f>
        <v/>
      </c>
      <c r="G89" s="34" t="str">
        <f aca="true">IF(I89 = "-", IF(VLOOKUP(INDIRECT("D" &amp; ROW() - 1), 'SKU Маскарпоне'!$A$1:$C$150, 3, 0) = 1, H89 + VLOOKUP(INDIRECT("D" &amp; ROW() - 1), 'SKU Маскарпоне'!$A$1:$D$150, 4, 0), VLOOKUP(INDIRECT("D" &amp; ROW() - 1), 'SKU Маскарпоне'!$A$1:$C$150, 3, 0) * H89) ,"")</f>
        <v/>
      </c>
      <c r="H89" s="34" t="str">
        <f aca="false">IF(I89 = "-", 0, "")</f>
        <v/>
      </c>
      <c r="J89" s="36" t="n">
        <f aca="true">IF(I89 = "-", 0, INDIRECT("J" &amp; ROW() - 1) + E89)</f>
        <v>0</v>
      </c>
      <c r="K89" s="35" t="n">
        <f aca="true">IF(I89 = "-", INDIRECT("C" &amp; ROW() - 1),0)</f>
        <v>0</v>
      </c>
      <c r="L89" s="35" t="n">
        <f aca="false">IF(I89="-",1,0)</f>
        <v>0</v>
      </c>
      <c r="M89" s="35" t="n">
        <f aca="true">IF(K89 = 0, INDIRECT("N" &amp; ROW() - 1), K89)</f>
        <v>0</v>
      </c>
      <c r="Q89" s="34" t="str">
        <f aca="true">IF(P89 = "", "", P89 / INDIRECT("D" &amp; ROW() - 1) )</f>
        <v/>
      </c>
      <c r="R89" s="34" t="str">
        <f aca="true">IF(I89="-",IF(ISNUMBER(SEARCH(",", INDIRECT("B" &amp; ROW() - 1) )),1,""), "")</f>
        <v/>
      </c>
      <c r="AMI89" s="2"/>
      <c r="AMJ89" s="2"/>
    </row>
    <row r="90" s="35" customFormat="true" ht="13.5" hidden="false" customHeight="true" outlineLevel="0" collapsed="false">
      <c r="B90" s="37" t="str">
        <f aca="false">IF(D90="","",VLOOKUP(D90, 'SKU Маскарпоне'!$A$1:$F$150, 6, 0))</f>
        <v/>
      </c>
      <c r="C90" s="37" t="str">
        <f aca="false">IF(D90="","",VLOOKUP(D90, 'SKU Маскарпоне'!$A$1:$B$150, 2, 0))</f>
        <v/>
      </c>
      <c r="E90" s="36"/>
      <c r="F90" s="33" t="str">
        <f aca="true">IF(I90="","",INDIRECT("J" &amp; ROW() - 1) - G90)</f>
        <v/>
      </c>
      <c r="G90" s="34" t="str">
        <f aca="true">IF(I90 = "-", IF(VLOOKUP(INDIRECT("D" &amp; ROW() - 1), 'SKU Маскарпоне'!$A$1:$C$150, 3, 0) = 1, H90 + VLOOKUP(INDIRECT("D" &amp; ROW() - 1), 'SKU Маскарпоне'!$A$1:$D$150, 4, 0), VLOOKUP(INDIRECT("D" &amp; ROW() - 1), 'SKU Маскарпоне'!$A$1:$C$150, 3, 0) * H90) ,"")</f>
        <v/>
      </c>
      <c r="H90" s="34" t="str">
        <f aca="false">IF(I90 = "-", 0, "")</f>
        <v/>
      </c>
      <c r="J90" s="36" t="n">
        <f aca="true">IF(I90 = "-", 0, INDIRECT("J" &amp; ROW() - 1) + E90)</f>
        <v>0</v>
      </c>
      <c r="K90" s="35" t="n">
        <f aca="true">IF(I90 = "-", INDIRECT("C" &amp; ROW() - 1),0)</f>
        <v>0</v>
      </c>
      <c r="L90" s="35" t="n">
        <f aca="false">IF(I90="-",1,0)</f>
        <v>0</v>
      </c>
      <c r="M90" s="35" t="n">
        <f aca="true">IF(K90 = 0, INDIRECT("N" &amp; ROW() - 1), K90)</f>
        <v>0</v>
      </c>
      <c r="Q90" s="34" t="str">
        <f aca="true">IF(P90 = "", "", P90 / INDIRECT("D" &amp; ROW() - 1) )</f>
        <v/>
      </c>
      <c r="R90" s="34" t="str">
        <f aca="true">IF(I90="-",IF(ISNUMBER(SEARCH(",", INDIRECT("B" &amp; ROW() - 1) )),1,""), "")</f>
        <v/>
      </c>
      <c r="AMI90" s="2"/>
      <c r="AMJ90" s="2"/>
    </row>
    <row r="91" s="35" customFormat="true" ht="13.5" hidden="false" customHeight="true" outlineLevel="0" collapsed="false">
      <c r="B91" s="37" t="str">
        <f aca="false">IF(D91="","",VLOOKUP(D91, 'SKU Маскарпоне'!$A$1:$F$150, 6, 0))</f>
        <v/>
      </c>
      <c r="C91" s="37" t="str">
        <f aca="false">IF(D91="","",VLOOKUP(D91, 'SKU Маскарпоне'!$A$1:$B$150, 2, 0))</f>
        <v/>
      </c>
      <c r="E91" s="36"/>
      <c r="F91" s="33" t="str">
        <f aca="true">IF(I91="","",INDIRECT("J" &amp; ROW() - 1) - G91)</f>
        <v/>
      </c>
      <c r="G91" s="34" t="str">
        <f aca="true">IF(I91 = "-", IF(VLOOKUP(INDIRECT("D" &amp; ROW() - 1), 'SKU Маскарпоне'!$A$1:$C$150, 3, 0) = 1, H91 + VLOOKUP(INDIRECT("D" &amp; ROW() - 1), 'SKU Маскарпоне'!$A$1:$D$150, 4, 0), VLOOKUP(INDIRECT("D" &amp; ROW() - 1), 'SKU Маскарпоне'!$A$1:$C$150, 3, 0) * H91) ,"")</f>
        <v/>
      </c>
      <c r="H91" s="34" t="str">
        <f aca="false">IF(I91 = "-", 0, "")</f>
        <v/>
      </c>
      <c r="J91" s="36" t="n">
        <f aca="true">IF(I91 = "-", 0, INDIRECT("J" &amp; ROW() - 1) + E91)</f>
        <v>0</v>
      </c>
      <c r="K91" s="35" t="n">
        <f aca="true">IF(I91 = "-", INDIRECT("C" &amp; ROW() - 1),0)</f>
        <v>0</v>
      </c>
      <c r="L91" s="35" t="n">
        <f aca="false">IF(I91="-",1,0)</f>
        <v>0</v>
      </c>
      <c r="M91" s="35" t="n">
        <f aca="true">IF(K91 = 0, INDIRECT("N" &amp; ROW() - 1), K91)</f>
        <v>0</v>
      </c>
      <c r="Q91" s="34" t="str">
        <f aca="true">IF(P91 = "", "", P91 / INDIRECT("D" &amp; ROW() - 1) )</f>
        <v/>
      </c>
      <c r="R91" s="34" t="str">
        <f aca="true">IF(I91="-",IF(ISNUMBER(SEARCH(",", INDIRECT("B" &amp; ROW() - 1) )),1,""), "")</f>
        <v/>
      </c>
      <c r="AMI91" s="2"/>
      <c r="AMJ91" s="2"/>
    </row>
    <row r="92" s="35" customFormat="true" ht="13.5" hidden="false" customHeight="true" outlineLevel="0" collapsed="false">
      <c r="B92" s="37" t="str">
        <f aca="false">IF(D92="","",VLOOKUP(D92, 'SKU Маскарпоне'!$A$1:$F$150, 6, 0))</f>
        <v/>
      </c>
      <c r="C92" s="37" t="str">
        <f aca="false">IF(D92="","",VLOOKUP(D92, 'SKU Маскарпоне'!$A$1:$B$150, 2, 0))</f>
        <v/>
      </c>
      <c r="E92" s="36"/>
      <c r="F92" s="33" t="str">
        <f aca="true">IF(I92="","",INDIRECT("J" &amp; ROW() - 1) - G92)</f>
        <v/>
      </c>
      <c r="G92" s="34" t="str">
        <f aca="true">IF(I92 = "-", IF(VLOOKUP(INDIRECT("D" &amp; ROW() - 1), 'SKU Маскарпоне'!$A$1:$C$150, 3, 0) = 1, H92 + VLOOKUP(INDIRECT("D" &amp; ROW() - 1), 'SKU Маскарпоне'!$A$1:$D$150, 4, 0), VLOOKUP(INDIRECT("D" &amp; ROW() - 1), 'SKU Маскарпоне'!$A$1:$C$150, 3, 0) * H92) ,"")</f>
        <v/>
      </c>
      <c r="H92" s="34" t="str">
        <f aca="false">IF(I92 = "-", 0, "")</f>
        <v/>
      </c>
      <c r="J92" s="36" t="n">
        <f aca="true">IF(I92 = "-", 0, INDIRECT("J" &amp; ROW() - 1) + E92)</f>
        <v>0</v>
      </c>
      <c r="K92" s="35" t="n">
        <f aca="true">IF(I92 = "-", INDIRECT("C" &amp; ROW() - 1),0)</f>
        <v>0</v>
      </c>
      <c r="L92" s="35" t="n">
        <f aca="false">IF(I92="-",1,0)</f>
        <v>0</v>
      </c>
      <c r="M92" s="35" t="n">
        <f aca="true">IF(K92 = 0, INDIRECT("N" &amp; ROW() - 1), K92)</f>
        <v>0</v>
      </c>
      <c r="Q92" s="34" t="str">
        <f aca="true">IF(P92 = "", "", P92 / INDIRECT("D" &amp; ROW() - 1) )</f>
        <v/>
      </c>
      <c r="R92" s="34" t="str">
        <f aca="true">IF(I92="-",IF(ISNUMBER(SEARCH(",", INDIRECT("B" &amp; ROW() - 1) )),1,""), "")</f>
        <v/>
      </c>
      <c r="AMI92" s="2"/>
      <c r="AMJ92" s="2"/>
    </row>
    <row r="93" s="35" customFormat="true" ht="13.5" hidden="false" customHeight="true" outlineLevel="0" collapsed="false">
      <c r="B93" s="37" t="str">
        <f aca="false">IF(D93="","",VLOOKUP(D93, 'SKU Маскарпоне'!$A$1:$F$150, 6, 0))</f>
        <v/>
      </c>
      <c r="C93" s="37" t="str">
        <f aca="false">IF(D93="","",VLOOKUP(D93, 'SKU Маскарпоне'!$A$1:$B$150, 2, 0))</f>
        <v/>
      </c>
      <c r="E93" s="36"/>
      <c r="F93" s="33" t="str">
        <f aca="true">IF(I93="","",INDIRECT("J" &amp; ROW() - 1) - G93)</f>
        <v/>
      </c>
      <c r="G93" s="34" t="str">
        <f aca="true">IF(I93 = "-", IF(VLOOKUP(INDIRECT("D" &amp; ROW() - 1), 'SKU Маскарпоне'!$A$1:$C$150, 3, 0) = 1, H93 + VLOOKUP(INDIRECT("D" &amp; ROW() - 1), 'SKU Маскарпоне'!$A$1:$D$150, 4, 0), VLOOKUP(INDIRECT("D" &amp; ROW() - 1), 'SKU Маскарпоне'!$A$1:$C$150, 3, 0) * H93) ,"")</f>
        <v/>
      </c>
      <c r="H93" s="34" t="str">
        <f aca="false">IF(I93 = "-", 0, "")</f>
        <v/>
      </c>
      <c r="J93" s="36" t="n">
        <f aca="true">IF(I93 = "-", 0, INDIRECT("J" &amp; ROW() - 1) + E93)</f>
        <v>0</v>
      </c>
      <c r="K93" s="35" t="n">
        <f aca="true">IF(I93 = "-", INDIRECT("C" &amp; ROW() - 1),0)</f>
        <v>0</v>
      </c>
      <c r="L93" s="35" t="n">
        <f aca="false">IF(I93="-",1,0)</f>
        <v>0</v>
      </c>
      <c r="M93" s="35" t="n">
        <f aca="true">IF(K93 = 0, INDIRECT("N" &amp; ROW() - 1), K93)</f>
        <v>0</v>
      </c>
      <c r="Q93" s="34" t="str">
        <f aca="true">IF(P93 = "", "", P93 / INDIRECT("D" &amp; ROW() - 1) )</f>
        <v/>
      </c>
      <c r="R93" s="34" t="str">
        <f aca="true">IF(I93="-",IF(ISNUMBER(SEARCH(",", INDIRECT("B" &amp; ROW() - 1) )),1,""), "")</f>
        <v/>
      </c>
      <c r="AMI93" s="2"/>
      <c r="AMJ93" s="2"/>
    </row>
    <row r="94" s="35" customFormat="true" ht="13.5" hidden="false" customHeight="true" outlineLevel="0" collapsed="false">
      <c r="B94" s="37" t="str">
        <f aca="false">IF(D94="","",VLOOKUP(D94, 'SKU Маскарпоне'!$A$1:$F$150, 6, 0))</f>
        <v/>
      </c>
      <c r="C94" s="37" t="str">
        <f aca="false">IF(D94="","",VLOOKUP(D94, 'SKU Маскарпоне'!$A$1:$B$150, 2, 0))</f>
        <v/>
      </c>
      <c r="E94" s="36"/>
      <c r="F94" s="33" t="str">
        <f aca="true">IF(I94="","",INDIRECT("J" &amp; ROW() - 1) - G94)</f>
        <v/>
      </c>
      <c r="G94" s="34" t="str">
        <f aca="true">IF(I94 = "-", IF(VLOOKUP(INDIRECT("D" &amp; ROW() - 1), 'SKU Маскарпоне'!$A$1:$C$150, 3, 0) = 1, H94 + VLOOKUP(INDIRECT("D" &amp; ROW() - 1), 'SKU Маскарпоне'!$A$1:$D$150, 4, 0), VLOOKUP(INDIRECT("D" &amp; ROW() - 1), 'SKU Маскарпоне'!$A$1:$C$150, 3, 0) * H94) ,"")</f>
        <v/>
      </c>
      <c r="H94" s="34" t="str">
        <f aca="false">IF(I94 = "-", 0, "")</f>
        <v/>
      </c>
      <c r="J94" s="36" t="n">
        <f aca="true">IF(I94 = "-", 0, INDIRECT("J" &amp; ROW() - 1) + E94)</f>
        <v>0</v>
      </c>
      <c r="K94" s="35" t="n">
        <f aca="true">IF(I94 = "-", INDIRECT("C" &amp; ROW() - 1),0)</f>
        <v>0</v>
      </c>
      <c r="L94" s="35" t="n">
        <f aca="false">IF(I94="-",1,0)</f>
        <v>0</v>
      </c>
      <c r="M94" s="35" t="n">
        <f aca="true">IF(K94 = 0, INDIRECT("N" &amp; ROW() - 1), K94)</f>
        <v>0</v>
      </c>
      <c r="Q94" s="34" t="str">
        <f aca="true">IF(P94 = "", "", P94 / INDIRECT("D" &amp; ROW() - 1) )</f>
        <v/>
      </c>
      <c r="R94" s="34" t="str">
        <f aca="true">IF(I94="-",IF(ISNUMBER(SEARCH(",", INDIRECT("B" &amp; ROW() - 1) )),1,""), "")</f>
        <v/>
      </c>
      <c r="AMI94" s="2"/>
      <c r="AMJ94" s="2"/>
    </row>
    <row r="95" s="35" customFormat="true" ht="13.5" hidden="false" customHeight="true" outlineLevel="0" collapsed="false">
      <c r="B95" s="37" t="str">
        <f aca="false">IF(D95="","",VLOOKUP(D95, 'SKU Маскарпоне'!$A$1:$F$150, 6, 0))</f>
        <v/>
      </c>
      <c r="C95" s="37" t="str">
        <f aca="false">IF(D95="","",VLOOKUP(D95, 'SKU Маскарпоне'!$A$1:$B$150, 2, 0))</f>
        <v/>
      </c>
      <c r="E95" s="36"/>
      <c r="F95" s="33" t="str">
        <f aca="true">IF(I95="","",INDIRECT("J" &amp; ROW() - 1) - G95)</f>
        <v/>
      </c>
      <c r="G95" s="34" t="str">
        <f aca="true">IF(I95 = "-", IF(VLOOKUP(INDIRECT("D" &amp; ROW() - 1), 'SKU Маскарпоне'!$A$1:$C$150, 3, 0) = 1, H95 + VLOOKUP(INDIRECT("D" &amp; ROW() - 1), 'SKU Маскарпоне'!$A$1:$D$150, 4, 0), VLOOKUP(INDIRECT("D" &amp; ROW() - 1), 'SKU Маскарпоне'!$A$1:$C$150, 3, 0) * H95) ,"")</f>
        <v/>
      </c>
      <c r="H95" s="34" t="str">
        <f aca="false">IF(I95 = "-", 0, "")</f>
        <v/>
      </c>
      <c r="J95" s="36" t="n">
        <f aca="true">IF(I95 = "-", 0, INDIRECT("J" &amp; ROW() - 1) + E95)</f>
        <v>0</v>
      </c>
      <c r="K95" s="35" t="n">
        <f aca="true">IF(I95 = "-", INDIRECT("C" &amp; ROW() - 1),0)</f>
        <v>0</v>
      </c>
      <c r="L95" s="35" t="n">
        <f aca="false">IF(I95="-",1,0)</f>
        <v>0</v>
      </c>
      <c r="M95" s="35" t="n">
        <f aca="true">IF(K95 = 0, INDIRECT("N" &amp; ROW() - 1), K95)</f>
        <v>0</v>
      </c>
      <c r="Q95" s="34" t="str">
        <f aca="true">IF(P95 = "", "", P95 / INDIRECT("D" &amp; ROW() - 1) )</f>
        <v/>
      </c>
      <c r="R95" s="34" t="str">
        <f aca="true">IF(I95="-",IF(ISNUMBER(SEARCH(",", INDIRECT("B" &amp; ROW() - 1) )),1,""), "")</f>
        <v/>
      </c>
      <c r="AMI95" s="2"/>
      <c r="AMJ95" s="2"/>
    </row>
    <row r="96" s="35" customFormat="true" ht="13.5" hidden="false" customHeight="true" outlineLevel="0" collapsed="false">
      <c r="B96" s="37" t="str">
        <f aca="false">IF(D96="","",VLOOKUP(D96, 'SKU Маскарпоне'!$A$1:$F$150, 6, 0))</f>
        <v/>
      </c>
      <c r="C96" s="37" t="str">
        <f aca="false">IF(D96="","",VLOOKUP(D96, 'SKU Маскарпоне'!$A$1:$B$150, 2, 0))</f>
        <v/>
      </c>
      <c r="E96" s="36"/>
      <c r="F96" s="33" t="str">
        <f aca="true">IF(I96="","",INDIRECT("J" &amp; ROW() - 1) - G96)</f>
        <v/>
      </c>
      <c r="G96" s="34" t="str">
        <f aca="true">IF(I96 = "-", IF(VLOOKUP(INDIRECT("D" &amp; ROW() - 1), 'SKU Маскарпоне'!$A$1:$C$150, 3, 0) = 1, H96 + VLOOKUP(INDIRECT("D" &amp; ROW() - 1), 'SKU Маскарпоне'!$A$1:$D$150, 4, 0), VLOOKUP(INDIRECT("D" &amp; ROW() - 1), 'SKU Маскарпоне'!$A$1:$C$150, 3, 0) * H96) ,"")</f>
        <v/>
      </c>
      <c r="H96" s="34" t="str">
        <f aca="false">IF(I96 = "-", 0, "")</f>
        <v/>
      </c>
      <c r="J96" s="36" t="n">
        <f aca="true">IF(I96 = "-", 0, INDIRECT("J" &amp; ROW() - 1) + E96)</f>
        <v>0</v>
      </c>
      <c r="K96" s="35" t="n">
        <f aca="true">IF(I96 = "-", INDIRECT("C" &amp; ROW() - 1),0)</f>
        <v>0</v>
      </c>
      <c r="L96" s="35" t="n">
        <f aca="false">IF(I96="-",1,0)</f>
        <v>0</v>
      </c>
      <c r="M96" s="35" t="n">
        <f aca="true">IF(K96 = 0, INDIRECT("N" &amp; ROW() - 1), K96)</f>
        <v>0</v>
      </c>
      <c r="Q96" s="34" t="str">
        <f aca="true">IF(P96 = "", "", P96 / INDIRECT("D" &amp; ROW() - 1) )</f>
        <v/>
      </c>
      <c r="R96" s="34" t="str">
        <f aca="true">IF(I96="-",IF(ISNUMBER(SEARCH(",", INDIRECT("B" &amp; ROW() - 1) )),1,""), "")</f>
        <v/>
      </c>
      <c r="AMI96" s="2"/>
      <c r="AMJ96" s="2"/>
    </row>
    <row r="97" s="35" customFormat="true" ht="13.5" hidden="false" customHeight="true" outlineLevel="0" collapsed="false">
      <c r="B97" s="37" t="str">
        <f aca="false">IF(D97="","",VLOOKUP(D97, 'SKU Маскарпоне'!$A$1:$F$150, 6, 0))</f>
        <v/>
      </c>
      <c r="C97" s="37" t="str">
        <f aca="false">IF(D97="","",VLOOKUP(D97, 'SKU Маскарпоне'!$A$1:$B$150, 2, 0))</f>
        <v/>
      </c>
      <c r="E97" s="36"/>
      <c r="F97" s="33" t="str">
        <f aca="true">IF(I97="","",INDIRECT("J" &amp; ROW() - 1) - G97)</f>
        <v/>
      </c>
      <c r="G97" s="34" t="str">
        <f aca="true">IF(I97 = "-", IF(VLOOKUP(INDIRECT("D" &amp; ROW() - 1), 'SKU Маскарпоне'!$A$1:$C$150, 3, 0) = 1, H97 + VLOOKUP(INDIRECT("D" &amp; ROW() - 1), 'SKU Маскарпоне'!$A$1:$D$150, 4, 0), VLOOKUP(INDIRECT("D" &amp; ROW() - 1), 'SKU Маскарпоне'!$A$1:$C$150, 3, 0) * H97) ,"")</f>
        <v/>
      </c>
      <c r="H97" s="34" t="str">
        <f aca="false">IF(I97 = "-", 0, "")</f>
        <v/>
      </c>
      <c r="J97" s="36" t="n">
        <f aca="true">IF(I97 = "-", 0, INDIRECT("J" &amp; ROW() - 1) + E97)</f>
        <v>0</v>
      </c>
      <c r="K97" s="35" t="n">
        <f aca="true">IF(I97 = "-", INDIRECT("C" &amp; ROW() - 1),0)</f>
        <v>0</v>
      </c>
      <c r="L97" s="35" t="n">
        <f aca="false">IF(I97="-",1,0)</f>
        <v>0</v>
      </c>
      <c r="M97" s="35" t="n">
        <f aca="true">IF(K97 = 0, INDIRECT("N" &amp; ROW() - 1), K97)</f>
        <v>0</v>
      </c>
      <c r="Q97" s="34" t="str">
        <f aca="true">IF(P97 = "", "", P97 / INDIRECT("D" &amp; ROW() - 1) )</f>
        <v/>
      </c>
      <c r="R97" s="34" t="str">
        <f aca="true">IF(I97="-",IF(ISNUMBER(SEARCH(",", INDIRECT("B" &amp; ROW() - 1) )),1,""), "")</f>
        <v/>
      </c>
      <c r="AMI97" s="2"/>
      <c r="AMJ97" s="2"/>
    </row>
    <row r="98" s="35" customFormat="true" ht="13.5" hidden="false" customHeight="true" outlineLevel="0" collapsed="false">
      <c r="B98" s="37" t="str">
        <f aca="false">IF(D98="","",VLOOKUP(D98, 'SKU Маскарпоне'!$A$1:$F$150, 6, 0))</f>
        <v/>
      </c>
      <c r="C98" s="37" t="str">
        <f aca="false">IF(D98="","",VLOOKUP(D98, 'SKU Маскарпоне'!$A$1:$B$150, 2, 0))</f>
        <v/>
      </c>
      <c r="E98" s="36"/>
      <c r="F98" s="33" t="str">
        <f aca="true">IF(I98="","",INDIRECT("J" &amp; ROW() - 1) - G98)</f>
        <v/>
      </c>
      <c r="G98" s="34" t="str">
        <f aca="true">IF(I98 = "-", IF(VLOOKUP(INDIRECT("D" &amp; ROW() - 1), 'SKU Маскарпоне'!$A$1:$C$150, 3, 0) = 1, H98 + VLOOKUP(INDIRECT("D" &amp; ROW() - 1), 'SKU Маскарпоне'!$A$1:$D$150, 4, 0), VLOOKUP(INDIRECT("D" &amp; ROW() - 1), 'SKU Маскарпоне'!$A$1:$C$150, 3, 0) * H98) ,"")</f>
        <v/>
      </c>
      <c r="H98" s="34" t="str">
        <f aca="false">IF(I98 = "-", 0, "")</f>
        <v/>
      </c>
      <c r="J98" s="36" t="n">
        <f aca="true">IF(I98 = "-", 0, INDIRECT("J" &amp; ROW() - 1) + E98)</f>
        <v>0</v>
      </c>
      <c r="K98" s="35" t="n">
        <f aca="true">IF(I98 = "-", INDIRECT("C" &amp; ROW() - 1),0)</f>
        <v>0</v>
      </c>
      <c r="L98" s="35" t="n">
        <f aca="false">IF(I98="-",1,0)</f>
        <v>0</v>
      </c>
      <c r="M98" s="35" t="n">
        <f aca="true">IF(K98 = 0, INDIRECT("N" &amp; ROW() - 1), K98)</f>
        <v>0</v>
      </c>
      <c r="Q98" s="34" t="str">
        <f aca="true">IF(P98 = "", "", P98 / INDIRECT("D" &amp; ROW() - 1) )</f>
        <v/>
      </c>
      <c r="R98" s="34" t="str">
        <f aca="true">IF(I98="-",IF(ISNUMBER(SEARCH(",", INDIRECT("B" &amp; ROW() - 1) )),1,""), "")</f>
        <v/>
      </c>
      <c r="AMI98" s="2"/>
      <c r="AMJ98" s="2"/>
    </row>
    <row r="99" s="35" customFormat="true" ht="13.5" hidden="false" customHeight="true" outlineLevel="0" collapsed="false">
      <c r="B99" s="37" t="str">
        <f aca="false">IF(D99="","",VLOOKUP(D99, 'SKU Маскарпоне'!$A$1:$F$150, 6, 0))</f>
        <v/>
      </c>
      <c r="C99" s="37" t="str">
        <f aca="false">IF(D99="","",VLOOKUP(D99, 'SKU Маскарпоне'!$A$1:$B$150, 2, 0))</f>
        <v/>
      </c>
      <c r="E99" s="36"/>
      <c r="F99" s="33" t="str">
        <f aca="true">IF(I99="","",INDIRECT("J" &amp; ROW() - 1) - G99)</f>
        <v/>
      </c>
      <c r="G99" s="34" t="str">
        <f aca="true">IF(I99 = "-", IF(VLOOKUP(INDIRECT("D" &amp; ROW() - 1), 'SKU Маскарпоне'!$A$1:$C$150, 3, 0) = 1, H99 + VLOOKUP(INDIRECT("D" &amp; ROW() - 1), 'SKU Маскарпоне'!$A$1:$D$150, 4, 0), VLOOKUP(INDIRECT("D" &amp; ROW() - 1), 'SKU Маскарпоне'!$A$1:$C$150, 3, 0) * H99) ,"")</f>
        <v/>
      </c>
      <c r="H99" s="34" t="str">
        <f aca="false">IF(I99 = "-", 0, "")</f>
        <v/>
      </c>
      <c r="J99" s="36" t="n">
        <f aca="true">IF(I99 = "-", 0, INDIRECT("J" &amp; ROW() - 1) + E99)</f>
        <v>0</v>
      </c>
      <c r="K99" s="35" t="n">
        <f aca="true">IF(I99 = "-", INDIRECT("C" &amp; ROW() - 1),0)</f>
        <v>0</v>
      </c>
      <c r="L99" s="35" t="n">
        <f aca="false">IF(I99="-",1,0)</f>
        <v>0</v>
      </c>
      <c r="M99" s="35" t="n">
        <f aca="true">IF(K99 = 0, INDIRECT("N" &amp; ROW() - 1), K99)</f>
        <v>0</v>
      </c>
      <c r="Q99" s="34" t="str">
        <f aca="true">IF(P99 = "", "", P99 / INDIRECT("D" &amp; ROW() - 1) )</f>
        <v/>
      </c>
      <c r="R99" s="34" t="str">
        <f aca="true">IF(I99="-",IF(ISNUMBER(SEARCH(",", INDIRECT("B" &amp; ROW() - 1) )),1,""), "")</f>
        <v/>
      </c>
      <c r="AMI99" s="2"/>
      <c r="AMJ99" s="2"/>
    </row>
    <row r="100" s="35" customFormat="true" ht="13.5" hidden="false" customHeight="true" outlineLevel="0" collapsed="false">
      <c r="B100" s="37" t="str">
        <f aca="false">IF(D100="","",VLOOKUP(D100, 'SKU Маскарпоне'!$A$1:$F$150, 6, 0))</f>
        <v/>
      </c>
      <c r="C100" s="37" t="str">
        <f aca="false">IF(D100="","",VLOOKUP(D100, 'SKU Маскарпоне'!$A$1:$B$150, 2, 0))</f>
        <v/>
      </c>
      <c r="E100" s="36"/>
      <c r="F100" s="33" t="str">
        <f aca="true">IF(I100="","",INDIRECT("J" &amp; ROW() - 1) - G100)</f>
        <v/>
      </c>
      <c r="G100" s="34" t="str">
        <f aca="true">IF(I100 = "-", IF(VLOOKUP(INDIRECT("D" &amp; ROW() - 1), 'SKU Маскарпоне'!$A$1:$C$150, 3, 0) = 1, H100 + VLOOKUP(INDIRECT("D" &amp; ROW() - 1), 'SKU Маскарпоне'!$A$1:$D$150, 4, 0), VLOOKUP(INDIRECT("D" &amp; ROW() - 1), 'SKU Маскарпоне'!$A$1:$C$150, 3, 0) * H100) ,"")</f>
        <v/>
      </c>
      <c r="H100" s="34" t="str">
        <f aca="false">IF(I100 = "-", 0, "")</f>
        <v/>
      </c>
      <c r="J100" s="36" t="n">
        <f aca="true">IF(I100 = "-", 0, INDIRECT("J" &amp; ROW() - 1) + E100)</f>
        <v>0</v>
      </c>
      <c r="K100" s="35" t="n">
        <f aca="true">IF(I100 = "-", INDIRECT("C" &amp; ROW() - 1),0)</f>
        <v>0</v>
      </c>
      <c r="L100" s="35" t="n">
        <f aca="false">IF(I100="-",1,0)</f>
        <v>0</v>
      </c>
      <c r="M100" s="35" t="n">
        <f aca="true">IF(K100 = 0, INDIRECT("N" &amp; ROW() - 1), K100)</f>
        <v>0</v>
      </c>
      <c r="Q100" s="34" t="str">
        <f aca="true">IF(P100 = "", "", P100 / INDIRECT("D" &amp; ROW() - 1) )</f>
        <v/>
      </c>
      <c r="R100" s="34" t="str">
        <f aca="true">IF(I100="-",IF(ISNUMBER(SEARCH(",", INDIRECT("B" &amp; ROW() - 1) )),1,""), "")</f>
        <v/>
      </c>
      <c r="AMI100" s="2"/>
      <c r="AMJ100" s="2"/>
    </row>
    <row r="101" s="35" customFormat="true" ht="13.5" hidden="false" customHeight="true" outlineLevel="0" collapsed="false">
      <c r="B101" s="37" t="str">
        <f aca="false">IF(D101="","",VLOOKUP(D101, 'SKU Маскарпоне'!$A$1:$F$150, 6, 0))</f>
        <v/>
      </c>
      <c r="C101" s="37" t="str">
        <f aca="false">IF(D101="","",VLOOKUP(D101, 'SKU Маскарпоне'!$A$1:$B$150, 2, 0))</f>
        <v/>
      </c>
      <c r="E101" s="36"/>
      <c r="F101" s="33" t="str">
        <f aca="true">IF(I101="","",INDIRECT("J" &amp; ROW() - 1) - G101)</f>
        <v/>
      </c>
      <c r="G101" s="34" t="str">
        <f aca="true">IF(I101 = "-", IF(VLOOKUP(INDIRECT("D" &amp; ROW() - 1), 'SKU Маскарпоне'!$A$1:$C$150, 3, 0) = 1, H101 + VLOOKUP(INDIRECT("D" &amp; ROW() - 1), 'SKU Маскарпоне'!$A$1:$D$150, 4, 0), VLOOKUP(INDIRECT("D" &amp; ROW() - 1), 'SKU Маскарпоне'!$A$1:$C$150, 3, 0) * H101) ,"")</f>
        <v/>
      </c>
      <c r="H101" s="34" t="str">
        <f aca="false">IF(I101 = "-", 0, "")</f>
        <v/>
      </c>
      <c r="J101" s="36" t="n">
        <f aca="true">IF(I101 = "-", 0, INDIRECT("J" &amp; ROW() - 1) + E101)</f>
        <v>0</v>
      </c>
      <c r="K101" s="35" t="n">
        <f aca="true">IF(I101 = "-", INDIRECT("C" &amp; ROW() - 1),0)</f>
        <v>0</v>
      </c>
      <c r="L101" s="35" t="n">
        <f aca="false">IF(I101="-",1,0)</f>
        <v>0</v>
      </c>
      <c r="M101" s="35" t="n">
        <f aca="true">IF(K101 = 0, INDIRECT("N" &amp; ROW() - 1), K101)</f>
        <v>0</v>
      </c>
      <c r="Q101" s="34" t="str">
        <f aca="true">IF(P101 = "", "", P101 / INDIRECT("D" &amp; ROW() - 1) )</f>
        <v/>
      </c>
      <c r="R101" s="34" t="str">
        <f aca="true">IF(I101="-",IF(ISNUMBER(SEARCH(",", INDIRECT("B" &amp; ROW() - 1) )),1,""), "")</f>
        <v/>
      </c>
      <c r="AMI101" s="2"/>
      <c r="AMJ101" s="2"/>
    </row>
    <row r="102" s="35" customFormat="true" ht="13.5" hidden="false" customHeight="true" outlineLevel="0" collapsed="false">
      <c r="B102" s="37" t="str">
        <f aca="false">IF(D102="","",VLOOKUP(D102, 'SKU Маскарпоне'!$A$1:$F$150, 6, 0))</f>
        <v/>
      </c>
      <c r="C102" s="37" t="str">
        <f aca="false">IF(D102="","",VLOOKUP(D102, 'SKU Маскарпоне'!$A$1:$B$150, 2, 0))</f>
        <v/>
      </c>
      <c r="E102" s="36"/>
      <c r="F102" s="33" t="str">
        <f aca="true">IF(I102="","",INDIRECT("J" &amp; ROW() - 1) - G102)</f>
        <v/>
      </c>
      <c r="G102" s="34" t="str">
        <f aca="true">IF(I102 = "-", IF(VLOOKUP(INDIRECT("D" &amp; ROW() - 1), 'SKU Маскарпоне'!$A$1:$C$150, 3, 0) = 1, H102 + VLOOKUP(INDIRECT("D" &amp; ROW() - 1), 'SKU Маскарпоне'!$A$1:$D$150, 4, 0), VLOOKUP(INDIRECT("D" &amp; ROW() - 1), 'SKU Маскарпоне'!$A$1:$C$150, 3, 0) * H102) ,"")</f>
        <v/>
      </c>
      <c r="H102" s="34" t="str">
        <f aca="false">IF(I102 = "-", 0, "")</f>
        <v/>
      </c>
      <c r="J102" s="36" t="n">
        <f aca="true">IF(I102 = "-", 0, INDIRECT("J" &amp; ROW() - 1) + E102)</f>
        <v>0</v>
      </c>
      <c r="K102" s="35" t="n">
        <f aca="true">IF(I102 = "-", INDIRECT("C" &amp; ROW() - 1),0)</f>
        <v>0</v>
      </c>
      <c r="L102" s="35" t="n">
        <f aca="false">IF(I102="-",1,0)</f>
        <v>0</v>
      </c>
      <c r="M102" s="35" t="n">
        <f aca="true">IF(K102 = 0, INDIRECT("N" &amp; ROW() - 1), K102)</f>
        <v>0</v>
      </c>
      <c r="Q102" s="34" t="str">
        <f aca="true">IF(P102 = "", "", P102 / INDIRECT("D" &amp; ROW() - 1) )</f>
        <v/>
      </c>
      <c r="R102" s="34" t="str">
        <f aca="true">IF(I102="-",IF(ISNUMBER(SEARCH(",", INDIRECT("B" &amp; ROW() - 1) )),1,""), "")</f>
        <v/>
      </c>
      <c r="AMI102" s="2"/>
      <c r="AMJ102" s="2"/>
    </row>
    <row r="103" s="35" customFormat="true" ht="13.5" hidden="false" customHeight="true" outlineLevel="0" collapsed="false">
      <c r="B103" s="37" t="str">
        <f aca="false">IF(D103="","",VLOOKUP(D103, 'SKU Маскарпоне'!$A$1:$F$150, 6, 0))</f>
        <v/>
      </c>
      <c r="C103" s="37" t="str">
        <f aca="false">IF(D103="","",VLOOKUP(D103, 'SKU Маскарпоне'!$A$1:$B$150, 2, 0))</f>
        <v/>
      </c>
      <c r="E103" s="36"/>
      <c r="F103" s="33" t="str">
        <f aca="true">IF(I103="","",INDIRECT("J" &amp; ROW() - 1) - G103)</f>
        <v/>
      </c>
      <c r="G103" s="34" t="str">
        <f aca="true">IF(I103 = "-", IF(VLOOKUP(INDIRECT("D" &amp; ROW() - 1), 'SKU Маскарпоне'!$A$1:$C$150, 3, 0) = 1, H103 + VLOOKUP(INDIRECT("D" &amp; ROW() - 1), 'SKU Маскарпоне'!$A$1:$D$150, 4, 0), VLOOKUP(INDIRECT("D" &amp; ROW() - 1), 'SKU Маскарпоне'!$A$1:$C$150, 3, 0) * H103) ,"")</f>
        <v/>
      </c>
      <c r="H103" s="34" t="str">
        <f aca="false">IF(I103 = "-", 0, "")</f>
        <v/>
      </c>
      <c r="J103" s="36" t="n">
        <f aca="true">IF(I103 = "-", 0, INDIRECT("J" &amp; ROW() - 1) + E103)</f>
        <v>0</v>
      </c>
      <c r="K103" s="35" t="n">
        <f aca="true">IF(I103 = "-", INDIRECT("C" &amp; ROW() - 1),0)</f>
        <v>0</v>
      </c>
      <c r="L103" s="35" t="n">
        <f aca="false">IF(I103="-",1,0)</f>
        <v>0</v>
      </c>
      <c r="M103" s="35" t="n">
        <f aca="true">IF(K103 = 0, INDIRECT("N" &amp; ROW() - 1), K103)</f>
        <v>0</v>
      </c>
      <c r="Q103" s="34" t="str">
        <f aca="true">IF(P103 = "", "", P103 / INDIRECT("D" &amp; ROW() - 1) )</f>
        <v/>
      </c>
      <c r="R103" s="34" t="str">
        <f aca="true">IF(I103="-",IF(ISNUMBER(SEARCH(",", INDIRECT("B" &amp; ROW() - 1) )),1,""), "")</f>
        <v/>
      </c>
      <c r="AMI103" s="2"/>
      <c r="AMJ103" s="2"/>
    </row>
    <row r="104" s="35" customFormat="true" ht="13.5" hidden="false" customHeight="true" outlineLevel="0" collapsed="false">
      <c r="B104" s="37" t="str">
        <f aca="false">IF(D104="","",VLOOKUP(D104, 'SKU Маскарпоне'!$A$1:$F$150, 6, 0))</f>
        <v/>
      </c>
      <c r="C104" s="37" t="str">
        <f aca="false">IF(D104="","",VLOOKUP(D104, 'SKU Маскарпоне'!$A$1:$B$150, 2, 0))</f>
        <v/>
      </c>
      <c r="E104" s="36"/>
      <c r="F104" s="33" t="str">
        <f aca="true">IF(I104="","",INDIRECT("J" &amp; ROW() - 1) - G104)</f>
        <v/>
      </c>
      <c r="G104" s="34" t="str">
        <f aca="true">IF(I104 = "-", IF(VLOOKUP(INDIRECT("D" &amp; ROW() - 1), 'SKU Маскарпоне'!$A$1:$C$150, 3, 0) = 1, H104 + VLOOKUP(INDIRECT("D" &amp; ROW() - 1), 'SKU Маскарпоне'!$A$1:$D$150, 4, 0), VLOOKUP(INDIRECT("D" &amp; ROW() - 1), 'SKU Маскарпоне'!$A$1:$C$150, 3, 0) * H104) ,"")</f>
        <v/>
      </c>
      <c r="H104" s="34" t="str">
        <f aca="false">IF(I104 = "-", 0, "")</f>
        <v/>
      </c>
      <c r="J104" s="36" t="n">
        <f aca="true">IF(I104 = "-", 0, INDIRECT("J" &amp; ROW() - 1) + E104)</f>
        <v>0</v>
      </c>
      <c r="K104" s="35" t="n">
        <f aca="true">IF(I104 = "-", INDIRECT("C" &amp; ROW() - 1),0)</f>
        <v>0</v>
      </c>
      <c r="L104" s="35" t="n">
        <f aca="false">IF(I104="-",1,0)</f>
        <v>0</v>
      </c>
      <c r="M104" s="35" t="n">
        <f aca="true">IF(K104 = 0, INDIRECT("N" &amp; ROW() - 1), K104)</f>
        <v>0</v>
      </c>
      <c r="Q104" s="34" t="str">
        <f aca="true">IF(P104 = "", "", P104 / INDIRECT("D" &amp; ROW() - 1) )</f>
        <v/>
      </c>
      <c r="R104" s="34" t="str">
        <f aca="true">IF(I104="-",IF(ISNUMBER(SEARCH(",", INDIRECT("B" &amp; ROW() - 1) )),1,""), "")</f>
        <v/>
      </c>
      <c r="AMI104" s="2"/>
      <c r="AMJ104" s="2"/>
    </row>
    <row r="105" s="35" customFormat="true" ht="13.5" hidden="false" customHeight="true" outlineLevel="0" collapsed="false">
      <c r="B105" s="37" t="str">
        <f aca="false">IF(D105="","",VLOOKUP(D105, 'SKU Маскарпоне'!$A$1:$F$150, 6, 0))</f>
        <v/>
      </c>
      <c r="C105" s="37" t="str">
        <f aca="false">IF(D105="","",VLOOKUP(D105, 'SKU Маскарпоне'!$A$1:$B$150, 2, 0))</f>
        <v/>
      </c>
      <c r="E105" s="36"/>
      <c r="F105" s="33" t="str">
        <f aca="true">IF(I105="","",INDIRECT("J" &amp; ROW() - 1) - G105)</f>
        <v/>
      </c>
      <c r="G105" s="34" t="str">
        <f aca="true">IF(I105 = "-", IF(VLOOKUP(INDIRECT("D" &amp; ROW() - 1), 'SKU Маскарпоне'!$A$1:$C$150, 3, 0) = 1, H105 + VLOOKUP(INDIRECT("D" &amp; ROW() - 1), 'SKU Маскарпоне'!$A$1:$D$150, 4, 0), VLOOKUP(INDIRECT("D" &amp; ROW() - 1), 'SKU Маскарпоне'!$A$1:$C$150, 3, 0) * H105) ,"")</f>
        <v/>
      </c>
      <c r="H105" s="34" t="str">
        <f aca="false">IF(I105 = "-", 0, "")</f>
        <v/>
      </c>
      <c r="J105" s="36" t="n">
        <f aca="true">IF(I105 = "-", 0, INDIRECT("J" &amp; ROW() - 1) + E105)</f>
        <v>0</v>
      </c>
      <c r="K105" s="35" t="n">
        <f aca="true">IF(I105 = "-", INDIRECT("C" &amp; ROW() - 1),0)</f>
        <v>0</v>
      </c>
      <c r="L105" s="35" t="n">
        <f aca="false">IF(I105="-",1,0)</f>
        <v>0</v>
      </c>
      <c r="M105" s="35" t="n">
        <f aca="true">IF(K105 = 0, INDIRECT("N" &amp; ROW() - 1), K105)</f>
        <v>0</v>
      </c>
      <c r="Q105" s="34" t="str">
        <f aca="true">IF(P105 = "", "", P105 / INDIRECT("D" &amp; ROW() - 1) )</f>
        <v/>
      </c>
      <c r="R105" s="34" t="str">
        <f aca="true">IF(I105="-",IF(ISNUMBER(SEARCH(",", INDIRECT("B" &amp; ROW() - 1) )),1,""), "")</f>
        <v/>
      </c>
      <c r="AMI105" s="2"/>
      <c r="AMJ105" s="2"/>
    </row>
    <row r="106" s="35" customFormat="true" ht="13.5" hidden="false" customHeight="true" outlineLevel="0" collapsed="false">
      <c r="B106" s="37" t="str">
        <f aca="false">IF(D106="","",VLOOKUP(D106, 'SKU Маскарпоне'!$A$1:$F$150, 6, 0))</f>
        <v/>
      </c>
      <c r="C106" s="37" t="str">
        <f aca="false">IF(D106="","",VLOOKUP(D106, 'SKU Маскарпоне'!$A$1:$B$150, 2, 0))</f>
        <v/>
      </c>
      <c r="E106" s="36"/>
      <c r="F106" s="33" t="str">
        <f aca="true">IF(I106="","",INDIRECT("J" &amp; ROW() - 1) - G106)</f>
        <v/>
      </c>
      <c r="G106" s="34" t="str">
        <f aca="true">IF(I106 = "-", IF(VLOOKUP(INDIRECT("D" &amp; ROW() - 1), 'SKU Маскарпоне'!$A$1:$C$150, 3, 0) = 1, H106 + VLOOKUP(INDIRECT("D" &amp; ROW() - 1), 'SKU Маскарпоне'!$A$1:$D$150, 4, 0), VLOOKUP(INDIRECT("D" &amp; ROW() - 1), 'SKU Маскарпоне'!$A$1:$C$150, 3, 0) * H106) ,"")</f>
        <v/>
      </c>
      <c r="H106" s="34" t="str">
        <f aca="false">IF(I106 = "-", 0, "")</f>
        <v/>
      </c>
      <c r="J106" s="36" t="n">
        <f aca="true">IF(I106 = "-", 0, INDIRECT("J" &amp; ROW() - 1) + E106)</f>
        <v>0</v>
      </c>
      <c r="K106" s="35" t="n">
        <f aca="true">IF(I106 = "-", INDIRECT("C" &amp; ROW() - 1),0)</f>
        <v>0</v>
      </c>
      <c r="L106" s="35" t="n">
        <f aca="false">IF(I106="-",1,0)</f>
        <v>0</v>
      </c>
      <c r="M106" s="35" t="n">
        <f aca="true">IF(K106 = 0, INDIRECT("N" &amp; ROW() - 1), K106)</f>
        <v>0</v>
      </c>
      <c r="Q106" s="34" t="str">
        <f aca="true">IF(P106 = "", "", P106 / INDIRECT("D" &amp; ROW() - 1) )</f>
        <v/>
      </c>
      <c r="R106" s="34" t="str">
        <f aca="true">IF(I106="-",IF(ISNUMBER(SEARCH(",", INDIRECT("B" &amp; ROW() - 1) )),1,""), "")</f>
        <v/>
      </c>
      <c r="AMI106" s="2"/>
      <c r="AMJ106" s="2"/>
    </row>
    <row r="107" s="35" customFormat="true" ht="13.5" hidden="false" customHeight="true" outlineLevel="0" collapsed="false">
      <c r="B107" s="37" t="str">
        <f aca="false">IF(D107="","",VLOOKUP(D107, 'SKU Маскарпоне'!$A$1:$F$150, 6, 0))</f>
        <v/>
      </c>
      <c r="C107" s="37" t="str">
        <f aca="false">IF(D107="","",VLOOKUP(D107, 'SKU Маскарпоне'!$A$1:$B$150, 2, 0))</f>
        <v/>
      </c>
      <c r="E107" s="36"/>
      <c r="F107" s="33" t="str">
        <f aca="true">IF(I107="","",INDIRECT("J" &amp; ROW() - 1) - G107)</f>
        <v/>
      </c>
      <c r="G107" s="34" t="str">
        <f aca="true">IF(I107 = "-", IF(VLOOKUP(INDIRECT("D" &amp; ROW() - 1), 'SKU Маскарпоне'!$A$1:$C$150, 3, 0) = 1, H107 + VLOOKUP(INDIRECT("D" &amp; ROW() - 1), 'SKU Маскарпоне'!$A$1:$D$150, 4, 0), VLOOKUP(INDIRECT("D" &amp; ROW() - 1), 'SKU Маскарпоне'!$A$1:$C$150, 3, 0) * H107) ,"")</f>
        <v/>
      </c>
      <c r="H107" s="34" t="str">
        <f aca="false">IF(I107 = "-", 0, "")</f>
        <v/>
      </c>
      <c r="J107" s="36" t="n">
        <f aca="true">IF(I107 = "-", 0, INDIRECT("J" &amp; ROW() - 1) + E107)</f>
        <v>0</v>
      </c>
      <c r="K107" s="35" t="n">
        <f aca="true">IF(I107 = "-", INDIRECT("C" &amp; ROW() - 1),0)</f>
        <v>0</v>
      </c>
      <c r="L107" s="35" t="n">
        <f aca="false">IF(I107="-",1,0)</f>
        <v>0</v>
      </c>
      <c r="M107" s="35" t="n">
        <f aca="true">IF(K107 = 0, INDIRECT("N" &amp; ROW() - 1), K107)</f>
        <v>0</v>
      </c>
      <c r="Q107" s="34" t="str">
        <f aca="true">IF(P107 = "", "", P107 / INDIRECT("D" &amp; ROW() - 1) )</f>
        <v/>
      </c>
      <c r="R107" s="34" t="str">
        <f aca="true">IF(I107="-",IF(ISNUMBER(SEARCH(",", INDIRECT("B" &amp; ROW() - 1) )),1,""), "")</f>
        <v/>
      </c>
      <c r="AMI107" s="2"/>
      <c r="AMJ107" s="2"/>
    </row>
    <row r="108" s="35" customFormat="true" ht="13.5" hidden="false" customHeight="true" outlineLevel="0" collapsed="false">
      <c r="B108" s="37" t="str">
        <f aca="false">IF(D108="","",VLOOKUP(D108, 'SKU Маскарпоне'!$A$1:$F$150, 6, 0))</f>
        <v/>
      </c>
      <c r="C108" s="37" t="str">
        <f aca="false">IF(D108="","",VLOOKUP(D108, 'SKU Маскарпоне'!$A$1:$B$150, 2, 0))</f>
        <v/>
      </c>
      <c r="E108" s="36"/>
      <c r="F108" s="33" t="str">
        <f aca="true">IF(I108="","",INDIRECT("J" &amp; ROW() - 1) - G108)</f>
        <v/>
      </c>
      <c r="G108" s="34" t="str">
        <f aca="true">IF(I108 = "-", IF(VLOOKUP(INDIRECT("D" &amp; ROW() - 1), 'SKU Маскарпоне'!$A$1:$C$150, 3, 0) = 1, H108 + VLOOKUP(INDIRECT("D" &amp; ROW() - 1), 'SKU Маскарпоне'!$A$1:$D$150, 4, 0), VLOOKUP(INDIRECT("D" &amp; ROW() - 1), 'SKU Маскарпоне'!$A$1:$C$150, 3, 0) * H108) ,"")</f>
        <v/>
      </c>
      <c r="H108" s="34" t="str">
        <f aca="false">IF(I108 = "-", 0, "")</f>
        <v/>
      </c>
      <c r="J108" s="36" t="n">
        <f aca="true">IF(I108 = "-", 0, INDIRECT("J" &amp; ROW() - 1) + E108)</f>
        <v>0</v>
      </c>
      <c r="K108" s="35" t="n">
        <f aca="true">IF(I108 = "-", INDIRECT("C" &amp; ROW() - 1),0)</f>
        <v>0</v>
      </c>
      <c r="L108" s="35" t="n">
        <f aca="false">IF(I108="-",1,0)</f>
        <v>0</v>
      </c>
      <c r="M108" s="35" t="n">
        <f aca="true">IF(K108 = 0, INDIRECT("N" &amp; ROW() - 1), K108)</f>
        <v>0</v>
      </c>
      <c r="Q108" s="34" t="str">
        <f aca="true">IF(P108 = "", "", P108 / INDIRECT("D" &amp; ROW() - 1) )</f>
        <v/>
      </c>
      <c r="R108" s="34" t="str">
        <f aca="true">IF(I108="-",IF(ISNUMBER(SEARCH(",", INDIRECT("B" &amp; ROW() - 1) )),1,""), "")</f>
        <v/>
      </c>
      <c r="AMI108" s="2"/>
      <c r="AMJ108" s="2"/>
    </row>
    <row r="109" s="35" customFormat="true" ht="13.5" hidden="false" customHeight="true" outlineLevel="0" collapsed="false">
      <c r="B109" s="37" t="str">
        <f aca="false">IF(D109="","",VLOOKUP(D109, 'SKU Маскарпоне'!$A$1:$F$150, 6, 0))</f>
        <v/>
      </c>
      <c r="C109" s="37" t="str">
        <f aca="false">IF(D109="","",VLOOKUP(D109, 'SKU Маскарпоне'!$A$1:$B$150, 2, 0))</f>
        <v/>
      </c>
      <c r="E109" s="36"/>
      <c r="F109" s="33" t="str">
        <f aca="true">IF(I109="","",INDIRECT("J" &amp; ROW() - 1) - G109)</f>
        <v/>
      </c>
      <c r="G109" s="34" t="str">
        <f aca="true">IF(I109 = "-", IF(VLOOKUP(INDIRECT("D" &amp; ROW() - 1), 'SKU Маскарпоне'!$A$1:$C$150, 3, 0) = 1, H109 + VLOOKUP(INDIRECT("D" &amp; ROW() - 1), 'SKU Маскарпоне'!$A$1:$D$150, 4, 0), VLOOKUP(INDIRECT("D" &amp; ROW() - 1), 'SKU Маскарпоне'!$A$1:$C$150, 3, 0) * H109) ,"")</f>
        <v/>
      </c>
      <c r="H109" s="34" t="str">
        <f aca="false">IF(I109 = "-", 0, "")</f>
        <v/>
      </c>
      <c r="J109" s="36" t="n">
        <f aca="true">IF(I109 = "-", 0, INDIRECT("J" &amp; ROW() - 1) + E109)</f>
        <v>0</v>
      </c>
      <c r="K109" s="35" t="n">
        <f aca="true">IF(I109 = "-", INDIRECT("C" &amp; ROW() - 1),0)</f>
        <v>0</v>
      </c>
      <c r="L109" s="35" t="n">
        <f aca="false">IF(I109="-",1,0)</f>
        <v>0</v>
      </c>
      <c r="M109" s="35" t="n">
        <f aca="true">IF(K109 = 0, INDIRECT("N" &amp; ROW() - 1), K109)</f>
        <v>0</v>
      </c>
      <c r="Q109" s="34" t="str">
        <f aca="true">IF(P109 = "", "", P109 / INDIRECT("D" &amp; ROW() - 1) )</f>
        <v/>
      </c>
      <c r="R109" s="34" t="str">
        <f aca="true">IF(I109="-",IF(ISNUMBER(SEARCH(",", INDIRECT("B" &amp; ROW() - 1) )),1,""), "")</f>
        <v/>
      </c>
      <c r="AMI109" s="2"/>
      <c r="AMJ109" s="2"/>
    </row>
    <row r="110" s="35" customFormat="true" ht="13.5" hidden="false" customHeight="true" outlineLevel="0" collapsed="false">
      <c r="B110" s="37" t="str">
        <f aca="false">IF(D110="","",VLOOKUP(D110, 'SKU Маскарпоне'!$A$1:$F$150, 6, 0))</f>
        <v/>
      </c>
      <c r="C110" s="37" t="str">
        <f aca="false">IF(D110="","",VLOOKUP(D110, 'SKU Маскарпоне'!$A$1:$B$150, 2, 0))</f>
        <v/>
      </c>
      <c r="E110" s="36"/>
      <c r="F110" s="33" t="str">
        <f aca="true">IF(I110="","",INDIRECT("J" &amp; ROW() - 1) - G110)</f>
        <v/>
      </c>
      <c r="G110" s="34" t="str">
        <f aca="true">IF(I110 = "-", IF(VLOOKUP(INDIRECT("D" &amp; ROW() - 1), 'SKU Маскарпоне'!$A$1:$C$150, 3, 0) = 1, H110 + VLOOKUP(INDIRECT("D" &amp; ROW() - 1), 'SKU Маскарпоне'!$A$1:$D$150, 4, 0), VLOOKUP(INDIRECT("D" &amp; ROW() - 1), 'SKU Маскарпоне'!$A$1:$C$150, 3, 0) * H110) ,"")</f>
        <v/>
      </c>
      <c r="H110" s="34" t="str">
        <f aca="false">IF(I110 = "-", 0, "")</f>
        <v/>
      </c>
      <c r="J110" s="36" t="n">
        <f aca="true">IF(I110 = "-", 0, INDIRECT("J" &amp; ROW() - 1) + E110)</f>
        <v>0</v>
      </c>
      <c r="K110" s="35" t="n">
        <f aca="true">IF(I110 = "-", INDIRECT("C" &amp; ROW() - 1),0)</f>
        <v>0</v>
      </c>
      <c r="L110" s="35" t="n">
        <f aca="false">IF(I110="-",1,0)</f>
        <v>0</v>
      </c>
      <c r="M110" s="35" t="n">
        <f aca="true">IF(K110 = 0, INDIRECT("N" &amp; ROW() - 1), K110)</f>
        <v>0</v>
      </c>
      <c r="Q110" s="34" t="str">
        <f aca="true">IF(P110 = "", "", P110 / INDIRECT("D" &amp; ROW() - 1) )</f>
        <v/>
      </c>
      <c r="R110" s="34" t="str">
        <f aca="true">IF(I110="-",IF(ISNUMBER(SEARCH(",", INDIRECT("B" &amp; ROW() - 1) )),1,""), "")</f>
        <v/>
      </c>
      <c r="AMI110" s="2"/>
      <c r="AMJ110" s="2"/>
    </row>
    <row r="111" s="35" customFormat="true" ht="13.5" hidden="false" customHeight="true" outlineLevel="0" collapsed="false">
      <c r="B111" s="37" t="str">
        <f aca="false">IF(D111="","",VLOOKUP(D111, 'SKU Маскарпоне'!$A$1:$F$150, 6, 0))</f>
        <v/>
      </c>
      <c r="C111" s="37" t="str">
        <f aca="false">IF(D111="","",VLOOKUP(D111, 'SKU Маскарпоне'!$A$1:$B$150, 2, 0))</f>
        <v/>
      </c>
      <c r="E111" s="36"/>
      <c r="F111" s="33" t="str">
        <f aca="true">IF(I111="","",INDIRECT("J" &amp; ROW() - 1) - G111)</f>
        <v/>
      </c>
      <c r="G111" s="34" t="str">
        <f aca="true">IF(I111 = "-", IF(VLOOKUP(INDIRECT("D" &amp; ROW() - 1), 'SKU Маскарпоне'!$A$1:$C$150, 3, 0) = 1, H111 + VLOOKUP(INDIRECT("D" &amp; ROW() - 1), 'SKU Маскарпоне'!$A$1:$D$150, 4, 0), VLOOKUP(INDIRECT("D" &amp; ROW() - 1), 'SKU Маскарпоне'!$A$1:$C$150, 3, 0) * H111) ,"")</f>
        <v/>
      </c>
      <c r="H111" s="34" t="str">
        <f aca="false">IF(I111 = "-", 0, "")</f>
        <v/>
      </c>
      <c r="J111" s="36" t="n">
        <f aca="true">IF(I111 = "-", 0, INDIRECT("J" &amp; ROW() - 1) + E111)</f>
        <v>0</v>
      </c>
      <c r="K111" s="35" t="n">
        <f aca="true">IF(I111 = "-", INDIRECT("C" &amp; ROW() - 1),0)</f>
        <v>0</v>
      </c>
      <c r="L111" s="35" t="n">
        <f aca="false">IF(I111="-",1,0)</f>
        <v>0</v>
      </c>
      <c r="M111" s="35" t="n">
        <f aca="true">IF(K111 = 0, INDIRECT("N" &amp; ROW() - 1), K111)</f>
        <v>0</v>
      </c>
      <c r="Q111" s="34" t="str">
        <f aca="true">IF(P111 = "", "", P111 / INDIRECT("D" &amp; ROW() - 1) )</f>
        <v/>
      </c>
      <c r="R111" s="34" t="str">
        <f aca="true">IF(I111="-",IF(ISNUMBER(SEARCH(",", INDIRECT("B" &amp; ROW() - 1) )),1,""), "")</f>
        <v/>
      </c>
      <c r="AMI111" s="2"/>
      <c r="AMJ111" s="2"/>
    </row>
    <row r="112" s="35" customFormat="true" ht="13.5" hidden="false" customHeight="true" outlineLevel="0" collapsed="false">
      <c r="B112" s="37" t="str">
        <f aca="false">IF(D112="","",VLOOKUP(D112, 'SKU Маскарпоне'!$A$1:$F$150, 6, 0))</f>
        <v/>
      </c>
      <c r="C112" s="37" t="str">
        <f aca="false">IF(D112="","",VLOOKUP(D112, 'SKU Маскарпоне'!$A$1:$B$150, 2, 0))</f>
        <v/>
      </c>
      <c r="E112" s="36"/>
      <c r="F112" s="33" t="str">
        <f aca="true">IF(I112="","",INDIRECT("J" &amp; ROW() - 1) - G112)</f>
        <v/>
      </c>
      <c r="G112" s="34" t="str">
        <f aca="true">IF(I112 = "-", IF(VLOOKUP(INDIRECT("D" &amp; ROW() - 1), 'SKU Маскарпоне'!$A$1:$C$150, 3, 0) = 1, H112 + VLOOKUP(INDIRECT("D" &amp; ROW() - 1), 'SKU Маскарпоне'!$A$1:$D$150, 4, 0), VLOOKUP(INDIRECT("D" &amp; ROW() - 1), 'SKU Маскарпоне'!$A$1:$C$150, 3, 0) * H112) ,"")</f>
        <v/>
      </c>
      <c r="H112" s="34" t="str">
        <f aca="false">IF(I112 = "-", 0, "")</f>
        <v/>
      </c>
      <c r="J112" s="36" t="n">
        <f aca="true">IF(I112 = "-", 0, INDIRECT("J" &amp; ROW() - 1) + E112)</f>
        <v>0</v>
      </c>
      <c r="K112" s="35" t="n">
        <f aca="true">IF(I112 = "-", INDIRECT("C" &amp; ROW() - 1),0)</f>
        <v>0</v>
      </c>
      <c r="L112" s="35" t="n">
        <f aca="false">IF(I112="-",1,0)</f>
        <v>0</v>
      </c>
      <c r="M112" s="35" t="n">
        <f aca="true">IF(K112 = 0, INDIRECT("N" &amp; ROW() - 1), K112)</f>
        <v>0</v>
      </c>
      <c r="Q112" s="34" t="str">
        <f aca="true">IF(P112 = "", "", P112 / INDIRECT("D" &amp; ROW() - 1) )</f>
        <v/>
      </c>
      <c r="R112" s="34" t="str">
        <f aca="true">IF(I112="-",IF(ISNUMBER(SEARCH(",", INDIRECT("B" &amp; ROW() - 1) )),1,""), "")</f>
        <v/>
      </c>
      <c r="AMI112" s="2"/>
      <c r="AMJ112" s="2"/>
    </row>
    <row r="113" s="35" customFormat="true" ht="13.5" hidden="false" customHeight="true" outlineLevel="0" collapsed="false">
      <c r="B113" s="37" t="str">
        <f aca="false">IF(D113="","",VLOOKUP(D113, 'SKU Маскарпоне'!$A$1:$F$150, 6, 0))</f>
        <v/>
      </c>
      <c r="C113" s="37" t="str">
        <f aca="false">IF(D113="","",VLOOKUP(D113, 'SKU Маскарпоне'!$A$1:$B$150, 2, 0))</f>
        <v/>
      </c>
      <c r="E113" s="36"/>
      <c r="F113" s="33" t="str">
        <f aca="true">IF(I113="","",INDIRECT("J" &amp; ROW() - 1) - G113)</f>
        <v/>
      </c>
      <c r="G113" s="34" t="str">
        <f aca="true">IF(I113 = "-", IF(VLOOKUP(INDIRECT("D" &amp; ROW() - 1), 'SKU Маскарпоне'!$A$1:$C$150, 3, 0) = 1, H113 + VLOOKUP(INDIRECT("D" &amp; ROW() - 1), 'SKU Маскарпоне'!$A$1:$D$150, 4, 0), VLOOKUP(INDIRECT("D" &amp; ROW() - 1), 'SKU Маскарпоне'!$A$1:$C$150, 3, 0) * H113) ,"")</f>
        <v/>
      </c>
      <c r="H113" s="34" t="str">
        <f aca="false">IF(I113 = "-", 0, "")</f>
        <v/>
      </c>
      <c r="J113" s="36" t="n">
        <f aca="true">IF(I113 = "-", 0, INDIRECT("J" &amp; ROW() - 1) + E113)</f>
        <v>0</v>
      </c>
      <c r="K113" s="35" t="n">
        <f aca="true">IF(I113 = "-", INDIRECT("C" &amp; ROW() - 1),0)</f>
        <v>0</v>
      </c>
      <c r="L113" s="35" t="n">
        <f aca="false">IF(I113="-",1,0)</f>
        <v>0</v>
      </c>
      <c r="M113" s="35" t="n">
        <f aca="true">IF(K113 = 0, INDIRECT("N" &amp; ROW() - 1), K113)</f>
        <v>0</v>
      </c>
      <c r="Q113" s="34" t="str">
        <f aca="true">IF(P113 = "", "", P113 / INDIRECT("D" &amp; ROW() - 1) )</f>
        <v/>
      </c>
      <c r="R113" s="34" t="str">
        <f aca="true">IF(I113="-",IF(ISNUMBER(SEARCH(",", INDIRECT("B" &amp; ROW() - 1) )),1,""), "")</f>
        <v/>
      </c>
      <c r="AMI113" s="2"/>
      <c r="AMJ113" s="2"/>
    </row>
    <row r="114" s="35" customFormat="true" ht="13.5" hidden="false" customHeight="true" outlineLevel="0" collapsed="false">
      <c r="B114" s="37" t="str">
        <f aca="false">IF(D114="","",VLOOKUP(D114, 'SKU Маскарпоне'!$A$1:$F$150, 6, 0))</f>
        <v/>
      </c>
      <c r="C114" s="37" t="str">
        <f aca="false">IF(D114="","",VLOOKUP(D114, 'SKU Маскарпоне'!$A$1:$B$150, 2, 0))</f>
        <v/>
      </c>
      <c r="E114" s="36"/>
      <c r="F114" s="33" t="str">
        <f aca="true">IF(I114="","",INDIRECT("J" &amp; ROW() - 1) - G114)</f>
        <v/>
      </c>
      <c r="G114" s="34" t="str">
        <f aca="true">IF(I114 = "-", IF(VLOOKUP(INDIRECT("D" &amp; ROW() - 1), 'SKU Маскарпоне'!$A$1:$C$150, 3, 0) = 1, H114 + VLOOKUP(INDIRECT("D" &amp; ROW() - 1), 'SKU Маскарпоне'!$A$1:$D$150, 4, 0), VLOOKUP(INDIRECT("D" &amp; ROW() - 1), 'SKU Маскарпоне'!$A$1:$C$150, 3, 0) * H114) ,"")</f>
        <v/>
      </c>
      <c r="H114" s="34" t="str">
        <f aca="false">IF(I114 = "-", 0, "")</f>
        <v/>
      </c>
      <c r="J114" s="36" t="n">
        <f aca="true">IF(I114 = "-", 0, INDIRECT("J" &amp; ROW() - 1) + E114)</f>
        <v>0</v>
      </c>
      <c r="K114" s="35" t="n">
        <f aca="true">IF(I114 = "-", INDIRECT("C" &amp; ROW() - 1),0)</f>
        <v>0</v>
      </c>
      <c r="L114" s="35" t="n">
        <f aca="false">IF(I114="-",1,0)</f>
        <v>0</v>
      </c>
      <c r="M114" s="35" t="n">
        <f aca="true">IF(K114 = 0, INDIRECT("N" &amp; ROW() - 1), K114)</f>
        <v>0</v>
      </c>
      <c r="Q114" s="34" t="str">
        <f aca="true">IF(P114 = "", "", P114 / INDIRECT("D" &amp; ROW() - 1) )</f>
        <v/>
      </c>
      <c r="R114" s="34" t="str">
        <f aca="true">IF(I114="-",IF(ISNUMBER(SEARCH(",", INDIRECT("B" &amp; ROW() - 1) )),1,""), "")</f>
        <v/>
      </c>
      <c r="AMI114" s="2"/>
      <c r="AMJ114" s="2"/>
    </row>
    <row r="115" s="35" customFormat="true" ht="13.5" hidden="false" customHeight="true" outlineLevel="0" collapsed="false">
      <c r="B115" s="37" t="str">
        <f aca="false">IF(D115="","",VLOOKUP(D115, 'SKU Маскарпоне'!$A$1:$F$150, 6, 0))</f>
        <v/>
      </c>
      <c r="C115" s="37" t="str">
        <f aca="false">IF(D115="","",VLOOKUP(D115, 'SKU Маскарпоне'!$A$1:$B$150, 2, 0))</f>
        <v/>
      </c>
      <c r="E115" s="36"/>
      <c r="F115" s="33" t="str">
        <f aca="true">IF(I115="","",INDIRECT("J" &amp; ROW() - 1) - G115)</f>
        <v/>
      </c>
      <c r="G115" s="34" t="str">
        <f aca="true">IF(I115 = "-", IF(VLOOKUP(INDIRECT("D" &amp; ROW() - 1), 'SKU Маскарпоне'!$A$1:$C$150, 3, 0) = 1, H115 + VLOOKUP(INDIRECT("D" &amp; ROW() - 1), 'SKU Маскарпоне'!$A$1:$D$150, 4, 0), VLOOKUP(INDIRECT("D" &amp; ROW() - 1), 'SKU Маскарпоне'!$A$1:$C$150, 3, 0) * H115) ,"")</f>
        <v/>
      </c>
      <c r="H115" s="34" t="str">
        <f aca="false">IF(I115 = "-", 0, "")</f>
        <v/>
      </c>
      <c r="J115" s="36" t="n">
        <f aca="true">IF(I115 = "-", 0, INDIRECT("J" &amp; ROW() - 1) + E115)</f>
        <v>0</v>
      </c>
      <c r="K115" s="35" t="n">
        <f aca="true">IF(I115 = "-", INDIRECT("C" &amp; ROW() - 1),0)</f>
        <v>0</v>
      </c>
      <c r="L115" s="35" t="n">
        <f aca="false">IF(I115="-",1,0)</f>
        <v>0</v>
      </c>
      <c r="M115" s="35" t="n">
        <f aca="true">IF(K115 = 0, INDIRECT("N" &amp; ROW() - 1), K115)</f>
        <v>0</v>
      </c>
      <c r="Q115" s="34" t="str">
        <f aca="true">IF(P115 = "", "", P115 / INDIRECT("D" &amp; ROW() - 1) )</f>
        <v/>
      </c>
      <c r="R115" s="34" t="str">
        <f aca="true">IF(I115="-",IF(ISNUMBER(SEARCH(",", INDIRECT("B" &amp; ROW() - 1) )),1,""), "")</f>
        <v/>
      </c>
      <c r="AMI115" s="2"/>
      <c r="AMJ115" s="2"/>
    </row>
    <row r="116" s="35" customFormat="true" ht="13.5" hidden="false" customHeight="true" outlineLevel="0" collapsed="false">
      <c r="B116" s="37" t="str">
        <f aca="false">IF(D116="","",VLOOKUP(D116, 'SKU Маскарпоне'!$A$1:$F$150, 6, 0))</f>
        <v/>
      </c>
      <c r="C116" s="37" t="str">
        <f aca="false">IF(D116="","",VLOOKUP(D116, 'SKU Маскарпоне'!$A$1:$B$150, 2, 0))</f>
        <v/>
      </c>
      <c r="E116" s="36"/>
      <c r="F116" s="33" t="str">
        <f aca="true">IF(I116="","",INDIRECT("J" &amp; ROW() - 1) - G116)</f>
        <v/>
      </c>
      <c r="G116" s="34" t="str">
        <f aca="true">IF(I116 = "-", IF(VLOOKUP(INDIRECT("D" &amp; ROW() - 1), 'SKU Маскарпоне'!$A$1:$C$150, 3, 0) = 1, H116 + VLOOKUP(INDIRECT("D" &amp; ROW() - 1), 'SKU Маскарпоне'!$A$1:$D$150, 4, 0), VLOOKUP(INDIRECT("D" &amp; ROW() - 1), 'SKU Маскарпоне'!$A$1:$C$150, 3, 0) * H116) ,"")</f>
        <v/>
      </c>
      <c r="H116" s="34" t="str">
        <f aca="false">IF(I116 = "-", 0, "")</f>
        <v/>
      </c>
      <c r="J116" s="36" t="n">
        <f aca="true">IF(I116 = "-", 0, INDIRECT("J" &amp; ROW() - 1) + E116)</f>
        <v>0</v>
      </c>
      <c r="K116" s="35" t="n">
        <f aca="true">IF(I116 = "-", INDIRECT("C" &amp; ROW() - 1),0)</f>
        <v>0</v>
      </c>
      <c r="L116" s="35" t="n">
        <f aca="false">IF(I116="-",1,0)</f>
        <v>0</v>
      </c>
      <c r="M116" s="35" t="n">
        <f aca="true">IF(K116 = 0, INDIRECT("N" &amp; ROW() - 1), K116)</f>
        <v>0</v>
      </c>
      <c r="Q116" s="34" t="str">
        <f aca="true">IF(P116 = "", "", P116 / INDIRECT("D" &amp; ROW() - 1) )</f>
        <v/>
      </c>
      <c r="R116" s="34" t="str">
        <f aca="true">IF(I116="-",IF(ISNUMBER(SEARCH(",", INDIRECT("B" &amp; ROW() - 1) )),1,""), "")</f>
        <v/>
      </c>
      <c r="AMI116" s="2"/>
      <c r="AMJ116" s="2"/>
    </row>
    <row r="117" s="35" customFormat="true" ht="13.5" hidden="false" customHeight="true" outlineLevel="0" collapsed="false">
      <c r="B117" s="37" t="str">
        <f aca="false">IF(D117="","",VLOOKUP(D117, 'SKU Маскарпоне'!$A$1:$F$150, 6, 0))</f>
        <v/>
      </c>
      <c r="C117" s="37" t="str">
        <f aca="false">IF(D117="","",VLOOKUP(D117, 'SKU Маскарпоне'!$A$1:$B$150, 2, 0))</f>
        <v/>
      </c>
      <c r="E117" s="36"/>
      <c r="F117" s="33" t="str">
        <f aca="true">IF(I117="","",INDIRECT("J" &amp; ROW() - 1) - G117)</f>
        <v/>
      </c>
      <c r="G117" s="34" t="str">
        <f aca="true">IF(I117 = "-", IF(VLOOKUP(INDIRECT("D" &amp; ROW() - 1), 'SKU Маскарпоне'!$A$1:$C$150, 3, 0) = 1, H117 + VLOOKUP(INDIRECT("D" &amp; ROW() - 1), 'SKU Маскарпоне'!$A$1:$D$150, 4, 0), VLOOKUP(INDIRECT("D" &amp; ROW() - 1), 'SKU Маскарпоне'!$A$1:$C$150, 3, 0) * H117) ,"")</f>
        <v/>
      </c>
      <c r="H117" s="34" t="str">
        <f aca="false">IF(I117 = "-", 0, "")</f>
        <v/>
      </c>
      <c r="J117" s="36" t="n">
        <f aca="true">IF(I117 = "-", 0, INDIRECT("J" &amp; ROW() - 1) + E117)</f>
        <v>0</v>
      </c>
      <c r="K117" s="35" t="n">
        <f aca="true">IF(I117 = "-", INDIRECT("C" &amp; ROW() - 1),0)</f>
        <v>0</v>
      </c>
      <c r="L117" s="35" t="n">
        <f aca="false">IF(I117="-",1,0)</f>
        <v>0</v>
      </c>
      <c r="M117" s="35" t="n">
        <f aca="true">IF(K117 = 0, INDIRECT("N" &amp; ROW() - 1), K117)</f>
        <v>0</v>
      </c>
      <c r="Q117" s="34" t="str">
        <f aca="true">IF(P117 = "", "", P117 / INDIRECT("D" &amp; ROW() - 1) )</f>
        <v/>
      </c>
      <c r="R117" s="34" t="str">
        <f aca="true">IF(I117="-",IF(ISNUMBER(SEARCH(",", INDIRECT("B" &amp; ROW() - 1) )),1,""), "")</f>
        <v/>
      </c>
      <c r="AMI117" s="2"/>
      <c r="AMJ117" s="2"/>
    </row>
    <row r="118" s="35" customFormat="true" ht="13.5" hidden="false" customHeight="true" outlineLevel="0" collapsed="false">
      <c r="B118" s="37" t="str">
        <f aca="false">IF(D118="","",VLOOKUP(D118, 'SKU Маскарпоне'!$A$1:$F$150, 6, 0))</f>
        <v/>
      </c>
      <c r="C118" s="37" t="str">
        <f aca="false">IF(D118="","",VLOOKUP(D118, 'SKU Маскарпоне'!$A$1:$B$150, 2, 0))</f>
        <v/>
      </c>
      <c r="E118" s="36"/>
      <c r="F118" s="33" t="str">
        <f aca="true">IF(I118="","",INDIRECT("J" &amp; ROW() - 1) - G118)</f>
        <v/>
      </c>
      <c r="G118" s="34" t="str">
        <f aca="true">IF(I118 = "-", IF(VLOOKUP(INDIRECT("D" &amp; ROW() - 1), 'SKU Маскарпоне'!$A$1:$C$150, 3, 0) = 1, H118 + VLOOKUP(INDIRECT("D" &amp; ROW() - 1), 'SKU Маскарпоне'!$A$1:$D$150, 4, 0), VLOOKUP(INDIRECT("D" &amp; ROW() - 1), 'SKU Маскарпоне'!$A$1:$C$150, 3, 0) * H118) ,"")</f>
        <v/>
      </c>
      <c r="H118" s="34" t="str">
        <f aca="false">IF(I118 = "-", 0, "")</f>
        <v/>
      </c>
      <c r="J118" s="36" t="n">
        <f aca="true">IF(I118 = "-", 0, INDIRECT("J" &amp; ROW() - 1) + E118)</f>
        <v>0</v>
      </c>
      <c r="K118" s="35" t="n">
        <f aca="true">IF(I118 = "-", INDIRECT("C" &amp; ROW() - 1),0)</f>
        <v>0</v>
      </c>
      <c r="L118" s="35" t="n">
        <f aca="false">IF(I118="-",1,0)</f>
        <v>0</v>
      </c>
      <c r="M118" s="35" t="n">
        <f aca="true">IF(K118 = 0, INDIRECT("N" &amp; ROW() - 1), K118)</f>
        <v>0</v>
      </c>
      <c r="Q118" s="34" t="str">
        <f aca="true">IF(P118 = "", "", P118 / INDIRECT("D" &amp; ROW() - 1) )</f>
        <v/>
      </c>
      <c r="R118" s="34" t="str">
        <f aca="true">IF(I118="-",IF(ISNUMBER(SEARCH(",", INDIRECT("B" &amp; ROW() - 1) )),1,""), "")</f>
        <v/>
      </c>
      <c r="AMI118" s="2"/>
      <c r="AMJ118" s="2"/>
    </row>
    <row r="119" s="35" customFormat="true" ht="13.5" hidden="false" customHeight="true" outlineLevel="0" collapsed="false">
      <c r="B119" s="37" t="str">
        <f aca="false">IF(D119="","",VLOOKUP(D119, 'SKU Маскарпоне'!$A$1:$F$150, 6, 0))</f>
        <v/>
      </c>
      <c r="C119" s="37" t="str">
        <f aca="false">IF(D119="","",VLOOKUP(D119, 'SKU Маскарпоне'!$A$1:$B$150, 2, 0))</f>
        <v/>
      </c>
      <c r="E119" s="36"/>
      <c r="F119" s="33" t="str">
        <f aca="true">IF(I119="","",INDIRECT("J" &amp; ROW() - 1) - G119)</f>
        <v/>
      </c>
      <c r="G119" s="34" t="str">
        <f aca="true">IF(I119 = "-", IF(VLOOKUP(INDIRECT("D" &amp; ROW() - 1), 'SKU Маскарпоне'!$A$1:$C$150, 3, 0) = 1, H119 + VLOOKUP(INDIRECT("D" &amp; ROW() - 1), 'SKU Маскарпоне'!$A$1:$D$150, 4, 0), VLOOKUP(INDIRECT("D" &amp; ROW() - 1), 'SKU Маскарпоне'!$A$1:$C$150, 3, 0) * H119) ,"")</f>
        <v/>
      </c>
      <c r="H119" s="34" t="str">
        <f aca="false">IF(I119 = "-", 0, "")</f>
        <v/>
      </c>
      <c r="J119" s="36" t="n">
        <f aca="true">IF(I119 = "-", 0, INDIRECT("J" &amp; ROW() - 1) + E119)</f>
        <v>0</v>
      </c>
      <c r="K119" s="35" t="n">
        <f aca="true">IF(I119 = "-", INDIRECT("C" &amp; ROW() - 1),0)</f>
        <v>0</v>
      </c>
      <c r="L119" s="35" t="n">
        <f aca="false">IF(I119="-",1,0)</f>
        <v>0</v>
      </c>
      <c r="M119" s="35" t="n">
        <f aca="true">IF(K119 = 0, INDIRECT("N" &amp; ROW() - 1), K119)</f>
        <v>0</v>
      </c>
      <c r="Q119" s="34" t="str">
        <f aca="true">IF(P119 = "", "", P119 / INDIRECT("D" &amp; ROW() - 1) )</f>
        <v/>
      </c>
      <c r="R119" s="34" t="str">
        <f aca="true">IF(I119="-",IF(ISNUMBER(SEARCH(",", INDIRECT("B" &amp; ROW() - 1) )),1,""), "")</f>
        <v/>
      </c>
      <c r="AMI119" s="2"/>
      <c r="AMJ119" s="2"/>
    </row>
    <row r="120" s="35" customFormat="true" ht="13.5" hidden="false" customHeight="true" outlineLevel="0" collapsed="false">
      <c r="B120" s="37" t="str">
        <f aca="false">IF(D120="","",VLOOKUP(D120, 'SKU Маскарпоне'!$A$1:$F$150, 6, 0))</f>
        <v/>
      </c>
      <c r="C120" s="37" t="str">
        <f aca="false">IF(D120="","",VLOOKUP(D120, 'SKU Маскарпоне'!$A$1:$B$150, 2, 0))</f>
        <v/>
      </c>
      <c r="E120" s="36"/>
      <c r="F120" s="33" t="str">
        <f aca="true">IF(I120="","",INDIRECT("J" &amp; ROW() - 1) - G120)</f>
        <v/>
      </c>
      <c r="G120" s="34" t="str">
        <f aca="true">IF(I120 = "-", IF(VLOOKUP(INDIRECT("D" &amp; ROW() - 1), 'SKU Маскарпоне'!$A$1:$C$150, 3, 0) = 1, H120 + VLOOKUP(INDIRECT("D" &amp; ROW() - 1), 'SKU Маскарпоне'!$A$1:$D$150, 4, 0), VLOOKUP(INDIRECT("D" &amp; ROW() - 1), 'SKU Маскарпоне'!$A$1:$C$150, 3, 0) * H120) ,"")</f>
        <v/>
      </c>
      <c r="H120" s="34" t="str">
        <f aca="false">IF(I120 = "-", 0, "")</f>
        <v/>
      </c>
      <c r="J120" s="36" t="n">
        <f aca="true">IF(I120 = "-", 0, INDIRECT("J" &amp; ROW() - 1) + E120)</f>
        <v>0</v>
      </c>
      <c r="K120" s="35" t="n">
        <f aca="true">IF(I120 = "-", INDIRECT("C" &amp; ROW() - 1),0)</f>
        <v>0</v>
      </c>
      <c r="L120" s="35" t="n">
        <f aca="false">IF(I120="-",1,0)</f>
        <v>0</v>
      </c>
      <c r="M120" s="35" t="n">
        <f aca="true">IF(K120 = 0, INDIRECT("N" &amp; ROW() - 1), K120)</f>
        <v>0</v>
      </c>
      <c r="Q120" s="34" t="str">
        <f aca="true">IF(P120 = "", "", P120 / INDIRECT("D" &amp; ROW() - 1) )</f>
        <v/>
      </c>
      <c r="R120" s="34" t="str">
        <f aca="true">IF(I120="-",IF(ISNUMBER(SEARCH(",", INDIRECT("B" &amp; ROW() - 1) )),1,""), "")</f>
        <v/>
      </c>
      <c r="AMI120" s="2"/>
      <c r="AMJ120" s="2"/>
    </row>
    <row r="121" s="35" customFormat="true" ht="13.5" hidden="false" customHeight="true" outlineLevel="0" collapsed="false">
      <c r="B121" s="37" t="str">
        <f aca="false">IF(D121="","",VLOOKUP(D121, 'SKU Маскарпоне'!$A$1:$B$150, 2, 0))</f>
        <v/>
      </c>
      <c r="C121" s="37" t="str">
        <f aca="false">IF(D121="","",VLOOKUP(D121, 'SKU Маскарпоне'!$A$1:$B$150, 2, 0))</f>
        <v/>
      </c>
      <c r="E121" s="36"/>
      <c r="F121" s="33" t="str">
        <f aca="true">IF(I121="","",INDIRECT("J" &amp; ROW() - 1) - G121)</f>
        <v/>
      </c>
      <c r="G121" s="34" t="str">
        <f aca="true">IF(I121 = "-", IF(VLOOKUP(INDIRECT("D" &amp; ROW() - 1), 'SKU Маскарпоне'!$A$1:$C$150, 3, 0) = 1, H121 + VLOOKUP(INDIRECT("D" &amp; ROW() - 1), 'SKU Маскарпоне'!$A$1:$D$150, 4, 0), VLOOKUP(INDIRECT("D" &amp; ROW() - 1), 'SKU Маскарпоне'!$A$1:$C$150, 3, 0) * H121) ,"")</f>
        <v/>
      </c>
      <c r="H121" s="34" t="str">
        <f aca="false">IF(I121 = "-", 0, "")</f>
        <v/>
      </c>
      <c r="J121" s="36" t="n">
        <f aca="true">IF(I121 = "-", 0, INDIRECT("J" &amp; ROW() - 1) + E121)</f>
        <v>0</v>
      </c>
      <c r="K121" s="35" t="n">
        <f aca="true">IF(I121 = "-", INDIRECT("C" &amp; ROW() - 1),0)</f>
        <v>0</v>
      </c>
      <c r="L121" s="35" t="n">
        <f aca="false">IF(I121="-",1,0)</f>
        <v>0</v>
      </c>
      <c r="M121" s="35" t="n">
        <f aca="true">IF(K121 = 0, INDIRECT("N" &amp; ROW() - 1), K121)</f>
        <v>0</v>
      </c>
      <c r="Q121" s="34" t="str">
        <f aca="true">IF(P121 = "", "", P121 / INDIRECT("D" &amp; ROW() - 1) )</f>
        <v/>
      </c>
      <c r="R121" s="34" t="str">
        <f aca="true">IF(I121="-",IF(ISNUMBER(SEARCH(",", INDIRECT("B" &amp; ROW() - 1) )),1,""), "")</f>
        <v/>
      </c>
      <c r="AMI121" s="2"/>
      <c r="AMJ121" s="2"/>
    </row>
    <row r="122" s="35" customFormat="true" ht="13.5" hidden="false" customHeight="true" outlineLevel="0" collapsed="false">
      <c r="B122" s="37"/>
      <c r="C122" s="37"/>
      <c r="E122" s="36"/>
      <c r="F122" s="33" t="str">
        <f aca="true">IF(I122="","",(INDIRECT("N" &amp; ROW() - 1) - M122))</f>
        <v/>
      </c>
      <c r="G122" s="34" t="str">
        <f aca="true">IF(I122 = "-", INDIRECT("D" &amp; ROW() - 1) * 1890,"")</f>
        <v/>
      </c>
      <c r="H122" s="34" t="str">
        <f aca="true">IF(I122 = "-", INDIRECT("C" &amp; ROW() - 1) ,"")</f>
        <v/>
      </c>
      <c r="Q122" s="34" t="str">
        <f aca="true">IF(P122 = "", "", P122 / INDIRECT("D" &amp; ROW() - 1) )</f>
        <v/>
      </c>
      <c r="R122" s="34" t="str">
        <f aca="true">IF(I122="-",IF(ISNUMBER(SEARCH(",", INDIRECT("B" &amp; ROW() - 1) )),1,""), "")</f>
        <v/>
      </c>
      <c r="AMI122" s="2"/>
      <c r="AMJ122" s="2"/>
    </row>
    <row r="123" s="35" customFormat="true" ht="13.5" hidden="false" customHeight="true" outlineLevel="0" collapsed="false">
      <c r="B123" s="37"/>
      <c r="C123" s="37"/>
      <c r="E123" s="36"/>
      <c r="F123" s="33" t="str">
        <f aca="true">IF(I123="","",(INDIRECT("N" &amp; ROW() - 1) - M123))</f>
        <v/>
      </c>
      <c r="G123" s="34" t="str">
        <f aca="true">IF(I123 = "-", INDIRECT("D" &amp; ROW() - 1) * 1890,"")</f>
        <v/>
      </c>
      <c r="H123" s="34" t="str">
        <f aca="true">IF(I123 = "-", INDIRECT("C" &amp; ROW() - 1) ,"")</f>
        <v/>
      </c>
      <c r="Q123" s="34" t="str">
        <f aca="true">IF(P123 = "", "", P123 / INDIRECT("D" &amp; ROW() - 1) )</f>
        <v/>
      </c>
      <c r="R123" s="34" t="str">
        <f aca="true">IF(I123="-",IF(ISNUMBER(SEARCH(",", INDIRECT("B" &amp; ROW() - 1) )),1,""), "")</f>
        <v/>
      </c>
      <c r="AMI123" s="2"/>
      <c r="AMJ123" s="2"/>
    </row>
    <row r="124" s="35" customFormat="true" ht="13.5" hidden="false" customHeight="true" outlineLevel="0" collapsed="false">
      <c r="B124" s="37"/>
      <c r="C124" s="37"/>
      <c r="E124" s="36"/>
      <c r="F124" s="33" t="str">
        <f aca="true">IF(I124="","",(INDIRECT("N" &amp; ROW() - 1) - M124))</f>
        <v/>
      </c>
      <c r="G124" s="34" t="str">
        <f aca="true">IF(I124 = "-", INDIRECT("D" &amp; ROW() - 1) * 1890,"")</f>
        <v/>
      </c>
      <c r="H124" s="34" t="str">
        <f aca="true">IF(I124 = "-", INDIRECT("C" &amp; ROW() - 1) ,"")</f>
        <v/>
      </c>
      <c r="Q124" s="34" t="str">
        <f aca="true">IF(P124 = "", "", P124 / INDIRECT("D" &amp; ROW() - 1) )</f>
        <v/>
      </c>
      <c r="R124" s="34" t="str">
        <f aca="true">IF(I124="-",IF(ISNUMBER(SEARCH(",", INDIRECT("B" &amp; ROW() - 1) )),1,""), "")</f>
        <v/>
      </c>
      <c r="AMI124" s="2"/>
      <c r="AMJ124" s="2"/>
    </row>
    <row r="125" s="35" customFormat="true" ht="13.5" hidden="false" customHeight="true" outlineLevel="0" collapsed="false">
      <c r="B125" s="37"/>
      <c r="C125" s="37"/>
      <c r="E125" s="36"/>
      <c r="F125" s="33" t="str">
        <f aca="true">IF(I125="","",(INDIRECT("N" &amp; ROW() - 1) - M125))</f>
        <v/>
      </c>
      <c r="G125" s="34" t="str">
        <f aca="true">IF(I125 = "-", INDIRECT("D" &amp; ROW() - 1) * 1890,"")</f>
        <v/>
      </c>
      <c r="H125" s="34" t="str">
        <f aca="true">IF(I125 = "-", INDIRECT("C" &amp; ROW() - 1) ,"")</f>
        <v/>
      </c>
      <c r="Q125" s="34" t="str">
        <f aca="true">IF(P125 = "", "", P125 / INDIRECT("D" &amp; ROW() - 1) )</f>
        <v/>
      </c>
      <c r="R125" s="34" t="str">
        <f aca="true">IF(I125="-",IF(ISNUMBER(SEARCH(",", INDIRECT("B" &amp; ROW() - 1) )),1,""), "")</f>
        <v/>
      </c>
      <c r="AMI125" s="2"/>
      <c r="AMJ125" s="2"/>
    </row>
    <row r="126" s="35" customFormat="true" ht="13.5" hidden="false" customHeight="true" outlineLevel="0" collapsed="false">
      <c r="B126" s="37"/>
      <c r="C126" s="37"/>
      <c r="E126" s="36"/>
      <c r="F126" s="33" t="str">
        <f aca="true">IF(I126="","",(INDIRECT("N" &amp; ROW() - 1) - M126))</f>
        <v/>
      </c>
      <c r="G126" s="34" t="str">
        <f aca="true">IF(I126 = "-", INDIRECT("D" &amp; ROW() - 1) * 1890,"")</f>
        <v/>
      </c>
      <c r="H126" s="34" t="str">
        <f aca="true">IF(I126 = "-", INDIRECT("C" &amp; ROW() - 1) ,"")</f>
        <v/>
      </c>
      <c r="Q126" s="34" t="str">
        <f aca="true">IF(P126 = "", "", P126 / INDIRECT("D" &amp; ROW() - 1) )</f>
        <v/>
      </c>
      <c r="R126" s="34" t="str">
        <f aca="true">IF(I126="-",IF(ISNUMBER(SEARCH(",", INDIRECT("B" &amp; ROW() - 1) )),1,""), "")</f>
        <v/>
      </c>
      <c r="AMI126" s="2"/>
      <c r="AMJ126" s="2"/>
    </row>
    <row r="127" s="35" customFormat="true" ht="13.5" hidden="false" customHeight="true" outlineLevel="0" collapsed="false">
      <c r="B127" s="37"/>
      <c r="C127" s="37"/>
      <c r="E127" s="36"/>
      <c r="F127" s="33" t="str">
        <f aca="true">IF(I127="","",(INDIRECT("N" &amp; ROW() - 1) - M127))</f>
        <v/>
      </c>
      <c r="G127" s="34" t="str">
        <f aca="true">IF(I127 = "-", INDIRECT("D" &amp; ROW() - 1) * 1890,"")</f>
        <v/>
      </c>
      <c r="H127" s="34" t="str">
        <f aca="true">IF(I127 = "-", INDIRECT("C" &amp; ROW() - 1) ,"")</f>
        <v/>
      </c>
      <c r="Q127" s="34" t="str">
        <f aca="true">IF(P127 = "", "", P127 / INDIRECT("D" &amp; ROW() - 1) )</f>
        <v/>
      </c>
      <c r="R127" s="34" t="str">
        <f aca="true">IF(I127="-",IF(ISNUMBER(SEARCH(",", INDIRECT("B" &amp; ROW() - 1) )),1,""), "")</f>
        <v/>
      </c>
      <c r="AMI127" s="2"/>
      <c r="AMJ127" s="2"/>
    </row>
    <row r="128" s="35" customFormat="true" ht="13.5" hidden="false" customHeight="true" outlineLevel="0" collapsed="false">
      <c r="B128" s="37"/>
      <c r="C128" s="37"/>
      <c r="E128" s="36"/>
      <c r="F128" s="33" t="str">
        <f aca="true">IF(I128="","",(INDIRECT("N" &amp; ROW() - 1) - M128))</f>
        <v/>
      </c>
      <c r="G128" s="34" t="str">
        <f aca="true">IF(I128 = "-", INDIRECT("D" &amp; ROW() - 1) * 1890,"")</f>
        <v/>
      </c>
      <c r="H128" s="34" t="str">
        <f aca="true">IF(I128 = "-", INDIRECT("C" &amp; ROW() - 1) ,"")</f>
        <v/>
      </c>
      <c r="Q128" s="34" t="str">
        <f aca="true">IF(P128 = "", "", P128 / INDIRECT("D" &amp; ROW() - 1) )</f>
        <v/>
      </c>
      <c r="R128" s="34" t="str">
        <f aca="true">IF(I128="-",IF(ISNUMBER(SEARCH(",", INDIRECT("B" &amp; ROW() - 1) )),1,""), "")</f>
        <v/>
      </c>
      <c r="AMI128" s="2"/>
      <c r="AMJ128" s="2"/>
    </row>
    <row r="129" s="35" customFormat="true" ht="13.5" hidden="false" customHeight="true" outlineLevel="0" collapsed="false">
      <c r="B129" s="37"/>
      <c r="C129" s="37"/>
      <c r="E129" s="36"/>
      <c r="F129" s="33" t="str">
        <f aca="true">IF(I129="","",(INDIRECT("N" &amp; ROW() - 1) - M129))</f>
        <v/>
      </c>
      <c r="G129" s="34" t="str">
        <f aca="true">IF(I129 = "-", INDIRECT("D" &amp; ROW() - 1) * 1890,"")</f>
        <v/>
      </c>
      <c r="H129" s="34" t="str">
        <f aca="true">IF(I129 = "-", INDIRECT("C" &amp; ROW() - 1) ,"")</f>
        <v/>
      </c>
      <c r="Q129" s="34" t="str">
        <f aca="true">IF(P129 = "", "", P129 / INDIRECT("D" &amp; ROW() - 1) )</f>
        <v/>
      </c>
      <c r="R129" s="34" t="str">
        <f aca="true">IF(I129="-",IF(ISNUMBER(SEARCH(",", INDIRECT("B" &amp; ROW() - 1) )),1,""), "")</f>
        <v/>
      </c>
      <c r="AMI129" s="2"/>
      <c r="AMJ129" s="2"/>
    </row>
    <row r="130" s="35" customFormat="true" ht="13.5" hidden="false" customHeight="true" outlineLevel="0" collapsed="false">
      <c r="B130" s="37"/>
      <c r="C130" s="37"/>
      <c r="E130" s="36"/>
      <c r="F130" s="33" t="str">
        <f aca="true">IF(I130="","",(INDIRECT("N" &amp; ROW() - 1) - M130))</f>
        <v/>
      </c>
      <c r="G130" s="34" t="str">
        <f aca="true">IF(I130 = "-", INDIRECT("D" &amp; ROW() - 1) * 1890,"")</f>
        <v/>
      </c>
      <c r="H130" s="34" t="str">
        <f aca="true">IF(I130 = "-", INDIRECT("C" &amp; ROW() - 1) ,"")</f>
        <v/>
      </c>
      <c r="Q130" s="34" t="str">
        <f aca="true">IF(P130 = "", "", P130 / INDIRECT("D" &amp; ROW() - 1) )</f>
        <v/>
      </c>
      <c r="R130" s="34" t="str">
        <f aca="true">IF(I130="-",IF(ISNUMBER(SEARCH(",", INDIRECT("B" &amp; ROW() - 1) )),1,""), "")</f>
        <v/>
      </c>
      <c r="AMI130" s="2"/>
      <c r="AMJ130" s="2"/>
    </row>
    <row r="131" s="35" customFormat="true" ht="13.5" hidden="false" customHeight="true" outlineLevel="0" collapsed="false">
      <c r="B131" s="37"/>
      <c r="C131" s="37"/>
      <c r="E131" s="36"/>
      <c r="F131" s="33" t="str">
        <f aca="true">IF(I131="","",(INDIRECT("N" &amp; ROW() - 1) - M131))</f>
        <v/>
      </c>
      <c r="G131" s="34" t="str">
        <f aca="true">IF(I131 = "-", INDIRECT("D" &amp; ROW() - 1) * 1890,"")</f>
        <v/>
      </c>
      <c r="H131" s="34" t="str">
        <f aca="true">IF(I131 = "-", INDIRECT("C" &amp; ROW() - 1) ,"")</f>
        <v/>
      </c>
      <c r="Q131" s="34" t="str">
        <f aca="true">IF(P131 = "", "", P131 / INDIRECT("D" &amp; ROW() - 1) )</f>
        <v/>
      </c>
      <c r="R131" s="34" t="str">
        <f aca="true">IF(I131="-",IF(ISNUMBER(SEARCH(",", INDIRECT("B" &amp; ROW() - 1) )),1,""), "")</f>
        <v/>
      </c>
      <c r="AMI131" s="2"/>
      <c r="AMJ131" s="2"/>
    </row>
    <row r="132" s="35" customFormat="true" ht="13.5" hidden="false" customHeight="true" outlineLevel="0" collapsed="false">
      <c r="B132" s="37"/>
      <c r="C132" s="37"/>
      <c r="E132" s="36"/>
      <c r="F132" s="33" t="str">
        <f aca="true">IF(I132="","",(INDIRECT("N" &amp; ROW() - 1) - M132))</f>
        <v/>
      </c>
      <c r="G132" s="34" t="str">
        <f aca="true">IF(I132 = "-", INDIRECT("D" &amp; ROW() - 1) * 1890,"")</f>
        <v/>
      </c>
      <c r="H132" s="34" t="str">
        <f aca="true">IF(I132 = "-", INDIRECT("C" &amp; ROW() - 1) ,"")</f>
        <v/>
      </c>
      <c r="Q132" s="34" t="str">
        <f aca="true">IF(P132 = "", "", P132 / INDIRECT("D" &amp; ROW() - 1) )</f>
        <v/>
      </c>
      <c r="R132" s="34" t="str">
        <f aca="true">IF(I132="-",IF(ISNUMBER(SEARCH(",", INDIRECT("B" &amp; ROW() - 1) )),1,""), "")</f>
        <v/>
      </c>
      <c r="AMI132" s="2"/>
      <c r="AMJ132" s="2"/>
    </row>
    <row r="133" s="35" customFormat="true" ht="13.5" hidden="false" customHeight="true" outlineLevel="0" collapsed="false">
      <c r="B133" s="37"/>
      <c r="C133" s="37"/>
      <c r="E133" s="36"/>
      <c r="F133" s="33" t="str">
        <f aca="true">IF(I133="","",(INDIRECT("N" &amp; ROW() - 1) - M133))</f>
        <v/>
      </c>
      <c r="G133" s="34" t="str">
        <f aca="true">IF(I133 = "-", INDIRECT("D" &amp; ROW() - 1) * 1890,"")</f>
        <v/>
      </c>
      <c r="H133" s="34" t="str">
        <f aca="true">IF(I133 = "-", INDIRECT("C" &amp; ROW() - 1) ,"")</f>
        <v/>
      </c>
      <c r="Q133" s="34" t="str">
        <f aca="true">IF(P133 = "", "", P133 / INDIRECT("D" &amp; ROW() - 1) )</f>
        <v/>
      </c>
      <c r="R133" s="34" t="str">
        <f aca="true">IF(I133="-",IF(ISNUMBER(SEARCH(",", INDIRECT("B" &amp; ROW() - 1) )),1,""), "")</f>
        <v/>
      </c>
      <c r="AMI133" s="2"/>
      <c r="AMJ133" s="2"/>
    </row>
    <row r="134" s="35" customFormat="true" ht="13.5" hidden="false" customHeight="true" outlineLevel="0" collapsed="false">
      <c r="B134" s="37"/>
      <c r="C134" s="37"/>
      <c r="E134" s="36"/>
      <c r="F134" s="33" t="str">
        <f aca="true">IF(I134="","",(INDIRECT("N" &amp; ROW() - 1) - M134))</f>
        <v/>
      </c>
      <c r="G134" s="34" t="str">
        <f aca="true">IF(I134 = "-", INDIRECT("D" &amp; ROW() - 1) * 1890,"")</f>
        <v/>
      </c>
      <c r="H134" s="34" t="str">
        <f aca="true">IF(I134 = "-", INDIRECT("C" &amp; ROW() - 1) ,"")</f>
        <v/>
      </c>
      <c r="Q134" s="34" t="str">
        <f aca="true">IF(P134 = "", "", P134 / INDIRECT("D" &amp; ROW() - 1) )</f>
        <v/>
      </c>
      <c r="R134" s="34" t="str">
        <f aca="true">IF(I134="-",IF(ISNUMBER(SEARCH(",", INDIRECT("B" &amp; ROW() - 1) )),1,""), "")</f>
        <v/>
      </c>
      <c r="AMI134" s="2"/>
      <c r="AMJ134" s="2"/>
    </row>
    <row r="135" s="35" customFormat="true" ht="13.5" hidden="false" customHeight="true" outlineLevel="0" collapsed="false">
      <c r="B135" s="37"/>
      <c r="C135" s="37"/>
      <c r="E135" s="36"/>
      <c r="F135" s="33" t="str">
        <f aca="true">IF(I135="","",(INDIRECT("N" &amp; ROW() - 1) - M135))</f>
        <v/>
      </c>
      <c r="G135" s="34" t="str">
        <f aca="true">IF(I135 = "-", INDIRECT("D" &amp; ROW() - 1) * 1890,"")</f>
        <v/>
      </c>
      <c r="H135" s="34" t="str">
        <f aca="true">IF(I135 = "-", INDIRECT("C" &amp; ROW() - 1) ,"")</f>
        <v/>
      </c>
      <c r="Q135" s="34" t="str">
        <f aca="true">IF(P135 = "", "", P135 / INDIRECT("D" &amp; ROW() - 1) )</f>
        <v/>
      </c>
      <c r="R135" s="34" t="str">
        <f aca="true">IF(I135="-",IF(ISNUMBER(SEARCH(",", INDIRECT("B" &amp; ROW() - 1) )),1,""), "")</f>
        <v/>
      </c>
      <c r="AMI135" s="2"/>
      <c r="AMJ135" s="2"/>
    </row>
    <row r="136" s="35" customFormat="true" ht="13.5" hidden="false" customHeight="true" outlineLevel="0" collapsed="false">
      <c r="B136" s="37"/>
      <c r="C136" s="37"/>
      <c r="E136" s="36"/>
      <c r="F136" s="33" t="str">
        <f aca="true">IF(I136="","",(INDIRECT("N" &amp; ROW() - 1) - M136))</f>
        <v/>
      </c>
      <c r="G136" s="34" t="str">
        <f aca="true">IF(I136 = "-", INDIRECT("D" &amp; ROW() - 1) * 1890,"")</f>
        <v/>
      </c>
      <c r="H136" s="34" t="str">
        <f aca="true">IF(I136 = "-", INDIRECT("C" &amp; ROW() - 1) ,"")</f>
        <v/>
      </c>
      <c r="Q136" s="34" t="str">
        <f aca="true">IF(P136 = "", "", P136 / INDIRECT("D" &amp; ROW() - 1) )</f>
        <v/>
      </c>
      <c r="R136" s="34" t="str">
        <f aca="true">IF(I136="-",IF(ISNUMBER(SEARCH(",", INDIRECT("B" &amp; ROW() - 1) )),1,""), "")</f>
        <v/>
      </c>
      <c r="AMI136" s="2"/>
      <c r="AMJ136" s="2"/>
    </row>
    <row r="137" s="35" customFormat="true" ht="13.5" hidden="false" customHeight="true" outlineLevel="0" collapsed="false">
      <c r="B137" s="37"/>
      <c r="C137" s="37"/>
      <c r="E137" s="36"/>
      <c r="F137" s="33" t="str">
        <f aca="true">IF(I137="","",(INDIRECT("N" &amp; ROW() - 1) - M137))</f>
        <v/>
      </c>
      <c r="G137" s="34" t="str">
        <f aca="true">IF(I137 = "-", INDIRECT("D" &amp; ROW() - 1) * 1890,"")</f>
        <v/>
      </c>
      <c r="H137" s="34" t="str">
        <f aca="true">IF(I137 = "-", INDIRECT("C" &amp; ROW() - 1) ,"")</f>
        <v/>
      </c>
      <c r="Q137" s="34" t="str">
        <f aca="true">IF(P137 = "", "", P137 / INDIRECT("D" &amp; ROW() - 1) )</f>
        <v/>
      </c>
      <c r="R137" s="34" t="str">
        <f aca="true">IF(I137="-",IF(ISNUMBER(SEARCH(",", INDIRECT("B" &amp; ROW() - 1) )),1,""), "")</f>
        <v/>
      </c>
      <c r="AMI137" s="2"/>
      <c r="AMJ137" s="2"/>
    </row>
    <row r="138" s="35" customFormat="true" ht="13.5" hidden="false" customHeight="true" outlineLevel="0" collapsed="false">
      <c r="B138" s="37"/>
      <c r="C138" s="37"/>
      <c r="E138" s="36"/>
      <c r="F138" s="33" t="str">
        <f aca="true">IF(I138="","",(INDIRECT("N" &amp; ROW() - 1) - M138))</f>
        <v/>
      </c>
      <c r="G138" s="34" t="str">
        <f aca="true">IF(I138 = "-", INDIRECT("D" &amp; ROW() - 1) * 1890,"")</f>
        <v/>
      </c>
      <c r="H138" s="34" t="str">
        <f aca="true">IF(I138 = "-", INDIRECT("C" &amp; ROW() - 1) ,"")</f>
        <v/>
      </c>
      <c r="Q138" s="34" t="str">
        <f aca="true">IF(P138 = "", "", P138 / INDIRECT("D" &amp; ROW() - 1) )</f>
        <v/>
      </c>
      <c r="R138" s="34" t="str">
        <f aca="true">IF(I138="-",IF(ISNUMBER(SEARCH(",", INDIRECT("B" &amp; ROW() - 1) )),1,""), "")</f>
        <v/>
      </c>
      <c r="AMI138" s="2"/>
      <c r="AMJ138" s="2"/>
    </row>
    <row r="139" s="35" customFormat="true" ht="13.5" hidden="false" customHeight="true" outlineLevel="0" collapsed="false">
      <c r="B139" s="37"/>
      <c r="C139" s="37"/>
      <c r="E139" s="36"/>
      <c r="F139" s="33" t="str">
        <f aca="true">IF(I139="","",(INDIRECT("N" &amp; ROW() - 1) - M139))</f>
        <v/>
      </c>
      <c r="G139" s="34" t="str">
        <f aca="true">IF(I139 = "-", INDIRECT("D" &amp; ROW() - 1) * 1890,"")</f>
        <v/>
      </c>
      <c r="H139" s="34" t="str">
        <f aca="true">IF(I139 = "-", INDIRECT("C" &amp; ROW() - 1) ,"")</f>
        <v/>
      </c>
      <c r="Q139" s="34" t="str">
        <f aca="true">IF(P139 = "", "", P139 / INDIRECT("D" &amp; ROW() - 1) )</f>
        <v/>
      </c>
      <c r="R139" s="34" t="str">
        <f aca="true">IF(I139="-",IF(ISNUMBER(SEARCH(",", INDIRECT("B" &amp; ROW() - 1) )),1,""), "")</f>
        <v/>
      </c>
      <c r="AMI139" s="2"/>
      <c r="AMJ139" s="2"/>
    </row>
    <row r="140" s="35" customFormat="true" ht="13.5" hidden="false" customHeight="true" outlineLevel="0" collapsed="false">
      <c r="B140" s="37"/>
      <c r="C140" s="37"/>
      <c r="E140" s="36"/>
      <c r="F140" s="33" t="str">
        <f aca="true">IF(I140="","",(INDIRECT("N" &amp; ROW() - 1) - M140))</f>
        <v/>
      </c>
      <c r="G140" s="34" t="str">
        <f aca="true">IF(I140 = "-", INDIRECT("D" &amp; ROW() - 1) * 1890,"")</f>
        <v/>
      </c>
      <c r="H140" s="34" t="str">
        <f aca="true">IF(I140 = "-", INDIRECT("C" &amp; ROW() - 1) ,"")</f>
        <v/>
      </c>
      <c r="Q140" s="34" t="str">
        <f aca="true">IF(P140 = "", "", P140 / INDIRECT("D" &amp; ROW() - 1) )</f>
        <v/>
      </c>
      <c r="R140" s="34" t="str">
        <f aca="true">IF(I140="-",IF(ISNUMBER(SEARCH(",", INDIRECT("B" &amp; ROW() - 1) )),1,""), "")</f>
        <v/>
      </c>
      <c r="AMI140" s="2"/>
      <c r="AMJ140" s="2"/>
    </row>
    <row r="141" s="35" customFormat="true" ht="13.5" hidden="false" customHeight="true" outlineLevel="0" collapsed="false">
      <c r="B141" s="37"/>
      <c r="C141" s="37"/>
      <c r="E141" s="36"/>
      <c r="F141" s="33" t="str">
        <f aca="true">IF(I141="","",(INDIRECT("N" &amp; ROW() - 1) - M141))</f>
        <v/>
      </c>
      <c r="G141" s="34" t="str">
        <f aca="true">IF(I141 = "-", INDIRECT("D" &amp; ROW() - 1) * 1890,"")</f>
        <v/>
      </c>
      <c r="H141" s="34" t="str">
        <f aca="true">IF(I141 = "-", INDIRECT("C" &amp; ROW() - 1) ,"")</f>
        <v/>
      </c>
      <c r="Q141" s="34" t="str">
        <f aca="true">IF(P141 = "", "", P141 / INDIRECT("D" &amp; ROW() - 1) )</f>
        <v/>
      </c>
      <c r="R141" s="34" t="str">
        <f aca="true">IF(I141="-",IF(ISNUMBER(SEARCH(",", INDIRECT("B" &amp; ROW() - 1) )),1,""), "")</f>
        <v/>
      </c>
      <c r="AMI141" s="2"/>
      <c r="AMJ141" s="2"/>
    </row>
    <row r="142" s="35" customFormat="true" ht="13.5" hidden="false" customHeight="true" outlineLevel="0" collapsed="false">
      <c r="B142" s="37"/>
      <c r="C142" s="37"/>
      <c r="E142" s="36"/>
      <c r="F142" s="33" t="str">
        <f aca="true">IF(I142="","",(INDIRECT("N" &amp; ROW() - 1) - M142))</f>
        <v/>
      </c>
      <c r="G142" s="34" t="str">
        <f aca="true">IF(I142 = "-", INDIRECT("D" &amp; ROW() - 1) * 1890,"")</f>
        <v/>
      </c>
      <c r="H142" s="34" t="str">
        <f aca="true">IF(I142 = "-", INDIRECT("C" &amp; ROW() - 1) ,"")</f>
        <v/>
      </c>
      <c r="Q142" s="34" t="str">
        <f aca="true">IF(P142 = "", "", P142 / INDIRECT("D" &amp; ROW() - 1) )</f>
        <v/>
      </c>
      <c r="R142" s="34" t="str">
        <f aca="true">IF(I142="-",IF(ISNUMBER(SEARCH(",", INDIRECT("B" &amp; ROW() - 1) )),1,""), "")</f>
        <v/>
      </c>
      <c r="AMI142" s="2"/>
      <c r="AMJ142" s="2"/>
    </row>
    <row r="143" s="35" customFormat="true" ht="13.5" hidden="false" customHeight="true" outlineLevel="0" collapsed="false">
      <c r="B143" s="37"/>
      <c r="C143" s="37"/>
      <c r="E143" s="36"/>
      <c r="F143" s="33" t="str">
        <f aca="true">IF(I143="","",(INDIRECT("N" &amp; ROW() - 1) - M143))</f>
        <v/>
      </c>
      <c r="G143" s="34" t="str">
        <f aca="true">IF(I143 = "-", INDIRECT("D" &amp; ROW() - 1) * 1890,"")</f>
        <v/>
      </c>
      <c r="H143" s="34" t="str">
        <f aca="true">IF(I143 = "-", INDIRECT("C" &amp; ROW() - 1) ,"")</f>
        <v/>
      </c>
      <c r="Q143" s="34" t="str">
        <f aca="true">IF(P143 = "", "", P143 / INDIRECT("D" &amp; ROW() - 1) )</f>
        <v/>
      </c>
      <c r="R143" s="34" t="str">
        <f aca="true">IF(I143="-",IF(ISNUMBER(SEARCH(",", INDIRECT("B" &amp; ROW() - 1) )),1,""), "")</f>
        <v/>
      </c>
      <c r="AMI143" s="2"/>
      <c r="AMJ143" s="2"/>
    </row>
    <row r="144" s="35" customFormat="true" ht="13.5" hidden="false" customHeight="true" outlineLevel="0" collapsed="false">
      <c r="B144" s="37"/>
      <c r="C144" s="37"/>
      <c r="E144" s="36"/>
      <c r="F144" s="33" t="str">
        <f aca="true">IF(I144="","",(INDIRECT("N" &amp; ROW() - 1) - M144))</f>
        <v/>
      </c>
      <c r="G144" s="34" t="str">
        <f aca="true">IF(I144 = "-", INDIRECT("D" &amp; ROW() - 1) * 1890,"")</f>
        <v/>
      </c>
      <c r="H144" s="34" t="str">
        <f aca="true">IF(I144 = "-", INDIRECT("C" &amp; ROW() - 1) ,"")</f>
        <v/>
      </c>
      <c r="Q144" s="34" t="str">
        <f aca="true">IF(P144 = "", "", P144 / INDIRECT("D" &amp; ROW() - 1) )</f>
        <v/>
      </c>
      <c r="R144" s="34" t="str">
        <f aca="true">IF(I144="-",IF(ISNUMBER(SEARCH(",", INDIRECT("B" &amp; ROW() - 1) )),1,""), "")</f>
        <v/>
      </c>
      <c r="AMI144" s="2"/>
      <c r="AMJ144" s="2"/>
    </row>
    <row r="145" s="35" customFormat="true" ht="13.5" hidden="false" customHeight="true" outlineLevel="0" collapsed="false">
      <c r="B145" s="37"/>
      <c r="C145" s="37"/>
      <c r="E145" s="36"/>
      <c r="F145" s="33" t="str">
        <f aca="true">IF(I145="","",(INDIRECT("N" &amp; ROW() - 1) - M145))</f>
        <v/>
      </c>
      <c r="G145" s="34" t="str">
        <f aca="true">IF(I145 = "-", INDIRECT("D" &amp; ROW() - 1) * 1890,"")</f>
        <v/>
      </c>
      <c r="H145" s="34" t="str">
        <f aca="true">IF(I145 = "-", INDIRECT("C" &amp; ROW() - 1) ,"")</f>
        <v/>
      </c>
      <c r="Q145" s="34" t="str">
        <f aca="true">IF(P145 = "", "", P145 / INDIRECT("D" &amp; ROW() - 1) )</f>
        <v/>
      </c>
      <c r="R145" s="34" t="str">
        <f aca="true">IF(I145="-",IF(ISNUMBER(SEARCH(",", INDIRECT("B" &amp; ROW() - 1) )),1,""), "")</f>
        <v/>
      </c>
      <c r="AMI145" s="2"/>
      <c r="AMJ145" s="2"/>
    </row>
    <row r="146" s="35" customFormat="true" ht="13.5" hidden="false" customHeight="true" outlineLevel="0" collapsed="false">
      <c r="B146" s="37"/>
      <c r="C146" s="37"/>
      <c r="E146" s="36"/>
      <c r="F146" s="33" t="str">
        <f aca="true">IF(I146="","",(INDIRECT("N" &amp; ROW() - 1) - M146))</f>
        <v/>
      </c>
      <c r="G146" s="34" t="str">
        <f aca="true">IF(I146 = "-", INDIRECT("D" &amp; ROW() - 1) * 1890,"")</f>
        <v/>
      </c>
      <c r="H146" s="34" t="str">
        <f aca="true">IF(I146 = "-", INDIRECT("C" &amp; ROW() - 1) ,"")</f>
        <v/>
      </c>
      <c r="Q146" s="34" t="str">
        <f aca="true">IF(P146 = "", "", P146 / INDIRECT("D" &amp; ROW() - 1) )</f>
        <v/>
      </c>
      <c r="R146" s="34" t="str">
        <f aca="true">IF(I146="-",IF(ISNUMBER(SEARCH(",", INDIRECT("B" &amp; ROW() - 1) )),1,""), "")</f>
        <v/>
      </c>
      <c r="AMI146" s="2"/>
      <c r="AMJ146" s="2"/>
    </row>
    <row r="147" s="35" customFormat="true" ht="13.5" hidden="false" customHeight="true" outlineLevel="0" collapsed="false">
      <c r="B147" s="37"/>
      <c r="C147" s="37"/>
      <c r="E147" s="36"/>
      <c r="F147" s="33" t="str">
        <f aca="true">IF(I147="","",(INDIRECT("N" &amp; ROW() - 1) - M147))</f>
        <v/>
      </c>
      <c r="G147" s="34" t="str">
        <f aca="true">IF(I147 = "-", INDIRECT("D" &amp; ROW() - 1) * 1890,"")</f>
        <v/>
      </c>
      <c r="H147" s="34" t="str">
        <f aca="true">IF(I147 = "-", INDIRECT("C" &amp; ROW() - 1) ,"")</f>
        <v/>
      </c>
      <c r="Q147" s="34" t="str">
        <f aca="true">IF(P147 = "", "", P147 / INDIRECT("D" &amp; ROW() - 1) )</f>
        <v/>
      </c>
      <c r="R147" s="34" t="str">
        <f aca="true">IF(I147="-",IF(ISNUMBER(SEARCH(",", INDIRECT("B" &amp; ROW() - 1) )),1,""), "")</f>
        <v/>
      </c>
      <c r="AMI147" s="2"/>
      <c r="AMJ147" s="2"/>
    </row>
    <row r="148" s="35" customFormat="true" ht="13.5" hidden="false" customHeight="true" outlineLevel="0" collapsed="false">
      <c r="B148" s="37"/>
      <c r="C148" s="37"/>
      <c r="E148" s="36"/>
      <c r="F148" s="33" t="str">
        <f aca="true">IF(I148="","",(INDIRECT("N" &amp; ROW() - 1) - M148))</f>
        <v/>
      </c>
      <c r="G148" s="34" t="str">
        <f aca="true">IF(I148 = "-", INDIRECT("D" &amp; ROW() - 1) * 1890,"")</f>
        <v/>
      </c>
      <c r="H148" s="34" t="str">
        <f aca="true">IF(I148 = "-", INDIRECT("C" &amp; ROW() - 1) ,"")</f>
        <v/>
      </c>
      <c r="Q148" s="34" t="str">
        <f aca="true">IF(P148 = "", "", P148 / INDIRECT("D" &amp; ROW() - 1) )</f>
        <v/>
      </c>
      <c r="R148" s="34" t="str">
        <f aca="true">IF(I148="-",IF(ISNUMBER(SEARCH(",", INDIRECT("B" &amp; ROW() - 1) )),1,""), "")</f>
        <v/>
      </c>
      <c r="AMI148" s="2"/>
      <c r="AMJ148" s="2"/>
    </row>
    <row r="149" s="35" customFormat="true" ht="13.5" hidden="false" customHeight="true" outlineLevel="0" collapsed="false">
      <c r="B149" s="37"/>
      <c r="C149" s="37"/>
      <c r="E149" s="36"/>
      <c r="F149" s="33" t="str">
        <f aca="true">IF(I149="","",(INDIRECT("N" &amp; ROW() - 1) - M149))</f>
        <v/>
      </c>
      <c r="G149" s="34" t="str">
        <f aca="true">IF(I149 = "-", INDIRECT("D" &amp; ROW() - 1) * 1890,"")</f>
        <v/>
      </c>
      <c r="H149" s="34" t="str">
        <f aca="true">IF(I149 = "-", INDIRECT("C" &amp; ROW() - 1) ,"")</f>
        <v/>
      </c>
      <c r="Q149" s="34" t="str">
        <f aca="true">IF(P149 = "", "", P149 / INDIRECT("D" &amp; ROW() - 1) )</f>
        <v/>
      </c>
      <c r="R149" s="34" t="str">
        <f aca="true">IF(I149="-",IF(ISNUMBER(SEARCH(",", INDIRECT("B" &amp; ROW() - 1) )),1,""), "")</f>
        <v/>
      </c>
      <c r="AMI149" s="2"/>
      <c r="AMJ149" s="2"/>
    </row>
    <row r="150" s="35" customFormat="true" ht="13.5" hidden="false" customHeight="true" outlineLevel="0" collapsed="false">
      <c r="B150" s="37"/>
      <c r="C150" s="37"/>
      <c r="E150" s="36"/>
      <c r="F150" s="33" t="str">
        <f aca="true">IF(I150="","",(INDIRECT("N" &amp; ROW() - 1) - M150))</f>
        <v/>
      </c>
      <c r="G150" s="34" t="str">
        <f aca="true">IF(I150 = "-", INDIRECT("D" &amp; ROW() - 1) * 1890,"")</f>
        <v/>
      </c>
      <c r="H150" s="34" t="str">
        <f aca="true">IF(I150 = "-", INDIRECT("C" &amp; ROW() - 1) ,"")</f>
        <v/>
      </c>
      <c r="Q150" s="34" t="str">
        <f aca="true">IF(P150 = "", "", P150 / INDIRECT("D" &amp; ROW() - 1) )</f>
        <v/>
      </c>
      <c r="R150" s="34" t="str">
        <f aca="true">IF(I150="-",IF(ISNUMBER(SEARCH(",", INDIRECT("B" &amp; ROW() - 1) )),1,""), "")</f>
        <v/>
      </c>
      <c r="AMI150" s="2"/>
      <c r="AMJ150" s="2"/>
    </row>
    <row r="151" s="35" customFormat="true" ht="13.5" hidden="false" customHeight="true" outlineLevel="0" collapsed="false">
      <c r="B151" s="37"/>
      <c r="C151" s="37"/>
      <c r="E151" s="36"/>
      <c r="F151" s="33" t="str">
        <f aca="true">IF(I151="","",(INDIRECT("N" &amp; ROW() - 1) - M151))</f>
        <v/>
      </c>
      <c r="G151" s="34" t="str">
        <f aca="true">IF(I151 = "-", INDIRECT("D" &amp; ROW() - 1) * 1890,"")</f>
        <v/>
      </c>
      <c r="H151" s="34" t="str">
        <f aca="true">IF(I151 = "-", INDIRECT("C" &amp; ROW() - 1) ,"")</f>
        <v/>
      </c>
      <c r="Q151" s="34" t="str">
        <f aca="true">IF(P151 = "", "", P151 / INDIRECT("D" &amp; ROW() - 1) )</f>
        <v/>
      </c>
      <c r="R151" s="34" t="str">
        <f aca="true">IF(I151="-",IF(ISNUMBER(SEARCH(",", INDIRECT("B" &amp; ROW() - 1) )),1,""), "")</f>
        <v/>
      </c>
      <c r="AMI151" s="2"/>
      <c r="AMJ151" s="2"/>
    </row>
    <row r="152" s="35" customFormat="true" ht="13.5" hidden="false" customHeight="true" outlineLevel="0" collapsed="false">
      <c r="B152" s="37"/>
      <c r="C152" s="37"/>
      <c r="E152" s="36"/>
      <c r="F152" s="33" t="str">
        <f aca="true">IF(I152="","",(INDIRECT("N" &amp; ROW() - 1) - M152))</f>
        <v/>
      </c>
      <c r="G152" s="34" t="str">
        <f aca="true">IF(I152 = "-", INDIRECT("D" &amp; ROW() - 1) * 1890,"")</f>
        <v/>
      </c>
      <c r="H152" s="34" t="str">
        <f aca="true">IF(I152 = "-", INDIRECT("C" &amp; ROW() - 1) ,"")</f>
        <v/>
      </c>
      <c r="Q152" s="34" t="str">
        <f aca="true">IF(P152 = "", "", P152 / INDIRECT("D" &amp; ROW() - 1) )</f>
        <v/>
      </c>
      <c r="R152" s="34" t="str">
        <f aca="true">IF(I152="-",IF(ISNUMBER(SEARCH(",", INDIRECT("B" &amp; ROW() - 1) )),1,""), "")</f>
        <v/>
      </c>
      <c r="AMI152" s="2"/>
      <c r="AMJ152" s="2"/>
    </row>
    <row r="153" s="35" customFormat="true" ht="13.5" hidden="false" customHeight="true" outlineLevel="0" collapsed="false">
      <c r="B153" s="37"/>
      <c r="C153" s="37"/>
      <c r="E153" s="36"/>
      <c r="F153" s="33" t="str">
        <f aca="true">IF(I153="","",(INDIRECT("N" &amp; ROW() - 1) - M153))</f>
        <v/>
      </c>
      <c r="G153" s="34" t="str">
        <f aca="true">IF(I153 = "-", INDIRECT("D" &amp; ROW() - 1) * 1890,"")</f>
        <v/>
      </c>
      <c r="H153" s="34" t="str">
        <f aca="true">IF(I153 = "-", INDIRECT("C" &amp; ROW() - 1) ,"")</f>
        <v/>
      </c>
      <c r="Q153" s="34" t="str">
        <f aca="true">IF(P153 = "", "", P153 / INDIRECT("D" &amp; ROW() - 1) )</f>
        <v/>
      </c>
      <c r="R153" s="34" t="str">
        <f aca="true">IF(I153="-",IF(ISNUMBER(SEARCH(",", INDIRECT("B" &amp; ROW() - 1) )),1,""), "")</f>
        <v/>
      </c>
      <c r="AMI153" s="2"/>
      <c r="AMJ153" s="2"/>
    </row>
    <row r="154" customFormat="false" ht="13.5" hidden="false" customHeight="true" outlineLevel="0" collapsed="false">
      <c r="B154" s="37"/>
      <c r="C154" s="37"/>
      <c r="E154" s="49"/>
      <c r="F154" s="50" t="str">
        <f aca="true">IF(I154="","",(INDIRECT("N" &amp; ROW() - 1) - M154))</f>
        <v/>
      </c>
      <c r="G154" s="51" t="str">
        <f aca="true">IF(I154 = "-", INDIRECT("D" &amp; ROW() - 1) * 1890,"")</f>
        <v/>
      </c>
      <c r="H154" s="51" t="str">
        <f aca="true">IF(I154 = "-", INDIRECT("C" &amp; ROW() - 1) ,"")</f>
        <v/>
      </c>
      <c r="Q154" s="52" t="str">
        <f aca="true">IF(P154 = "", "", P154 / INDIRECT("D" &amp; ROW() - 1) )</f>
        <v/>
      </c>
      <c r="R154" s="52" t="str">
        <f aca="true">IF(I154="-",IF(ISNUMBER(SEARCH(",", INDIRECT("B" &amp; ROW() - 1) )),1,""), "")</f>
        <v/>
      </c>
    </row>
    <row r="155" customFormat="false" ht="13.5" hidden="false" customHeight="true" outlineLevel="0" collapsed="false">
      <c r="B155" s="37"/>
      <c r="C155" s="37"/>
      <c r="E155" s="49"/>
      <c r="F155" s="50" t="str">
        <f aca="true">IF(I155="","",(INDIRECT("N" &amp; ROW() - 1) - M155))</f>
        <v/>
      </c>
      <c r="G155" s="51" t="str">
        <f aca="true">IF(I155 = "-", INDIRECT("D" &amp; ROW() - 1) * 1890,"")</f>
        <v/>
      </c>
      <c r="H155" s="51" t="str">
        <f aca="true">IF(I155 = "-", INDIRECT("C" &amp; ROW() - 1) ,"")</f>
        <v/>
      </c>
      <c r="Q155" s="52" t="str">
        <f aca="true">IF(P155 = "", "", P155 / INDIRECT("D" &amp; ROW() - 1) )</f>
        <v/>
      </c>
      <c r="R155" s="52" t="str">
        <f aca="true">IF(I155="-",IF(ISNUMBER(SEARCH(",", INDIRECT("B" &amp; ROW() - 1) )),1,""), "")</f>
        <v/>
      </c>
    </row>
    <row r="156" customFormat="false" ht="13.5" hidden="false" customHeight="true" outlineLevel="0" collapsed="false">
      <c r="B156" s="37"/>
      <c r="C156" s="37"/>
      <c r="E156" s="49"/>
      <c r="F156" s="50" t="str">
        <f aca="true">IF(I156="","",(INDIRECT("N" &amp; ROW() - 1) - M156))</f>
        <v/>
      </c>
      <c r="G156" s="51" t="str">
        <f aca="true">IF(I156 = "-", INDIRECT("D" &amp; ROW() - 1) * 1890,"")</f>
        <v/>
      </c>
      <c r="H156" s="51" t="str">
        <f aca="true">IF(I156 = "-", INDIRECT("C" &amp; ROW() - 1) ,"")</f>
        <v/>
      </c>
      <c r="Q156" s="52" t="str">
        <f aca="true">IF(P156 = "", "", P156 / INDIRECT("D" &amp; ROW() - 1) )</f>
        <v/>
      </c>
      <c r="R156" s="52" t="str">
        <f aca="true">IF(I156="-",IF(ISNUMBER(SEARCH(",", INDIRECT("B" &amp; ROW() - 1) )),1,""), "")</f>
        <v/>
      </c>
    </row>
    <row r="157" customFormat="false" ht="13.5" hidden="false" customHeight="true" outlineLevel="0" collapsed="false">
      <c r="B157" s="37"/>
      <c r="C157" s="37"/>
      <c r="E157" s="49"/>
      <c r="F157" s="50" t="str">
        <f aca="true">IF(I157="","",(INDIRECT("N" &amp; ROW() - 1) - M157))</f>
        <v/>
      </c>
      <c r="G157" s="51" t="str">
        <f aca="true">IF(I157 = "-", INDIRECT("D" &amp; ROW() - 1) * 1890,"")</f>
        <v/>
      </c>
      <c r="H157" s="51" t="str">
        <f aca="true">IF(I157 = "-", INDIRECT("C" &amp; ROW() - 1) ,"")</f>
        <v/>
      </c>
      <c r="Q157" s="52" t="str">
        <f aca="true">IF(P157 = "", "", P157 / INDIRECT("D" &amp; ROW() - 1) )</f>
        <v/>
      </c>
      <c r="R157" s="52" t="str">
        <f aca="true">IF(I157="-",IF(ISNUMBER(SEARCH(",", INDIRECT("B" &amp; ROW() - 1) )),1,""), "")</f>
        <v/>
      </c>
    </row>
    <row r="158" customFormat="false" ht="13.5" hidden="false" customHeight="true" outlineLevel="0" collapsed="false">
      <c r="B158" s="37"/>
      <c r="C158" s="37"/>
      <c r="E158" s="49"/>
      <c r="F158" s="50" t="str">
        <f aca="true">IF(I158="","",(INDIRECT("N" &amp; ROW() - 1) - M158))</f>
        <v/>
      </c>
      <c r="G158" s="51" t="str">
        <f aca="true">IF(I158 = "-", INDIRECT("D" &amp; ROW() - 1) * 1890,"")</f>
        <v/>
      </c>
      <c r="H158" s="51" t="str">
        <f aca="true">IF(I158 = "-", INDIRECT("C" &amp; ROW() - 1) ,"")</f>
        <v/>
      </c>
      <c r="Q158" s="52" t="str">
        <f aca="true">IF(P158 = "", "", P158 / INDIRECT("D" &amp; ROW() - 1) )</f>
        <v/>
      </c>
      <c r="R158" s="52" t="str">
        <f aca="true">IF(I158="-",IF(ISNUMBER(SEARCH(",", INDIRECT("B" &amp; ROW() - 1) )),1,""), "")</f>
        <v/>
      </c>
    </row>
    <row r="159" customFormat="false" ht="13.5" hidden="false" customHeight="true" outlineLevel="0" collapsed="false">
      <c r="B159" s="37"/>
      <c r="C159" s="37"/>
      <c r="E159" s="49"/>
      <c r="F159" s="50" t="str">
        <f aca="true">IF(I159="","",(INDIRECT("N" &amp; ROW() - 1) - M159))</f>
        <v/>
      </c>
      <c r="G159" s="51" t="str">
        <f aca="true">IF(I159 = "-", INDIRECT("D" &amp; ROW() - 1) * 1890,"")</f>
        <v/>
      </c>
      <c r="H159" s="51" t="str">
        <f aca="true">IF(I159 = "-", INDIRECT("C" &amp; ROW() - 1) ,"")</f>
        <v/>
      </c>
      <c r="Q159" s="52" t="str">
        <f aca="true">IF(P159 = "", "", P159 / INDIRECT("D" &amp; ROW() - 1) )</f>
        <v/>
      </c>
      <c r="R159" s="52" t="str">
        <f aca="true">IF(I159="-",IF(ISNUMBER(SEARCH(",", INDIRECT("B" &amp; ROW() - 1) )),1,""), "")</f>
        <v/>
      </c>
    </row>
    <row r="160" customFormat="false" ht="13.5" hidden="false" customHeight="true" outlineLevel="0" collapsed="false">
      <c r="B160" s="37"/>
      <c r="C160" s="37"/>
      <c r="E160" s="49"/>
      <c r="F160" s="50" t="str">
        <f aca="true">IF(I160="","",(INDIRECT("N" &amp; ROW() - 1) - M160))</f>
        <v/>
      </c>
      <c r="G160" s="51" t="str">
        <f aca="true">IF(I160 = "-", INDIRECT("D" &amp; ROW() - 1) * 1890,"")</f>
        <v/>
      </c>
      <c r="H160" s="51" t="str">
        <f aca="true">IF(I160 = "-", INDIRECT("C" &amp; ROW() - 1) ,"")</f>
        <v/>
      </c>
      <c r="Q160" s="52" t="str">
        <f aca="true">IF(P160 = "", "", P160 / INDIRECT("D" &amp; ROW() - 1) )</f>
        <v/>
      </c>
      <c r="R160" s="52" t="str">
        <f aca="true">IF(I160="-",IF(ISNUMBER(SEARCH(",", INDIRECT("B" &amp; ROW() - 1) )),1,""), "")</f>
        <v/>
      </c>
    </row>
    <row r="161" customFormat="false" ht="13.5" hidden="false" customHeight="true" outlineLevel="0" collapsed="false">
      <c r="B161" s="37"/>
      <c r="C161" s="37"/>
      <c r="E161" s="49"/>
      <c r="F161" s="50" t="str">
        <f aca="true">IF(I161="","",(INDIRECT("N" &amp; ROW() - 1) - M161))</f>
        <v/>
      </c>
      <c r="G161" s="51" t="str">
        <f aca="true">IF(I161 = "-", INDIRECT("D" &amp; ROW() - 1) * 1890,"")</f>
        <v/>
      </c>
      <c r="H161" s="51" t="str">
        <f aca="true">IF(I161 = "-", INDIRECT("C" &amp; ROW() - 1) ,"")</f>
        <v/>
      </c>
      <c r="Q161" s="52" t="str">
        <f aca="true">IF(P161 = "", "", P161 / INDIRECT("D" &amp; ROW() - 1) )</f>
        <v/>
      </c>
      <c r="R161" s="52" t="str">
        <f aca="true">IF(I161="-",IF(ISNUMBER(SEARCH(",", INDIRECT("B" &amp; ROW() - 1) )),1,""), "")</f>
        <v/>
      </c>
    </row>
    <row r="162" customFormat="false" ht="13.5" hidden="false" customHeight="true" outlineLevel="0" collapsed="false">
      <c r="B162" s="37"/>
      <c r="C162" s="37"/>
      <c r="E162" s="49"/>
      <c r="F162" s="50" t="str">
        <f aca="true">IF(I162="","",(INDIRECT("N" &amp; ROW() - 1) - M162))</f>
        <v/>
      </c>
      <c r="G162" s="51" t="str">
        <f aca="true">IF(I162 = "-", INDIRECT("D" &amp; ROW() - 1) * 1890,"")</f>
        <v/>
      </c>
      <c r="H162" s="51" t="str">
        <f aca="true">IF(I162 = "-", INDIRECT("C" &amp; ROW() - 1) ,"")</f>
        <v/>
      </c>
      <c r="Q162" s="52" t="str">
        <f aca="true">IF(P162 = "", "", P162 / INDIRECT("D" &amp; ROW() - 1) )</f>
        <v/>
      </c>
      <c r="R162" s="52" t="str">
        <f aca="true">IF(I162="-",IF(ISNUMBER(SEARCH(",", INDIRECT("B" &amp; ROW() - 1) )),1,""), "")</f>
        <v/>
      </c>
    </row>
    <row r="163" customFormat="false" ht="13.5" hidden="false" customHeight="true" outlineLevel="0" collapsed="false">
      <c r="B163" s="37"/>
      <c r="C163" s="37"/>
      <c r="E163" s="49"/>
      <c r="F163" s="50" t="str">
        <f aca="true">IF(I163="","",(INDIRECT("N" &amp; ROW() - 1) - M163))</f>
        <v/>
      </c>
      <c r="G163" s="51" t="str">
        <f aca="true">IF(I163 = "-", INDIRECT("D" &amp; ROW() - 1) * 1890,"")</f>
        <v/>
      </c>
      <c r="H163" s="51" t="str">
        <f aca="true">IF(I163 = "-", INDIRECT("C" &amp; ROW() - 1) ,"")</f>
        <v/>
      </c>
      <c r="Q163" s="52" t="str">
        <f aca="true">IF(P163 = "", "", P163 / INDIRECT("D" &amp; ROW() - 1) )</f>
        <v/>
      </c>
      <c r="R163" s="52" t="str">
        <f aca="true">IF(I163="-",IF(ISNUMBER(SEARCH(",", INDIRECT("B" &amp; ROW() - 1) )),1,""), "")</f>
        <v/>
      </c>
    </row>
    <row r="164" customFormat="false" ht="13.5" hidden="false" customHeight="true" outlineLevel="0" collapsed="false">
      <c r="B164" s="37"/>
      <c r="C164" s="37"/>
      <c r="E164" s="49"/>
      <c r="F164" s="50" t="str">
        <f aca="true">IF(I164="","",(INDIRECT("N" &amp; ROW() - 1) - M164))</f>
        <v/>
      </c>
      <c r="H164" s="51" t="str">
        <f aca="true">IF(I164 = "-", INDIRECT("C" &amp; ROW() - 1) ,"")</f>
        <v/>
      </c>
      <c r="Q164" s="52" t="str">
        <f aca="true">IF(P164 = "", "", P164 / INDIRECT("D" &amp; ROW() - 1) )</f>
        <v/>
      </c>
      <c r="R164" s="52" t="str">
        <f aca="true">IF(I164="-",IF(ISNUMBER(SEARCH(",", INDIRECT("B" &amp; ROW() - 1) )),1,""), "")</f>
        <v/>
      </c>
    </row>
    <row r="165" customFormat="false" ht="13.5" hidden="false" customHeight="true" outlineLevel="0" collapsed="false">
      <c r="B165" s="37"/>
      <c r="C165" s="37"/>
      <c r="E165" s="49"/>
      <c r="F165" s="50" t="str">
        <f aca="true">IF(I165="","",(INDIRECT("N" &amp; ROW() - 1) - M165))</f>
        <v/>
      </c>
      <c r="H165" s="51" t="str">
        <f aca="true">IF(I165 = "-", INDIRECT("C" &amp; ROW() - 1) ,"")</f>
        <v/>
      </c>
      <c r="Q165" s="52" t="str">
        <f aca="true">IF(P165 = "", "", P165 / INDIRECT("D" &amp; ROW() - 1) )</f>
        <v/>
      </c>
      <c r="R165" s="52" t="str">
        <f aca="true">IF(I165="-",IF(ISNUMBER(SEARCH(",", INDIRECT("B" &amp; ROW() - 1) )),1,""), "")</f>
        <v/>
      </c>
    </row>
    <row r="166" customFormat="false" ht="13.5" hidden="false" customHeight="true" outlineLevel="0" collapsed="false">
      <c r="B166" s="37"/>
      <c r="C166" s="37"/>
      <c r="E166" s="49"/>
      <c r="F166" s="50" t="str">
        <f aca="true">IF(I166="","",(INDIRECT("N" &amp; ROW() - 1) - M166))</f>
        <v/>
      </c>
      <c r="H166" s="51" t="str">
        <f aca="true">IF(I166 = "-", INDIRECT("C" &amp; ROW() - 1) ,"")</f>
        <v/>
      </c>
      <c r="Q166" s="52" t="str">
        <f aca="true">IF(P166 = "", "", P166 / INDIRECT("D" &amp; ROW() - 1) )</f>
        <v/>
      </c>
      <c r="R166" s="52" t="str">
        <f aca="true">IF(I166="-",IF(ISNUMBER(SEARCH(",", INDIRECT("B" &amp; ROW() - 1) )),1,""), "")</f>
        <v/>
      </c>
    </row>
    <row r="167" customFormat="false" ht="13.5" hidden="false" customHeight="true" outlineLevel="0" collapsed="false">
      <c r="B167" s="37"/>
      <c r="C167" s="37"/>
      <c r="E167" s="49"/>
      <c r="F167" s="50" t="str">
        <f aca="true">IF(I167="","",(INDIRECT("N" &amp; ROW() - 1) - M167))</f>
        <v/>
      </c>
      <c r="H167" s="51" t="str">
        <f aca="true">IF(I167 = "-", INDIRECT("C" &amp; ROW() - 1) ,"")</f>
        <v/>
      </c>
      <c r="Q167" s="52" t="str">
        <f aca="true">IF(P167 = "", "", P167 / INDIRECT("D" &amp; ROW() - 1) )</f>
        <v/>
      </c>
      <c r="R167" s="52" t="str">
        <f aca="true">IF(I167="-",IF(ISNUMBER(SEARCH(",", INDIRECT("B" &amp; ROW() - 1) )),1,""), "")</f>
        <v/>
      </c>
    </row>
    <row r="168" customFormat="false" ht="13.5" hidden="false" customHeight="true" outlineLevel="0" collapsed="false">
      <c r="B168" s="37"/>
      <c r="C168" s="37"/>
      <c r="E168" s="49"/>
      <c r="F168" s="50" t="str">
        <f aca="true">IF(I168="","",(INDIRECT("N" &amp; ROW() - 1) - M168))</f>
        <v/>
      </c>
      <c r="H168" s="51" t="str">
        <f aca="true">IF(I168 = "-", INDIRECT("C" &amp; ROW() - 1) ,"")</f>
        <v/>
      </c>
      <c r="Q168" s="52" t="str">
        <f aca="true">IF(P168 = "", "", P168 / INDIRECT("D" &amp; ROW() - 1) )</f>
        <v/>
      </c>
      <c r="R168" s="52" t="str">
        <f aca="true">IF(I168="-",IF(ISNUMBER(SEARCH(",", INDIRECT("B" &amp; ROW() - 1) )),1,""), "")</f>
        <v/>
      </c>
    </row>
    <row r="169" customFormat="false" ht="13.5" hidden="false" customHeight="true" outlineLevel="0" collapsed="false">
      <c r="B169" s="37"/>
      <c r="C169" s="37"/>
      <c r="E169" s="49"/>
      <c r="F169" s="50" t="str">
        <f aca="true">IF(I169="","",(INDIRECT("N" &amp; ROW() - 1) - M169))</f>
        <v/>
      </c>
      <c r="H169" s="51" t="str">
        <f aca="true">IF(I169 = "-", INDIRECT("C" &amp; ROW() - 1) ,"")</f>
        <v/>
      </c>
      <c r="Q169" s="52" t="str">
        <f aca="true">IF(P169 = "", "", P169 / INDIRECT("D" &amp; ROW() - 1) )</f>
        <v/>
      </c>
      <c r="R169" s="52" t="str">
        <f aca="true">IF(I169="-",IF(ISNUMBER(SEARCH(",", INDIRECT("B" &amp; ROW() - 1) )),1,""), "")</f>
        <v/>
      </c>
    </row>
    <row r="170" customFormat="false" ht="13.5" hidden="false" customHeight="true" outlineLevel="0" collapsed="false">
      <c r="B170" s="37"/>
      <c r="C170" s="37"/>
      <c r="E170" s="49"/>
      <c r="F170" s="50" t="str">
        <f aca="true">IF(I170="","",(INDIRECT("N" &amp; ROW() - 1) - M170))</f>
        <v/>
      </c>
      <c r="H170" s="51" t="str">
        <f aca="true">IF(I170 = "-", INDIRECT("C" &amp; ROW() - 1) ,"")</f>
        <v/>
      </c>
      <c r="Q170" s="52" t="str">
        <f aca="true">IF(P170 = "", "", P170 / INDIRECT("D" &amp; ROW() - 1) )</f>
        <v/>
      </c>
      <c r="R170" s="52" t="str">
        <f aca="true">IF(I170="-",IF(ISNUMBER(SEARCH(",", INDIRECT("B" &amp; ROW() - 1) )),1,""), "")</f>
        <v/>
      </c>
    </row>
    <row r="171" customFormat="false" ht="13.5" hidden="false" customHeight="true" outlineLevel="0" collapsed="false">
      <c r="B171" s="37"/>
      <c r="C171" s="37"/>
      <c r="E171" s="49"/>
      <c r="F171" s="50" t="str">
        <f aca="true">IF(I171="","",(INDIRECT("N" &amp; ROW() - 1) - M171))</f>
        <v/>
      </c>
      <c r="H171" s="51" t="str">
        <f aca="true">IF(I171 = "-", INDIRECT("C" &amp; ROW() - 1) ,"")</f>
        <v/>
      </c>
      <c r="Q171" s="52" t="str">
        <f aca="true">IF(P171 = "", "", P171 / INDIRECT("D" &amp; ROW() - 1) )</f>
        <v/>
      </c>
      <c r="R171" s="52" t="str">
        <f aca="true">IF(I171="-",IF(ISNUMBER(SEARCH(",", INDIRECT("B" &amp; ROW() - 1) )),1,""), "")</f>
        <v/>
      </c>
    </row>
    <row r="172" customFormat="false" ht="13.5" hidden="false" customHeight="true" outlineLevel="0" collapsed="false">
      <c r="B172" s="37"/>
      <c r="C172" s="37"/>
      <c r="E172" s="49"/>
      <c r="F172" s="50" t="str">
        <f aca="true">IF(I172="","",(INDIRECT("N" &amp; ROW() - 1) - M172))</f>
        <v/>
      </c>
      <c r="H172" s="51" t="str">
        <f aca="true">IF(I172 = "-", INDIRECT("C" &amp; ROW() - 1) ,"")</f>
        <v/>
      </c>
      <c r="Q172" s="52" t="str">
        <f aca="true">IF(P172 = "", "", P172 / INDIRECT("D" &amp; ROW() - 1) )</f>
        <v/>
      </c>
      <c r="R172" s="52" t="str">
        <f aca="true">IF(I172="-",IF(ISNUMBER(SEARCH(",", INDIRECT("B" &amp; ROW() - 1) )),1,""), "")</f>
        <v/>
      </c>
    </row>
    <row r="173" customFormat="false" ht="13.5" hidden="false" customHeight="true" outlineLevel="0" collapsed="false">
      <c r="B173" s="37"/>
      <c r="C173" s="37"/>
      <c r="E173" s="49"/>
      <c r="F173" s="50" t="str">
        <f aca="true">IF(I173="","",(INDIRECT("N" &amp; ROW() - 1) - M173))</f>
        <v/>
      </c>
      <c r="H173" s="51" t="str">
        <f aca="true">IF(I173 = "-", INDIRECT("C" &amp; ROW() - 1) ,"")</f>
        <v/>
      </c>
      <c r="Q173" s="52" t="str">
        <f aca="true">IF(P173 = "", "", P173 / INDIRECT("D" &amp; ROW() - 1) )</f>
        <v/>
      </c>
      <c r="R173" s="52" t="str">
        <f aca="true">IF(I173="-",IF(ISNUMBER(SEARCH(",", INDIRECT("B" &amp; ROW() - 1) )),1,""), "")</f>
        <v/>
      </c>
    </row>
    <row r="174" customFormat="false" ht="13.5" hidden="false" customHeight="true" outlineLevel="0" collapsed="false">
      <c r="B174" s="37"/>
      <c r="C174" s="37"/>
      <c r="E174" s="49"/>
      <c r="F174" s="50" t="str">
        <f aca="true">IF(I174="","",(INDIRECT("N" &amp; ROW() - 1) - M174))</f>
        <v/>
      </c>
      <c r="H174" s="51" t="str">
        <f aca="true">IF(I174 = "-", INDIRECT("C" &amp; ROW() - 1) ,"")</f>
        <v/>
      </c>
      <c r="Q174" s="52" t="str">
        <f aca="true">IF(P174 = "", "", P174 / INDIRECT("D" &amp; ROW() - 1) )</f>
        <v/>
      </c>
      <c r="R174" s="52" t="str">
        <f aca="true">IF(I174="-",IF(ISNUMBER(SEARCH(",", INDIRECT("B" &amp; ROW() - 1) )),1,""), "")</f>
        <v/>
      </c>
    </row>
    <row r="175" customFormat="false" ht="13.5" hidden="false" customHeight="true" outlineLevel="0" collapsed="false">
      <c r="B175" s="37"/>
      <c r="C175" s="37"/>
      <c r="E175" s="49"/>
      <c r="F175" s="50" t="str">
        <f aca="true">IF(I175="","",(INDIRECT("N" &amp; ROW() - 1) - M175))</f>
        <v/>
      </c>
      <c r="H175" s="51" t="str">
        <f aca="true">IF(I175 = "-", INDIRECT("C" &amp; ROW() - 1) ,"")</f>
        <v/>
      </c>
      <c r="Q175" s="52" t="str">
        <f aca="true">IF(P175 = "", "", P175 / INDIRECT("D" &amp; ROW() - 1) )</f>
        <v/>
      </c>
      <c r="R175" s="52" t="str">
        <f aca="true">IF(I175="-",IF(ISNUMBER(SEARCH(",", INDIRECT("B" &amp; ROW() - 1) )),1,""), "")</f>
        <v/>
      </c>
    </row>
    <row r="176" customFormat="false" ht="13.5" hidden="false" customHeight="true" outlineLevel="0" collapsed="false">
      <c r="B176" s="37"/>
      <c r="C176" s="37"/>
      <c r="E176" s="49"/>
      <c r="F176" s="50" t="str">
        <f aca="true">IF(I176="","",(INDIRECT("N" &amp; ROW() - 1) - M176))</f>
        <v/>
      </c>
      <c r="H176" s="51" t="str">
        <f aca="true">IF(I176 = "-", INDIRECT("C" &amp; ROW() - 1) ,"")</f>
        <v/>
      </c>
      <c r="Q176" s="52" t="str">
        <f aca="true">IF(P176 = "", "", P176 / INDIRECT("D" &amp; ROW() - 1) )</f>
        <v/>
      </c>
      <c r="R176" s="52" t="str">
        <f aca="true">IF(I176="-",IF(ISNUMBER(SEARCH(",", INDIRECT("B" &amp; ROW() - 1) )),1,""), "")</f>
        <v/>
      </c>
    </row>
    <row r="177" customFormat="false" ht="13.5" hidden="false" customHeight="true" outlineLevel="0" collapsed="false">
      <c r="B177" s="37"/>
      <c r="C177" s="37"/>
      <c r="E177" s="49"/>
      <c r="F177" s="50" t="str">
        <f aca="true">IF(I177="","",(INDIRECT("N" &amp; ROW() - 1) - M177))</f>
        <v/>
      </c>
      <c r="H177" s="51" t="str">
        <f aca="true">IF(I177 = "-", INDIRECT("C" &amp; ROW() - 1) ,"")</f>
        <v/>
      </c>
      <c r="Q177" s="52" t="str">
        <f aca="true">IF(P177 = "", "", P177 / INDIRECT("D" &amp; ROW() - 1) )</f>
        <v/>
      </c>
      <c r="R177" s="52" t="str">
        <f aca="true">IF(I177="-",IF(ISNUMBER(SEARCH(",", INDIRECT("B" &amp; ROW() - 1) )),1,""), "")</f>
        <v/>
      </c>
    </row>
    <row r="178" customFormat="false" ht="13.5" hidden="false" customHeight="true" outlineLevel="0" collapsed="false">
      <c r="B178" s="37"/>
      <c r="C178" s="37"/>
      <c r="E178" s="49"/>
      <c r="F178" s="50" t="str">
        <f aca="true">IF(I178="","",(INDIRECT("N" &amp; ROW() - 1) - M178))</f>
        <v/>
      </c>
      <c r="H178" s="51" t="str">
        <f aca="true">IF(I178 = "-", INDIRECT("C" &amp; ROW() - 1) ,"")</f>
        <v/>
      </c>
      <c r="Q178" s="52" t="str">
        <f aca="true">IF(P178 = "", "", P178 / INDIRECT("D" &amp; ROW() - 1) )</f>
        <v/>
      </c>
      <c r="R178" s="52" t="str">
        <f aca="true">IF(I178="-",IF(ISNUMBER(SEARCH(",", INDIRECT("B" &amp; ROW() - 1) )),1,""), "")</f>
        <v/>
      </c>
    </row>
    <row r="179" customFormat="false" ht="13.5" hidden="false" customHeight="true" outlineLevel="0" collapsed="false">
      <c r="B179" s="37"/>
      <c r="C179" s="37"/>
      <c r="E179" s="49"/>
      <c r="F179" s="50" t="str">
        <f aca="true">IF(I179="","",(INDIRECT("N" &amp; ROW() - 1) - M179))</f>
        <v/>
      </c>
      <c r="H179" s="51" t="str">
        <f aca="true">IF(I179 = "-", INDIRECT("C" &amp; ROW() - 1) ,"")</f>
        <v/>
      </c>
      <c r="Q179" s="52" t="str">
        <f aca="true">IF(P179 = "", "", P179 / INDIRECT("D" &amp; ROW() - 1) )</f>
        <v/>
      </c>
      <c r="R179" s="52" t="str">
        <f aca="true">IF(I179="-",IF(ISNUMBER(SEARCH(",", INDIRECT("B" &amp; ROW() - 1) )),1,""), "")</f>
        <v/>
      </c>
    </row>
    <row r="180" customFormat="false" ht="13.5" hidden="false" customHeight="true" outlineLevel="0" collapsed="false">
      <c r="B180" s="37"/>
      <c r="C180" s="37"/>
      <c r="E180" s="49"/>
      <c r="F180" s="50" t="str">
        <f aca="true">IF(I180="","",(INDIRECT("N" &amp; ROW() - 1) - M180))</f>
        <v/>
      </c>
      <c r="H180" s="51" t="str">
        <f aca="true">IF(I180 = "-", INDIRECT("C" &amp; ROW() - 1) ,"")</f>
        <v/>
      </c>
      <c r="Q180" s="52" t="str">
        <f aca="true">IF(P180 = "", "", P180 / INDIRECT("D" &amp; ROW() - 1) )</f>
        <v/>
      </c>
      <c r="R180" s="52" t="str">
        <f aca="true">IF(I180="-",IF(ISNUMBER(SEARCH(",", INDIRECT("B" &amp; ROW() - 1) )),1,""), "")</f>
        <v/>
      </c>
    </row>
    <row r="181" customFormat="false" ht="13.5" hidden="false" customHeight="true" outlineLevel="0" collapsed="false">
      <c r="B181" s="37"/>
      <c r="C181" s="37"/>
      <c r="E181" s="49"/>
      <c r="F181" s="50" t="str">
        <f aca="true">IF(I181="","",(INDIRECT("N" &amp; ROW() - 1) - M181))</f>
        <v/>
      </c>
      <c r="H181" s="51" t="str">
        <f aca="true">IF(I181 = "-", INDIRECT("C" &amp; ROW() - 1) ,"")</f>
        <v/>
      </c>
      <c r="Q181" s="52" t="str">
        <f aca="true">IF(P181 = "", "", P181 / INDIRECT("D" &amp; ROW() - 1) )</f>
        <v/>
      </c>
      <c r="R181" s="52" t="str">
        <f aca="true">IF(I181="-",IF(ISNUMBER(SEARCH(",", INDIRECT("B" &amp; ROW() - 1) )),1,""), "")</f>
        <v/>
      </c>
    </row>
    <row r="182" customFormat="false" ht="13.5" hidden="false" customHeight="true" outlineLevel="0" collapsed="false">
      <c r="B182" s="37"/>
      <c r="C182" s="37"/>
      <c r="E182" s="49"/>
      <c r="F182" s="50" t="str">
        <f aca="true">IF(I182="","",(INDIRECT("N" &amp; ROW() - 1) - M182))</f>
        <v/>
      </c>
      <c r="H182" s="51" t="str">
        <f aca="true">IF(I182 = "-", INDIRECT("C" &amp; ROW() - 1) ,"")</f>
        <v/>
      </c>
      <c r="Q182" s="52" t="str">
        <f aca="true">IF(P182 = "", "", P182 / INDIRECT("D" &amp; ROW() - 1) )</f>
        <v/>
      </c>
      <c r="R182" s="52" t="str">
        <f aca="true">IF(I182="-",IF(ISNUMBER(SEARCH(",", INDIRECT("B" &amp; ROW() - 1) )),1,""), "")</f>
        <v/>
      </c>
    </row>
    <row r="183" customFormat="false" ht="13.5" hidden="false" customHeight="true" outlineLevel="0" collapsed="false">
      <c r="B183" s="37"/>
      <c r="C183" s="37"/>
      <c r="E183" s="49"/>
      <c r="F183" s="50" t="str">
        <f aca="true">IF(I183="","",(INDIRECT("N" &amp; ROW() - 1) - M183))</f>
        <v/>
      </c>
      <c r="H183" s="51" t="str">
        <f aca="true">IF(I183 = "-", INDIRECT("C" &amp; ROW() - 1) ,"")</f>
        <v/>
      </c>
      <c r="Q183" s="52"/>
      <c r="R183" s="52" t="str">
        <f aca="true">IF(I183="-",IF(ISNUMBER(SEARCH(",", INDIRECT("B" &amp; ROW() - 1) )),1,""), "")</f>
        <v/>
      </c>
    </row>
    <row r="184" customFormat="false" ht="13.5" hidden="false" customHeight="true" outlineLevel="0" collapsed="false">
      <c r="B184" s="37"/>
      <c r="C184" s="37"/>
      <c r="E184" s="49"/>
      <c r="F184" s="50" t="str">
        <f aca="true">IF(I184="","",(INDIRECT("N" &amp; ROW() - 1) - M184))</f>
        <v/>
      </c>
      <c r="H184" s="51" t="str">
        <f aca="true">IF(I184 = "-", INDIRECT("C" &amp; ROW() - 1) ,"")</f>
        <v/>
      </c>
      <c r="Q184" s="52"/>
      <c r="R184" s="52" t="str">
        <f aca="true">IF(I184="-",IF(ISNUMBER(SEARCH(",", INDIRECT("B" &amp; ROW() - 1) )),1,""), "")</f>
        <v/>
      </c>
    </row>
    <row r="185" customFormat="false" ht="13.5" hidden="false" customHeight="true" outlineLevel="0" collapsed="false">
      <c r="B185" s="37"/>
      <c r="C185" s="37"/>
      <c r="E185" s="49"/>
      <c r="F185" s="50" t="str">
        <f aca="true">IF(I185="","",(INDIRECT("N" &amp; ROW() - 1) - M185))</f>
        <v/>
      </c>
      <c r="H185" s="51" t="str">
        <f aca="true">IF(I185 = "-", INDIRECT("C" &amp; ROW() - 1) ,"")</f>
        <v/>
      </c>
      <c r="Q185" s="52"/>
      <c r="R185" s="52" t="str">
        <f aca="true">IF(I185="-",IF(ISNUMBER(SEARCH(",", INDIRECT("B" &amp; ROW() - 1) )),1,""), "")</f>
        <v/>
      </c>
    </row>
    <row r="186" customFormat="false" ht="13.5" hidden="false" customHeight="true" outlineLevel="0" collapsed="false">
      <c r="B186" s="37"/>
      <c r="C186" s="37"/>
      <c r="E186" s="49"/>
      <c r="F186" s="50" t="str">
        <f aca="true">IF(I186="","",(INDIRECT("N" &amp; ROW() - 1) - M186))</f>
        <v/>
      </c>
      <c r="H186" s="51" t="str">
        <f aca="true">IF(I186 = "-", INDIRECT("C" &amp; ROW() - 1) ,"")</f>
        <v/>
      </c>
      <c r="Q186" s="52"/>
      <c r="R186" s="52" t="str">
        <f aca="true">IF(I186="-",IF(ISNUMBER(SEARCH(",", INDIRECT("B" &amp; ROW() - 1) )),1,""), "")</f>
        <v/>
      </c>
    </row>
    <row r="187" customFormat="false" ht="13.5" hidden="false" customHeight="true" outlineLevel="0" collapsed="false">
      <c r="B187" s="37"/>
      <c r="C187" s="37"/>
      <c r="E187" s="49"/>
      <c r="F187" s="50" t="str">
        <f aca="true">IF(I187="","",(INDIRECT("N" &amp; ROW() - 1) - M187))</f>
        <v/>
      </c>
      <c r="H187" s="51" t="str">
        <f aca="true">IF(I187 = "-", INDIRECT("C" &amp; ROW() - 1) ,"")</f>
        <v/>
      </c>
      <c r="Q187" s="52"/>
      <c r="R187" s="52" t="str">
        <f aca="true">IF(I187="-",IF(ISNUMBER(SEARCH(",", INDIRECT("B" &amp; ROW() - 1) )),1,""), "")</f>
        <v/>
      </c>
    </row>
    <row r="188" customFormat="false" ht="13.5" hidden="false" customHeight="true" outlineLevel="0" collapsed="false">
      <c r="B188" s="37"/>
      <c r="C188" s="37"/>
      <c r="E188" s="49"/>
      <c r="F188" s="50" t="str">
        <f aca="true">IF(I188="","",(INDIRECT("N" &amp; ROW() - 1) - M188))</f>
        <v/>
      </c>
      <c r="H188" s="51" t="str">
        <f aca="true">IF(I188 = "-", INDIRECT("C" &amp; ROW() - 1) ,"")</f>
        <v/>
      </c>
      <c r="Q188" s="52"/>
      <c r="R188" s="52" t="str">
        <f aca="true">IF(I188="-",IF(ISNUMBER(SEARCH(",", INDIRECT("B" &amp; ROW() - 1) )),1,""), "")</f>
        <v/>
      </c>
    </row>
    <row r="189" customFormat="false" ht="13.5" hidden="false" customHeight="true" outlineLevel="0" collapsed="false">
      <c r="B189" s="37"/>
      <c r="C189" s="37"/>
      <c r="E189" s="49"/>
      <c r="F189" s="50" t="str">
        <f aca="true">IF(I189="","",(INDIRECT("N" &amp; ROW() - 1) - M189))</f>
        <v/>
      </c>
      <c r="H189" s="51" t="str">
        <f aca="true">IF(I189 = "-", INDIRECT("C" &amp; ROW() - 1) ,"")</f>
        <v/>
      </c>
      <c r="Q189" s="52"/>
      <c r="R189" s="52" t="str">
        <f aca="true">IF(I189="-",IF(ISNUMBER(SEARCH(",", INDIRECT("B" &amp; ROW() - 1) )),1,""), "")</f>
        <v/>
      </c>
    </row>
    <row r="190" customFormat="false" ht="13.5" hidden="false" customHeight="true" outlineLevel="0" collapsed="false">
      <c r="B190" s="37"/>
      <c r="C190" s="37"/>
      <c r="E190" s="49"/>
      <c r="F190" s="50" t="str">
        <f aca="true">IF(I190="","",(INDIRECT("N" &amp; ROW() - 1) - M190))</f>
        <v/>
      </c>
      <c r="H190" s="51" t="str">
        <f aca="true">IF(I190 = "-", INDIRECT("C" &amp; ROW() - 1) ,"")</f>
        <v/>
      </c>
      <c r="Q190" s="52"/>
      <c r="R190" s="52" t="str">
        <f aca="true">IF(I190="-",IF(ISNUMBER(SEARCH(",", INDIRECT("B" &amp; ROW() - 1) )),1,""), "")</f>
        <v/>
      </c>
    </row>
    <row r="191" customFormat="false" ht="13.5" hidden="false" customHeight="true" outlineLevel="0" collapsed="false">
      <c r="B191" s="37"/>
      <c r="C191" s="37"/>
      <c r="E191" s="49"/>
      <c r="F191" s="50" t="str">
        <f aca="true">IF(I191="","",(INDIRECT("N" &amp; ROW() - 1) - M191))</f>
        <v/>
      </c>
      <c r="H191" s="51" t="str">
        <f aca="true">IF(I191 = "-", INDIRECT("C" &amp; ROW() - 1) ,"")</f>
        <v/>
      </c>
      <c r="Q191" s="52"/>
      <c r="R191" s="52" t="str">
        <f aca="true">IF(I191="-",IF(ISNUMBER(SEARCH(",", INDIRECT("B" &amp; ROW() - 1) )),1,""), "")</f>
        <v/>
      </c>
    </row>
    <row r="192" customFormat="false" ht="13.5" hidden="false" customHeight="true" outlineLevel="0" collapsed="false">
      <c r="B192" s="37"/>
      <c r="C192" s="37"/>
      <c r="E192" s="49"/>
      <c r="F192" s="50" t="str">
        <f aca="true">IF(I192="","",(INDIRECT("N" &amp; ROW() - 1) - M192))</f>
        <v/>
      </c>
      <c r="H192" s="51" t="str">
        <f aca="true">IF(I192 = "-", INDIRECT("C" &amp; ROW() - 1) ,"")</f>
        <v/>
      </c>
      <c r="Q192" s="52"/>
      <c r="R192" s="52" t="str">
        <f aca="true">IF(I192="-",IF(ISNUMBER(SEARCH(",", INDIRECT("B" &amp; ROW() - 1) )),1,""), "")</f>
        <v/>
      </c>
    </row>
    <row r="193" customFormat="false" ht="13.5" hidden="false" customHeight="true" outlineLevel="0" collapsed="false">
      <c r="B193" s="37"/>
      <c r="C193" s="37"/>
      <c r="E193" s="49"/>
      <c r="F193" s="50" t="str">
        <f aca="true">IF(I193="","",(INDIRECT("N" &amp; ROW() - 1) - M193))</f>
        <v/>
      </c>
      <c r="H193" s="51" t="str">
        <f aca="true">IF(I193 = "-", INDIRECT("C" &amp; ROW() - 1) ,"")</f>
        <v/>
      </c>
      <c r="Q193" s="52"/>
      <c r="R193" s="52" t="str">
        <f aca="true">IF(I193="-",IF(ISNUMBER(SEARCH(",", INDIRECT("B" &amp; ROW() - 1) )),1,""), "")</f>
        <v/>
      </c>
    </row>
    <row r="194" customFormat="false" ht="13.5" hidden="false" customHeight="true" outlineLevel="0" collapsed="false">
      <c r="B194" s="37"/>
      <c r="C194" s="37"/>
      <c r="E194" s="49"/>
      <c r="F194" s="50" t="str">
        <f aca="true">IF(I194="","",(INDIRECT("N" &amp; ROW() - 1) - M194))</f>
        <v/>
      </c>
      <c r="H194" s="51" t="str">
        <f aca="true">IF(I194 = "-", INDIRECT("C" &amp; ROW() - 1) ,"")</f>
        <v/>
      </c>
      <c r="Q194" s="52"/>
      <c r="R194" s="52" t="str">
        <f aca="true">IF(I194="-",IF(ISNUMBER(SEARCH(",", INDIRECT("B" &amp; ROW() - 1) )),1,""), "")</f>
        <v/>
      </c>
    </row>
    <row r="195" customFormat="false" ht="13.5" hidden="false" customHeight="true" outlineLevel="0" collapsed="false">
      <c r="B195" s="37"/>
      <c r="C195" s="37"/>
      <c r="E195" s="49"/>
      <c r="F195" s="50" t="str">
        <f aca="true">IF(I195="","",(INDIRECT("N" &amp; ROW() - 1) - M195))</f>
        <v/>
      </c>
      <c r="H195" s="51" t="str">
        <f aca="true">IF(I195 = "-", INDIRECT("C" &amp; ROW() - 1) ,"")</f>
        <v/>
      </c>
      <c r="Q195" s="52"/>
      <c r="R195" s="52" t="str">
        <f aca="true">IF(I195="-",IF(ISNUMBER(SEARCH(",", INDIRECT("B" &amp; ROW() - 1) )),1,""), "")</f>
        <v/>
      </c>
    </row>
    <row r="196" customFormat="false" ht="13.5" hidden="false" customHeight="true" outlineLevel="0" collapsed="false">
      <c r="B196" s="37"/>
      <c r="C196" s="37"/>
      <c r="E196" s="49"/>
      <c r="F196" s="49"/>
      <c r="H196" s="51" t="str">
        <f aca="true">IF(I196 = "-", INDIRECT("C" &amp; ROW() - 1) ,"")</f>
        <v/>
      </c>
      <c r="Q196" s="52"/>
      <c r="R196" s="52" t="str">
        <f aca="true">IF(I196="-",IF(ISNUMBER(SEARCH(",", INDIRECT("B" &amp; ROW() - 1) )),1,""), "")</f>
        <v/>
      </c>
    </row>
    <row r="197" customFormat="false" ht="13.5" hidden="false" customHeight="true" outlineLevel="0" collapsed="false">
      <c r="B197" s="37"/>
      <c r="C197" s="37"/>
      <c r="E197" s="49"/>
      <c r="F197" s="49"/>
      <c r="H197" s="51" t="str">
        <f aca="true">IF(I197 = "-", INDIRECT("C" &amp; ROW() - 1) ,"")</f>
        <v/>
      </c>
      <c r="Q197" s="52"/>
      <c r="R197" s="52" t="str">
        <f aca="true">IF(I197="-",IF(ISNUMBER(SEARCH(",", INDIRECT("B" &amp; ROW() - 1) )),1,""), "")</f>
        <v/>
      </c>
    </row>
    <row r="198" customFormat="false" ht="13.5" hidden="false" customHeight="true" outlineLevel="0" collapsed="false">
      <c r="B198" s="37"/>
      <c r="C198" s="37"/>
      <c r="E198" s="49"/>
      <c r="F198" s="49"/>
      <c r="H198" s="51" t="str">
        <f aca="true">IF(I198 = "-", INDIRECT("C" &amp; ROW() - 1) ,"")</f>
        <v/>
      </c>
      <c r="Q198" s="52"/>
      <c r="R198" s="52" t="str">
        <f aca="true">IF(I198="-",IF(ISNUMBER(SEARCH(",", INDIRECT("B" &amp; ROW() - 1) )),1,""), "")</f>
        <v/>
      </c>
    </row>
    <row r="199" customFormat="false" ht="13.5" hidden="false" customHeight="true" outlineLevel="0" collapsed="false">
      <c r="B199" s="37"/>
      <c r="C199" s="37"/>
      <c r="E199" s="49"/>
      <c r="F199" s="49"/>
      <c r="H199" s="51" t="str">
        <f aca="true">IF(I199 = "-", INDIRECT("C" &amp; ROW() - 1) ,"")</f>
        <v/>
      </c>
      <c r="Q199" s="52"/>
      <c r="R199" s="52" t="str">
        <f aca="true">IF(I199="-",IF(ISNUMBER(SEARCH(",", INDIRECT("B" &amp; ROW() - 1) )),1,""), "")</f>
        <v/>
      </c>
    </row>
    <row r="200" customFormat="false" ht="13.5" hidden="false" customHeight="true" outlineLevel="0" collapsed="false">
      <c r="B200" s="37"/>
      <c r="C200" s="37"/>
      <c r="E200" s="49"/>
      <c r="F200" s="49"/>
      <c r="H200" s="51" t="str">
        <f aca="true">IF(I200 = "-", INDIRECT("C" &amp; ROW() - 1) ,"")</f>
        <v/>
      </c>
      <c r="Q200" s="52"/>
      <c r="R200" s="52" t="str">
        <f aca="true">IF(I200="-",IF(ISNUMBER(SEARCH(",", INDIRECT("B" &amp; ROW() - 1) )),1,""), "")</f>
        <v/>
      </c>
    </row>
    <row r="201" customFormat="false" ht="13.5" hidden="false" customHeight="true" outlineLevel="0" collapsed="false">
      <c r="B201" s="37"/>
      <c r="C201" s="37"/>
      <c r="E201" s="49"/>
      <c r="F201" s="49"/>
      <c r="H201" s="51" t="str">
        <f aca="true">IF(I201 = "-", INDIRECT("C" &amp; ROW() - 1) ,"")</f>
        <v/>
      </c>
      <c r="Q201" s="52"/>
      <c r="R201" s="52" t="str">
        <f aca="true">IF(I201="-",IF(ISNUMBER(SEARCH(",", INDIRECT("B" &amp; ROW() - 1) )),1,""), "")</f>
        <v/>
      </c>
    </row>
    <row r="202" customFormat="false" ht="13.5" hidden="false" customHeight="true" outlineLevel="0" collapsed="false">
      <c r="B202" s="37"/>
      <c r="C202" s="37"/>
      <c r="E202" s="49"/>
      <c r="F202" s="49"/>
      <c r="H202" s="51" t="str">
        <f aca="true">IF(I202 = "-", INDIRECT("C" &amp; ROW() - 1) ,"")</f>
        <v/>
      </c>
      <c r="Q202" s="52"/>
      <c r="R202" s="52" t="str">
        <f aca="true">IF(I202="-",IF(ISNUMBER(SEARCH(",", INDIRECT("B" &amp; ROW() - 1) )),1,""), "")</f>
        <v/>
      </c>
    </row>
    <row r="203" customFormat="false" ht="13.5" hidden="false" customHeight="true" outlineLevel="0" collapsed="false">
      <c r="B203" s="37"/>
      <c r="C203" s="37"/>
      <c r="E203" s="49"/>
      <c r="F203" s="49"/>
      <c r="H203" s="51" t="str">
        <f aca="true">IF(I203 = "-", INDIRECT("C" &amp; ROW() - 1) ,"")</f>
        <v/>
      </c>
      <c r="Q203" s="52"/>
      <c r="R203" s="52" t="str">
        <f aca="true">IF(I203="-",IF(ISNUMBER(SEARCH(",", INDIRECT("B" &amp; ROW() - 1) )),1,""), "")</f>
        <v/>
      </c>
    </row>
    <row r="204" customFormat="false" ht="13.5" hidden="false" customHeight="true" outlineLevel="0" collapsed="false">
      <c r="B204" s="37"/>
      <c r="C204" s="37"/>
      <c r="E204" s="49"/>
      <c r="F204" s="49"/>
      <c r="H204" s="51" t="str">
        <f aca="true">IF(I204 = "-", INDIRECT("C" &amp; ROW() - 1) ,"")</f>
        <v/>
      </c>
      <c r="Q204" s="52"/>
      <c r="R204" s="52" t="str">
        <f aca="true">IF(I204="-",IF(ISNUMBER(SEARCH(",", INDIRECT("B" &amp; ROW() - 1) )),1,""), "")</f>
        <v/>
      </c>
    </row>
    <row r="205" customFormat="false" ht="13.5" hidden="false" customHeight="true" outlineLevel="0" collapsed="false">
      <c r="B205" s="37"/>
      <c r="C205" s="37"/>
      <c r="E205" s="49"/>
      <c r="F205" s="49"/>
      <c r="H205" s="51" t="str">
        <f aca="true">IF(I205 = "-", INDIRECT("C" &amp; ROW() - 1) ,"")</f>
        <v/>
      </c>
      <c r="Q205" s="52"/>
      <c r="R205" s="52" t="str">
        <f aca="true">IF(I205="-",IF(ISNUMBER(SEARCH(",", INDIRECT("B" &amp; ROW() - 1) )),1,""), "")</f>
        <v/>
      </c>
    </row>
    <row r="206" customFormat="false" ht="13.5" hidden="false" customHeight="true" outlineLevel="0" collapsed="false">
      <c r="B206" s="37"/>
      <c r="C206" s="37"/>
      <c r="E206" s="49"/>
      <c r="F206" s="49"/>
      <c r="H206" s="51" t="str">
        <f aca="true">IF(I206 = "-", INDIRECT("C" &amp; ROW() - 1) ,"")</f>
        <v/>
      </c>
      <c r="Q206" s="52"/>
      <c r="R206" s="52" t="str">
        <f aca="true">IF(I206="-",IF(ISNUMBER(SEARCH(",", INDIRECT("B" &amp; ROW() - 1) )),1,""), "")</f>
        <v/>
      </c>
    </row>
    <row r="207" customFormat="false" ht="13.5" hidden="false" customHeight="true" outlineLevel="0" collapsed="false">
      <c r="B207" s="37"/>
      <c r="C207" s="37"/>
      <c r="E207" s="49"/>
      <c r="F207" s="49"/>
      <c r="H207" s="51" t="str">
        <f aca="true">IF(I207 = "-", INDIRECT("C" &amp; ROW() - 1) ,"")</f>
        <v/>
      </c>
      <c r="Q207" s="52"/>
      <c r="R207" s="52" t="str">
        <f aca="true">IF(I207="-",IF(ISNUMBER(SEARCH(",", INDIRECT("B" &amp; ROW() - 1) )),1,""), "")</f>
        <v/>
      </c>
    </row>
    <row r="208" customFormat="false" ht="13.5" hidden="false" customHeight="true" outlineLevel="0" collapsed="false">
      <c r="B208" s="37"/>
      <c r="C208" s="37"/>
      <c r="E208" s="49"/>
      <c r="H208" s="51" t="str">
        <f aca="true">IF(I208 = "-", INDIRECT("C" &amp; ROW() - 1) ,"")</f>
        <v/>
      </c>
      <c r="Q208" s="52"/>
      <c r="R208" s="52" t="str">
        <f aca="true">IF(I208="-",IF(ISNUMBER(SEARCH(",", INDIRECT("B" &amp; ROW() - 1) )),1,""), "")</f>
        <v/>
      </c>
    </row>
    <row r="209" customFormat="false" ht="13.5" hidden="false" customHeight="true" outlineLevel="0" collapsed="false">
      <c r="B209" s="37"/>
      <c r="C209" s="37"/>
      <c r="E209" s="49"/>
      <c r="H209" s="51" t="str">
        <f aca="true">IF(I209 = "-", INDIRECT("C" &amp; ROW() - 1) ,"")</f>
        <v/>
      </c>
      <c r="Q209" s="52"/>
      <c r="R209" s="52" t="str">
        <f aca="true">IF(I209="-",IF(ISNUMBER(SEARCH(",", INDIRECT("B" &amp; ROW() - 1) )),1,""), "")</f>
        <v/>
      </c>
    </row>
    <row r="210" customFormat="false" ht="13.5" hidden="false" customHeight="true" outlineLevel="0" collapsed="false">
      <c r="B210" s="37"/>
      <c r="C210" s="37"/>
      <c r="E210" s="49"/>
      <c r="H210" s="51" t="str">
        <f aca="true">IF(I210 = "-", INDIRECT("C" &amp; ROW() - 1) ,"")</f>
        <v/>
      </c>
      <c r="Q210" s="52"/>
      <c r="R210" s="52" t="str">
        <f aca="true">IF(I210="-",IF(ISNUMBER(SEARCH(",", INDIRECT("B" &amp; ROW() - 1) )),1,""), "")</f>
        <v/>
      </c>
    </row>
    <row r="211" customFormat="false" ht="13.5" hidden="false" customHeight="true" outlineLevel="0" collapsed="false">
      <c r="B211" s="37"/>
      <c r="C211" s="37"/>
      <c r="E211" s="49"/>
      <c r="H211" s="51" t="str">
        <f aca="true">IF(I211 = "-", INDIRECT("C" &amp; ROW() - 1) ,"")</f>
        <v/>
      </c>
      <c r="Q211" s="52"/>
      <c r="R211" s="52" t="str">
        <f aca="true">IF(I211="-",IF(ISNUMBER(SEARCH(",", INDIRECT("B" &amp; ROW() - 1) )),1,""), "")</f>
        <v/>
      </c>
    </row>
    <row r="212" customFormat="false" ht="13.5" hidden="false" customHeight="true" outlineLevel="0" collapsed="false">
      <c r="B212" s="37"/>
      <c r="C212" s="37"/>
      <c r="E212" s="49"/>
      <c r="H212" s="51" t="str">
        <f aca="true">IF(I212 = "-", INDIRECT("C" &amp; ROW() - 1) ,"")</f>
        <v/>
      </c>
      <c r="Q212" s="52"/>
      <c r="R212" s="52" t="str">
        <f aca="true">IF(I212="-",IF(ISNUMBER(SEARCH(",", INDIRECT("B" &amp; ROW() - 1) )),1,""), "")</f>
        <v/>
      </c>
    </row>
    <row r="213" customFormat="false" ht="13.5" hidden="false" customHeight="true" outlineLevel="0" collapsed="false">
      <c r="B213" s="37"/>
      <c r="C213" s="37"/>
      <c r="E213" s="49"/>
      <c r="H213" s="51" t="str">
        <f aca="true">IF(I213 = "-", INDIRECT("C" &amp; ROW() - 1) ,"")</f>
        <v/>
      </c>
      <c r="Q213" s="52"/>
      <c r="R213" s="52" t="str">
        <f aca="true">IF(I213="-",IF(ISNUMBER(SEARCH(",", INDIRECT("B" &amp; ROW() - 1) )),1,""), "")</f>
        <v/>
      </c>
    </row>
    <row r="214" customFormat="false" ht="13.5" hidden="false" customHeight="true" outlineLevel="0" collapsed="false">
      <c r="B214" s="37"/>
      <c r="C214" s="37"/>
      <c r="E214" s="49"/>
      <c r="H214" s="51" t="str">
        <f aca="true">IF(I214 = "-", INDIRECT("C" &amp; ROW() - 1) ,"")</f>
        <v/>
      </c>
      <c r="Q214" s="52"/>
      <c r="R214" s="52" t="str">
        <f aca="true">IF(I214="-",IF(ISNUMBER(SEARCH(",", INDIRECT("B" &amp; ROW() - 1) )),1,""), "")</f>
        <v/>
      </c>
    </row>
    <row r="215" customFormat="false" ht="13.5" hidden="false" customHeight="true" outlineLevel="0" collapsed="false">
      <c r="B215" s="37"/>
      <c r="C215" s="37"/>
      <c r="E215" s="49"/>
      <c r="H215" s="51" t="str">
        <f aca="true">IF(I215 = "-", INDIRECT("C" &amp; ROW() - 1) ,"")</f>
        <v/>
      </c>
      <c r="Q215" s="52"/>
      <c r="R215" s="52" t="str">
        <f aca="true">IF(I215="-",IF(ISNUMBER(SEARCH(",", INDIRECT("B" &amp; ROW() - 1) )),1,""), "")</f>
        <v/>
      </c>
    </row>
    <row r="216" customFormat="false" ht="13.5" hidden="false" customHeight="true" outlineLevel="0" collapsed="false">
      <c r="B216" s="37"/>
      <c r="C216" s="37"/>
      <c r="E216" s="49"/>
      <c r="H216" s="51" t="str">
        <f aca="true">IF(I216 = "-", INDIRECT("C" &amp; ROW() - 1) ,"")</f>
        <v/>
      </c>
      <c r="Q216" s="52"/>
      <c r="R216" s="52" t="str">
        <f aca="true">IF(I216="-",IF(ISNUMBER(SEARCH(",", INDIRECT("B" &amp; ROW() - 1) )),1,""), "")</f>
        <v/>
      </c>
    </row>
    <row r="217" customFormat="false" ht="13.5" hidden="false" customHeight="true" outlineLevel="0" collapsed="false">
      <c r="B217" s="37"/>
      <c r="C217" s="37"/>
      <c r="E217" s="49"/>
      <c r="H217" s="51" t="str">
        <f aca="true">IF(I217 = "-", INDIRECT("C" &amp; ROW() - 1) ,"")</f>
        <v/>
      </c>
      <c r="Q217" s="52"/>
      <c r="R217" s="52" t="str">
        <f aca="true">IF(I217="-",IF(ISNUMBER(SEARCH(",", INDIRECT("B" &amp; ROW() - 1) )),1,""), "")</f>
        <v/>
      </c>
    </row>
    <row r="218" customFormat="false" ht="13.5" hidden="false" customHeight="true" outlineLevel="0" collapsed="false">
      <c r="B218" s="37"/>
      <c r="C218" s="37"/>
      <c r="E218" s="49"/>
      <c r="H218" s="51" t="str">
        <f aca="true">IF(I218 = "-", INDIRECT("C" &amp; ROW() - 1) ,"")</f>
        <v/>
      </c>
      <c r="Q218" s="52"/>
      <c r="R218" s="52" t="str">
        <f aca="true">IF(I218="-",IF(ISNUMBER(SEARCH(",", INDIRECT("B" &amp; ROW() - 1) )),1,""), "")</f>
        <v/>
      </c>
    </row>
    <row r="219" customFormat="false" ht="13.5" hidden="false" customHeight="true" outlineLevel="0" collapsed="false">
      <c r="B219" s="37"/>
      <c r="C219" s="37"/>
      <c r="E219" s="49"/>
      <c r="H219" s="51" t="str">
        <f aca="true">IF(I219 = "-", INDIRECT("C" &amp; ROW() - 1) ,"")</f>
        <v/>
      </c>
      <c r="Q219" s="52"/>
      <c r="R219" s="52" t="str">
        <f aca="true">IF(I219="-",IF(ISNUMBER(SEARCH(",", INDIRECT("B" &amp; ROW() - 1) )),1,""), "")</f>
        <v/>
      </c>
    </row>
    <row r="220" customFormat="false" ht="13.5" hidden="false" customHeight="true" outlineLevel="0" collapsed="false">
      <c r="B220" s="37"/>
      <c r="C220" s="37"/>
      <c r="E220" s="49"/>
      <c r="H220" s="51" t="str">
        <f aca="true">IF(I220 = "-", INDIRECT("C" &amp; ROW() - 1) ,"")</f>
        <v/>
      </c>
      <c r="Q220" s="52"/>
      <c r="R220" s="52" t="str">
        <f aca="true">IF(I220="-",IF(ISNUMBER(SEARCH(",", INDIRECT("B" &amp; ROW() - 1) )),1,""), "")</f>
        <v/>
      </c>
    </row>
    <row r="221" customFormat="false" ht="13.5" hidden="false" customHeight="true" outlineLevel="0" collapsed="false">
      <c r="B221" s="37"/>
      <c r="C221" s="37"/>
      <c r="E221" s="49"/>
      <c r="H221" s="51" t="str">
        <f aca="true">IF(I221 = "-", INDIRECT("C" &amp; ROW() - 1) ,"")</f>
        <v/>
      </c>
      <c r="Q221" s="52"/>
      <c r="R221" s="52" t="str">
        <f aca="true">IF(I221="-",IF(ISNUMBER(SEARCH(",", INDIRECT("B" &amp; ROW() - 1) )),1,""), "")</f>
        <v/>
      </c>
    </row>
    <row r="222" customFormat="false" ht="13.5" hidden="false" customHeight="true" outlineLevel="0" collapsed="false">
      <c r="B222" s="37"/>
      <c r="C222" s="37"/>
      <c r="E222" s="49"/>
      <c r="H222" s="51" t="str">
        <f aca="true">IF(I222 = "-", INDIRECT("C" &amp; ROW() - 1) ,"")</f>
        <v/>
      </c>
      <c r="Q222" s="52"/>
      <c r="R222" s="52" t="str">
        <f aca="true">IF(I222="-",IF(ISNUMBER(SEARCH(",", INDIRECT("B" &amp; ROW() - 1) )),1,""), "")</f>
        <v/>
      </c>
    </row>
    <row r="223" customFormat="false" ht="13.5" hidden="false" customHeight="true" outlineLevel="0" collapsed="false">
      <c r="B223" s="37"/>
      <c r="C223" s="37"/>
      <c r="E223" s="49"/>
      <c r="H223" s="51" t="str">
        <f aca="true">IF(I223 = "-", INDIRECT("C" &amp; ROW() - 1) ,"")</f>
        <v/>
      </c>
      <c r="Q223" s="52"/>
      <c r="R223" s="52" t="str">
        <f aca="true">IF(I223="-",IF(ISNUMBER(SEARCH(",", INDIRECT("B" &amp; ROW() - 1) )),1,""), "")</f>
        <v/>
      </c>
    </row>
    <row r="224" customFormat="false" ht="13.5" hidden="false" customHeight="true" outlineLevel="0" collapsed="false">
      <c r="B224" s="37"/>
      <c r="C224" s="37"/>
      <c r="E224" s="49"/>
      <c r="H224" s="51" t="str">
        <f aca="true">IF(I224 = "-", INDIRECT("C" &amp; ROW() - 1) ,"")</f>
        <v/>
      </c>
      <c r="Q224" s="52"/>
      <c r="R224" s="52" t="str">
        <f aca="true">IF(I224="-",IF(ISNUMBER(SEARCH(",", INDIRECT("B" &amp; ROW() - 1) )),1,""), "")</f>
        <v/>
      </c>
    </row>
    <row r="225" customFormat="false" ht="13.5" hidden="false" customHeight="true" outlineLevel="0" collapsed="false">
      <c r="B225" s="37"/>
      <c r="C225" s="37"/>
      <c r="E225" s="49"/>
      <c r="H225" s="51" t="str">
        <f aca="true">IF(I225 = "-", INDIRECT("C" &amp; ROW() - 1) ,"")</f>
        <v/>
      </c>
      <c r="Q225" s="52"/>
      <c r="R225" s="52" t="str">
        <f aca="true">IF(I225="-",IF(ISNUMBER(SEARCH(",", INDIRECT("B" &amp; ROW() - 1) )),1,""), "")</f>
        <v/>
      </c>
    </row>
    <row r="226" customFormat="false" ht="13.5" hidden="false" customHeight="true" outlineLevel="0" collapsed="false">
      <c r="B226" s="37"/>
      <c r="C226" s="37"/>
      <c r="E226" s="49"/>
      <c r="H226" s="51" t="str">
        <f aca="true">IF(I226 = "-", INDIRECT("C" &amp; ROW() - 1) ,"")</f>
        <v/>
      </c>
      <c r="Q226" s="52"/>
      <c r="R226" s="52" t="str">
        <f aca="true">IF(I226="-",IF(ISNUMBER(SEARCH(",", INDIRECT("B" &amp; ROW() - 1) )),1,""), "")</f>
        <v/>
      </c>
    </row>
    <row r="227" customFormat="false" ht="13.5" hidden="false" customHeight="true" outlineLevel="0" collapsed="false">
      <c r="B227" s="37"/>
      <c r="C227" s="37"/>
      <c r="E227" s="49"/>
      <c r="H227" s="51" t="str">
        <f aca="true">IF(I227 = "-", INDIRECT("C" &amp; ROW() - 1) ,"")</f>
        <v/>
      </c>
      <c r="Q227" s="52"/>
      <c r="R227" s="52" t="str">
        <f aca="true">IF(I227="-",IF(ISNUMBER(SEARCH(",", INDIRECT("B" &amp; ROW() - 1) )),1,""), "")</f>
        <v/>
      </c>
    </row>
    <row r="228" customFormat="false" ht="13.5" hidden="false" customHeight="true" outlineLevel="0" collapsed="false">
      <c r="B228" s="37"/>
      <c r="C228" s="37"/>
      <c r="E228" s="49"/>
      <c r="H228" s="51" t="str">
        <f aca="true">IF(I228 = "-", INDIRECT("C" &amp; ROW() - 1) ,"")</f>
        <v/>
      </c>
      <c r="Q228" s="52"/>
      <c r="R228" s="52"/>
    </row>
    <row r="229" customFormat="false" ht="13.5" hidden="false" customHeight="true" outlineLevel="0" collapsed="false">
      <c r="B229" s="37"/>
      <c r="C229" s="37"/>
      <c r="E229" s="49"/>
      <c r="H229" s="51" t="str">
        <f aca="true">IF(I229 = "-", INDIRECT("C" &amp; ROW() - 1) ,"")</f>
        <v/>
      </c>
      <c r="Q229" s="52"/>
      <c r="R229" s="52"/>
    </row>
    <row r="230" customFormat="false" ht="13.5" hidden="false" customHeight="true" outlineLevel="0" collapsed="false">
      <c r="B230" s="37"/>
      <c r="C230" s="37"/>
      <c r="E230" s="49"/>
      <c r="H230" s="51" t="str">
        <f aca="true">IF(I230 = "-", INDIRECT("C" &amp; ROW() - 1) ,"")</f>
        <v/>
      </c>
      <c r="Q230" s="52"/>
      <c r="R230" s="52"/>
    </row>
    <row r="231" customFormat="false" ht="13.5" hidden="false" customHeight="true" outlineLevel="0" collapsed="false">
      <c r="B231" s="37"/>
      <c r="C231" s="37"/>
      <c r="E231" s="49"/>
      <c r="H231" s="51" t="str">
        <f aca="true">IF(I231 = "-", INDIRECT("C" &amp; ROW() - 1) ,"")</f>
        <v/>
      </c>
      <c r="Q231" s="52"/>
      <c r="R231" s="52"/>
    </row>
    <row r="232" customFormat="false" ht="13.5" hidden="false" customHeight="true" outlineLevel="0" collapsed="false">
      <c r="B232" s="37"/>
      <c r="C232" s="37"/>
      <c r="E232" s="49"/>
      <c r="H232" s="51" t="str">
        <f aca="true">IF(I232 = "-", INDIRECT("C" &amp; ROW() - 1) ,"")</f>
        <v/>
      </c>
      <c r="Q232" s="52"/>
      <c r="R232" s="52"/>
    </row>
    <row r="233" customFormat="false" ht="13.5" hidden="false" customHeight="true" outlineLevel="0" collapsed="false">
      <c r="B233" s="37"/>
      <c r="C233" s="37"/>
      <c r="E233" s="49"/>
      <c r="H233" s="51" t="str">
        <f aca="true">IF(I233 = "-", INDIRECT("C" &amp; ROW() - 1) ,"")</f>
        <v/>
      </c>
      <c r="Q233" s="52"/>
      <c r="R233" s="52"/>
    </row>
    <row r="234" customFormat="false" ht="13.5" hidden="false" customHeight="true" outlineLevel="0" collapsed="false">
      <c r="B234" s="37"/>
      <c r="C234" s="37"/>
      <c r="E234" s="49"/>
      <c r="H234" s="51" t="str">
        <f aca="true">IF(I234 = "-", INDIRECT("C" &amp; ROW() - 1) ,"")</f>
        <v/>
      </c>
      <c r="Q234" s="52"/>
      <c r="R234" s="52"/>
    </row>
    <row r="235" customFormat="false" ht="13.5" hidden="false" customHeight="true" outlineLevel="0" collapsed="false">
      <c r="B235" s="37"/>
      <c r="C235" s="37"/>
      <c r="E235" s="49"/>
      <c r="H235" s="51" t="str">
        <f aca="true">IF(I235 = "-", INDIRECT("C" &amp; ROW() - 1) ,"")</f>
        <v/>
      </c>
      <c r="Q235" s="52"/>
      <c r="R235" s="52"/>
    </row>
    <row r="236" customFormat="false" ht="13.5" hidden="false" customHeight="true" outlineLevel="0" collapsed="false">
      <c r="B236" s="37"/>
      <c r="C236" s="37"/>
      <c r="E236" s="49"/>
      <c r="H236" s="51" t="str">
        <f aca="true">IF(I236 = "-", INDIRECT("C" &amp; ROW() - 1) ,"")</f>
        <v/>
      </c>
      <c r="Q236" s="52"/>
      <c r="R236" s="52"/>
    </row>
    <row r="237" customFormat="false" ht="13.5" hidden="false" customHeight="true" outlineLevel="0" collapsed="false">
      <c r="B237" s="37"/>
      <c r="C237" s="37"/>
      <c r="E237" s="49"/>
      <c r="H237" s="51" t="str">
        <f aca="true">IF(I237 = "-", INDIRECT("C" &amp; ROW() - 1) ,"")</f>
        <v/>
      </c>
      <c r="Q237" s="52"/>
      <c r="R237" s="52"/>
    </row>
    <row r="238" customFormat="false" ht="13.5" hidden="false" customHeight="true" outlineLevel="0" collapsed="false">
      <c r="B238" s="37"/>
      <c r="C238" s="37"/>
      <c r="E238" s="49"/>
      <c r="H238" s="51" t="str">
        <f aca="true">IF(I238 = "-", INDIRECT("C" &amp; ROW() - 1) ,"")</f>
        <v/>
      </c>
      <c r="Q238" s="52"/>
      <c r="R238" s="52"/>
    </row>
    <row r="239" customFormat="false" ht="13.5" hidden="false" customHeight="true" outlineLevel="0" collapsed="false">
      <c r="B239" s="37"/>
      <c r="C239" s="37"/>
      <c r="E239" s="49"/>
      <c r="H239" s="51" t="str">
        <f aca="true">IF(I239 = "-", INDIRECT("C" &amp; ROW() - 1) ,"")</f>
        <v/>
      </c>
      <c r="Q239" s="52"/>
      <c r="R239" s="52"/>
    </row>
    <row r="240" customFormat="false" ht="13.5" hidden="false" customHeight="true" outlineLevel="0" collapsed="false">
      <c r="B240" s="37"/>
      <c r="C240" s="37"/>
      <c r="E240" s="49"/>
      <c r="H240" s="51" t="str">
        <f aca="true">IF(I240 = "-", INDIRECT("C" &amp; ROW() - 1) ,"")</f>
        <v/>
      </c>
      <c r="Q240" s="52"/>
      <c r="R240" s="52"/>
    </row>
    <row r="241" customFormat="false" ht="13.5" hidden="false" customHeight="true" outlineLevel="0" collapsed="false">
      <c r="B241" s="37"/>
      <c r="C241" s="37"/>
      <c r="E241" s="49"/>
      <c r="H241" s="51" t="str">
        <f aca="true">IF(I241 = "-", INDIRECT("C" &amp; ROW() - 1) ,"")</f>
        <v/>
      </c>
      <c r="Q241" s="52"/>
      <c r="R241" s="52"/>
    </row>
    <row r="242" customFormat="false" ht="13.5" hidden="false" customHeight="true" outlineLevel="0" collapsed="false">
      <c r="B242" s="37"/>
      <c r="C242" s="37"/>
      <c r="E242" s="49"/>
      <c r="H242" s="51" t="str">
        <f aca="true">IF(I242 = "-", INDIRECT("C" &amp; ROW() - 1) ,"")</f>
        <v/>
      </c>
      <c r="Q242" s="52"/>
      <c r="R242" s="52"/>
    </row>
    <row r="243" customFormat="false" ht="13.5" hidden="false" customHeight="true" outlineLevel="0" collapsed="false">
      <c r="B243" s="37"/>
      <c r="C243" s="37"/>
      <c r="E243" s="49"/>
      <c r="H243" s="51" t="str">
        <f aca="true">IF(I243 = "-", INDIRECT("C" &amp; ROW() - 1) ,"")</f>
        <v/>
      </c>
      <c r="Q243" s="52"/>
      <c r="R243" s="52"/>
    </row>
    <row r="244" customFormat="false" ht="13.5" hidden="false" customHeight="true" outlineLevel="0" collapsed="false">
      <c r="B244" s="37"/>
      <c r="C244" s="37"/>
      <c r="E244" s="49"/>
      <c r="H244" s="51" t="str">
        <f aca="true">IF(I244 = "-", INDIRECT("C" &amp; ROW() - 1) ,"")</f>
        <v/>
      </c>
      <c r="Q244" s="52"/>
      <c r="R244" s="52"/>
    </row>
    <row r="245" customFormat="false" ht="13.5" hidden="false" customHeight="true" outlineLevel="0" collapsed="false">
      <c r="B245" s="37"/>
      <c r="C245" s="37"/>
      <c r="E245" s="49"/>
      <c r="H245" s="51" t="str">
        <f aca="true">IF(I245 = "-", INDIRECT("C" &amp; ROW() - 1) ,"")</f>
        <v/>
      </c>
      <c r="Q245" s="52"/>
      <c r="R245" s="52"/>
    </row>
    <row r="246" customFormat="false" ht="13.5" hidden="false" customHeight="true" outlineLevel="0" collapsed="false">
      <c r="B246" s="37"/>
      <c r="C246" s="37"/>
      <c r="E246" s="49"/>
      <c r="H246" s="51" t="str">
        <f aca="true">IF(I246 = "-", INDIRECT("C" &amp; ROW() - 1) ,"")</f>
        <v/>
      </c>
      <c r="Q246" s="52"/>
      <c r="R246" s="52"/>
    </row>
    <row r="247" customFormat="false" ht="13.5" hidden="false" customHeight="true" outlineLevel="0" collapsed="false">
      <c r="B247" s="37"/>
      <c r="C247" s="37"/>
      <c r="E247" s="49"/>
      <c r="H247" s="51" t="str">
        <f aca="true">IF(I247 = "-", INDIRECT("C" &amp; ROW() - 1) ,"")</f>
        <v/>
      </c>
      <c r="Q247" s="52"/>
      <c r="R247" s="52"/>
    </row>
    <row r="248" customFormat="false" ht="13.5" hidden="false" customHeight="true" outlineLevel="0" collapsed="false">
      <c r="B248" s="37"/>
      <c r="C248" s="37"/>
      <c r="E248" s="49"/>
      <c r="H248" s="51" t="str">
        <f aca="true">IF(I248 = "-", INDIRECT("C" &amp; ROW() - 1) ,"")</f>
        <v/>
      </c>
      <c r="Q248" s="52"/>
      <c r="R248" s="52"/>
    </row>
    <row r="249" customFormat="false" ht="13.5" hidden="false" customHeight="true" outlineLevel="0" collapsed="false">
      <c r="B249" s="37"/>
      <c r="C249" s="37"/>
      <c r="E249" s="49"/>
      <c r="H249" s="51" t="str">
        <f aca="true">IF(I249 = "-", INDIRECT("C" &amp; ROW() - 1) ,"")</f>
        <v/>
      </c>
      <c r="Q249" s="52"/>
      <c r="R249" s="52"/>
    </row>
    <row r="250" customFormat="false" ht="13.5" hidden="false" customHeight="true" outlineLevel="0" collapsed="false">
      <c r="B250" s="37"/>
      <c r="C250" s="37"/>
      <c r="E250" s="49"/>
      <c r="H250" s="51" t="str">
        <f aca="true">IF(I250 = "-", INDIRECT("C" &amp; ROW() - 1) ,"")</f>
        <v/>
      </c>
      <c r="Q250" s="52"/>
      <c r="R250" s="52"/>
    </row>
    <row r="251" customFormat="false" ht="13.5" hidden="false" customHeight="true" outlineLevel="0" collapsed="false">
      <c r="B251" s="37"/>
      <c r="C251" s="37"/>
      <c r="E251" s="49"/>
      <c r="H251" s="51" t="str">
        <f aca="true">IF(I251 = "-", INDIRECT("C" &amp; ROW() - 1) ,"")</f>
        <v/>
      </c>
      <c r="Q251" s="52"/>
      <c r="R251" s="52"/>
    </row>
    <row r="252" customFormat="false" ht="13.5" hidden="false" customHeight="true" outlineLevel="0" collapsed="false">
      <c r="B252" s="37"/>
      <c r="C252" s="37"/>
      <c r="E252" s="49"/>
      <c r="H252" s="51" t="str">
        <f aca="true">IF(I252 = "-", INDIRECT("C" &amp; ROW() - 1) ,"")</f>
        <v/>
      </c>
      <c r="Q252" s="52"/>
      <c r="R252" s="52"/>
    </row>
    <row r="253" customFormat="false" ht="13.5" hidden="false" customHeight="true" outlineLevel="0" collapsed="false">
      <c r="B253" s="37"/>
      <c r="C253" s="37"/>
      <c r="E253" s="49"/>
      <c r="H253" s="51" t="str">
        <f aca="true">IF(I253 = "-", INDIRECT("C" &amp; ROW() - 1) ,"")</f>
        <v/>
      </c>
      <c r="Q253" s="52"/>
      <c r="R253" s="52"/>
    </row>
    <row r="254" customFormat="false" ht="13.5" hidden="false" customHeight="true" outlineLevel="0" collapsed="false">
      <c r="B254" s="37"/>
      <c r="C254" s="37"/>
      <c r="E254" s="49"/>
      <c r="H254" s="51" t="str">
        <f aca="true">IF(I254 = "-", INDIRECT("C" &amp; ROW() - 1) ,"")</f>
        <v/>
      </c>
      <c r="Q254" s="52"/>
      <c r="R254" s="52"/>
    </row>
    <row r="255" customFormat="false" ht="13.5" hidden="false" customHeight="true" outlineLevel="0" collapsed="false">
      <c r="B255" s="37"/>
      <c r="C255" s="37"/>
      <c r="E255" s="49"/>
      <c r="H255" s="51" t="str">
        <f aca="true">IF(I255 = "-", INDIRECT("C" &amp; ROW() - 1) ,"")</f>
        <v/>
      </c>
      <c r="Q255" s="52"/>
      <c r="R255" s="52"/>
    </row>
    <row r="256" customFormat="false" ht="13.5" hidden="false" customHeight="true" outlineLevel="0" collapsed="false">
      <c r="B256" s="37"/>
      <c r="C256" s="37"/>
      <c r="E256" s="49"/>
      <c r="H256" s="51" t="str">
        <f aca="true">IF(I256 = "-", INDIRECT("C" &amp; ROW() - 1) ,"")</f>
        <v/>
      </c>
      <c r="Q256" s="52"/>
      <c r="R256" s="52"/>
    </row>
    <row r="257" customFormat="false" ht="13.5" hidden="false" customHeight="true" outlineLevel="0" collapsed="false">
      <c r="B257" s="37"/>
      <c r="C257" s="37"/>
      <c r="E257" s="49"/>
      <c r="H257" s="51" t="str">
        <f aca="true">IF(I257 = "-", INDIRECT("C" &amp; ROW() - 1) ,"")</f>
        <v/>
      </c>
      <c r="Q257" s="52"/>
      <c r="R257" s="52"/>
    </row>
    <row r="258" customFormat="false" ht="13.5" hidden="false" customHeight="true" outlineLevel="0" collapsed="false">
      <c r="B258" s="37"/>
      <c r="C258" s="37"/>
      <c r="E258" s="49"/>
      <c r="H258" s="51" t="str">
        <f aca="true">IF(I258 = "-", INDIRECT("C" &amp; ROW() - 1) ,"")</f>
        <v/>
      </c>
      <c r="Q258" s="52"/>
      <c r="R258" s="52"/>
    </row>
    <row r="259" customFormat="false" ht="13.5" hidden="false" customHeight="true" outlineLevel="0" collapsed="false">
      <c r="B259" s="37"/>
      <c r="C259" s="37"/>
      <c r="E259" s="49"/>
      <c r="H259" s="51" t="str">
        <f aca="true">IF(I259 = "-", INDIRECT("C" &amp; ROW() - 1) ,"")</f>
        <v/>
      </c>
      <c r="Q259" s="52"/>
      <c r="R259" s="52"/>
    </row>
    <row r="260" customFormat="false" ht="13.5" hidden="false" customHeight="true" outlineLevel="0" collapsed="false">
      <c r="B260" s="37"/>
      <c r="C260" s="37"/>
      <c r="E260" s="49"/>
      <c r="H260" s="51" t="str">
        <f aca="true">IF(I260 = "-", INDIRECT("C" &amp; ROW() - 1) ,"")</f>
        <v/>
      </c>
      <c r="Q260" s="52"/>
      <c r="R260" s="52"/>
    </row>
    <row r="261" customFormat="false" ht="13.5" hidden="false" customHeight="true" outlineLevel="0" collapsed="false">
      <c r="B261" s="37"/>
      <c r="C261" s="37"/>
      <c r="E261" s="49"/>
      <c r="H261" s="51" t="str">
        <f aca="true">IF(I261 = "-", INDIRECT("C" &amp; ROW() - 1) ,"")</f>
        <v/>
      </c>
      <c r="Q261" s="52"/>
      <c r="R261" s="52"/>
    </row>
    <row r="262" customFormat="false" ht="13.5" hidden="false" customHeight="true" outlineLevel="0" collapsed="false">
      <c r="B262" s="37"/>
      <c r="C262" s="37"/>
      <c r="E262" s="49"/>
      <c r="H262" s="51" t="str">
        <f aca="true">IF(I262 = "-", INDIRECT("C" &amp; ROW() - 1) ,"")</f>
        <v/>
      </c>
      <c r="Q262" s="52"/>
      <c r="R262" s="52"/>
    </row>
    <row r="263" customFormat="false" ht="13.5" hidden="false" customHeight="true" outlineLevel="0" collapsed="false">
      <c r="B263" s="37"/>
      <c r="C263" s="37"/>
      <c r="E263" s="49"/>
      <c r="H263" s="51" t="str">
        <f aca="true">IF(I263 = "-", INDIRECT("C" &amp; ROW() - 1) ,"")</f>
        <v/>
      </c>
      <c r="Q263" s="52"/>
      <c r="R263" s="52"/>
    </row>
    <row r="264" customFormat="false" ht="13.5" hidden="false" customHeight="true" outlineLevel="0" collapsed="false">
      <c r="B264" s="37"/>
      <c r="C264" s="37"/>
      <c r="E264" s="49"/>
      <c r="H264" s="51" t="str">
        <f aca="true">IF(I264 = "-", INDIRECT("C" &amp; ROW() - 1) ,"")</f>
        <v/>
      </c>
      <c r="Q264" s="52"/>
      <c r="R264" s="52"/>
    </row>
    <row r="265" customFormat="false" ht="13.5" hidden="false" customHeight="true" outlineLevel="0" collapsed="false">
      <c r="B265" s="37"/>
      <c r="C265" s="37"/>
      <c r="E265" s="49"/>
      <c r="H265" s="51" t="str">
        <f aca="true">IF(I265 = "-", INDIRECT("C" &amp; ROW() - 1) ,"")</f>
        <v/>
      </c>
      <c r="Q265" s="52"/>
      <c r="R265" s="52"/>
    </row>
    <row r="266" customFormat="false" ht="13.5" hidden="false" customHeight="true" outlineLevel="0" collapsed="false">
      <c r="B266" s="37"/>
      <c r="C266" s="37"/>
      <c r="E266" s="49"/>
      <c r="H266" s="51" t="str">
        <f aca="true">IF(I266 = "-", INDIRECT("C" &amp; ROW() - 1) ,"")</f>
        <v/>
      </c>
    </row>
    <row r="267" customFormat="false" ht="13.5" hidden="false" customHeight="true" outlineLevel="0" collapsed="false">
      <c r="B267" s="37"/>
      <c r="C267" s="37"/>
      <c r="E267" s="49"/>
      <c r="H267" s="51" t="str">
        <f aca="true">IF(I267 = "-", INDIRECT("C" &amp; ROW() - 1) ,"")</f>
        <v/>
      </c>
    </row>
    <row r="268" customFormat="false" ht="13.5" hidden="false" customHeight="true" outlineLevel="0" collapsed="false">
      <c r="B268" s="37"/>
      <c r="C268" s="37"/>
      <c r="E268" s="49"/>
      <c r="H268" s="51" t="str">
        <f aca="true">IF(I268 = "-", INDIRECT("C" &amp; ROW() - 1) ,"")</f>
        <v/>
      </c>
    </row>
    <row r="269" customFormat="false" ht="13.5" hidden="false" customHeight="true" outlineLevel="0" collapsed="false">
      <c r="B269" s="37"/>
      <c r="C269" s="37"/>
      <c r="E269" s="49"/>
      <c r="H269" s="51" t="str">
        <f aca="true">IF(I269 = "-", INDIRECT("C" &amp; ROW() - 1) ,"")</f>
        <v/>
      </c>
    </row>
    <row r="270" customFormat="false" ht="13.5" hidden="false" customHeight="true" outlineLevel="0" collapsed="false">
      <c r="B270" s="37"/>
      <c r="C270" s="37"/>
      <c r="E270" s="49"/>
      <c r="H270" s="51" t="str">
        <f aca="true">IF(I270 = "-", INDIRECT("C" &amp; ROW() - 1) ,"")</f>
        <v/>
      </c>
    </row>
    <row r="271" customFormat="false" ht="13.5" hidden="false" customHeight="true" outlineLevel="0" collapsed="false">
      <c r="B271" s="37"/>
      <c r="C271" s="37"/>
      <c r="E271" s="49"/>
      <c r="H271" s="51" t="str">
        <f aca="true">IF(I271 = "-", INDIRECT("C" &amp; ROW() - 1) ,"")</f>
        <v/>
      </c>
    </row>
    <row r="272" customFormat="false" ht="13.5" hidden="false" customHeight="true" outlineLevel="0" collapsed="false">
      <c r="B272" s="37"/>
      <c r="C272" s="37"/>
      <c r="E272" s="49"/>
      <c r="H272" s="51" t="str">
        <f aca="true">IF(I272 = "-", INDIRECT("C" &amp; ROW() - 1) ,"")</f>
        <v/>
      </c>
    </row>
    <row r="273" customFormat="false" ht="13.5" hidden="false" customHeight="true" outlineLevel="0" collapsed="false">
      <c r="B273" s="37"/>
      <c r="C273" s="37"/>
      <c r="E273" s="49"/>
      <c r="H273" s="51" t="str">
        <f aca="true">IF(I273 = "-", INDIRECT("C" &amp; ROW() - 1) ,"")</f>
        <v/>
      </c>
    </row>
    <row r="274" customFormat="false" ht="13.5" hidden="false" customHeight="true" outlineLevel="0" collapsed="false">
      <c r="B274" s="37"/>
      <c r="C274" s="37"/>
      <c r="E274" s="49"/>
      <c r="H274" s="51" t="str">
        <f aca="true">IF(I274 = "-", INDIRECT("C" &amp; ROW() - 1) ,"")</f>
        <v/>
      </c>
    </row>
    <row r="275" customFormat="false" ht="13.5" hidden="false" customHeight="true" outlineLevel="0" collapsed="false">
      <c r="B275" s="37"/>
      <c r="C275" s="37"/>
      <c r="E275" s="49"/>
      <c r="H275" s="51" t="str">
        <f aca="true">IF(I275 = "-", INDIRECT("C" &amp; ROW() - 1) ,"")</f>
        <v/>
      </c>
    </row>
    <row r="276" customFormat="false" ht="13.5" hidden="false" customHeight="true" outlineLevel="0" collapsed="false">
      <c r="B276" s="37"/>
      <c r="C276" s="37"/>
      <c r="E276" s="49"/>
      <c r="H276" s="51" t="str">
        <f aca="true">IF(I276 = "-", INDIRECT("C" &amp; ROW() - 1) ,"")</f>
        <v/>
      </c>
    </row>
    <row r="277" customFormat="false" ht="13.5" hidden="false" customHeight="true" outlineLevel="0" collapsed="false">
      <c r="B277" s="37"/>
      <c r="C277" s="37"/>
      <c r="E277" s="49"/>
      <c r="H277" s="51" t="str">
        <f aca="true">IF(I277 = "-", INDIRECT("C" &amp; ROW() - 1) ,"")</f>
        <v/>
      </c>
    </row>
    <row r="278" customFormat="false" ht="13.5" hidden="false" customHeight="true" outlineLevel="0" collapsed="false">
      <c r="B278" s="37"/>
      <c r="C278" s="37"/>
      <c r="E278" s="49"/>
      <c r="H278" s="51" t="str">
        <f aca="true">IF(I278 = "-", INDIRECT("C" &amp; ROW() - 1) ,"")</f>
        <v/>
      </c>
    </row>
    <row r="279" customFormat="false" ht="13.5" hidden="false" customHeight="true" outlineLevel="0" collapsed="false">
      <c r="B279" s="37"/>
      <c r="C279" s="37"/>
      <c r="E279" s="49"/>
      <c r="H279" s="51" t="str">
        <f aca="true">IF(I279 = "-", INDIRECT("C" &amp; ROW() - 1) ,"")</f>
        <v/>
      </c>
    </row>
    <row r="280" customFormat="false" ht="13.5" hidden="false" customHeight="true" outlineLevel="0" collapsed="false">
      <c r="B280" s="37"/>
      <c r="C280" s="37"/>
      <c r="E280" s="49"/>
      <c r="H280" s="51" t="str">
        <f aca="true">IF(I280 = "-", INDIRECT("C" &amp; ROW() - 1) ,"")</f>
        <v/>
      </c>
    </row>
    <row r="281" customFormat="false" ht="13.5" hidden="false" customHeight="true" outlineLevel="0" collapsed="false">
      <c r="B281" s="37"/>
      <c r="C281" s="37"/>
      <c r="E281" s="49"/>
      <c r="H281" s="51" t="str">
        <f aca="true">IF(I281 = "-", INDIRECT("C" &amp; ROW() - 1) ,"")</f>
        <v/>
      </c>
    </row>
    <row r="282" customFormat="false" ht="13.5" hidden="false" customHeight="true" outlineLevel="0" collapsed="false">
      <c r="B282" s="37"/>
      <c r="C282" s="37"/>
      <c r="E282" s="49"/>
      <c r="H282" s="51" t="str">
        <f aca="true">IF(I282 = "-", INDIRECT("C" &amp; ROW() - 1) ,"")</f>
        <v/>
      </c>
    </row>
    <row r="283" customFormat="false" ht="13.5" hidden="false" customHeight="true" outlineLevel="0" collapsed="false">
      <c r="B283" s="37"/>
      <c r="C283" s="37"/>
      <c r="E283" s="49"/>
      <c r="H283" s="51" t="str">
        <f aca="true">IF(I283 = "-", INDIRECT("C" &amp; ROW() - 1) ,"")</f>
        <v/>
      </c>
    </row>
    <row r="284" customFormat="false" ht="13.5" hidden="false" customHeight="true" outlineLevel="0" collapsed="false">
      <c r="B284" s="37"/>
      <c r="C284" s="37"/>
      <c r="E284" s="49"/>
      <c r="H284" s="51" t="str">
        <f aca="true">IF(I284 = "-", INDIRECT("C" &amp; ROW() - 1) ,"")</f>
        <v/>
      </c>
    </row>
    <row r="285" customFormat="false" ht="13.5" hidden="false" customHeight="true" outlineLevel="0" collapsed="false">
      <c r="B285" s="37"/>
      <c r="C285" s="37"/>
      <c r="E285" s="49"/>
      <c r="H285" s="51" t="str">
        <f aca="true">IF(I285 = "-", INDIRECT("C" &amp; ROW() - 1) ,"")</f>
        <v/>
      </c>
    </row>
    <row r="286" customFormat="false" ht="13.5" hidden="false" customHeight="true" outlineLevel="0" collapsed="false">
      <c r="B286" s="37"/>
      <c r="C286" s="37"/>
      <c r="E286" s="49"/>
      <c r="H286" s="51" t="str">
        <f aca="true">IF(I286 = "-", INDIRECT("C" &amp; ROW() - 1) ,"")</f>
        <v/>
      </c>
    </row>
    <row r="287" customFormat="false" ht="13.5" hidden="false" customHeight="true" outlineLevel="0" collapsed="false">
      <c r="B287" s="37"/>
      <c r="C287" s="37"/>
      <c r="E287" s="49"/>
      <c r="H287" s="51" t="str">
        <f aca="true">IF(I287 = "-", INDIRECT("C" &amp; ROW() - 1) ,"")</f>
        <v/>
      </c>
    </row>
    <row r="288" customFormat="false" ht="13.5" hidden="false" customHeight="true" outlineLevel="0" collapsed="false">
      <c r="B288" s="37"/>
      <c r="C288" s="37"/>
      <c r="E288" s="49"/>
      <c r="H288" s="51" t="str">
        <f aca="true">IF(I288 = "-", INDIRECT("C" &amp; ROW() - 1) ,"")</f>
        <v/>
      </c>
    </row>
    <row r="289" customFormat="false" ht="13.5" hidden="false" customHeight="true" outlineLevel="0" collapsed="false">
      <c r="B289" s="37"/>
      <c r="C289" s="37"/>
      <c r="E289" s="49"/>
      <c r="H289" s="51" t="str">
        <f aca="true">IF(I289 = "-", INDIRECT("C" &amp; ROW() - 1) ,"")</f>
        <v/>
      </c>
    </row>
    <row r="290" customFormat="false" ht="13.5" hidden="false" customHeight="true" outlineLevel="0" collapsed="false">
      <c r="B290" s="37"/>
      <c r="C290" s="37"/>
      <c r="E290" s="49"/>
      <c r="H290" s="51" t="str">
        <f aca="true">IF(I290 = "-", INDIRECT("C" &amp; ROW() - 1) ,"")</f>
        <v/>
      </c>
    </row>
    <row r="291" customFormat="false" ht="13.5" hidden="false" customHeight="true" outlineLevel="0" collapsed="false">
      <c r="B291" s="37"/>
      <c r="C291" s="37"/>
      <c r="E291" s="49"/>
      <c r="H291" s="51" t="str">
        <f aca="true">IF(I291 = "-", INDIRECT("C" &amp; ROW() - 1) ,"")</f>
        <v/>
      </c>
    </row>
    <row r="292" customFormat="false" ht="13.5" hidden="false" customHeight="true" outlineLevel="0" collapsed="false">
      <c r="B292" s="37"/>
      <c r="C292" s="37"/>
      <c r="E292" s="49"/>
      <c r="H292" s="51" t="str">
        <f aca="true">IF(I292 = "-", INDIRECT("C" &amp; ROW() - 1) ,"")</f>
        <v/>
      </c>
    </row>
    <row r="293" customFormat="false" ht="13.5" hidden="false" customHeight="true" outlineLevel="0" collapsed="false">
      <c r="B293" s="37"/>
      <c r="C293" s="37"/>
      <c r="E293" s="49"/>
      <c r="H293" s="51" t="str">
        <f aca="true">IF(I293 = "-", INDIRECT("C" &amp; ROW() - 1) ,"")</f>
        <v/>
      </c>
    </row>
    <row r="294" customFormat="false" ht="13.5" hidden="false" customHeight="true" outlineLevel="0" collapsed="false">
      <c r="B294" s="37"/>
      <c r="C294" s="37"/>
      <c r="E294" s="49"/>
      <c r="H294" s="51" t="str">
        <f aca="true">IF(I294 = "-", INDIRECT("C" &amp; ROW() - 1) ,"")</f>
        <v/>
      </c>
    </row>
    <row r="295" customFormat="false" ht="13.5" hidden="false" customHeight="true" outlineLevel="0" collapsed="false">
      <c r="B295" s="37"/>
      <c r="C295" s="37"/>
      <c r="E295" s="49"/>
      <c r="H295" s="51" t="str">
        <f aca="true">IF(I295 = "-", INDIRECT("C" &amp; ROW() - 1) ,"")</f>
        <v/>
      </c>
    </row>
    <row r="296" customFormat="false" ht="13.5" hidden="false" customHeight="true" outlineLevel="0" collapsed="false">
      <c r="B296" s="37"/>
      <c r="C296" s="37"/>
      <c r="E296" s="49"/>
      <c r="H296" s="51" t="str">
        <f aca="true">IF(I296 = "-", INDIRECT("C" &amp; ROW() - 1) ,"")</f>
        <v/>
      </c>
    </row>
    <row r="297" customFormat="false" ht="13.5" hidden="false" customHeight="true" outlineLevel="0" collapsed="false">
      <c r="B297" s="37"/>
      <c r="C297" s="37"/>
      <c r="E297" s="49"/>
      <c r="H297" s="51" t="str">
        <f aca="true">IF(I297 = "-", INDIRECT("C" &amp; ROW() - 1) ,"")</f>
        <v/>
      </c>
    </row>
    <row r="298" customFormat="false" ht="13.5" hidden="false" customHeight="true" outlineLevel="0" collapsed="false">
      <c r="B298" s="37"/>
      <c r="C298" s="37"/>
      <c r="E298" s="49"/>
      <c r="H298" s="51" t="str">
        <f aca="true">IF(I298 = "-", INDIRECT("C" &amp; ROW() - 1) ,"")</f>
        <v/>
      </c>
    </row>
    <row r="299" customFormat="false" ht="13.5" hidden="false" customHeight="true" outlineLevel="0" collapsed="false">
      <c r="B299" s="37"/>
      <c r="C299" s="37"/>
      <c r="E299" s="49"/>
      <c r="H299" s="51" t="str">
        <f aca="true">IF(I299 = "-", INDIRECT("C" &amp; ROW() - 1) ,"")</f>
        <v/>
      </c>
    </row>
    <row r="300" customFormat="false" ht="13.5" hidden="false" customHeight="true" outlineLevel="0" collapsed="false">
      <c r="B300" s="37"/>
      <c r="C300" s="37"/>
      <c r="E300" s="49"/>
      <c r="H300" s="51" t="str">
        <f aca="true">IF(I300 = "-", INDIRECT("C" &amp; ROW() - 1) ,"")</f>
        <v/>
      </c>
    </row>
    <row r="301" customFormat="false" ht="13.5" hidden="false" customHeight="true" outlineLevel="0" collapsed="false">
      <c r="B301" s="37"/>
      <c r="C301" s="37"/>
      <c r="E301" s="49"/>
      <c r="H301" s="51" t="str">
        <f aca="true">IF(I301 = "-", INDIRECT("C" &amp; ROW() - 1) ,"")</f>
        <v/>
      </c>
    </row>
    <row r="302" customFormat="false" ht="13.5" hidden="false" customHeight="true" outlineLevel="0" collapsed="false">
      <c r="B302" s="37"/>
      <c r="C302" s="37"/>
      <c r="E302" s="49"/>
      <c r="H302" s="51" t="str">
        <f aca="true">IF(I302 = "-", INDIRECT("C" &amp; ROW() - 1) ,"")</f>
        <v/>
      </c>
    </row>
    <row r="303" customFormat="false" ht="13.5" hidden="false" customHeight="true" outlineLevel="0" collapsed="false">
      <c r="B303" s="37"/>
      <c r="C303" s="37"/>
      <c r="E303" s="49"/>
      <c r="H303" s="51" t="str">
        <f aca="true">IF(I303 = "-", INDIRECT("C" &amp; ROW() - 1) ,"")</f>
        <v/>
      </c>
    </row>
    <row r="304" customFormat="false" ht="13.5" hidden="false" customHeight="true" outlineLevel="0" collapsed="false">
      <c r="B304" s="37"/>
      <c r="C304" s="37"/>
      <c r="E304" s="49"/>
      <c r="H304" s="51" t="str">
        <f aca="true">IF(I304 = "-", INDIRECT("C" &amp; ROW() - 1) ,"")</f>
        <v/>
      </c>
    </row>
    <row r="305" customFormat="false" ht="13.5" hidden="false" customHeight="true" outlineLevel="0" collapsed="false">
      <c r="B305" s="37"/>
      <c r="C305" s="37"/>
      <c r="E305" s="49"/>
      <c r="H305" s="51" t="str">
        <f aca="true">IF(I305 = "-", INDIRECT("C" &amp; ROW() - 1) ,"")</f>
        <v/>
      </c>
    </row>
    <row r="306" customFormat="false" ht="13.5" hidden="false" customHeight="true" outlineLevel="0" collapsed="false">
      <c r="B306" s="37"/>
      <c r="C306" s="37"/>
      <c r="E306" s="49"/>
      <c r="H306" s="51" t="str">
        <f aca="true">IF(I306 = "-", INDIRECT("C" &amp; ROW() - 1) ,"")</f>
        <v/>
      </c>
    </row>
    <row r="307" customFormat="false" ht="13.5" hidden="false" customHeight="true" outlineLevel="0" collapsed="false">
      <c r="B307" s="37"/>
      <c r="C307" s="37"/>
      <c r="E307" s="49"/>
      <c r="H307" s="51" t="str">
        <f aca="true">IF(I307 = "-", INDIRECT("C" &amp; ROW() - 1) ,"")</f>
        <v/>
      </c>
    </row>
    <row r="308" customFormat="false" ht="13.5" hidden="false" customHeight="true" outlineLevel="0" collapsed="false">
      <c r="B308" s="37"/>
      <c r="C308" s="37"/>
      <c r="E308" s="49"/>
      <c r="H308" s="51" t="str">
        <f aca="true">IF(I308 = "-", INDIRECT("C" &amp; ROW() - 1) ,"")</f>
        <v/>
      </c>
    </row>
    <row r="309" customFormat="false" ht="13.5" hidden="false" customHeight="true" outlineLevel="0" collapsed="false">
      <c r="B309" s="37"/>
      <c r="C309" s="37"/>
      <c r="E309" s="49"/>
      <c r="H309" s="51" t="str">
        <f aca="true">IF(I309 = "-", INDIRECT("C" &amp; ROW() - 1) ,"")</f>
        <v/>
      </c>
    </row>
    <row r="310" customFormat="false" ht="13.5" hidden="false" customHeight="true" outlineLevel="0" collapsed="false">
      <c r="B310" s="37"/>
      <c r="C310" s="37"/>
      <c r="E310" s="49"/>
      <c r="H310" s="51" t="str">
        <f aca="true">IF(I310 = "-", INDIRECT("C" &amp; ROW() - 1) ,"")</f>
        <v/>
      </c>
    </row>
    <row r="311" customFormat="false" ht="13.5" hidden="false" customHeight="true" outlineLevel="0" collapsed="false">
      <c r="B311" s="37"/>
      <c r="C311" s="37"/>
      <c r="E311" s="49"/>
      <c r="H311" s="51" t="str">
        <f aca="true">IF(I311 = "-", INDIRECT("C" &amp; ROW() - 1) ,"")</f>
        <v/>
      </c>
    </row>
    <row r="312" customFormat="false" ht="13.5" hidden="false" customHeight="true" outlineLevel="0" collapsed="false">
      <c r="B312" s="37"/>
      <c r="C312" s="37"/>
      <c r="E312" s="49"/>
      <c r="H312" s="51" t="str">
        <f aca="true">IF(I312 = "-", INDIRECT("C" &amp; ROW() - 1) ,"")</f>
        <v/>
      </c>
    </row>
    <row r="313" customFormat="false" ht="13.5" hidden="false" customHeight="true" outlineLevel="0" collapsed="false">
      <c r="B313" s="37"/>
      <c r="C313" s="37"/>
      <c r="E313" s="49"/>
      <c r="H313" s="51" t="str">
        <f aca="true">IF(I313 = "-", INDIRECT("C" &amp; ROW() - 1) ,"")</f>
        <v/>
      </c>
    </row>
    <row r="314" customFormat="false" ht="13.5" hidden="false" customHeight="true" outlineLevel="0" collapsed="false">
      <c r="B314" s="37"/>
      <c r="C314" s="37"/>
      <c r="E314" s="49"/>
      <c r="H314" s="51" t="str">
        <f aca="true">IF(I314 = "-", INDIRECT("C" &amp; ROW() - 1) ,"")</f>
        <v/>
      </c>
    </row>
    <row r="315" customFormat="false" ht="13.5" hidden="false" customHeight="true" outlineLevel="0" collapsed="false">
      <c r="B315" s="37"/>
      <c r="C315" s="37"/>
      <c r="E315" s="49"/>
      <c r="H315" s="51" t="str">
        <f aca="true">IF(I315 = "-", INDIRECT("C" &amp; ROW() - 1) ,"")</f>
        <v/>
      </c>
    </row>
    <row r="316" customFormat="false" ht="13.5" hidden="false" customHeight="true" outlineLevel="0" collapsed="false">
      <c r="B316" s="37"/>
      <c r="C316" s="37"/>
      <c r="E316" s="49"/>
      <c r="H316" s="51" t="str">
        <f aca="true">IF(I316 = "-", INDIRECT("C" &amp; ROW() - 1) ,"")</f>
        <v/>
      </c>
    </row>
    <row r="317" customFormat="false" ht="13.5" hidden="false" customHeight="true" outlineLevel="0" collapsed="false">
      <c r="B317" s="37"/>
      <c r="C317" s="37"/>
      <c r="E317" s="49"/>
      <c r="H317" s="51" t="str">
        <f aca="true">IF(I317 = "-", INDIRECT("C" &amp; ROW() - 1) ,"")</f>
        <v/>
      </c>
    </row>
    <row r="318" customFormat="false" ht="13.5" hidden="false" customHeight="true" outlineLevel="0" collapsed="false">
      <c r="B318" s="37"/>
      <c r="C318" s="37"/>
      <c r="E318" s="49"/>
      <c r="H318" s="51" t="str">
        <f aca="true">IF(I318 = "-", INDIRECT("C" &amp; ROW() - 1) ,"")</f>
        <v/>
      </c>
    </row>
    <row r="319" customFormat="false" ht="13.5" hidden="false" customHeight="true" outlineLevel="0" collapsed="false">
      <c r="B319" s="37"/>
      <c r="C319" s="37"/>
      <c r="E319" s="49"/>
      <c r="H319" s="51" t="str">
        <f aca="true">IF(I319 = "-", INDIRECT("C" &amp; ROW() - 1) ,"")</f>
        <v/>
      </c>
    </row>
    <row r="320" customFormat="false" ht="13.5" hidden="false" customHeight="true" outlineLevel="0" collapsed="false">
      <c r="B320" s="37"/>
      <c r="C320" s="37"/>
      <c r="H320" s="51" t="str">
        <f aca="true">IF(I320 = "-", INDIRECT("C" &amp; ROW() - 1) ,"")</f>
        <v/>
      </c>
    </row>
    <row r="321" customFormat="false" ht="13.5" hidden="false" customHeight="true" outlineLevel="0" collapsed="false">
      <c r="B321" s="37"/>
      <c r="C321" s="37"/>
      <c r="H321" s="51" t="str">
        <f aca="true">IF(I321 = "-", INDIRECT("C" &amp; ROW() - 1) ,"")</f>
        <v/>
      </c>
    </row>
    <row r="322" customFormat="false" ht="13.5" hidden="false" customHeight="true" outlineLevel="0" collapsed="false">
      <c r="B322" s="37"/>
      <c r="C322" s="37"/>
      <c r="H322" s="51" t="str">
        <f aca="true">IF(I322 = "-", INDIRECT("C" &amp; ROW() - 1) ,"")</f>
        <v/>
      </c>
    </row>
    <row r="323" customFormat="false" ht="13.5" hidden="false" customHeight="true" outlineLevel="0" collapsed="false">
      <c r="B323" s="37"/>
      <c r="C323" s="37"/>
      <c r="H323" s="51" t="str">
        <f aca="true">IF(I323 = "-", INDIRECT("C" &amp; ROW() - 1) ,"")</f>
        <v/>
      </c>
    </row>
    <row r="324" customFormat="false" ht="13.5" hidden="false" customHeight="true" outlineLevel="0" collapsed="false">
      <c r="B324" s="37"/>
      <c r="C324" s="37"/>
      <c r="H324" s="51" t="str">
        <f aca="true">IF(I324 = "-", INDIRECT("C" &amp; ROW() - 1) ,"")</f>
        <v/>
      </c>
    </row>
    <row r="325" customFormat="false" ht="13.5" hidden="false" customHeight="true" outlineLevel="0" collapsed="false">
      <c r="B325" s="37"/>
      <c r="C325" s="37"/>
    </row>
    <row r="326" customFormat="false" ht="13.5" hidden="false" customHeight="true" outlineLevel="0" collapsed="false">
      <c r="B326" s="37"/>
      <c r="C326" s="37"/>
    </row>
    <row r="327" customFormat="false" ht="13.5" hidden="false" customHeight="true" outlineLevel="0" collapsed="false">
      <c r="B327" s="37"/>
      <c r="C327" s="37"/>
    </row>
    <row r="328" customFormat="false" ht="13.5" hidden="false" customHeight="true" outlineLevel="0" collapsed="false">
      <c r="B328" s="37"/>
      <c r="C328" s="37"/>
    </row>
    <row r="329" customFormat="false" ht="13.5" hidden="false" customHeight="true" outlineLevel="0" collapsed="false">
      <c r="B329" s="37"/>
      <c r="C329" s="37"/>
    </row>
    <row r="330" customFormat="false" ht="13.5" hidden="false" customHeight="true" outlineLevel="0" collapsed="false">
      <c r="B330" s="37"/>
      <c r="C330" s="37"/>
    </row>
    <row r="331" customFormat="false" ht="13.5" hidden="false" customHeight="true" outlineLevel="0" collapsed="false">
      <c r="B331" s="37"/>
      <c r="C331" s="37"/>
    </row>
    <row r="332" customFormat="false" ht="13.5" hidden="false" customHeight="true" outlineLevel="0" collapsed="false">
      <c r="B332" s="37"/>
      <c r="C332" s="37"/>
    </row>
    <row r="333" customFormat="false" ht="13.5" hidden="false" customHeight="true" outlineLevel="0" collapsed="false">
      <c r="B333" s="37"/>
      <c r="C333" s="3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B3:C333">
    <cfRule type="expression" priority="2" aboveAverage="0" equalAverage="0" bottom="0" percent="0" rank="0" text="" dxfId="0">
      <formula>$C3&lt;&gt;#ref!</formula>
    </cfRule>
    <cfRule type="expression" priority="3" aboveAverage="0" equalAverage="0" bottom="0" percent="0" rank="0" text="" dxfId="1">
      <formula>$C3&lt;&gt;#ref!</formula>
    </cfRule>
    <cfRule type="expression" priority="4" aboveAverage="0" equalAverage="0" bottom="0" percent="0" rank="0" text="" dxfId="0">
      <formula>$C3&lt;&gt;#ref!</formula>
    </cfRule>
    <cfRule type="expression" priority="5" aboveAverage="0" equalAverage="0" bottom="0" percent="0" rank="0" text="" dxfId="1">
      <formula>$C3&lt;&gt;#ref!</formula>
    </cfRule>
    <cfRule type="expression" priority="6" aboveAverage="0" equalAverage="0" bottom="0" percent="0" rank="0" text="" dxfId="0">
      <formula>$C3&lt;&gt;#ref!</formula>
    </cfRule>
    <cfRule type="expression" priority="7" aboveAverage="0" equalAverage="0" bottom="0" percent="0" rank="0" text="" dxfId="1">
      <formula>$C3&lt;&gt;#ref!</formula>
    </cfRule>
    <cfRule type="expression" priority="8" aboveAverage="0" equalAverage="0" bottom="0" percent="0" rank="0" text="" dxfId="0">
      <formula>$C3&lt;&gt;#ref!</formula>
    </cfRule>
    <cfRule type="expression" priority="9" aboveAverage="0" equalAverage="0" bottom="0" percent="0" rank="0" text="" dxfId="1">
      <formula>$C3&lt;&gt;#ref!</formula>
    </cfRule>
    <cfRule type="expression" priority="10" aboveAverage="0" equalAverage="0" bottom="0" percent="0" rank="0" text="" dxfId="0">
      <formula>$C3&lt;&gt;#ref!</formula>
    </cfRule>
    <cfRule type="expression" priority="11" aboveAverage="0" equalAverage="0" bottom="0" percent="0" rank="0" text="" dxfId="1">
      <formula>$C3&lt;&gt;#ref!</formula>
    </cfRule>
    <cfRule type="expression" priority="12" aboveAverage="0" equalAverage="0" bottom="0" percent="0" rank="0" text="" dxfId="0">
      <formula>$C3&lt;&gt;#ref!</formula>
    </cfRule>
    <cfRule type="expression" priority="13" aboveAverage="0" equalAverage="0" bottom="0" percent="0" rank="0" text="" dxfId="1">
      <formula>$C3&lt;&gt;#ref!</formula>
    </cfRule>
    <cfRule type="expression" priority="14" aboveAverage="0" equalAverage="0" bottom="0" percent="0" rank="0" text="" dxfId="0">
      <formula>$C3&lt;&gt;#ref!</formula>
    </cfRule>
    <cfRule type="expression" priority="15" aboveAverage="0" equalAverage="0" bottom="0" percent="0" rank="0" text="" dxfId="1">
      <formula>$C3&lt;&gt;#ref!</formula>
    </cfRule>
    <cfRule type="expression" priority="16" aboveAverage="0" equalAverage="0" bottom="0" percent="0" rank="0" text="" dxfId="0">
      <formula>$C3&lt;&gt;#ref!</formula>
    </cfRule>
    <cfRule type="expression" priority="17" aboveAverage="0" equalAverage="0" bottom="0" percent="0" rank="0" text="" dxfId="1">
      <formula>$C3&lt;&gt;#ref!</formula>
    </cfRule>
    <cfRule type="expression" priority="18" aboveAverage="0" equalAverage="0" bottom="0" percent="0" rank="0" text="" dxfId="0">
      <formula>$C3&lt;&gt;#ref!</formula>
    </cfRule>
    <cfRule type="expression" priority="19" aboveAverage="0" equalAverage="0" bottom="0" percent="0" rank="0" text="" dxfId="1">
      <formula>$C3&lt;&gt;#ref!</formula>
    </cfRule>
  </conditionalFormatting>
  <conditionalFormatting sqref="F5:F1048576">
    <cfRule type="expression" priority="20" aboveAverage="0" equalAverage="0" bottom="0" percent="0" rank="0" text="" dxfId="2">
      <formula>IF(H122="",0, F122)  &lt; - 0.05* IF(H122="",0,H122)</formula>
    </cfRule>
    <cfRule type="expression" priority="21" aboveAverage="0" equalAverage="0" bottom="0" percent="0" rank="0" text="" dxfId="3">
      <formula>AND(IF(H122="",0, F122)  &gt;= - 0.05* IF(H122="",0,H122), IF(H122="",0, F122) &lt; 0)</formula>
    </cfRule>
    <cfRule type="expression" priority="22" aboveAverage="0" equalAverage="0" bottom="0" percent="0" rank="0" text="" dxfId="3">
      <formula>AND(IF(H122="",0, F122)  &lt;= 0.05* IF(H122="",0,H122), IF(H122="",0, F122) &gt; 0)</formula>
    </cfRule>
    <cfRule type="expression" priority="23" aboveAverage="0" equalAverage="0" bottom="0" percent="0" rank="0" text="" dxfId="4">
      <formula>IF(H122="",0,F122)  &gt; 0.05* IF(H122="",0,H122)</formula>
    </cfRule>
  </conditionalFormatting>
  <conditionalFormatting sqref="F2">
    <cfRule type="expression" priority="24" aboveAverage="0" equalAverage="0" bottom="0" percent="0" rank="0" text="" dxfId="5">
      <formula>SUMIF(F3:F121,"&gt;0")-SUMIF(F3:F121,"&lt;0") &gt; 1</formula>
    </cfRule>
    <cfRule type="expression" priority="25" aboveAverage="0" equalAverage="0" bottom="0" percent="0" rank="0" text="" dxfId="2">
      <formula>IF(H2="",0, F2)  &lt; - 0.05* IF(H2="",0,H2)</formula>
    </cfRule>
    <cfRule type="expression" priority="26" aboveAverage="0" equalAverage="0" bottom="0" percent="0" rank="0" text="" dxfId="3">
      <formula>AND(IF(H2="",0, F2)  &gt;= - 0.05* IF(H2="",0,H2), IF(H2="",0, F2) &lt; 0)</formula>
    </cfRule>
    <cfRule type="expression" priority="27" aboveAverage="0" equalAverage="0" bottom="0" percent="0" rank="0" text="" dxfId="3">
      <formula>AND(IF(H2="",0, F2)  &lt;= 0.05* IF(H2="",0,H2), IF(H2="",0, F2) &gt; 0)</formula>
    </cfRule>
    <cfRule type="expression" priority="28" aboveAverage="0" equalAverage="0" bottom="0" percent="0" rank="0" text="" dxfId="4">
      <formula>IF(H2="",0,F2)  &gt; 0.05* IF(H2="",0,H2)</formula>
    </cfRule>
  </conditionalFormatting>
  <conditionalFormatting sqref="F3:F195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4">
    <dataValidation allowBlank="false" errorStyle="stop" operator="between" showDropDown="false" showErrorMessage="true" showInputMessage="true" sqref="D3:D98" type="list">
      <formula1>'SKU Маскарпоне'!$A$1:$A$50</formula1>
      <formula2>0</formula2>
    </dataValidation>
    <dataValidation allowBlank="false" errorStyle="stop" operator="between" showDropDown="false" showErrorMessage="false" showInputMessage="true" sqref="C100:C121 B116:B121 B122:C333" type="list">
      <formula1>'SKU Маскарпоне'!$B$1:$B$50</formula1>
      <formula2>0</formula2>
    </dataValidation>
    <dataValidation allowBlank="false" errorStyle="stop" operator="between" showDropDown="false" showErrorMessage="false" showInputMessage="true" sqref="B3:B115" type="list">
      <formula1>'SKU Маскарпоне'!$F$1:$F$150</formula1>
      <formula2>0</formula2>
    </dataValidation>
    <dataValidation allowBlank="false" errorStyle="stop" operator="between" showDropDown="false" showErrorMessage="false" showInputMessage="true" sqref="C3:C99" type="list">
      <formula1>'SKU Маскарпоне'!$B$1:$B$150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ColWidth="9.171875" defaultRowHeight="12.75" zeroHeight="false" outlineLevelRow="0" outlineLevelCol="0"/>
  <sheetData>
    <row r="1" customFormat="false" ht="12.75" hidden="false" customHeight="false" outlineLevel="0" collapsed="false">
      <c r="A1" s="38" t="s">
        <v>411</v>
      </c>
      <c r="B1" s="38" t="s">
        <v>411</v>
      </c>
      <c r="C1" s="38" t="s">
        <v>411</v>
      </c>
      <c r="D1" s="38" t="s">
        <v>411</v>
      </c>
      <c r="E1" s="38" t="s">
        <v>411</v>
      </c>
      <c r="F1" s="38" t="s">
        <v>411</v>
      </c>
    </row>
    <row r="2" customFormat="false" ht="12.75" hidden="false" customHeight="false" outlineLevel="0" collapsed="false">
      <c r="A2" s="38" t="s">
        <v>132</v>
      </c>
      <c r="B2" s="38" t="s">
        <v>373</v>
      </c>
      <c r="C2" s="38" t="n">
        <v>0.37</v>
      </c>
      <c r="D2" s="38" t="n">
        <v>0</v>
      </c>
      <c r="E2" s="38" t="n">
        <v>1000</v>
      </c>
      <c r="F2" s="38" t="s">
        <v>374</v>
      </c>
    </row>
    <row r="3" customFormat="false" ht="12.75" hidden="false" customHeight="false" outlineLevel="0" collapsed="false">
      <c r="A3" s="38" t="s">
        <v>412</v>
      </c>
      <c r="B3" s="38" t="s">
        <v>373</v>
      </c>
      <c r="C3" s="38" t="n">
        <v>0.37</v>
      </c>
      <c r="D3" s="38" t="n">
        <v>0</v>
      </c>
      <c r="E3" s="38" t="n">
        <v>1000</v>
      </c>
      <c r="F3" s="38" t="s">
        <v>374</v>
      </c>
    </row>
    <row r="4" customFormat="false" ht="12.75" hidden="false" customHeight="false" outlineLevel="0" collapsed="false">
      <c r="A4" s="38" t="s">
        <v>413</v>
      </c>
      <c r="B4" s="38" t="s">
        <v>373</v>
      </c>
      <c r="C4" s="38" t="n">
        <v>0.37</v>
      </c>
      <c r="D4" s="38" t="n">
        <v>0</v>
      </c>
      <c r="E4" s="38" t="n">
        <v>1000</v>
      </c>
      <c r="F4" s="38" t="s">
        <v>374</v>
      </c>
    </row>
    <row r="5" customFormat="false" ht="12.75" hidden="false" customHeight="false" outlineLevel="0" collapsed="false">
      <c r="A5" s="38" t="s">
        <v>127</v>
      </c>
      <c r="B5" s="38" t="s">
        <v>373</v>
      </c>
      <c r="C5" s="38" t="n">
        <v>0.37</v>
      </c>
      <c r="D5" s="38" t="n">
        <v>0</v>
      </c>
      <c r="E5" s="38" t="n">
        <v>1000</v>
      </c>
      <c r="F5" s="38" t="s">
        <v>374</v>
      </c>
    </row>
    <row r="6" customFormat="false" ht="12.75" hidden="false" customHeight="false" outlineLevel="0" collapsed="false">
      <c r="A6" s="38" t="s">
        <v>131</v>
      </c>
      <c r="B6" s="38" t="s">
        <v>373</v>
      </c>
      <c r="C6" s="38" t="n">
        <v>0.37</v>
      </c>
      <c r="D6" s="38" t="n">
        <v>0</v>
      </c>
      <c r="E6" s="38" t="n">
        <v>1000</v>
      </c>
      <c r="F6" s="38" t="s">
        <v>374</v>
      </c>
    </row>
    <row r="7" customFormat="false" ht="12.75" hidden="false" customHeight="false" outlineLevel="0" collapsed="false">
      <c r="A7" s="38" t="s">
        <v>414</v>
      </c>
      <c r="B7" s="38" t="s">
        <v>373</v>
      </c>
      <c r="C7" s="38" t="n">
        <v>0.37</v>
      </c>
      <c r="D7" s="38" t="n">
        <v>0</v>
      </c>
      <c r="E7" s="38" t="n">
        <v>1000</v>
      </c>
      <c r="F7" s="38" t="s">
        <v>374</v>
      </c>
    </row>
    <row r="8" customFormat="false" ht="12.75" hidden="false" customHeight="false" outlineLevel="0" collapsed="false">
      <c r="A8" s="38" t="s">
        <v>133</v>
      </c>
      <c r="B8" s="38" t="s">
        <v>373</v>
      </c>
      <c r="C8" s="38" t="n">
        <v>0.37</v>
      </c>
      <c r="D8" s="38" t="n">
        <v>0</v>
      </c>
      <c r="E8" s="38" t="n">
        <v>1000</v>
      </c>
      <c r="F8" s="38" t="s">
        <v>374</v>
      </c>
    </row>
    <row r="9" customFormat="false" ht="12.75" hidden="false" customHeight="false" outlineLevel="0" collapsed="false">
      <c r="A9" s="38" t="s">
        <v>129</v>
      </c>
      <c r="B9" s="38" t="s">
        <v>373</v>
      </c>
      <c r="C9" s="38" t="n">
        <v>0.37</v>
      </c>
      <c r="D9" s="38" t="n">
        <v>0</v>
      </c>
      <c r="E9" s="38" t="n">
        <v>1000</v>
      </c>
      <c r="F9" s="38" t="s">
        <v>374</v>
      </c>
    </row>
    <row r="10" customFormat="false" ht="12.75" hidden="false" customHeight="false" outlineLevel="0" collapsed="false">
      <c r="A10" s="38" t="s">
        <v>126</v>
      </c>
      <c r="B10" s="38" t="s">
        <v>376</v>
      </c>
      <c r="C10" s="38" t="n">
        <v>0.37</v>
      </c>
      <c r="D10" s="38" t="n">
        <v>0</v>
      </c>
      <c r="E10" s="38" t="n">
        <v>1000</v>
      </c>
      <c r="F10" s="38" t="s">
        <v>374</v>
      </c>
    </row>
    <row r="11" customFormat="false" ht="12.75" hidden="false" customHeight="false" outlineLevel="0" collapsed="false">
      <c r="A11" s="38" t="s">
        <v>130</v>
      </c>
      <c r="B11" s="38" t="s">
        <v>373</v>
      </c>
      <c r="C11" s="38" t="n">
        <v>0.37</v>
      </c>
      <c r="D11" s="38" t="n">
        <v>0</v>
      </c>
      <c r="E11" s="38" t="n">
        <v>1000</v>
      </c>
      <c r="F11" s="38" t="s">
        <v>374</v>
      </c>
    </row>
    <row r="12" customFormat="false" ht="12.75" hidden="false" customHeight="false" outlineLevel="0" collapsed="false">
      <c r="A12" s="38" t="s">
        <v>415</v>
      </c>
      <c r="B12" s="38" t="s">
        <v>376</v>
      </c>
      <c r="C12" s="38" t="n">
        <v>0.37</v>
      </c>
      <c r="D12" s="38" t="n">
        <v>0</v>
      </c>
      <c r="E12" s="38" t="n">
        <v>1000</v>
      </c>
      <c r="F12" s="38" t="s">
        <v>374</v>
      </c>
    </row>
    <row r="13" customFormat="false" ht="12.75" hidden="false" customHeight="false" outlineLevel="0" collapsed="false">
      <c r="A13" s="38" t="s">
        <v>128</v>
      </c>
      <c r="B13" s="38" t="s">
        <v>373</v>
      </c>
      <c r="C13" s="38" t="n">
        <v>0.37</v>
      </c>
      <c r="D13" s="38" t="n">
        <v>0</v>
      </c>
      <c r="E13" s="38" t="n">
        <v>1000</v>
      </c>
      <c r="F13" s="38" t="s">
        <v>374</v>
      </c>
    </row>
    <row r="14" customFormat="false" ht="12.75" hidden="false" customHeight="false" outlineLevel="0" collapsed="false">
      <c r="A14" s="38" t="s">
        <v>138</v>
      </c>
      <c r="B14" s="38" t="s">
        <v>394</v>
      </c>
      <c r="C14" s="38" t="n">
        <v>0.395</v>
      </c>
      <c r="D14" s="38" t="n">
        <v>0</v>
      </c>
      <c r="E14" s="38" t="n">
        <v>1000</v>
      </c>
      <c r="F14" s="38" t="s">
        <v>374</v>
      </c>
    </row>
    <row r="15" customFormat="false" ht="12.75" hidden="false" customHeight="false" outlineLevel="0" collapsed="false">
      <c r="A15" s="38" t="s">
        <v>139</v>
      </c>
      <c r="B15" s="38" t="s">
        <v>394</v>
      </c>
      <c r="C15" s="38" t="n">
        <v>0.395</v>
      </c>
      <c r="D15" s="38" t="n">
        <v>0</v>
      </c>
      <c r="E15" s="38" t="n">
        <v>1000</v>
      </c>
      <c r="F15" s="38" t="s">
        <v>374</v>
      </c>
    </row>
    <row r="16" customFormat="false" ht="12.75" hidden="false" customHeight="false" outlineLevel="0" collapsed="false">
      <c r="A16" s="38" t="s">
        <v>136</v>
      </c>
      <c r="B16" s="38" t="s">
        <v>385</v>
      </c>
      <c r="C16" s="38" t="n">
        <v>0.395</v>
      </c>
      <c r="D16" s="38" t="n">
        <v>0</v>
      </c>
      <c r="E16" s="38" t="n">
        <v>1000</v>
      </c>
      <c r="F16" s="38" t="s">
        <v>374</v>
      </c>
    </row>
    <row r="17" customFormat="false" ht="12.75" hidden="false" customHeight="false" outlineLevel="0" collapsed="false">
      <c r="A17" s="38" t="s">
        <v>416</v>
      </c>
      <c r="B17" s="38" t="s">
        <v>385</v>
      </c>
      <c r="C17" s="38" t="n">
        <v>0.395</v>
      </c>
      <c r="D17" s="38" t="n">
        <v>0</v>
      </c>
      <c r="E17" s="38" t="n">
        <v>1000</v>
      </c>
      <c r="F17" s="38" t="s">
        <v>374</v>
      </c>
    </row>
    <row r="18" customFormat="false" ht="12.75" hidden="false" customHeight="false" outlineLevel="0" collapsed="false">
      <c r="A18" s="38" t="s">
        <v>141</v>
      </c>
      <c r="B18" s="38" t="s">
        <v>385</v>
      </c>
      <c r="C18" s="38" t="n">
        <v>0.395</v>
      </c>
      <c r="D18" s="38" t="n">
        <v>0</v>
      </c>
      <c r="E18" s="38" t="n">
        <v>1000</v>
      </c>
      <c r="F18" s="38" t="s">
        <v>374</v>
      </c>
    </row>
    <row r="19" customFormat="false" ht="12.75" hidden="false" customHeight="false" outlineLevel="0" collapsed="false">
      <c r="A19" s="38" t="s">
        <v>137</v>
      </c>
      <c r="B19" s="38" t="s">
        <v>388</v>
      </c>
      <c r="C19" s="38" t="n">
        <v>0.395</v>
      </c>
      <c r="D19" s="38" t="n">
        <v>0</v>
      </c>
      <c r="E19" s="38" t="n">
        <v>1000</v>
      </c>
      <c r="F19" s="38" t="s">
        <v>374</v>
      </c>
    </row>
    <row r="20" customFormat="false" ht="12.75" hidden="false" customHeight="false" outlineLevel="0" collapsed="false">
      <c r="A20" s="38" t="s">
        <v>135</v>
      </c>
      <c r="B20" s="38" t="s">
        <v>390</v>
      </c>
      <c r="C20" s="38" t="n">
        <v>0.395</v>
      </c>
      <c r="D20" s="38" t="n">
        <v>0</v>
      </c>
      <c r="E20" s="38" t="n">
        <v>1000</v>
      </c>
      <c r="F20" s="38" t="s">
        <v>374</v>
      </c>
    </row>
    <row r="21" customFormat="false" ht="12.75" hidden="false" customHeight="false" outlineLevel="0" collapsed="false">
      <c r="A21" s="38" t="s">
        <v>140</v>
      </c>
      <c r="B21" s="38" t="s">
        <v>390</v>
      </c>
      <c r="C21" s="38" t="n">
        <v>0.395</v>
      </c>
      <c r="D21" s="38" t="n">
        <v>0</v>
      </c>
      <c r="E21" s="38" t="n">
        <v>1000</v>
      </c>
      <c r="F21" s="38" t="s">
        <v>374</v>
      </c>
    </row>
    <row r="22" customFormat="false" ht="12.75" hidden="false" customHeight="false" outlineLevel="0" collapsed="false">
      <c r="A22" s="38" t="s">
        <v>124</v>
      </c>
      <c r="B22" s="38" t="s">
        <v>350</v>
      </c>
      <c r="C22" s="38" t="n">
        <v>0.6</v>
      </c>
      <c r="D22" s="38" t="n">
        <v>0</v>
      </c>
      <c r="E22" s="38" t="n">
        <v>1000</v>
      </c>
      <c r="F22" s="38" t="s">
        <v>351</v>
      </c>
    </row>
    <row r="23" customFormat="false" ht="12.75" hidden="false" customHeight="false" outlineLevel="0" collapsed="false">
      <c r="A23" s="38" t="s">
        <v>125</v>
      </c>
      <c r="B23" s="38" t="s">
        <v>350</v>
      </c>
      <c r="C23" s="38" t="n">
        <v>0.6</v>
      </c>
      <c r="D23" s="38" t="n">
        <v>0</v>
      </c>
      <c r="E23" s="38" t="n">
        <v>1000</v>
      </c>
      <c r="F23" s="38" t="s">
        <v>351</v>
      </c>
    </row>
    <row r="24" customFormat="false" ht="12.75" hidden="false" customHeight="false" outlineLevel="0" collapsed="false">
      <c r="A24" s="38" t="s">
        <v>122</v>
      </c>
      <c r="B24" s="38" t="s">
        <v>350</v>
      </c>
      <c r="C24" s="38" t="n">
        <v>0.6</v>
      </c>
      <c r="D24" s="38" t="n">
        <v>0</v>
      </c>
      <c r="E24" s="38" t="n">
        <v>1000</v>
      </c>
      <c r="F24" s="38" t="s">
        <v>351</v>
      </c>
    </row>
    <row r="25" customFormat="false" ht="12.75" hidden="false" customHeight="false" outlineLevel="0" collapsed="false">
      <c r="A25" s="38" t="s">
        <v>123</v>
      </c>
      <c r="B25" s="38" t="s">
        <v>350</v>
      </c>
      <c r="C25" s="38" t="n">
        <v>0.6</v>
      </c>
      <c r="D25" s="38" t="n">
        <v>0</v>
      </c>
      <c r="E25" s="38" t="n">
        <v>1000</v>
      </c>
      <c r="F25" s="38" t="s">
        <v>351</v>
      </c>
    </row>
    <row r="26" customFormat="false" ht="12.75" hidden="false" customHeight="false" outlineLevel="0" collapsed="false">
      <c r="A26" s="38" t="s">
        <v>120</v>
      </c>
      <c r="B26" s="38" t="s">
        <v>350</v>
      </c>
      <c r="C26" s="38" t="n">
        <v>0.6</v>
      </c>
      <c r="D26" s="38" t="n">
        <v>0</v>
      </c>
      <c r="E26" s="38" t="n">
        <v>1000</v>
      </c>
      <c r="F26" s="38" t="s">
        <v>351</v>
      </c>
    </row>
    <row r="27" customFormat="false" ht="12.75" hidden="false" customHeight="false" outlineLevel="0" collapsed="false">
      <c r="A27" s="38" t="s">
        <v>118</v>
      </c>
      <c r="B27" s="38" t="s">
        <v>350</v>
      </c>
      <c r="C27" s="38" t="n">
        <v>0.6</v>
      </c>
      <c r="D27" s="38" t="n">
        <v>0</v>
      </c>
      <c r="E27" s="38" t="n">
        <v>1000</v>
      </c>
      <c r="F27" s="38" t="s">
        <v>351</v>
      </c>
    </row>
    <row r="28" customFormat="false" ht="12.75" hidden="false" customHeight="false" outlineLevel="0" collapsed="false">
      <c r="A28" s="38" t="s">
        <v>417</v>
      </c>
      <c r="B28" s="38" t="s">
        <v>350</v>
      </c>
      <c r="C28" s="38" t="n">
        <v>0.6</v>
      </c>
      <c r="D28" s="38" t="n">
        <v>0</v>
      </c>
      <c r="E28" s="38" t="n">
        <v>1000</v>
      </c>
      <c r="F28" s="38" t="s">
        <v>351</v>
      </c>
    </row>
    <row r="29" customFormat="false" ht="12.75" hidden="false" customHeight="false" outlineLevel="0" collapsed="false">
      <c r="A29" s="38" t="s">
        <v>116</v>
      </c>
      <c r="B29" s="38" t="s">
        <v>350</v>
      </c>
      <c r="C29" s="38" t="n">
        <v>0.6</v>
      </c>
      <c r="D29" s="38" t="n">
        <v>0</v>
      </c>
      <c r="E29" s="38" t="n">
        <v>1000</v>
      </c>
      <c r="F29" s="38" t="s">
        <v>351</v>
      </c>
    </row>
    <row r="30" customFormat="false" ht="12.75" hidden="false" customHeight="false" outlineLevel="0" collapsed="false">
      <c r="A30" s="38" t="s">
        <v>119</v>
      </c>
      <c r="B30" s="38" t="s">
        <v>350</v>
      </c>
      <c r="C30" s="38" t="n">
        <v>0.6</v>
      </c>
      <c r="D30" s="38" t="n">
        <v>0</v>
      </c>
      <c r="E30" s="38" t="n">
        <v>1000</v>
      </c>
      <c r="F30" s="38" t="s">
        <v>351</v>
      </c>
    </row>
    <row r="31" customFormat="false" ht="12.75" hidden="false" customHeight="false" outlineLevel="0" collapsed="false">
      <c r="A31" s="38" t="s">
        <v>117</v>
      </c>
      <c r="B31" s="38" t="s">
        <v>350</v>
      </c>
      <c r="C31" s="38" t="n">
        <v>0.6</v>
      </c>
      <c r="D31" s="38" t="n">
        <v>0</v>
      </c>
      <c r="E31" s="38" t="n">
        <v>1000</v>
      </c>
      <c r="F31" s="38" t="s">
        <v>351</v>
      </c>
    </row>
    <row r="32" customFormat="false" ht="12.75" hidden="false" customHeight="false" outlineLevel="0" collapsed="false">
      <c r="A32" s="38" t="s">
        <v>114</v>
      </c>
      <c r="B32" s="38" t="s">
        <v>360</v>
      </c>
      <c r="C32" s="38" t="n">
        <v>0.9</v>
      </c>
      <c r="D32" s="38" t="n">
        <v>0</v>
      </c>
      <c r="E32" s="38" t="n">
        <v>1000</v>
      </c>
      <c r="F32" s="38" t="s">
        <v>351</v>
      </c>
    </row>
    <row r="33" customFormat="false" ht="12.75" hidden="false" customHeight="false" outlineLevel="0" collapsed="false">
      <c r="A33" s="38" t="s">
        <v>418</v>
      </c>
      <c r="B33" s="38" t="s">
        <v>360</v>
      </c>
      <c r="C33" s="38" t="n">
        <v>0.9</v>
      </c>
      <c r="D33" s="38" t="n">
        <v>0</v>
      </c>
      <c r="E33" s="38" t="n">
        <v>1000</v>
      </c>
      <c r="F33" s="38" t="s">
        <v>351</v>
      </c>
    </row>
    <row r="34" customFormat="false" ht="12.75" hidden="false" customHeight="false" outlineLevel="0" collapsed="false">
      <c r="A34" s="38" t="s">
        <v>115</v>
      </c>
      <c r="B34" s="38" t="s">
        <v>360</v>
      </c>
      <c r="C34" s="38" t="n">
        <v>0.9</v>
      </c>
      <c r="D34" s="38" t="n">
        <v>0</v>
      </c>
      <c r="E34" s="38" t="n">
        <v>1000</v>
      </c>
      <c r="F34" s="38" t="s">
        <v>351</v>
      </c>
    </row>
    <row r="35" customFormat="false" ht="12.75" hidden="false" customHeight="false" outlineLevel="0" collapsed="false">
      <c r="A35" s="38" t="s">
        <v>113</v>
      </c>
      <c r="B35" s="38" t="s">
        <v>360</v>
      </c>
      <c r="C35" s="38" t="n">
        <v>0.9</v>
      </c>
      <c r="D35" s="38" t="n">
        <v>0</v>
      </c>
      <c r="E35" s="38" t="n">
        <v>1000</v>
      </c>
      <c r="F35" s="38" t="s">
        <v>351</v>
      </c>
    </row>
    <row r="36" customFormat="false" ht="12.75" hidden="false" customHeight="false" outlineLevel="0" collapsed="false">
      <c r="A36" s="38" t="s">
        <v>134</v>
      </c>
      <c r="B36" s="38" t="s">
        <v>373</v>
      </c>
      <c r="C36" s="38" t="n">
        <v>0.37</v>
      </c>
      <c r="D36" s="38" t="n">
        <v>0</v>
      </c>
      <c r="E36" s="38" t="n">
        <v>1000</v>
      </c>
      <c r="F36" s="38" t="s">
        <v>374</v>
      </c>
    </row>
    <row r="37" customFormat="false" ht="12.75" hidden="false" customHeight="false" outlineLevel="0" collapsed="false">
      <c r="A37" s="38" t="s">
        <v>121</v>
      </c>
      <c r="B37" s="38" t="s">
        <v>350</v>
      </c>
      <c r="C37" s="38" t="n">
        <v>0.6</v>
      </c>
      <c r="D37" s="38" t="n">
        <v>0</v>
      </c>
      <c r="E37" s="38" t="n">
        <v>1000</v>
      </c>
      <c r="F37" s="38" t="s">
        <v>351</v>
      </c>
    </row>
    <row r="38" customFormat="false" ht="12.75" hidden="false" customHeight="false" outlineLevel="0" collapsed="false">
      <c r="A38" s="38" t="s">
        <v>153</v>
      </c>
      <c r="B38" s="38" t="s">
        <v>380</v>
      </c>
      <c r="C38" s="38" t="n">
        <v>0.37</v>
      </c>
      <c r="D38" s="38" t="n">
        <v>0</v>
      </c>
      <c r="E38" s="38" t="n">
        <v>1000</v>
      </c>
      <c r="F38" s="38" t="s">
        <v>351</v>
      </c>
    </row>
    <row r="39" customFormat="false" ht="12.75" hidden="false" customHeight="false" outlineLevel="0" collapsed="false">
      <c r="A39" s="38" t="s">
        <v>419</v>
      </c>
      <c r="B39" s="38" t="s">
        <v>380</v>
      </c>
      <c r="C39" s="38" t="n">
        <v>0.37</v>
      </c>
      <c r="D39" s="38" t="n">
        <v>0</v>
      </c>
      <c r="E39" s="38" t="n">
        <v>1000</v>
      </c>
      <c r="F39" s="38" t="s">
        <v>351</v>
      </c>
    </row>
    <row r="40" customFormat="false" ht="12.75" hidden="false" customHeight="false" outlineLevel="0" collapsed="false">
      <c r="A40" s="38" t="s">
        <v>420</v>
      </c>
      <c r="B40" s="38" t="s">
        <v>380</v>
      </c>
      <c r="C40" s="38" t="n">
        <v>0.37</v>
      </c>
      <c r="D40" s="38" t="n">
        <v>0</v>
      </c>
      <c r="E40" s="38" t="n">
        <v>1000</v>
      </c>
      <c r="F40" s="38" t="s">
        <v>351</v>
      </c>
    </row>
    <row r="41" customFormat="false" ht="12.75" hidden="false" customHeight="false" outlineLevel="0" collapsed="false">
      <c r="A41" s="38" t="s">
        <v>142</v>
      </c>
      <c r="B41" s="38" t="s">
        <v>363</v>
      </c>
      <c r="C41" s="38" t="n">
        <v>1</v>
      </c>
      <c r="D41" s="38" t="n">
        <v>-100</v>
      </c>
      <c r="E41" s="38" t="n">
        <v>1000</v>
      </c>
      <c r="F41" s="38" t="s">
        <v>351</v>
      </c>
    </row>
    <row r="42" customFormat="false" ht="12.75" hidden="false" customHeight="false" outlineLevel="0" collapsed="false">
      <c r="A42" s="38" t="s">
        <v>143</v>
      </c>
      <c r="B42" s="38" t="s">
        <v>363</v>
      </c>
      <c r="C42" s="38" t="n">
        <v>1</v>
      </c>
      <c r="D42" s="38" t="n">
        <v>-100</v>
      </c>
      <c r="E42" s="38" t="n">
        <v>1000</v>
      </c>
      <c r="F42" s="38" t="s">
        <v>351</v>
      </c>
    </row>
    <row r="43" customFormat="false" ht="12.75" hidden="false" customHeight="false" outlineLevel="0" collapsed="false">
      <c r="A43" s="38" t="s">
        <v>146</v>
      </c>
      <c r="B43" s="38" t="s">
        <v>363</v>
      </c>
      <c r="C43" s="38" t="n">
        <v>1</v>
      </c>
      <c r="D43" s="38" t="n">
        <v>-100</v>
      </c>
      <c r="E43" s="38" t="n">
        <v>1000</v>
      </c>
      <c r="F43" s="38" t="s">
        <v>351</v>
      </c>
    </row>
    <row r="44" customFormat="false" ht="12.75" hidden="false" customHeight="false" outlineLevel="0" collapsed="false">
      <c r="A44" s="38" t="s">
        <v>144</v>
      </c>
      <c r="B44" s="38" t="s">
        <v>369</v>
      </c>
      <c r="C44" s="38" t="n">
        <v>1</v>
      </c>
      <c r="D44" s="38" t="n">
        <v>-100</v>
      </c>
      <c r="E44" s="38" t="n">
        <v>1000</v>
      </c>
      <c r="F44" s="38" t="s">
        <v>351</v>
      </c>
    </row>
    <row r="45" customFormat="false" ht="12.75" hidden="false" customHeight="false" outlineLevel="0" collapsed="false">
      <c r="A45" s="38" t="s">
        <v>145</v>
      </c>
      <c r="B45" s="38" t="s">
        <v>363</v>
      </c>
      <c r="C45" s="38" t="n">
        <v>1</v>
      </c>
      <c r="D45" s="38" t="n">
        <v>-100</v>
      </c>
      <c r="E45" s="38" t="n">
        <v>1000</v>
      </c>
      <c r="F45" s="38" t="s">
        <v>351</v>
      </c>
    </row>
    <row r="46" customFormat="false" ht="12.75" hidden="false" customHeight="false" outlineLevel="0" collapsed="false">
      <c r="A46" s="38" t="s">
        <v>148</v>
      </c>
      <c r="B46" s="38" t="s">
        <v>380</v>
      </c>
      <c r="C46" s="38" t="n">
        <v>0.525</v>
      </c>
      <c r="D46" s="38" t="n">
        <v>0</v>
      </c>
      <c r="E46" s="38" t="n">
        <v>1000</v>
      </c>
      <c r="F46" s="38" t="s">
        <v>351</v>
      </c>
    </row>
    <row r="47" customFormat="false" ht="12.75" hidden="false" customHeight="false" outlineLevel="0" collapsed="false">
      <c r="A47" s="38" t="s">
        <v>150</v>
      </c>
      <c r="B47" s="38" t="s">
        <v>380</v>
      </c>
      <c r="C47" s="38" t="n">
        <v>0.525</v>
      </c>
      <c r="D47" s="38" t="n">
        <v>0</v>
      </c>
      <c r="E47" s="38" t="n">
        <v>1000</v>
      </c>
      <c r="F47" s="38" t="s">
        <v>351</v>
      </c>
    </row>
    <row r="48" customFormat="false" ht="12.75" hidden="false" customHeight="false" outlineLevel="0" collapsed="false">
      <c r="A48" s="38" t="s">
        <v>421</v>
      </c>
      <c r="B48" s="38" t="s">
        <v>380</v>
      </c>
      <c r="C48" s="38" t="n">
        <v>0.525</v>
      </c>
      <c r="D48" s="38" t="n">
        <v>0</v>
      </c>
      <c r="E48" s="38" t="n">
        <v>1000</v>
      </c>
      <c r="F48" s="38" t="s">
        <v>351</v>
      </c>
    </row>
    <row r="49" customFormat="false" ht="12.75" hidden="false" customHeight="false" outlineLevel="0" collapsed="false">
      <c r="A49" s="38" t="s">
        <v>147</v>
      </c>
      <c r="B49" s="38" t="s">
        <v>380</v>
      </c>
      <c r="C49" s="38" t="n">
        <v>0.525</v>
      </c>
      <c r="D49" s="38" t="n">
        <v>0</v>
      </c>
      <c r="E49" s="38" t="n">
        <v>1000</v>
      </c>
      <c r="F49" s="38" t="s">
        <v>351</v>
      </c>
    </row>
    <row r="50" customFormat="false" ht="12.75" hidden="false" customHeight="false" outlineLevel="0" collapsed="false">
      <c r="A50" s="38" t="s">
        <v>149</v>
      </c>
      <c r="B50" s="38" t="s">
        <v>380</v>
      </c>
      <c r="C50" s="38" t="n">
        <v>0.525</v>
      </c>
      <c r="D50" s="38" t="n">
        <v>0</v>
      </c>
      <c r="E50" s="38" t="n">
        <v>1000</v>
      </c>
      <c r="F50" s="38" t="s">
        <v>351</v>
      </c>
    </row>
    <row r="51" customFormat="false" ht="12.75" hidden="false" customHeight="false" outlineLevel="0" collapsed="false">
      <c r="A51" s="38" t="s">
        <v>422</v>
      </c>
      <c r="B51" s="38" t="s">
        <v>380</v>
      </c>
      <c r="C51" s="38" t="n">
        <v>0.525</v>
      </c>
      <c r="D51" s="38" t="n">
        <v>0</v>
      </c>
      <c r="E51" s="38" t="n">
        <v>1000</v>
      </c>
      <c r="F51" s="38" t="s">
        <v>351</v>
      </c>
    </row>
    <row r="52" customFormat="false" ht="12.75" hidden="false" customHeight="false" outlineLevel="0" collapsed="false">
      <c r="A52" s="38" t="s">
        <v>152</v>
      </c>
      <c r="B52" s="38" t="s">
        <v>399</v>
      </c>
      <c r="C52" s="38" t="n">
        <v>0.525</v>
      </c>
      <c r="D52" s="38" t="n">
        <v>0</v>
      </c>
      <c r="E52" s="38" t="n">
        <v>1000</v>
      </c>
      <c r="F52" s="38" t="s">
        <v>351</v>
      </c>
    </row>
    <row r="53" customFormat="false" ht="12.75" hidden="false" customHeight="false" outlineLevel="0" collapsed="false">
      <c r="A53" s="38" t="s">
        <v>151</v>
      </c>
      <c r="B53" s="38" t="s">
        <v>380</v>
      </c>
      <c r="C53" s="38" t="n">
        <v>0.525</v>
      </c>
      <c r="D53" s="38" t="n">
        <v>0</v>
      </c>
      <c r="E53" s="38" t="n">
        <v>1000</v>
      </c>
      <c r="F53" s="38" t="s">
        <v>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75" zeroHeight="false" outlineLevelRow="0" outlineLevelCol="0"/>
  <cols>
    <col collapsed="false" customWidth="true" hidden="false" outlineLevel="0" max="1" min="1" style="2" width="18.19"/>
    <col collapsed="false" customWidth="true" hidden="false" outlineLevel="0" max="2" min="2" style="2" width="18.08"/>
    <col collapsed="false" customWidth="true" hidden="false" outlineLevel="0" max="3" min="3" style="2" width="18.19"/>
  </cols>
  <sheetData>
    <row r="1" customFormat="false" ht="12.75" hidden="false" customHeight="true" outlineLevel="0" collapsed="false">
      <c r="A1" s="2" t="s">
        <v>351</v>
      </c>
      <c r="B1" s="2" t="s">
        <v>423</v>
      </c>
      <c r="C1" s="2" t="s">
        <v>364</v>
      </c>
    </row>
    <row r="2" customFormat="false" ht="13.5" hidden="false" customHeight="true" outlineLevel="0" collapsed="false"/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71875" defaultRowHeight="12.75" zeroHeight="false" outlineLevelRow="0" outlineLevelCol="0"/>
  <sheetData>
    <row r="1" s="54" customFormat="true" ht="13.5" hidden="false" customHeight="true" outlineLevel="0" collapsed="false">
      <c r="A1" s="53"/>
      <c r="B1" s="53" t="s">
        <v>424</v>
      </c>
      <c r="C1" s="53" t="s">
        <v>425</v>
      </c>
      <c r="D1" s="53" t="s">
        <v>426</v>
      </c>
      <c r="E1" s="53" t="s">
        <v>427</v>
      </c>
      <c r="F1" s="53" t="s">
        <v>428</v>
      </c>
      <c r="G1" s="53" t="s">
        <v>429</v>
      </c>
      <c r="H1" s="53" t="s">
        <v>430</v>
      </c>
      <c r="I1" s="53" t="s">
        <v>431</v>
      </c>
      <c r="J1" s="53" t="s">
        <v>432</v>
      </c>
      <c r="K1" s="53" t="s">
        <v>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2023-09-08T18:38:31Z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