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senijkadaner/FileApps/coding_projects/umalat/app/data/static/samples/by_department/mascarpone/"/>
    </mc:Choice>
  </mc:AlternateContent>
  <xr:revisionPtr revIDLastSave="0" documentId="13_ncr:1_{4898F1ED-925B-8A4A-8A54-D2A3376159DB}" xr6:coauthVersionLast="47" xr6:coauthVersionMax="47" xr10:uidLastSave="{00000000-0000-0000-0000-000000000000}"/>
  <bookViews>
    <workbookView xWindow="0" yWindow="760" windowWidth="30240" windowHeight="18880" tabRatio="500" activeTab="2" xr2:uid="{00000000-000D-0000-FFFF-FFFF00000000}"/>
  </bookViews>
  <sheets>
    <sheet name="файл остатки" sheetId="1" r:id="rId1"/>
    <sheet name="планирование суточное" sheetId="2" r:id="rId2"/>
    <sheet name="План варок" sheetId="3" r:id="rId3"/>
    <sheet name="SKU Маскарпоне" sheetId="4" state="hidden" r:id="rId4"/>
    <sheet name="Заквасочники" sheetId="5" state="hidden" r:id="rId5"/>
    <sheet name="SKU заквасочник" sheetId="6" state="hidden" r:id="rId6"/>
  </sheets>
  <definedNames>
    <definedName name="Water_SKU">#REF!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R39" i="3" l="1"/>
  <c r="M39" i="3"/>
  <c r="E39" i="3"/>
  <c r="B39" i="3"/>
  <c r="A39" i="3"/>
  <c r="S38" i="3"/>
  <c r="R38" i="3"/>
  <c r="M38" i="3"/>
  <c r="L38" i="3"/>
  <c r="I38" i="3"/>
  <c r="G38" i="3"/>
  <c r="E38" i="3"/>
  <c r="K38" i="3" s="1"/>
  <c r="C38" i="3"/>
  <c r="B38" i="3"/>
  <c r="R37" i="3"/>
  <c r="M37" i="3"/>
  <c r="E37" i="3"/>
  <c r="B37" i="3"/>
  <c r="A37" i="3"/>
  <c r="S36" i="3"/>
  <c r="R36" i="3"/>
  <c r="M36" i="3"/>
  <c r="L36" i="3"/>
  <c r="K36" i="3"/>
  <c r="I36" i="3"/>
  <c r="G36" i="3"/>
  <c r="E36" i="3"/>
  <c r="C36" i="3"/>
  <c r="B36" i="3"/>
  <c r="R35" i="3"/>
  <c r="M35" i="3"/>
  <c r="E35" i="3"/>
  <c r="B35" i="3"/>
  <c r="A35" i="3"/>
  <c r="S34" i="3"/>
  <c r="R34" i="3"/>
  <c r="M34" i="3"/>
  <c r="L34" i="3"/>
  <c r="I34" i="3"/>
  <c r="G34" i="3"/>
  <c r="E34" i="3"/>
  <c r="K34" i="3" s="1"/>
  <c r="C34" i="3"/>
  <c r="B34" i="3"/>
  <c r="R33" i="3"/>
  <c r="M33" i="3"/>
  <c r="E33" i="3"/>
  <c r="B33" i="3"/>
  <c r="A33" i="3"/>
  <c r="S32" i="3"/>
  <c r="R32" i="3"/>
  <c r="M32" i="3"/>
  <c r="L32" i="3"/>
  <c r="I32" i="3"/>
  <c r="G32" i="3"/>
  <c r="E32" i="3"/>
  <c r="K32" i="3" s="1"/>
  <c r="C32" i="3"/>
  <c r="B32" i="3"/>
  <c r="R31" i="3"/>
  <c r="M31" i="3"/>
  <c r="E31" i="3"/>
  <c r="B31" i="3"/>
  <c r="A31" i="3"/>
  <c r="S30" i="3"/>
  <c r="R30" i="3"/>
  <c r="M30" i="3"/>
  <c r="L30" i="3"/>
  <c r="I30" i="3"/>
  <c r="G30" i="3"/>
  <c r="E30" i="3"/>
  <c r="K30" i="3" s="1"/>
  <c r="C30" i="3"/>
  <c r="B30" i="3"/>
  <c r="R29" i="3"/>
  <c r="M29" i="3"/>
  <c r="E29" i="3"/>
  <c r="B29" i="3"/>
  <c r="A29" i="3"/>
  <c r="S28" i="3"/>
  <c r="R28" i="3"/>
  <c r="M28" i="3"/>
  <c r="L28" i="3"/>
  <c r="I28" i="3"/>
  <c r="G28" i="3"/>
  <c r="E28" i="3"/>
  <c r="K28" i="3" s="1"/>
  <c r="C28" i="3"/>
  <c r="B28" i="3"/>
  <c r="R27" i="3"/>
  <c r="M27" i="3"/>
  <c r="E27" i="3"/>
  <c r="B27" i="3"/>
  <c r="A27" i="3"/>
  <c r="S26" i="3"/>
  <c r="R26" i="3"/>
  <c r="M26" i="3"/>
  <c r="L26" i="3"/>
  <c r="I26" i="3"/>
  <c r="G26" i="3"/>
  <c r="E26" i="3"/>
  <c r="K26" i="3" s="1"/>
  <c r="C26" i="3"/>
  <c r="B26" i="3"/>
  <c r="B3" i="3"/>
  <c r="C3" i="3"/>
  <c r="E3" i="3"/>
  <c r="K3" i="3" s="1"/>
  <c r="G3" i="3"/>
  <c r="I3" i="3"/>
  <c r="L3" i="3"/>
  <c r="M3" i="3"/>
  <c r="R3" i="3"/>
  <c r="S3" i="3"/>
  <c r="B4" i="3"/>
  <c r="C4" i="3"/>
  <c r="E4" i="3"/>
  <c r="K4" i="3" s="1"/>
  <c r="G4" i="3"/>
  <c r="I4" i="3"/>
  <c r="L4" i="3"/>
  <c r="M4" i="3"/>
  <c r="R4" i="3"/>
  <c r="S4" i="3"/>
  <c r="A5" i="3"/>
  <c r="B5" i="3"/>
  <c r="E5" i="3"/>
  <c r="M5" i="3"/>
  <c r="R5" i="3"/>
  <c r="B6" i="3"/>
  <c r="C6" i="3"/>
  <c r="E6" i="3"/>
  <c r="K6" i="3" s="1"/>
  <c r="G6" i="3"/>
  <c r="I6" i="3"/>
  <c r="L6" i="3"/>
  <c r="M6" i="3"/>
  <c r="R6" i="3"/>
  <c r="S6" i="3"/>
  <c r="A7" i="3"/>
  <c r="B7" i="3"/>
  <c r="E7" i="3"/>
  <c r="S39" i="3"/>
  <c r="K35" i="3"/>
  <c r="S37" i="3"/>
  <c r="I35" i="3"/>
  <c r="K33" i="3"/>
  <c r="K39" i="3"/>
  <c r="I33" i="3"/>
  <c r="I39" i="3"/>
  <c r="S35" i="3"/>
  <c r="K37" i="3"/>
  <c r="I37" i="3"/>
  <c r="S33" i="3"/>
  <c r="S31" i="3"/>
  <c r="I29" i="3"/>
  <c r="S29" i="3"/>
  <c r="K31" i="3"/>
  <c r="I31" i="3"/>
  <c r="K29" i="3"/>
  <c r="S27" i="3"/>
  <c r="K27" i="3"/>
  <c r="I27" i="3"/>
  <c r="I5" i="3"/>
  <c r="K5" i="3"/>
  <c r="S5" i="3"/>
  <c r="M7" i="3"/>
  <c r="R7" i="3"/>
  <c r="B24" i="3"/>
  <c r="C24" i="3"/>
  <c r="E24" i="3"/>
  <c r="K24" i="3" s="1"/>
  <c r="G24" i="3"/>
  <c r="I24" i="3"/>
  <c r="L24" i="3"/>
  <c r="M24" i="3"/>
  <c r="R24" i="3"/>
  <c r="S24" i="3"/>
  <c r="A25" i="3"/>
  <c r="B25" i="3"/>
  <c r="E25" i="3"/>
  <c r="I7" i="3"/>
  <c r="K7" i="3"/>
  <c r="S7" i="3"/>
  <c r="I25" i="3"/>
  <c r="K25" i="3"/>
  <c r="M25" i="3"/>
  <c r="R25" i="3"/>
  <c r="S25" i="3"/>
  <c r="R23" i="3"/>
  <c r="M23" i="3"/>
  <c r="E23" i="3"/>
  <c r="B23" i="3"/>
  <c r="A23" i="3"/>
  <c r="S22" i="3"/>
  <c r="R22" i="3"/>
  <c r="M22" i="3"/>
  <c r="L22" i="3"/>
  <c r="I22" i="3"/>
  <c r="G22" i="3"/>
  <c r="E22" i="3"/>
  <c r="K22" i="3" s="1"/>
  <c r="C22" i="3"/>
  <c r="B22" i="3"/>
  <c r="R21" i="3"/>
  <c r="M21" i="3"/>
  <c r="E21" i="3"/>
  <c r="B21" i="3"/>
  <c r="A21" i="3"/>
  <c r="S20" i="3"/>
  <c r="R20" i="3"/>
  <c r="M20" i="3"/>
  <c r="L20" i="3"/>
  <c r="I20" i="3"/>
  <c r="G20" i="3"/>
  <c r="E20" i="3"/>
  <c r="K20" i="3" s="1"/>
  <c r="C20" i="3"/>
  <c r="B20" i="3"/>
  <c r="R19" i="3"/>
  <c r="M19" i="3"/>
  <c r="E19" i="3"/>
  <c r="B19" i="3"/>
  <c r="A19" i="3"/>
  <c r="S18" i="3"/>
  <c r="R18" i="3"/>
  <c r="M18" i="3"/>
  <c r="L18" i="3"/>
  <c r="I18" i="3"/>
  <c r="G18" i="3"/>
  <c r="E18" i="3"/>
  <c r="K18" i="3" s="1"/>
  <c r="C18" i="3"/>
  <c r="B18" i="3"/>
  <c r="R17" i="3"/>
  <c r="M17" i="3"/>
  <c r="E17" i="3"/>
  <c r="B17" i="3"/>
  <c r="A17" i="3"/>
  <c r="S16" i="3"/>
  <c r="R16" i="3"/>
  <c r="M16" i="3"/>
  <c r="L16" i="3"/>
  <c r="I16" i="3"/>
  <c r="G16" i="3"/>
  <c r="E16" i="3"/>
  <c r="K16" i="3" s="1"/>
  <c r="C16" i="3"/>
  <c r="B16" i="3"/>
  <c r="R15" i="3"/>
  <c r="M15" i="3"/>
  <c r="E15" i="3"/>
  <c r="B15" i="3"/>
  <c r="A15" i="3"/>
  <c r="S14" i="3"/>
  <c r="R14" i="3"/>
  <c r="M14" i="3"/>
  <c r="L14" i="3"/>
  <c r="I14" i="3"/>
  <c r="G14" i="3"/>
  <c r="E14" i="3"/>
  <c r="K14" i="3" s="1"/>
  <c r="C14" i="3"/>
  <c r="B14" i="3"/>
  <c r="R13" i="3"/>
  <c r="M13" i="3"/>
  <c r="E13" i="3"/>
  <c r="B13" i="3"/>
  <c r="A13" i="3"/>
  <c r="S12" i="3"/>
  <c r="R12" i="3"/>
  <c r="M12" i="3"/>
  <c r="L12" i="3"/>
  <c r="I12" i="3"/>
  <c r="G12" i="3"/>
  <c r="E12" i="3"/>
  <c r="K12" i="3" s="1"/>
  <c r="C12" i="3"/>
  <c r="B12" i="3"/>
  <c r="R11" i="3"/>
  <c r="M11" i="3"/>
  <c r="E11" i="3"/>
  <c r="B11" i="3"/>
  <c r="A11" i="3"/>
  <c r="S10" i="3"/>
  <c r="R10" i="3"/>
  <c r="M10" i="3"/>
  <c r="L10" i="3"/>
  <c r="I10" i="3"/>
  <c r="G10" i="3"/>
  <c r="E10" i="3"/>
  <c r="K10" i="3" s="1"/>
  <c r="C10" i="3"/>
  <c r="B10" i="3"/>
  <c r="R59" i="3"/>
  <c r="M59" i="3"/>
  <c r="E59" i="3"/>
  <c r="B59" i="3"/>
  <c r="A59" i="3"/>
  <c r="S58" i="3"/>
  <c r="R58" i="3"/>
  <c r="M58" i="3"/>
  <c r="L58" i="3"/>
  <c r="K58" i="3"/>
  <c r="I58" i="3"/>
  <c r="G58" i="3"/>
  <c r="C58" i="3"/>
  <c r="B58" i="3"/>
  <c r="R57" i="3"/>
  <c r="M57" i="3"/>
  <c r="E57" i="3"/>
  <c r="B57" i="3"/>
  <c r="A57" i="3"/>
  <c r="S56" i="3"/>
  <c r="R56" i="3"/>
  <c r="M56" i="3"/>
  <c r="L56" i="3"/>
  <c r="K56" i="3"/>
  <c r="I56" i="3"/>
  <c r="G56" i="3"/>
  <c r="C56" i="3"/>
  <c r="B56" i="3"/>
  <c r="R55" i="3"/>
  <c r="M55" i="3"/>
  <c r="E55" i="3"/>
  <c r="B55" i="3"/>
  <c r="A55" i="3"/>
  <c r="S54" i="3"/>
  <c r="R54" i="3"/>
  <c r="M54" i="3"/>
  <c r="L54" i="3"/>
  <c r="K54" i="3"/>
  <c r="I54" i="3"/>
  <c r="G54" i="3"/>
  <c r="C54" i="3"/>
  <c r="B54" i="3"/>
  <c r="R53" i="3"/>
  <c r="M53" i="3"/>
  <c r="E53" i="3"/>
  <c r="B53" i="3"/>
  <c r="A53" i="3"/>
  <c r="S52" i="3"/>
  <c r="R52" i="3"/>
  <c r="M52" i="3"/>
  <c r="L52" i="3"/>
  <c r="K52" i="3"/>
  <c r="I52" i="3"/>
  <c r="G52" i="3"/>
  <c r="C52" i="3"/>
  <c r="B52" i="3"/>
  <c r="R51" i="3"/>
  <c r="M51" i="3"/>
  <c r="E51" i="3"/>
  <c r="B51" i="3"/>
  <c r="A51" i="3"/>
  <c r="S50" i="3"/>
  <c r="R50" i="3"/>
  <c r="M50" i="3"/>
  <c r="L50" i="3"/>
  <c r="I50" i="3"/>
  <c r="G50" i="3"/>
  <c r="E50" i="3"/>
  <c r="K50" i="3" s="1"/>
  <c r="C50" i="3"/>
  <c r="B50" i="3"/>
  <c r="S49" i="3"/>
  <c r="R49" i="3"/>
  <c r="M49" i="3"/>
  <c r="L49" i="3"/>
  <c r="I49" i="3"/>
  <c r="G49" i="3"/>
  <c r="E49" i="3"/>
  <c r="K49" i="3" s="1"/>
  <c r="C49" i="3"/>
  <c r="B49" i="3"/>
  <c r="R48" i="3"/>
  <c r="M48" i="3"/>
  <c r="E48" i="3"/>
  <c r="B48" i="3"/>
  <c r="A48" i="3"/>
  <c r="S47" i="3"/>
  <c r="R47" i="3"/>
  <c r="M47" i="3"/>
  <c r="L47" i="3"/>
  <c r="I47" i="3"/>
  <c r="G47" i="3"/>
  <c r="E47" i="3"/>
  <c r="K47" i="3" s="1"/>
  <c r="C47" i="3"/>
  <c r="B47" i="3"/>
  <c r="S46" i="3"/>
  <c r="R46" i="3"/>
  <c r="M46" i="3"/>
  <c r="L46" i="3"/>
  <c r="I46" i="3"/>
  <c r="G46" i="3"/>
  <c r="E46" i="3"/>
  <c r="K46" i="3" s="1"/>
  <c r="C46" i="3"/>
  <c r="B46" i="3"/>
  <c r="R45" i="3"/>
  <c r="M45" i="3"/>
  <c r="E45" i="3"/>
  <c r="B45" i="3"/>
  <c r="A45" i="3"/>
  <c r="S44" i="3"/>
  <c r="R44" i="3"/>
  <c r="M44" i="3"/>
  <c r="L44" i="3"/>
  <c r="I44" i="3"/>
  <c r="G44" i="3"/>
  <c r="E44" i="3"/>
  <c r="K44" i="3" s="1"/>
  <c r="C44" i="3"/>
  <c r="B44" i="3"/>
  <c r="S43" i="3"/>
  <c r="R43" i="3"/>
  <c r="M43" i="3"/>
  <c r="L43" i="3"/>
  <c r="I43" i="3"/>
  <c r="G43" i="3"/>
  <c r="E43" i="3"/>
  <c r="K43" i="3" s="1"/>
  <c r="C43" i="3"/>
  <c r="B43" i="3"/>
  <c r="R42" i="3"/>
  <c r="M42" i="3"/>
  <c r="E42" i="3"/>
  <c r="B42" i="3"/>
  <c r="A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B366" i="3"/>
  <c r="C365" i="3"/>
  <c r="B365" i="3"/>
  <c r="C364" i="3"/>
  <c r="B364" i="3"/>
  <c r="C363" i="3"/>
  <c r="B363" i="3"/>
  <c r="C362" i="3"/>
  <c r="B362" i="3"/>
  <c r="C361" i="3"/>
  <c r="B361" i="3"/>
  <c r="C360" i="3"/>
  <c r="B360" i="3"/>
  <c r="C359" i="3"/>
  <c r="B359" i="3"/>
  <c r="C358" i="3"/>
  <c r="B358" i="3"/>
  <c r="I357" i="3"/>
  <c r="C357" i="3"/>
  <c r="B357" i="3"/>
  <c r="I356" i="3"/>
  <c r="C356" i="3"/>
  <c r="B356" i="3"/>
  <c r="I355" i="3"/>
  <c r="C355" i="3"/>
  <c r="B355" i="3"/>
  <c r="I354" i="3"/>
  <c r="C354" i="3"/>
  <c r="B354" i="3"/>
  <c r="I353" i="3"/>
  <c r="C353" i="3"/>
  <c r="B353" i="3"/>
  <c r="I352" i="3"/>
  <c r="C352" i="3"/>
  <c r="B352" i="3"/>
  <c r="I351" i="3"/>
  <c r="C351" i="3"/>
  <c r="B351" i="3"/>
  <c r="I350" i="3"/>
  <c r="C350" i="3"/>
  <c r="B350" i="3"/>
  <c r="I349" i="3"/>
  <c r="C349" i="3"/>
  <c r="B349" i="3"/>
  <c r="I348" i="3"/>
  <c r="C348" i="3"/>
  <c r="B348" i="3"/>
  <c r="I347" i="3"/>
  <c r="C347" i="3"/>
  <c r="B347" i="3"/>
  <c r="I346" i="3"/>
  <c r="C346" i="3"/>
  <c r="B346" i="3"/>
  <c r="I345" i="3"/>
  <c r="C345" i="3"/>
  <c r="B345" i="3"/>
  <c r="I344" i="3"/>
  <c r="C344" i="3"/>
  <c r="B344" i="3"/>
  <c r="I343" i="3"/>
  <c r="C343" i="3"/>
  <c r="B343" i="3"/>
  <c r="I342" i="3"/>
  <c r="C342" i="3"/>
  <c r="B342" i="3"/>
  <c r="I341" i="3"/>
  <c r="C341" i="3"/>
  <c r="B341" i="3"/>
  <c r="I340" i="3"/>
  <c r="C340" i="3"/>
  <c r="B340" i="3"/>
  <c r="I339" i="3"/>
  <c r="C339" i="3"/>
  <c r="B339" i="3"/>
  <c r="I338" i="3"/>
  <c r="C338" i="3"/>
  <c r="B338" i="3"/>
  <c r="I337" i="3"/>
  <c r="C337" i="3"/>
  <c r="B337" i="3"/>
  <c r="I336" i="3"/>
  <c r="C336" i="3"/>
  <c r="B336" i="3"/>
  <c r="I335" i="3"/>
  <c r="C335" i="3"/>
  <c r="B335" i="3"/>
  <c r="I334" i="3"/>
  <c r="C334" i="3"/>
  <c r="B334" i="3"/>
  <c r="I333" i="3"/>
  <c r="C333" i="3"/>
  <c r="B333" i="3"/>
  <c r="I332" i="3"/>
  <c r="C332" i="3"/>
  <c r="B332" i="3"/>
  <c r="I331" i="3"/>
  <c r="C331" i="3"/>
  <c r="B331" i="3"/>
  <c r="I330" i="3"/>
  <c r="C330" i="3"/>
  <c r="B330" i="3"/>
  <c r="I329" i="3"/>
  <c r="C329" i="3"/>
  <c r="B329" i="3"/>
  <c r="I328" i="3"/>
  <c r="C328" i="3"/>
  <c r="B328" i="3"/>
  <c r="I327" i="3"/>
  <c r="C327" i="3"/>
  <c r="B327" i="3"/>
  <c r="I326" i="3"/>
  <c r="C326" i="3"/>
  <c r="B326" i="3"/>
  <c r="I325" i="3"/>
  <c r="C325" i="3"/>
  <c r="B325" i="3"/>
  <c r="I324" i="3"/>
  <c r="C324" i="3"/>
  <c r="B324" i="3"/>
  <c r="I323" i="3"/>
  <c r="C323" i="3"/>
  <c r="B323" i="3"/>
  <c r="I322" i="3"/>
  <c r="C322" i="3"/>
  <c r="B322" i="3"/>
  <c r="I321" i="3"/>
  <c r="C321" i="3"/>
  <c r="B321" i="3"/>
  <c r="I320" i="3"/>
  <c r="C320" i="3"/>
  <c r="B320" i="3"/>
  <c r="I319" i="3"/>
  <c r="C319" i="3"/>
  <c r="B319" i="3"/>
  <c r="I318" i="3"/>
  <c r="C318" i="3"/>
  <c r="B318" i="3"/>
  <c r="I317" i="3"/>
  <c r="C317" i="3"/>
  <c r="B317" i="3"/>
  <c r="I316" i="3"/>
  <c r="C316" i="3"/>
  <c r="B316" i="3"/>
  <c r="I315" i="3"/>
  <c r="C315" i="3"/>
  <c r="B315" i="3"/>
  <c r="I314" i="3"/>
  <c r="C314" i="3"/>
  <c r="B314" i="3"/>
  <c r="I313" i="3"/>
  <c r="C313" i="3"/>
  <c r="B313" i="3"/>
  <c r="I312" i="3"/>
  <c r="C312" i="3"/>
  <c r="B312" i="3"/>
  <c r="I311" i="3"/>
  <c r="C311" i="3"/>
  <c r="B311" i="3"/>
  <c r="I310" i="3"/>
  <c r="C310" i="3"/>
  <c r="B310" i="3"/>
  <c r="I309" i="3"/>
  <c r="C309" i="3"/>
  <c r="B309" i="3"/>
  <c r="I308" i="3"/>
  <c r="C308" i="3"/>
  <c r="B308" i="3"/>
  <c r="I307" i="3"/>
  <c r="C307" i="3"/>
  <c r="B307" i="3"/>
  <c r="I306" i="3"/>
  <c r="C306" i="3"/>
  <c r="B306" i="3"/>
  <c r="I305" i="3"/>
  <c r="C305" i="3"/>
  <c r="B305" i="3"/>
  <c r="I304" i="3"/>
  <c r="C304" i="3"/>
  <c r="B304" i="3"/>
  <c r="I303" i="3"/>
  <c r="E303" i="3"/>
  <c r="C303" i="3"/>
  <c r="B303" i="3"/>
  <c r="I302" i="3"/>
  <c r="E302" i="3"/>
  <c r="C302" i="3"/>
  <c r="B302" i="3"/>
  <c r="I301" i="3"/>
  <c r="E301" i="3"/>
  <c r="C301" i="3"/>
  <c r="B301" i="3"/>
  <c r="I300" i="3"/>
  <c r="E300" i="3"/>
  <c r="C300" i="3"/>
  <c r="B300" i="3"/>
  <c r="I299" i="3"/>
  <c r="E299" i="3"/>
  <c r="C299" i="3"/>
  <c r="B299" i="3"/>
  <c r="I298" i="3"/>
  <c r="E298" i="3"/>
  <c r="C298" i="3"/>
  <c r="B298" i="3"/>
  <c r="I297" i="3"/>
  <c r="E297" i="3"/>
  <c r="C297" i="3"/>
  <c r="B297" i="3"/>
  <c r="I296" i="3"/>
  <c r="E296" i="3"/>
  <c r="C296" i="3"/>
  <c r="B296" i="3"/>
  <c r="I295" i="3"/>
  <c r="E295" i="3"/>
  <c r="C295" i="3"/>
  <c r="B295" i="3"/>
  <c r="I294" i="3"/>
  <c r="E294" i="3"/>
  <c r="C294" i="3"/>
  <c r="B294" i="3"/>
  <c r="I293" i="3"/>
  <c r="E293" i="3"/>
  <c r="C293" i="3"/>
  <c r="B293" i="3"/>
  <c r="I292" i="3"/>
  <c r="E292" i="3"/>
  <c r="C292" i="3"/>
  <c r="B292" i="3"/>
  <c r="I291" i="3"/>
  <c r="E291" i="3"/>
  <c r="C291" i="3"/>
  <c r="B291" i="3"/>
  <c r="I290" i="3"/>
  <c r="E290" i="3"/>
  <c r="C290" i="3"/>
  <c r="B290" i="3"/>
  <c r="I289" i="3"/>
  <c r="E289" i="3"/>
  <c r="C289" i="3"/>
  <c r="B289" i="3"/>
  <c r="I288" i="3"/>
  <c r="E288" i="3"/>
  <c r="C288" i="3"/>
  <c r="B288" i="3"/>
  <c r="I287" i="3"/>
  <c r="E287" i="3"/>
  <c r="C287" i="3"/>
  <c r="B287" i="3"/>
  <c r="I286" i="3"/>
  <c r="E286" i="3"/>
  <c r="C286" i="3"/>
  <c r="B286" i="3"/>
  <c r="I285" i="3"/>
  <c r="E285" i="3"/>
  <c r="C285" i="3"/>
  <c r="B285" i="3"/>
  <c r="I284" i="3"/>
  <c r="E284" i="3"/>
  <c r="C284" i="3"/>
  <c r="B284" i="3"/>
  <c r="I283" i="3"/>
  <c r="E283" i="3"/>
  <c r="C283" i="3"/>
  <c r="B283" i="3"/>
  <c r="I282" i="3"/>
  <c r="E282" i="3"/>
  <c r="C282" i="3"/>
  <c r="B282" i="3"/>
  <c r="I281" i="3"/>
  <c r="E281" i="3"/>
  <c r="C281" i="3"/>
  <c r="B281" i="3"/>
  <c r="I280" i="3"/>
  <c r="E280" i="3"/>
  <c r="C280" i="3"/>
  <c r="B280" i="3"/>
  <c r="I279" i="3"/>
  <c r="E279" i="3"/>
  <c r="C279" i="3"/>
  <c r="B279" i="3"/>
  <c r="I278" i="3"/>
  <c r="E278" i="3"/>
  <c r="C278" i="3"/>
  <c r="B278" i="3"/>
  <c r="I277" i="3"/>
  <c r="E277" i="3"/>
  <c r="C277" i="3"/>
  <c r="B277" i="3"/>
  <c r="I276" i="3"/>
  <c r="E276" i="3"/>
  <c r="C276" i="3"/>
  <c r="B276" i="3"/>
  <c r="I275" i="3"/>
  <c r="E275" i="3"/>
  <c r="C275" i="3"/>
  <c r="B275" i="3"/>
  <c r="I274" i="3"/>
  <c r="E274" i="3"/>
  <c r="C274" i="3"/>
  <c r="B274" i="3"/>
  <c r="I273" i="3"/>
  <c r="E273" i="3"/>
  <c r="C273" i="3"/>
  <c r="B273" i="3"/>
  <c r="I272" i="3"/>
  <c r="E272" i="3"/>
  <c r="C272" i="3"/>
  <c r="B272" i="3"/>
  <c r="I271" i="3"/>
  <c r="E271" i="3"/>
  <c r="C271" i="3"/>
  <c r="B271" i="3"/>
  <c r="I270" i="3"/>
  <c r="E270" i="3"/>
  <c r="C270" i="3"/>
  <c r="B270" i="3"/>
  <c r="I269" i="3"/>
  <c r="E269" i="3"/>
  <c r="C269" i="3"/>
  <c r="B269" i="3"/>
  <c r="I268" i="3"/>
  <c r="E268" i="3"/>
  <c r="C268" i="3"/>
  <c r="B268" i="3"/>
  <c r="I267" i="3"/>
  <c r="E267" i="3"/>
  <c r="C267" i="3"/>
  <c r="B267" i="3"/>
  <c r="I266" i="3"/>
  <c r="E266" i="3"/>
  <c r="C266" i="3"/>
  <c r="B266" i="3"/>
  <c r="I265" i="3"/>
  <c r="E265" i="3"/>
  <c r="C265" i="3"/>
  <c r="B265" i="3"/>
  <c r="I264" i="3"/>
  <c r="E264" i="3"/>
  <c r="C264" i="3"/>
  <c r="B264" i="3"/>
  <c r="I263" i="3"/>
  <c r="E263" i="3"/>
  <c r="C263" i="3"/>
  <c r="B263" i="3"/>
  <c r="I262" i="3"/>
  <c r="E262" i="3"/>
  <c r="C262" i="3"/>
  <c r="B262" i="3"/>
  <c r="I261" i="3"/>
  <c r="E261" i="3"/>
  <c r="C261" i="3"/>
  <c r="B261" i="3"/>
  <c r="S260" i="3"/>
  <c r="I260" i="3"/>
  <c r="E260" i="3"/>
  <c r="C260" i="3"/>
  <c r="B260" i="3"/>
  <c r="S259" i="3"/>
  <c r="I259" i="3"/>
  <c r="E259" i="3"/>
  <c r="C259" i="3"/>
  <c r="B259" i="3"/>
  <c r="S258" i="3"/>
  <c r="I258" i="3"/>
  <c r="E258" i="3"/>
  <c r="C258" i="3"/>
  <c r="B258" i="3"/>
  <c r="S257" i="3"/>
  <c r="I257" i="3"/>
  <c r="E257" i="3"/>
  <c r="C257" i="3"/>
  <c r="B257" i="3"/>
  <c r="S256" i="3"/>
  <c r="I256" i="3"/>
  <c r="E256" i="3"/>
  <c r="C256" i="3"/>
  <c r="B256" i="3"/>
  <c r="S255" i="3"/>
  <c r="I255" i="3"/>
  <c r="E255" i="3"/>
  <c r="C255" i="3"/>
  <c r="B255" i="3"/>
  <c r="S254" i="3"/>
  <c r="I254" i="3"/>
  <c r="E254" i="3"/>
  <c r="C254" i="3"/>
  <c r="B254" i="3"/>
  <c r="S253" i="3"/>
  <c r="I253" i="3"/>
  <c r="E253" i="3"/>
  <c r="C253" i="3"/>
  <c r="B253" i="3"/>
  <c r="S252" i="3"/>
  <c r="I252" i="3"/>
  <c r="E252" i="3"/>
  <c r="C252" i="3"/>
  <c r="B252" i="3"/>
  <c r="S251" i="3"/>
  <c r="I251" i="3"/>
  <c r="E251" i="3"/>
  <c r="C251" i="3"/>
  <c r="B251" i="3"/>
  <c r="S250" i="3"/>
  <c r="I250" i="3"/>
  <c r="E250" i="3"/>
  <c r="C250" i="3"/>
  <c r="B250" i="3"/>
  <c r="S249" i="3"/>
  <c r="I249" i="3"/>
  <c r="E249" i="3"/>
  <c r="C249" i="3"/>
  <c r="B249" i="3"/>
  <c r="S248" i="3"/>
  <c r="I248" i="3"/>
  <c r="E248" i="3"/>
  <c r="C248" i="3"/>
  <c r="B248" i="3"/>
  <c r="S247" i="3"/>
  <c r="I247" i="3"/>
  <c r="E247" i="3"/>
  <c r="C247" i="3"/>
  <c r="B247" i="3"/>
  <c r="S246" i="3"/>
  <c r="I246" i="3"/>
  <c r="E246" i="3"/>
  <c r="C246" i="3"/>
  <c r="B246" i="3"/>
  <c r="S245" i="3"/>
  <c r="I245" i="3"/>
  <c r="E245" i="3"/>
  <c r="C245" i="3"/>
  <c r="B245" i="3"/>
  <c r="S244" i="3"/>
  <c r="I244" i="3"/>
  <c r="E244" i="3"/>
  <c r="C244" i="3"/>
  <c r="B244" i="3"/>
  <c r="S243" i="3"/>
  <c r="I243" i="3"/>
  <c r="E243" i="3"/>
  <c r="C243" i="3"/>
  <c r="B243" i="3"/>
  <c r="S242" i="3"/>
  <c r="I242" i="3"/>
  <c r="E242" i="3"/>
  <c r="C242" i="3"/>
  <c r="B242" i="3"/>
  <c r="S241" i="3"/>
  <c r="I241" i="3"/>
  <c r="E241" i="3"/>
  <c r="C241" i="3"/>
  <c r="B241" i="3"/>
  <c r="S240" i="3"/>
  <c r="I240" i="3"/>
  <c r="E240" i="3"/>
  <c r="C240" i="3"/>
  <c r="B240" i="3"/>
  <c r="S239" i="3"/>
  <c r="I239" i="3"/>
  <c r="E239" i="3"/>
  <c r="C239" i="3"/>
  <c r="B239" i="3"/>
  <c r="S238" i="3"/>
  <c r="I238" i="3"/>
  <c r="E238" i="3"/>
  <c r="C238" i="3"/>
  <c r="B238" i="3"/>
  <c r="S237" i="3"/>
  <c r="I237" i="3"/>
  <c r="E237" i="3"/>
  <c r="C237" i="3"/>
  <c r="B237" i="3"/>
  <c r="S236" i="3"/>
  <c r="I236" i="3"/>
  <c r="E236" i="3"/>
  <c r="C236" i="3"/>
  <c r="B236" i="3"/>
  <c r="S235" i="3"/>
  <c r="I235" i="3"/>
  <c r="E235" i="3"/>
  <c r="C235" i="3"/>
  <c r="B235" i="3"/>
  <c r="S234" i="3"/>
  <c r="I234" i="3"/>
  <c r="E234" i="3"/>
  <c r="C234" i="3"/>
  <c r="B234" i="3"/>
  <c r="S233" i="3"/>
  <c r="I233" i="3"/>
  <c r="E233" i="3"/>
  <c r="C233" i="3"/>
  <c r="B233" i="3"/>
  <c r="S232" i="3"/>
  <c r="I232" i="3"/>
  <c r="E232" i="3"/>
  <c r="C232" i="3"/>
  <c r="B232" i="3"/>
  <c r="S231" i="3"/>
  <c r="I231" i="3"/>
  <c r="E231" i="3"/>
  <c r="C231" i="3"/>
  <c r="B231" i="3"/>
  <c r="S230" i="3"/>
  <c r="I230" i="3"/>
  <c r="E230" i="3"/>
  <c r="C230" i="3"/>
  <c r="B230" i="3"/>
  <c r="S229" i="3"/>
  <c r="I229" i="3"/>
  <c r="E229" i="3"/>
  <c r="C229" i="3"/>
  <c r="B229" i="3"/>
  <c r="S228" i="3"/>
  <c r="I228" i="3"/>
  <c r="G228" i="3"/>
  <c r="E228" i="3"/>
  <c r="C228" i="3"/>
  <c r="B228" i="3"/>
  <c r="S227" i="3"/>
  <c r="I227" i="3"/>
  <c r="G227" i="3"/>
  <c r="E227" i="3"/>
  <c r="C227" i="3"/>
  <c r="B227" i="3"/>
  <c r="S226" i="3"/>
  <c r="I226" i="3"/>
  <c r="G226" i="3"/>
  <c r="E226" i="3"/>
  <c r="C226" i="3"/>
  <c r="B226" i="3"/>
  <c r="S225" i="3"/>
  <c r="I225" i="3"/>
  <c r="G225" i="3"/>
  <c r="E225" i="3"/>
  <c r="C225" i="3"/>
  <c r="B225" i="3"/>
  <c r="S224" i="3"/>
  <c r="I224" i="3"/>
  <c r="G224" i="3"/>
  <c r="E224" i="3"/>
  <c r="C224" i="3"/>
  <c r="B224" i="3"/>
  <c r="S223" i="3"/>
  <c r="I223" i="3"/>
  <c r="G223" i="3"/>
  <c r="E223" i="3"/>
  <c r="C223" i="3"/>
  <c r="B223" i="3"/>
  <c r="S222" i="3"/>
  <c r="I222" i="3"/>
  <c r="G222" i="3"/>
  <c r="E222" i="3"/>
  <c r="C222" i="3"/>
  <c r="B222" i="3"/>
  <c r="S221" i="3"/>
  <c r="I221" i="3"/>
  <c r="G221" i="3"/>
  <c r="E221" i="3"/>
  <c r="C221" i="3"/>
  <c r="B221" i="3"/>
  <c r="S220" i="3"/>
  <c r="I220" i="3"/>
  <c r="G220" i="3"/>
  <c r="E220" i="3"/>
  <c r="C220" i="3"/>
  <c r="B220" i="3"/>
  <c r="S219" i="3"/>
  <c r="I219" i="3"/>
  <c r="G219" i="3"/>
  <c r="E219" i="3"/>
  <c r="C219" i="3"/>
  <c r="B219" i="3"/>
  <c r="S218" i="3"/>
  <c r="I218" i="3"/>
  <c r="G218" i="3"/>
  <c r="E218" i="3"/>
  <c r="C218" i="3"/>
  <c r="B218" i="3"/>
  <c r="S217" i="3"/>
  <c r="I217" i="3"/>
  <c r="G217" i="3"/>
  <c r="E217" i="3"/>
  <c r="C217" i="3"/>
  <c r="B217" i="3"/>
  <c r="S216" i="3"/>
  <c r="I216" i="3"/>
  <c r="G216" i="3"/>
  <c r="E216" i="3"/>
  <c r="C216" i="3"/>
  <c r="B216" i="3"/>
  <c r="S215" i="3"/>
  <c r="R215" i="3"/>
  <c r="I215" i="3"/>
  <c r="G215" i="3"/>
  <c r="E215" i="3"/>
  <c r="C215" i="3"/>
  <c r="B215" i="3"/>
  <c r="S214" i="3"/>
  <c r="R214" i="3"/>
  <c r="I214" i="3"/>
  <c r="G214" i="3"/>
  <c r="E214" i="3"/>
  <c r="C214" i="3"/>
  <c r="B214" i="3"/>
  <c r="S213" i="3"/>
  <c r="R213" i="3"/>
  <c r="I213" i="3"/>
  <c r="G213" i="3"/>
  <c r="E213" i="3"/>
  <c r="C213" i="3"/>
  <c r="B213" i="3"/>
  <c r="S212" i="3"/>
  <c r="R212" i="3"/>
  <c r="I212" i="3"/>
  <c r="G212" i="3"/>
  <c r="E212" i="3"/>
  <c r="C212" i="3"/>
  <c r="B212" i="3"/>
  <c r="S211" i="3"/>
  <c r="R211" i="3"/>
  <c r="I211" i="3"/>
  <c r="G211" i="3"/>
  <c r="E211" i="3"/>
  <c r="C211" i="3"/>
  <c r="B211" i="3"/>
  <c r="S210" i="3"/>
  <c r="R210" i="3"/>
  <c r="I210" i="3"/>
  <c r="G210" i="3"/>
  <c r="E210" i="3"/>
  <c r="C210" i="3"/>
  <c r="B210" i="3"/>
  <c r="S209" i="3"/>
  <c r="R209" i="3"/>
  <c r="I209" i="3"/>
  <c r="G209" i="3"/>
  <c r="E209" i="3"/>
  <c r="C209" i="3"/>
  <c r="B209" i="3"/>
  <c r="S208" i="3"/>
  <c r="R208" i="3"/>
  <c r="I208" i="3"/>
  <c r="G208" i="3"/>
  <c r="E208" i="3"/>
  <c r="C208" i="3"/>
  <c r="B208" i="3"/>
  <c r="S207" i="3"/>
  <c r="R207" i="3"/>
  <c r="I207" i="3"/>
  <c r="G207" i="3"/>
  <c r="E207" i="3"/>
  <c r="C207" i="3"/>
  <c r="B207" i="3"/>
  <c r="S206" i="3"/>
  <c r="R206" i="3"/>
  <c r="I206" i="3"/>
  <c r="G206" i="3"/>
  <c r="E206" i="3"/>
  <c r="C206" i="3"/>
  <c r="B206" i="3"/>
  <c r="S205" i="3"/>
  <c r="R205" i="3"/>
  <c r="I205" i="3"/>
  <c r="G205" i="3"/>
  <c r="E205" i="3"/>
  <c r="C205" i="3"/>
  <c r="B205" i="3"/>
  <c r="S204" i="3"/>
  <c r="R204" i="3"/>
  <c r="I204" i="3"/>
  <c r="G204" i="3"/>
  <c r="E204" i="3"/>
  <c r="C204" i="3"/>
  <c r="B204" i="3"/>
  <c r="S203" i="3"/>
  <c r="R203" i="3"/>
  <c r="I203" i="3"/>
  <c r="G203" i="3"/>
  <c r="E203" i="3"/>
  <c r="C203" i="3"/>
  <c r="B203" i="3"/>
  <c r="S202" i="3"/>
  <c r="R202" i="3"/>
  <c r="I202" i="3"/>
  <c r="G202" i="3"/>
  <c r="E202" i="3"/>
  <c r="C202" i="3"/>
  <c r="B202" i="3"/>
  <c r="S201" i="3"/>
  <c r="R201" i="3"/>
  <c r="I201" i="3"/>
  <c r="G201" i="3"/>
  <c r="E201" i="3"/>
  <c r="C201" i="3"/>
  <c r="B201" i="3"/>
  <c r="S200" i="3"/>
  <c r="R200" i="3"/>
  <c r="I200" i="3"/>
  <c r="G200" i="3"/>
  <c r="E200" i="3"/>
  <c r="C200" i="3"/>
  <c r="B200" i="3"/>
  <c r="S199" i="3"/>
  <c r="R199" i="3"/>
  <c r="I199" i="3"/>
  <c r="G199" i="3"/>
  <c r="E199" i="3"/>
  <c r="C199" i="3"/>
  <c r="B199" i="3"/>
  <c r="S198" i="3"/>
  <c r="R198" i="3"/>
  <c r="I198" i="3"/>
  <c r="G198" i="3"/>
  <c r="E198" i="3"/>
  <c r="C198" i="3"/>
  <c r="B198" i="3"/>
  <c r="S197" i="3"/>
  <c r="R197" i="3"/>
  <c r="I197" i="3"/>
  <c r="G197" i="3"/>
  <c r="E197" i="3"/>
  <c r="C197" i="3"/>
  <c r="B197" i="3"/>
  <c r="S196" i="3"/>
  <c r="R196" i="3"/>
  <c r="I196" i="3"/>
  <c r="H196" i="3"/>
  <c r="G196" i="3"/>
  <c r="E196" i="3"/>
  <c r="C196" i="3"/>
  <c r="B196" i="3"/>
  <c r="S195" i="3"/>
  <c r="R195" i="3"/>
  <c r="I195" i="3"/>
  <c r="H195" i="3"/>
  <c r="G195" i="3"/>
  <c r="E195" i="3"/>
  <c r="C195" i="3"/>
  <c r="B195" i="3"/>
  <c r="S194" i="3"/>
  <c r="R194" i="3"/>
  <c r="I194" i="3"/>
  <c r="H194" i="3"/>
  <c r="G194" i="3"/>
  <c r="E194" i="3"/>
  <c r="C194" i="3"/>
  <c r="B194" i="3"/>
  <c r="S193" i="3"/>
  <c r="R193" i="3"/>
  <c r="I193" i="3"/>
  <c r="H193" i="3"/>
  <c r="G193" i="3"/>
  <c r="E193" i="3"/>
  <c r="C193" i="3"/>
  <c r="B193" i="3"/>
  <c r="S192" i="3"/>
  <c r="R192" i="3"/>
  <c r="I192" i="3"/>
  <c r="H192" i="3"/>
  <c r="G192" i="3"/>
  <c r="E192" i="3"/>
  <c r="C192" i="3"/>
  <c r="B192" i="3"/>
  <c r="S191" i="3"/>
  <c r="R191" i="3"/>
  <c r="I191" i="3"/>
  <c r="H191" i="3"/>
  <c r="G191" i="3"/>
  <c r="E191" i="3"/>
  <c r="C191" i="3"/>
  <c r="B191" i="3"/>
  <c r="S190" i="3"/>
  <c r="R190" i="3"/>
  <c r="I190" i="3"/>
  <c r="H190" i="3"/>
  <c r="G190" i="3"/>
  <c r="E190" i="3"/>
  <c r="C190" i="3"/>
  <c r="B190" i="3"/>
  <c r="S189" i="3"/>
  <c r="R189" i="3"/>
  <c r="I189" i="3"/>
  <c r="H189" i="3"/>
  <c r="G189" i="3"/>
  <c r="E189" i="3"/>
  <c r="C189" i="3"/>
  <c r="B189" i="3"/>
  <c r="S188" i="3"/>
  <c r="R188" i="3"/>
  <c r="I188" i="3"/>
  <c r="H188" i="3"/>
  <c r="G188" i="3"/>
  <c r="E188" i="3"/>
  <c r="C188" i="3"/>
  <c r="B188" i="3"/>
  <c r="S187" i="3"/>
  <c r="R187" i="3"/>
  <c r="I187" i="3"/>
  <c r="H187" i="3"/>
  <c r="G187" i="3"/>
  <c r="E187" i="3"/>
  <c r="C187" i="3"/>
  <c r="B187" i="3"/>
  <c r="S186" i="3"/>
  <c r="R186" i="3"/>
  <c r="I186" i="3"/>
  <c r="H186" i="3"/>
  <c r="G186" i="3"/>
  <c r="E186" i="3"/>
  <c r="C186" i="3"/>
  <c r="B186" i="3"/>
  <c r="S185" i="3"/>
  <c r="R185" i="3"/>
  <c r="I185" i="3"/>
  <c r="H185" i="3"/>
  <c r="G185" i="3"/>
  <c r="E185" i="3"/>
  <c r="C185" i="3"/>
  <c r="B185" i="3"/>
  <c r="S184" i="3"/>
  <c r="R184" i="3"/>
  <c r="I184" i="3"/>
  <c r="H184" i="3"/>
  <c r="G184" i="3"/>
  <c r="E184" i="3"/>
  <c r="C184" i="3"/>
  <c r="B184" i="3"/>
  <c r="S183" i="3"/>
  <c r="R183" i="3"/>
  <c r="I183" i="3"/>
  <c r="H183" i="3"/>
  <c r="G183" i="3"/>
  <c r="E183" i="3"/>
  <c r="C183" i="3"/>
  <c r="B183" i="3"/>
  <c r="S182" i="3"/>
  <c r="R182" i="3"/>
  <c r="I182" i="3"/>
  <c r="H182" i="3"/>
  <c r="G182" i="3"/>
  <c r="E182" i="3"/>
  <c r="C182" i="3"/>
  <c r="B182" i="3"/>
  <c r="S181" i="3"/>
  <c r="R181" i="3"/>
  <c r="I181" i="3"/>
  <c r="H181" i="3"/>
  <c r="G181" i="3"/>
  <c r="E181" i="3"/>
  <c r="C181" i="3"/>
  <c r="B181" i="3"/>
  <c r="S180" i="3"/>
  <c r="R180" i="3"/>
  <c r="I180" i="3"/>
  <c r="H180" i="3"/>
  <c r="G180" i="3"/>
  <c r="E180" i="3"/>
  <c r="C180" i="3"/>
  <c r="B180" i="3"/>
  <c r="S179" i="3"/>
  <c r="R179" i="3"/>
  <c r="I179" i="3"/>
  <c r="H179" i="3"/>
  <c r="G179" i="3"/>
  <c r="E179" i="3"/>
  <c r="C179" i="3"/>
  <c r="B179" i="3"/>
  <c r="S178" i="3"/>
  <c r="R178" i="3"/>
  <c r="I178" i="3"/>
  <c r="H178" i="3"/>
  <c r="G178" i="3"/>
  <c r="E178" i="3"/>
  <c r="C178" i="3"/>
  <c r="B178" i="3"/>
  <c r="S177" i="3"/>
  <c r="R177" i="3"/>
  <c r="I177" i="3"/>
  <c r="H177" i="3"/>
  <c r="G177" i="3"/>
  <c r="E177" i="3"/>
  <c r="C177" i="3"/>
  <c r="B177" i="3"/>
  <c r="S176" i="3"/>
  <c r="R176" i="3"/>
  <c r="I176" i="3"/>
  <c r="H176" i="3"/>
  <c r="G176" i="3"/>
  <c r="E176" i="3"/>
  <c r="C176" i="3"/>
  <c r="B176" i="3"/>
  <c r="S175" i="3"/>
  <c r="R175" i="3"/>
  <c r="I175" i="3"/>
  <c r="H175" i="3"/>
  <c r="G175" i="3"/>
  <c r="E175" i="3"/>
  <c r="C175" i="3"/>
  <c r="B175" i="3"/>
  <c r="S174" i="3"/>
  <c r="R174" i="3"/>
  <c r="I174" i="3"/>
  <c r="H174" i="3"/>
  <c r="G174" i="3"/>
  <c r="E174" i="3"/>
  <c r="C174" i="3"/>
  <c r="B174" i="3"/>
  <c r="S173" i="3"/>
  <c r="R173" i="3"/>
  <c r="I173" i="3"/>
  <c r="H173" i="3"/>
  <c r="G173" i="3"/>
  <c r="E173" i="3"/>
  <c r="C173" i="3"/>
  <c r="B173" i="3"/>
  <c r="S172" i="3"/>
  <c r="R172" i="3"/>
  <c r="I172" i="3"/>
  <c r="H172" i="3"/>
  <c r="G172" i="3"/>
  <c r="E172" i="3"/>
  <c r="C172" i="3"/>
  <c r="B172" i="3"/>
  <c r="S171" i="3"/>
  <c r="R171" i="3"/>
  <c r="I171" i="3"/>
  <c r="H171" i="3"/>
  <c r="G171" i="3"/>
  <c r="E171" i="3"/>
  <c r="C171" i="3"/>
  <c r="B171" i="3"/>
  <c r="S170" i="3"/>
  <c r="R170" i="3"/>
  <c r="I170" i="3"/>
  <c r="H170" i="3"/>
  <c r="G170" i="3"/>
  <c r="E170" i="3"/>
  <c r="C170" i="3"/>
  <c r="B170" i="3"/>
  <c r="S169" i="3"/>
  <c r="R169" i="3"/>
  <c r="I169" i="3"/>
  <c r="H169" i="3"/>
  <c r="G169" i="3"/>
  <c r="E169" i="3"/>
  <c r="C169" i="3"/>
  <c r="B169" i="3"/>
  <c r="S168" i="3"/>
  <c r="R168" i="3"/>
  <c r="I168" i="3"/>
  <c r="H168" i="3"/>
  <c r="G168" i="3"/>
  <c r="E168" i="3"/>
  <c r="C168" i="3"/>
  <c r="B168" i="3"/>
  <c r="S167" i="3"/>
  <c r="R167" i="3"/>
  <c r="I167" i="3"/>
  <c r="H167" i="3"/>
  <c r="G167" i="3"/>
  <c r="E167" i="3"/>
  <c r="C167" i="3"/>
  <c r="B167" i="3"/>
  <c r="S166" i="3"/>
  <c r="R166" i="3"/>
  <c r="I166" i="3"/>
  <c r="H166" i="3"/>
  <c r="G166" i="3"/>
  <c r="E166" i="3"/>
  <c r="C166" i="3"/>
  <c r="B166" i="3"/>
  <c r="S165" i="3"/>
  <c r="R165" i="3"/>
  <c r="I165" i="3"/>
  <c r="H165" i="3"/>
  <c r="G165" i="3"/>
  <c r="E165" i="3"/>
  <c r="C165" i="3"/>
  <c r="B165" i="3"/>
  <c r="S164" i="3"/>
  <c r="R164" i="3"/>
  <c r="I164" i="3"/>
  <c r="H164" i="3"/>
  <c r="G164" i="3"/>
  <c r="E164" i="3"/>
  <c r="C164" i="3"/>
  <c r="B164" i="3"/>
  <c r="S163" i="3"/>
  <c r="R163" i="3"/>
  <c r="I163" i="3"/>
  <c r="H163" i="3"/>
  <c r="G163" i="3"/>
  <c r="E163" i="3"/>
  <c r="C163" i="3"/>
  <c r="B163" i="3"/>
  <c r="S162" i="3"/>
  <c r="R162" i="3"/>
  <c r="I162" i="3"/>
  <c r="H162" i="3"/>
  <c r="G162" i="3"/>
  <c r="E162" i="3"/>
  <c r="C162" i="3"/>
  <c r="B162" i="3"/>
  <c r="S161" i="3"/>
  <c r="R161" i="3"/>
  <c r="I161" i="3"/>
  <c r="H161" i="3"/>
  <c r="G161" i="3"/>
  <c r="E161" i="3"/>
  <c r="C161" i="3"/>
  <c r="B161" i="3"/>
  <c r="S160" i="3"/>
  <c r="R160" i="3"/>
  <c r="I160" i="3"/>
  <c r="H160" i="3"/>
  <c r="G160" i="3"/>
  <c r="E160" i="3"/>
  <c r="C160" i="3"/>
  <c r="B160" i="3"/>
  <c r="S159" i="3"/>
  <c r="R159" i="3"/>
  <c r="I159" i="3"/>
  <c r="H159" i="3"/>
  <c r="G159" i="3"/>
  <c r="E159" i="3"/>
  <c r="C159" i="3"/>
  <c r="B159" i="3"/>
  <c r="S158" i="3"/>
  <c r="R158" i="3"/>
  <c r="I158" i="3"/>
  <c r="H158" i="3"/>
  <c r="G158" i="3"/>
  <c r="E158" i="3"/>
  <c r="C158" i="3"/>
  <c r="B158" i="3"/>
  <c r="S157" i="3"/>
  <c r="R157" i="3"/>
  <c r="I157" i="3"/>
  <c r="H157" i="3"/>
  <c r="G157" i="3"/>
  <c r="E157" i="3"/>
  <c r="C157" i="3"/>
  <c r="B157" i="3"/>
  <c r="S156" i="3"/>
  <c r="R156" i="3"/>
  <c r="I156" i="3"/>
  <c r="H156" i="3"/>
  <c r="G156" i="3"/>
  <c r="E156" i="3"/>
  <c r="C156" i="3"/>
  <c r="B156" i="3"/>
  <c r="S155" i="3"/>
  <c r="R155" i="3"/>
  <c r="I155" i="3"/>
  <c r="H155" i="3"/>
  <c r="G155" i="3"/>
  <c r="E155" i="3"/>
  <c r="C155" i="3"/>
  <c r="B155" i="3"/>
  <c r="S154" i="3"/>
  <c r="R154" i="3"/>
  <c r="M154" i="3"/>
  <c r="L154" i="3"/>
  <c r="I154" i="3"/>
  <c r="G154" i="3"/>
  <c r="E154" i="3"/>
  <c r="K154" i="3" s="1"/>
  <c r="C154" i="3"/>
  <c r="B154" i="3"/>
  <c r="S153" i="3"/>
  <c r="R153" i="3"/>
  <c r="M153" i="3"/>
  <c r="L153" i="3"/>
  <c r="I153" i="3"/>
  <c r="G153" i="3"/>
  <c r="E153" i="3"/>
  <c r="K153" i="3" s="1"/>
  <c r="C153" i="3"/>
  <c r="B153" i="3"/>
  <c r="S152" i="3"/>
  <c r="R152" i="3"/>
  <c r="M152" i="3"/>
  <c r="L152" i="3"/>
  <c r="I152" i="3"/>
  <c r="G152" i="3"/>
  <c r="E152" i="3"/>
  <c r="K152" i="3" s="1"/>
  <c r="C152" i="3"/>
  <c r="B152" i="3"/>
  <c r="S151" i="3"/>
  <c r="R151" i="3"/>
  <c r="M151" i="3"/>
  <c r="L151" i="3"/>
  <c r="I151" i="3"/>
  <c r="G151" i="3"/>
  <c r="E151" i="3"/>
  <c r="K151" i="3" s="1"/>
  <c r="C151" i="3"/>
  <c r="B151" i="3"/>
  <c r="S150" i="3"/>
  <c r="R150" i="3"/>
  <c r="M150" i="3"/>
  <c r="L150" i="3"/>
  <c r="I150" i="3"/>
  <c r="G150" i="3"/>
  <c r="E150" i="3"/>
  <c r="K150" i="3" s="1"/>
  <c r="C150" i="3"/>
  <c r="B150" i="3"/>
  <c r="S149" i="3"/>
  <c r="R149" i="3"/>
  <c r="M149" i="3"/>
  <c r="L149" i="3"/>
  <c r="I149" i="3"/>
  <c r="G149" i="3"/>
  <c r="E149" i="3"/>
  <c r="K149" i="3" s="1"/>
  <c r="C149" i="3"/>
  <c r="B149" i="3"/>
  <c r="S148" i="3"/>
  <c r="R148" i="3"/>
  <c r="M148" i="3"/>
  <c r="L148" i="3"/>
  <c r="I148" i="3"/>
  <c r="G148" i="3"/>
  <c r="E148" i="3"/>
  <c r="K148" i="3" s="1"/>
  <c r="C148" i="3"/>
  <c r="B148" i="3"/>
  <c r="S147" i="3"/>
  <c r="R147" i="3"/>
  <c r="M147" i="3"/>
  <c r="L147" i="3"/>
  <c r="I147" i="3"/>
  <c r="G147" i="3"/>
  <c r="E147" i="3"/>
  <c r="K147" i="3" s="1"/>
  <c r="C147" i="3"/>
  <c r="B147" i="3"/>
  <c r="S146" i="3"/>
  <c r="R146" i="3"/>
  <c r="M146" i="3"/>
  <c r="L146" i="3"/>
  <c r="I146" i="3"/>
  <c r="G146" i="3"/>
  <c r="E146" i="3"/>
  <c r="K146" i="3" s="1"/>
  <c r="C146" i="3"/>
  <c r="B146" i="3"/>
  <c r="S145" i="3"/>
  <c r="R145" i="3"/>
  <c r="M145" i="3"/>
  <c r="L145" i="3"/>
  <c r="I145" i="3"/>
  <c r="G145" i="3"/>
  <c r="E145" i="3"/>
  <c r="K145" i="3" s="1"/>
  <c r="C145" i="3"/>
  <c r="B145" i="3"/>
  <c r="S144" i="3"/>
  <c r="R144" i="3"/>
  <c r="M144" i="3"/>
  <c r="L144" i="3"/>
  <c r="I144" i="3"/>
  <c r="G144" i="3"/>
  <c r="E144" i="3"/>
  <c r="K144" i="3" s="1"/>
  <c r="C144" i="3"/>
  <c r="B144" i="3"/>
  <c r="S143" i="3"/>
  <c r="R143" i="3"/>
  <c r="M143" i="3"/>
  <c r="L143" i="3"/>
  <c r="I143" i="3"/>
  <c r="G143" i="3"/>
  <c r="E143" i="3"/>
  <c r="K143" i="3" s="1"/>
  <c r="C143" i="3"/>
  <c r="B143" i="3"/>
  <c r="S142" i="3"/>
  <c r="R142" i="3"/>
  <c r="M142" i="3"/>
  <c r="L142" i="3"/>
  <c r="I142" i="3"/>
  <c r="G142" i="3"/>
  <c r="E142" i="3"/>
  <c r="K142" i="3" s="1"/>
  <c r="C142" i="3"/>
  <c r="B142" i="3"/>
  <c r="S141" i="3"/>
  <c r="R141" i="3"/>
  <c r="M141" i="3"/>
  <c r="L141" i="3"/>
  <c r="I141" i="3"/>
  <c r="G141" i="3"/>
  <c r="E141" i="3"/>
  <c r="K141" i="3" s="1"/>
  <c r="C141" i="3"/>
  <c r="B141" i="3"/>
  <c r="S140" i="3"/>
  <c r="R140" i="3"/>
  <c r="M140" i="3"/>
  <c r="L140" i="3"/>
  <c r="I140" i="3"/>
  <c r="G140" i="3"/>
  <c r="E140" i="3"/>
  <c r="K140" i="3" s="1"/>
  <c r="C140" i="3"/>
  <c r="B140" i="3"/>
  <c r="S139" i="3"/>
  <c r="R139" i="3"/>
  <c r="M139" i="3"/>
  <c r="L139" i="3"/>
  <c r="I139" i="3"/>
  <c r="G139" i="3"/>
  <c r="E139" i="3"/>
  <c r="K139" i="3" s="1"/>
  <c r="C139" i="3"/>
  <c r="B139" i="3"/>
  <c r="S138" i="3"/>
  <c r="R138" i="3"/>
  <c r="M138" i="3"/>
  <c r="L138" i="3"/>
  <c r="I138" i="3"/>
  <c r="G138" i="3"/>
  <c r="E138" i="3"/>
  <c r="K138" i="3" s="1"/>
  <c r="C138" i="3"/>
  <c r="B138" i="3"/>
  <c r="S137" i="3"/>
  <c r="R137" i="3"/>
  <c r="M137" i="3"/>
  <c r="L137" i="3"/>
  <c r="I137" i="3"/>
  <c r="G137" i="3"/>
  <c r="E137" i="3"/>
  <c r="K137" i="3" s="1"/>
  <c r="C137" i="3"/>
  <c r="B137" i="3"/>
  <c r="S136" i="3"/>
  <c r="R136" i="3"/>
  <c r="M136" i="3"/>
  <c r="L136" i="3"/>
  <c r="I136" i="3"/>
  <c r="G136" i="3"/>
  <c r="E136" i="3"/>
  <c r="K136" i="3" s="1"/>
  <c r="C136" i="3"/>
  <c r="B136" i="3"/>
  <c r="S135" i="3"/>
  <c r="R135" i="3"/>
  <c r="M135" i="3"/>
  <c r="L135" i="3"/>
  <c r="I135" i="3"/>
  <c r="G135" i="3"/>
  <c r="E135" i="3"/>
  <c r="K135" i="3" s="1"/>
  <c r="C135" i="3"/>
  <c r="B135" i="3"/>
  <c r="S134" i="3"/>
  <c r="R134" i="3"/>
  <c r="M134" i="3"/>
  <c r="L134" i="3"/>
  <c r="I134" i="3"/>
  <c r="G134" i="3"/>
  <c r="E134" i="3"/>
  <c r="K134" i="3" s="1"/>
  <c r="C134" i="3"/>
  <c r="B134" i="3"/>
  <c r="S133" i="3"/>
  <c r="R133" i="3"/>
  <c r="M133" i="3"/>
  <c r="L133" i="3"/>
  <c r="I133" i="3"/>
  <c r="G133" i="3"/>
  <c r="E133" i="3"/>
  <c r="K133" i="3" s="1"/>
  <c r="C133" i="3"/>
  <c r="B133" i="3"/>
  <c r="S132" i="3"/>
  <c r="R132" i="3"/>
  <c r="M132" i="3"/>
  <c r="L132" i="3"/>
  <c r="I132" i="3"/>
  <c r="G132" i="3"/>
  <c r="E132" i="3"/>
  <c r="K132" i="3" s="1"/>
  <c r="C132" i="3"/>
  <c r="B132" i="3"/>
  <c r="S131" i="3"/>
  <c r="R131" i="3"/>
  <c r="M131" i="3"/>
  <c r="L131" i="3"/>
  <c r="I131" i="3"/>
  <c r="G131" i="3"/>
  <c r="E131" i="3"/>
  <c r="K131" i="3" s="1"/>
  <c r="C131" i="3"/>
  <c r="B131" i="3"/>
  <c r="S130" i="3"/>
  <c r="R130" i="3"/>
  <c r="M130" i="3"/>
  <c r="L130" i="3"/>
  <c r="I130" i="3"/>
  <c r="G130" i="3"/>
  <c r="E130" i="3"/>
  <c r="K130" i="3" s="1"/>
  <c r="C130" i="3"/>
  <c r="B130" i="3"/>
  <c r="S129" i="3"/>
  <c r="R129" i="3"/>
  <c r="M129" i="3"/>
  <c r="L129" i="3"/>
  <c r="I129" i="3"/>
  <c r="G129" i="3"/>
  <c r="E129" i="3"/>
  <c r="K129" i="3" s="1"/>
  <c r="C129" i="3"/>
  <c r="B129" i="3"/>
  <c r="S128" i="3"/>
  <c r="R128" i="3"/>
  <c r="M128" i="3"/>
  <c r="L128" i="3"/>
  <c r="I128" i="3"/>
  <c r="G128" i="3"/>
  <c r="E128" i="3"/>
  <c r="K128" i="3" s="1"/>
  <c r="C128" i="3"/>
  <c r="B128" i="3"/>
  <c r="S127" i="3"/>
  <c r="R127" i="3"/>
  <c r="M127" i="3"/>
  <c r="L127" i="3"/>
  <c r="I127" i="3"/>
  <c r="G127" i="3"/>
  <c r="E127" i="3"/>
  <c r="K127" i="3" s="1"/>
  <c r="C127" i="3"/>
  <c r="B127" i="3"/>
  <c r="S126" i="3"/>
  <c r="R126" i="3"/>
  <c r="M126" i="3"/>
  <c r="L126" i="3"/>
  <c r="I126" i="3"/>
  <c r="G126" i="3"/>
  <c r="E126" i="3"/>
  <c r="K126" i="3" s="1"/>
  <c r="C126" i="3"/>
  <c r="B126" i="3"/>
  <c r="S125" i="3"/>
  <c r="R125" i="3"/>
  <c r="M125" i="3"/>
  <c r="L125" i="3"/>
  <c r="I125" i="3"/>
  <c r="G125" i="3"/>
  <c r="E125" i="3"/>
  <c r="K125" i="3" s="1"/>
  <c r="C125" i="3"/>
  <c r="B125" i="3"/>
  <c r="S124" i="3"/>
  <c r="R124" i="3"/>
  <c r="M124" i="3"/>
  <c r="L124" i="3"/>
  <c r="I124" i="3"/>
  <c r="G124" i="3"/>
  <c r="E124" i="3"/>
  <c r="K124" i="3" s="1"/>
  <c r="C124" i="3"/>
  <c r="B124" i="3"/>
  <c r="S123" i="3"/>
  <c r="R123" i="3"/>
  <c r="M123" i="3"/>
  <c r="L123" i="3"/>
  <c r="I123" i="3"/>
  <c r="G123" i="3"/>
  <c r="E123" i="3"/>
  <c r="K123" i="3" s="1"/>
  <c r="C123" i="3"/>
  <c r="B123" i="3"/>
  <c r="S122" i="3"/>
  <c r="R122" i="3"/>
  <c r="M122" i="3"/>
  <c r="L122" i="3"/>
  <c r="I122" i="3"/>
  <c r="G122" i="3"/>
  <c r="E122" i="3"/>
  <c r="K122" i="3" s="1"/>
  <c r="C122" i="3"/>
  <c r="B122" i="3"/>
  <c r="S121" i="3"/>
  <c r="R121" i="3"/>
  <c r="M121" i="3"/>
  <c r="L121" i="3"/>
  <c r="I121" i="3"/>
  <c r="G121" i="3"/>
  <c r="E121" i="3"/>
  <c r="K121" i="3" s="1"/>
  <c r="C121" i="3"/>
  <c r="B121" i="3"/>
  <c r="S120" i="3"/>
  <c r="R120" i="3"/>
  <c r="M120" i="3"/>
  <c r="L120" i="3"/>
  <c r="I120" i="3"/>
  <c r="G120" i="3"/>
  <c r="E120" i="3"/>
  <c r="K120" i="3" s="1"/>
  <c r="C120" i="3"/>
  <c r="B120" i="3"/>
  <c r="S119" i="3"/>
  <c r="R119" i="3"/>
  <c r="M119" i="3"/>
  <c r="L119" i="3"/>
  <c r="I119" i="3"/>
  <c r="G119" i="3"/>
  <c r="E119" i="3"/>
  <c r="K119" i="3" s="1"/>
  <c r="C119" i="3"/>
  <c r="B119" i="3"/>
  <c r="S118" i="3"/>
  <c r="R118" i="3"/>
  <c r="M118" i="3"/>
  <c r="L118" i="3"/>
  <c r="I118" i="3"/>
  <c r="G118" i="3"/>
  <c r="E118" i="3"/>
  <c r="K118" i="3" s="1"/>
  <c r="C118" i="3"/>
  <c r="B118" i="3"/>
  <c r="S117" i="3"/>
  <c r="R117" i="3"/>
  <c r="M117" i="3"/>
  <c r="L117" i="3"/>
  <c r="I117" i="3"/>
  <c r="G117" i="3"/>
  <c r="E117" i="3"/>
  <c r="K117" i="3" s="1"/>
  <c r="C117" i="3"/>
  <c r="B117" i="3"/>
  <c r="S116" i="3"/>
  <c r="R116" i="3"/>
  <c r="M116" i="3"/>
  <c r="L116" i="3"/>
  <c r="I116" i="3"/>
  <c r="G116" i="3"/>
  <c r="E116" i="3"/>
  <c r="K116" i="3" s="1"/>
  <c r="C116" i="3"/>
  <c r="B116" i="3"/>
  <c r="S115" i="3"/>
  <c r="R115" i="3"/>
  <c r="M115" i="3"/>
  <c r="L115" i="3"/>
  <c r="I115" i="3"/>
  <c r="G115" i="3"/>
  <c r="E115" i="3"/>
  <c r="K115" i="3" s="1"/>
  <c r="C115" i="3"/>
  <c r="B115" i="3"/>
  <c r="S114" i="3"/>
  <c r="R114" i="3"/>
  <c r="M114" i="3"/>
  <c r="L114" i="3"/>
  <c r="I114" i="3"/>
  <c r="G114" i="3"/>
  <c r="E114" i="3"/>
  <c r="K114" i="3" s="1"/>
  <c r="C114" i="3"/>
  <c r="B114" i="3"/>
  <c r="S113" i="3"/>
  <c r="R113" i="3"/>
  <c r="M113" i="3"/>
  <c r="L113" i="3"/>
  <c r="I113" i="3"/>
  <c r="G113" i="3"/>
  <c r="E113" i="3"/>
  <c r="K113" i="3" s="1"/>
  <c r="C113" i="3"/>
  <c r="B113" i="3"/>
  <c r="S112" i="3"/>
  <c r="R112" i="3"/>
  <c r="M112" i="3"/>
  <c r="L112" i="3"/>
  <c r="I112" i="3"/>
  <c r="G112" i="3"/>
  <c r="E112" i="3"/>
  <c r="K112" i="3" s="1"/>
  <c r="C112" i="3"/>
  <c r="B112" i="3"/>
  <c r="S111" i="3"/>
  <c r="R111" i="3"/>
  <c r="M111" i="3"/>
  <c r="L111" i="3"/>
  <c r="I111" i="3"/>
  <c r="G111" i="3"/>
  <c r="E111" i="3"/>
  <c r="K111" i="3" s="1"/>
  <c r="C111" i="3"/>
  <c r="B111" i="3"/>
  <c r="S110" i="3"/>
  <c r="R110" i="3"/>
  <c r="M110" i="3"/>
  <c r="L110" i="3"/>
  <c r="I110" i="3"/>
  <c r="G110" i="3"/>
  <c r="E110" i="3"/>
  <c r="K110" i="3" s="1"/>
  <c r="C110" i="3"/>
  <c r="B110" i="3"/>
  <c r="S109" i="3"/>
  <c r="R109" i="3"/>
  <c r="M109" i="3"/>
  <c r="L109" i="3"/>
  <c r="I109" i="3"/>
  <c r="G109" i="3"/>
  <c r="E109" i="3"/>
  <c r="K109" i="3" s="1"/>
  <c r="C109" i="3"/>
  <c r="B109" i="3"/>
  <c r="S108" i="3"/>
  <c r="R108" i="3"/>
  <c r="M108" i="3"/>
  <c r="L108" i="3"/>
  <c r="I108" i="3"/>
  <c r="G108" i="3"/>
  <c r="E108" i="3"/>
  <c r="K108" i="3" s="1"/>
  <c r="C108" i="3"/>
  <c r="B108" i="3"/>
  <c r="S107" i="3"/>
  <c r="R107" i="3"/>
  <c r="M107" i="3"/>
  <c r="L107" i="3"/>
  <c r="I107" i="3"/>
  <c r="G107" i="3"/>
  <c r="E107" i="3"/>
  <c r="K107" i="3" s="1"/>
  <c r="C107" i="3"/>
  <c r="B107" i="3"/>
  <c r="S106" i="3"/>
  <c r="R106" i="3"/>
  <c r="M106" i="3"/>
  <c r="L106" i="3"/>
  <c r="I106" i="3"/>
  <c r="G106" i="3"/>
  <c r="E106" i="3"/>
  <c r="K106" i="3" s="1"/>
  <c r="C106" i="3"/>
  <c r="B106" i="3"/>
  <c r="S105" i="3"/>
  <c r="R105" i="3"/>
  <c r="M105" i="3"/>
  <c r="L105" i="3"/>
  <c r="I105" i="3"/>
  <c r="G105" i="3"/>
  <c r="E105" i="3"/>
  <c r="K105" i="3" s="1"/>
  <c r="C105" i="3"/>
  <c r="B105" i="3"/>
  <c r="S104" i="3"/>
  <c r="R104" i="3"/>
  <c r="M104" i="3"/>
  <c r="L104" i="3"/>
  <c r="I104" i="3"/>
  <c r="G104" i="3"/>
  <c r="E104" i="3"/>
  <c r="K104" i="3" s="1"/>
  <c r="C104" i="3"/>
  <c r="B104" i="3"/>
  <c r="S103" i="3"/>
  <c r="R103" i="3"/>
  <c r="M103" i="3"/>
  <c r="L103" i="3"/>
  <c r="I103" i="3"/>
  <c r="G103" i="3"/>
  <c r="E103" i="3"/>
  <c r="K103" i="3" s="1"/>
  <c r="C103" i="3"/>
  <c r="B103" i="3"/>
  <c r="S102" i="3"/>
  <c r="R102" i="3"/>
  <c r="M102" i="3"/>
  <c r="L102" i="3"/>
  <c r="I102" i="3"/>
  <c r="G102" i="3"/>
  <c r="E102" i="3"/>
  <c r="K102" i="3" s="1"/>
  <c r="C102" i="3"/>
  <c r="B102" i="3"/>
  <c r="S101" i="3"/>
  <c r="R101" i="3"/>
  <c r="M101" i="3"/>
  <c r="L101" i="3"/>
  <c r="I101" i="3"/>
  <c r="G101" i="3"/>
  <c r="E101" i="3"/>
  <c r="K101" i="3" s="1"/>
  <c r="C101" i="3"/>
  <c r="B101" i="3"/>
  <c r="S100" i="3"/>
  <c r="R100" i="3"/>
  <c r="M100" i="3"/>
  <c r="L100" i="3"/>
  <c r="I100" i="3"/>
  <c r="G100" i="3"/>
  <c r="E100" i="3"/>
  <c r="K100" i="3" s="1"/>
  <c r="C100" i="3"/>
  <c r="B100" i="3"/>
  <c r="S99" i="3"/>
  <c r="R99" i="3"/>
  <c r="M99" i="3"/>
  <c r="L99" i="3"/>
  <c r="I99" i="3"/>
  <c r="G99" i="3"/>
  <c r="E99" i="3"/>
  <c r="K99" i="3" s="1"/>
  <c r="C99" i="3"/>
  <c r="B99" i="3"/>
  <c r="S98" i="3"/>
  <c r="R98" i="3"/>
  <c r="M98" i="3"/>
  <c r="L98" i="3"/>
  <c r="I98" i="3"/>
  <c r="G98" i="3"/>
  <c r="E98" i="3"/>
  <c r="K98" i="3" s="1"/>
  <c r="C98" i="3"/>
  <c r="B98" i="3"/>
  <c r="S97" i="3"/>
  <c r="R97" i="3"/>
  <c r="M97" i="3"/>
  <c r="L97" i="3"/>
  <c r="I97" i="3"/>
  <c r="G97" i="3"/>
  <c r="E97" i="3"/>
  <c r="K97" i="3" s="1"/>
  <c r="C97" i="3"/>
  <c r="B97" i="3"/>
  <c r="S96" i="3"/>
  <c r="R96" i="3"/>
  <c r="M96" i="3"/>
  <c r="L96" i="3"/>
  <c r="I96" i="3"/>
  <c r="G96" i="3"/>
  <c r="E96" i="3"/>
  <c r="K96" i="3" s="1"/>
  <c r="C96" i="3"/>
  <c r="B96" i="3"/>
  <c r="S95" i="3"/>
  <c r="R95" i="3"/>
  <c r="M95" i="3"/>
  <c r="L95" i="3"/>
  <c r="I95" i="3"/>
  <c r="G95" i="3"/>
  <c r="E95" i="3"/>
  <c r="K95" i="3" s="1"/>
  <c r="C95" i="3"/>
  <c r="B95" i="3"/>
  <c r="S94" i="3"/>
  <c r="R94" i="3"/>
  <c r="M94" i="3"/>
  <c r="L94" i="3"/>
  <c r="I94" i="3"/>
  <c r="G94" i="3"/>
  <c r="E94" i="3"/>
  <c r="K94" i="3" s="1"/>
  <c r="C94" i="3"/>
  <c r="B94" i="3"/>
  <c r="S93" i="3"/>
  <c r="R93" i="3"/>
  <c r="M93" i="3"/>
  <c r="L93" i="3"/>
  <c r="I93" i="3"/>
  <c r="G93" i="3"/>
  <c r="E93" i="3"/>
  <c r="K93" i="3" s="1"/>
  <c r="C93" i="3"/>
  <c r="B93" i="3"/>
  <c r="S92" i="3"/>
  <c r="R92" i="3"/>
  <c r="M92" i="3"/>
  <c r="L92" i="3"/>
  <c r="I92" i="3"/>
  <c r="G92" i="3"/>
  <c r="E92" i="3"/>
  <c r="K92" i="3" s="1"/>
  <c r="C92" i="3"/>
  <c r="B92" i="3"/>
  <c r="S91" i="3"/>
  <c r="R91" i="3"/>
  <c r="M91" i="3"/>
  <c r="L91" i="3"/>
  <c r="I91" i="3"/>
  <c r="G91" i="3"/>
  <c r="E91" i="3"/>
  <c r="K91" i="3" s="1"/>
  <c r="C91" i="3"/>
  <c r="B91" i="3"/>
  <c r="S90" i="3"/>
  <c r="R90" i="3"/>
  <c r="M90" i="3"/>
  <c r="L90" i="3"/>
  <c r="I90" i="3"/>
  <c r="G90" i="3"/>
  <c r="E90" i="3"/>
  <c r="K90" i="3" s="1"/>
  <c r="C90" i="3"/>
  <c r="B90" i="3"/>
  <c r="S89" i="3"/>
  <c r="R89" i="3"/>
  <c r="M89" i="3"/>
  <c r="L89" i="3"/>
  <c r="I89" i="3"/>
  <c r="G89" i="3"/>
  <c r="E89" i="3"/>
  <c r="K89" i="3" s="1"/>
  <c r="C89" i="3"/>
  <c r="B89" i="3"/>
  <c r="S88" i="3"/>
  <c r="R88" i="3"/>
  <c r="M88" i="3"/>
  <c r="L88" i="3"/>
  <c r="I88" i="3"/>
  <c r="G88" i="3"/>
  <c r="E88" i="3"/>
  <c r="K88" i="3" s="1"/>
  <c r="C88" i="3"/>
  <c r="B88" i="3"/>
  <c r="S87" i="3"/>
  <c r="R87" i="3"/>
  <c r="M87" i="3"/>
  <c r="L87" i="3"/>
  <c r="I87" i="3"/>
  <c r="G87" i="3"/>
  <c r="E87" i="3"/>
  <c r="K87" i="3" s="1"/>
  <c r="C87" i="3"/>
  <c r="B87" i="3"/>
  <c r="S86" i="3"/>
  <c r="R86" i="3"/>
  <c r="M86" i="3"/>
  <c r="L86" i="3"/>
  <c r="I86" i="3"/>
  <c r="G86" i="3"/>
  <c r="E86" i="3"/>
  <c r="K86" i="3" s="1"/>
  <c r="C86" i="3"/>
  <c r="B86" i="3"/>
  <c r="S85" i="3"/>
  <c r="R85" i="3"/>
  <c r="M85" i="3"/>
  <c r="L85" i="3"/>
  <c r="I85" i="3"/>
  <c r="G85" i="3"/>
  <c r="E85" i="3"/>
  <c r="K85" i="3" s="1"/>
  <c r="C85" i="3"/>
  <c r="B85" i="3"/>
  <c r="S84" i="3"/>
  <c r="R84" i="3"/>
  <c r="M84" i="3"/>
  <c r="L84" i="3"/>
  <c r="I84" i="3"/>
  <c r="G84" i="3"/>
  <c r="E84" i="3"/>
  <c r="K84" i="3" s="1"/>
  <c r="C84" i="3"/>
  <c r="B84" i="3"/>
  <c r="S83" i="3"/>
  <c r="R83" i="3"/>
  <c r="M83" i="3"/>
  <c r="L83" i="3"/>
  <c r="I83" i="3"/>
  <c r="G83" i="3"/>
  <c r="E83" i="3"/>
  <c r="K83" i="3" s="1"/>
  <c r="C83" i="3"/>
  <c r="B83" i="3"/>
  <c r="S82" i="3"/>
  <c r="R82" i="3"/>
  <c r="M82" i="3"/>
  <c r="L82" i="3"/>
  <c r="I82" i="3"/>
  <c r="G82" i="3"/>
  <c r="E82" i="3"/>
  <c r="K82" i="3" s="1"/>
  <c r="C82" i="3"/>
  <c r="B82" i="3"/>
  <c r="S81" i="3"/>
  <c r="R81" i="3"/>
  <c r="M81" i="3"/>
  <c r="L81" i="3"/>
  <c r="I81" i="3"/>
  <c r="G81" i="3"/>
  <c r="E81" i="3"/>
  <c r="K81" i="3" s="1"/>
  <c r="C81" i="3"/>
  <c r="B81" i="3"/>
  <c r="S80" i="3"/>
  <c r="R80" i="3"/>
  <c r="M80" i="3"/>
  <c r="L80" i="3"/>
  <c r="I80" i="3"/>
  <c r="G80" i="3"/>
  <c r="E80" i="3"/>
  <c r="K80" i="3" s="1"/>
  <c r="C80" i="3"/>
  <c r="B80" i="3"/>
  <c r="S79" i="3"/>
  <c r="R79" i="3"/>
  <c r="M79" i="3"/>
  <c r="L79" i="3"/>
  <c r="I79" i="3"/>
  <c r="G79" i="3"/>
  <c r="E79" i="3"/>
  <c r="K79" i="3" s="1"/>
  <c r="C79" i="3"/>
  <c r="B79" i="3"/>
  <c r="S78" i="3"/>
  <c r="R78" i="3"/>
  <c r="M78" i="3"/>
  <c r="L78" i="3"/>
  <c r="I78" i="3"/>
  <c r="G78" i="3"/>
  <c r="E78" i="3"/>
  <c r="K78" i="3" s="1"/>
  <c r="C78" i="3"/>
  <c r="B78" i="3"/>
  <c r="S77" i="3"/>
  <c r="R77" i="3"/>
  <c r="M77" i="3"/>
  <c r="L77" i="3"/>
  <c r="I77" i="3"/>
  <c r="G77" i="3"/>
  <c r="E77" i="3"/>
  <c r="K77" i="3" s="1"/>
  <c r="C77" i="3"/>
  <c r="B77" i="3"/>
  <c r="S76" i="3"/>
  <c r="R76" i="3"/>
  <c r="M76" i="3"/>
  <c r="L76" i="3"/>
  <c r="I76" i="3"/>
  <c r="G76" i="3"/>
  <c r="E76" i="3"/>
  <c r="K76" i="3" s="1"/>
  <c r="C76" i="3"/>
  <c r="B76" i="3"/>
  <c r="S75" i="3"/>
  <c r="R75" i="3"/>
  <c r="M75" i="3"/>
  <c r="L75" i="3"/>
  <c r="I75" i="3"/>
  <c r="G75" i="3"/>
  <c r="E75" i="3"/>
  <c r="K75" i="3" s="1"/>
  <c r="C75" i="3"/>
  <c r="B75" i="3"/>
  <c r="S74" i="3"/>
  <c r="R74" i="3"/>
  <c r="M74" i="3"/>
  <c r="L74" i="3"/>
  <c r="I74" i="3"/>
  <c r="G74" i="3"/>
  <c r="E74" i="3"/>
  <c r="K74" i="3" s="1"/>
  <c r="C74" i="3"/>
  <c r="B74" i="3"/>
  <c r="S73" i="3"/>
  <c r="R73" i="3"/>
  <c r="M73" i="3"/>
  <c r="L73" i="3"/>
  <c r="I73" i="3"/>
  <c r="G73" i="3"/>
  <c r="E73" i="3"/>
  <c r="K73" i="3" s="1"/>
  <c r="C73" i="3"/>
  <c r="B73" i="3"/>
  <c r="S72" i="3"/>
  <c r="R72" i="3"/>
  <c r="M72" i="3"/>
  <c r="L72" i="3"/>
  <c r="I72" i="3"/>
  <c r="G72" i="3"/>
  <c r="E72" i="3"/>
  <c r="K72" i="3" s="1"/>
  <c r="C72" i="3"/>
  <c r="B72" i="3"/>
  <c r="S71" i="3"/>
  <c r="R71" i="3"/>
  <c r="M71" i="3"/>
  <c r="L71" i="3"/>
  <c r="I71" i="3"/>
  <c r="G71" i="3"/>
  <c r="E71" i="3"/>
  <c r="K71" i="3" s="1"/>
  <c r="C71" i="3"/>
  <c r="B71" i="3"/>
  <c r="S70" i="3"/>
  <c r="R70" i="3"/>
  <c r="M70" i="3"/>
  <c r="L70" i="3"/>
  <c r="I70" i="3"/>
  <c r="G70" i="3"/>
  <c r="E70" i="3"/>
  <c r="K70" i="3" s="1"/>
  <c r="C70" i="3"/>
  <c r="B70" i="3"/>
  <c r="S69" i="3"/>
  <c r="R69" i="3"/>
  <c r="M69" i="3"/>
  <c r="L69" i="3"/>
  <c r="I69" i="3"/>
  <c r="G69" i="3"/>
  <c r="E69" i="3"/>
  <c r="K69" i="3" s="1"/>
  <c r="C69" i="3"/>
  <c r="B69" i="3"/>
  <c r="S68" i="3"/>
  <c r="R68" i="3"/>
  <c r="M68" i="3"/>
  <c r="L68" i="3"/>
  <c r="I68" i="3"/>
  <c r="G68" i="3"/>
  <c r="E68" i="3"/>
  <c r="K68" i="3" s="1"/>
  <c r="C68" i="3"/>
  <c r="B68" i="3"/>
  <c r="S67" i="3"/>
  <c r="R67" i="3"/>
  <c r="M67" i="3"/>
  <c r="L67" i="3"/>
  <c r="I67" i="3"/>
  <c r="G67" i="3"/>
  <c r="E67" i="3"/>
  <c r="K67" i="3" s="1"/>
  <c r="C67" i="3"/>
  <c r="B67" i="3"/>
  <c r="S66" i="3"/>
  <c r="R66" i="3"/>
  <c r="M66" i="3"/>
  <c r="L66" i="3"/>
  <c r="I66" i="3"/>
  <c r="G66" i="3"/>
  <c r="E66" i="3"/>
  <c r="K66" i="3" s="1"/>
  <c r="C66" i="3"/>
  <c r="B66" i="3"/>
  <c r="S65" i="3"/>
  <c r="R65" i="3"/>
  <c r="M65" i="3"/>
  <c r="L65" i="3"/>
  <c r="I65" i="3"/>
  <c r="G65" i="3"/>
  <c r="E65" i="3"/>
  <c r="K65" i="3" s="1"/>
  <c r="C65" i="3"/>
  <c r="B65" i="3"/>
  <c r="S64" i="3"/>
  <c r="R64" i="3"/>
  <c r="M64" i="3"/>
  <c r="L64" i="3"/>
  <c r="I64" i="3"/>
  <c r="G64" i="3"/>
  <c r="E64" i="3"/>
  <c r="K64" i="3" s="1"/>
  <c r="C64" i="3"/>
  <c r="B64" i="3"/>
  <c r="S63" i="3"/>
  <c r="R63" i="3"/>
  <c r="M63" i="3"/>
  <c r="L63" i="3"/>
  <c r="I63" i="3"/>
  <c r="G63" i="3"/>
  <c r="E63" i="3"/>
  <c r="K63" i="3" s="1"/>
  <c r="C63" i="3"/>
  <c r="B63" i="3"/>
  <c r="S62" i="3"/>
  <c r="R62" i="3"/>
  <c r="M62" i="3"/>
  <c r="L62" i="3"/>
  <c r="I62" i="3"/>
  <c r="G62" i="3"/>
  <c r="E62" i="3"/>
  <c r="K62" i="3" s="1"/>
  <c r="C62" i="3"/>
  <c r="B62" i="3"/>
  <c r="S61" i="3"/>
  <c r="R61" i="3"/>
  <c r="M61" i="3"/>
  <c r="L61" i="3"/>
  <c r="I61" i="3"/>
  <c r="G61" i="3"/>
  <c r="E61" i="3"/>
  <c r="K61" i="3" s="1"/>
  <c r="C61" i="3"/>
  <c r="B61" i="3"/>
  <c r="S60" i="3"/>
  <c r="R60" i="3"/>
  <c r="M60" i="3"/>
  <c r="L60" i="3"/>
  <c r="I60" i="3"/>
  <c r="G60" i="3"/>
  <c r="E60" i="3"/>
  <c r="K60" i="3" s="1"/>
  <c r="C60" i="3"/>
  <c r="B60" i="3"/>
  <c r="S41" i="3"/>
  <c r="R41" i="3"/>
  <c r="M41" i="3"/>
  <c r="L41" i="3"/>
  <c r="I41" i="3"/>
  <c r="G41" i="3"/>
  <c r="E41" i="3"/>
  <c r="K41" i="3" s="1"/>
  <c r="C41" i="3"/>
  <c r="B41" i="3"/>
  <c r="S40" i="3"/>
  <c r="R40" i="3"/>
  <c r="M40" i="3"/>
  <c r="L40" i="3"/>
  <c r="I40" i="3"/>
  <c r="G40" i="3"/>
  <c r="E40" i="3"/>
  <c r="K40" i="3" s="1"/>
  <c r="C40" i="3"/>
  <c r="B40" i="3"/>
  <c r="R9" i="3"/>
  <c r="M9" i="3"/>
  <c r="E9" i="3"/>
  <c r="B9" i="3"/>
  <c r="A9" i="3"/>
  <c r="S8" i="3"/>
  <c r="R8" i="3"/>
  <c r="M8" i="3"/>
  <c r="L8" i="3"/>
  <c r="I8" i="3"/>
  <c r="G8" i="3"/>
  <c r="E8" i="3"/>
  <c r="K8" i="3" s="1"/>
  <c r="C8" i="3"/>
  <c r="B8" i="3"/>
  <c r="F84" i="2"/>
  <c r="E84" i="2"/>
  <c r="H84" i="2" s="1"/>
  <c r="L84" i="2" s="1"/>
  <c r="M84" i="2" s="1"/>
  <c r="F81" i="2"/>
  <c r="E81" i="2"/>
  <c r="H81" i="2" s="1"/>
  <c r="L81" i="2" s="1"/>
  <c r="M81" i="2" s="1"/>
  <c r="F78" i="2"/>
  <c r="E78" i="2"/>
  <c r="H78" i="2" s="1"/>
  <c r="L78" i="2" s="1"/>
  <c r="M78" i="2" s="1"/>
  <c r="H75" i="2"/>
  <c r="F75" i="2"/>
  <c r="E75" i="2"/>
  <c r="H74" i="2"/>
  <c r="L74" i="2" s="1"/>
  <c r="M74" i="2" s="1"/>
  <c r="F74" i="2"/>
  <c r="E74" i="2"/>
  <c r="F71" i="2"/>
  <c r="E71" i="2"/>
  <c r="H71" i="2" s="1"/>
  <c r="L71" i="2" s="1"/>
  <c r="M71" i="2" s="1"/>
  <c r="F68" i="2"/>
  <c r="E68" i="2"/>
  <c r="H68" i="2" s="1"/>
  <c r="H67" i="2"/>
  <c r="L67" i="2" s="1"/>
  <c r="M67" i="2" s="1"/>
  <c r="F67" i="2"/>
  <c r="E67" i="2"/>
  <c r="H64" i="2"/>
  <c r="F64" i="2"/>
  <c r="E64" i="2"/>
  <c r="F63" i="2"/>
  <c r="E63" i="2"/>
  <c r="H63" i="2" s="1"/>
  <c r="L63" i="2" s="1"/>
  <c r="M63" i="2" s="1"/>
  <c r="H60" i="2"/>
  <c r="L60" i="2" s="1"/>
  <c r="M60" i="2" s="1"/>
  <c r="F60" i="2"/>
  <c r="E60" i="2"/>
  <c r="H57" i="2"/>
  <c r="F57" i="2"/>
  <c r="E57" i="2"/>
  <c r="F56" i="2"/>
  <c r="E56" i="2"/>
  <c r="H56" i="2" s="1"/>
  <c r="L56" i="2" s="1"/>
  <c r="M56" i="2" s="1"/>
  <c r="H53" i="2"/>
  <c r="L53" i="2" s="1"/>
  <c r="M53" i="2" s="1"/>
  <c r="F53" i="2"/>
  <c r="E53" i="2"/>
  <c r="F50" i="2"/>
  <c r="E50" i="2"/>
  <c r="H50" i="2" s="1"/>
  <c r="F49" i="2"/>
  <c r="E49" i="2"/>
  <c r="H49" i="2" s="1"/>
  <c r="H48" i="2"/>
  <c r="F48" i="2"/>
  <c r="E48" i="2"/>
  <c r="H45" i="2"/>
  <c r="F45" i="2"/>
  <c r="E45" i="2"/>
  <c r="H44" i="2"/>
  <c r="F44" i="2"/>
  <c r="E44" i="2"/>
  <c r="F43" i="2"/>
  <c r="E43" i="2"/>
  <c r="H43" i="2" s="1"/>
  <c r="F42" i="2"/>
  <c r="E42" i="2"/>
  <c r="H42" i="2" s="1"/>
  <c r="L42" i="2" s="1"/>
  <c r="M42" i="2" s="1"/>
  <c r="F39" i="2"/>
  <c r="E39" i="2"/>
  <c r="H39" i="2" s="1"/>
  <c r="L39" i="2" s="1"/>
  <c r="M39" i="2" s="1"/>
  <c r="F36" i="2"/>
  <c r="E36" i="2"/>
  <c r="H36" i="2" s="1"/>
  <c r="L36" i="2" s="1"/>
  <c r="M36" i="2" s="1"/>
  <c r="F33" i="2"/>
  <c r="E33" i="2"/>
  <c r="H33" i="2" s="1"/>
  <c r="L33" i="2" s="1"/>
  <c r="M33" i="2" s="1"/>
  <c r="F30" i="2"/>
  <c r="E30" i="2"/>
  <c r="H30" i="2" s="1"/>
  <c r="L30" i="2" s="1"/>
  <c r="M30" i="2" s="1"/>
  <c r="F27" i="2"/>
  <c r="E27" i="2"/>
  <c r="H27" i="2" s="1"/>
  <c r="F26" i="2"/>
  <c r="E26" i="2"/>
  <c r="H26" i="2" s="1"/>
  <c r="L26" i="2" s="1"/>
  <c r="M26" i="2" s="1"/>
  <c r="H23" i="2"/>
  <c r="F23" i="2"/>
  <c r="E23" i="2"/>
  <c r="F22" i="2"/>
  <c r="E22" i="2"/>
  <c r="H22" i="2" s="1"/>
  <c r="F21" i="2"/>
  <c r="E21" i="2"/>
  <c r="H21" i="2" s="1"/>
  <c r="L21" i="2" s="1"/>
  <c r="M21" i="2" s="1"/>
  <c r="H18" i="2"/>
  <c r="F18" i="2"/>
  <c r="E18" i="2"/>
  <c r="H17" i="2"/>
  <c r="L17" i="2" s="1"/>
  <c r="M17" i="2" s="1"/>
  <c r="F17" i="2"/>
  <c r="E17" i="2"/>
  <c r="F14" i="2"/>
  <c r="E14" i="2"/>
  <c r="H14" i="2" s="1"/>
  <c r="F13" i="2"/>
  <c r="E13" i="2"/>
  <c r="H13" i="2" s="1"/>
  <c r="L13" i="2" s="1"/>
  <c r="M13" i="2" s="1"/>
  <c r="F10" i="2"/>
  <c r="E10" i="2"/>
  <c r="H10" i="2" s="1"/>
  <c r="F9" i="2"/>
  <c r="E9" i="2"/>
  <c r="H9" i="2" s="1"/>
  <c r="L9" i="2" s="1"/>
  <c r="M9" i="2" s="1"/>
  <c r="H6" i="2"/>
  <c r="F6" i="2"/>
  <c r="E6" i="2"/>
  <c r="F5" i="2"/>
  <c r="E5" i="2"/>
  <c r="H5" i="2" s="1"/>
  <c r="H4" i="2"/>
  <c r="F4" i="2"/>
  <c r="E4" i="2"/>
  <c r="F3" i="2"/>
  <c r="E3" i="2"/>
  <c r="H3" i="2" s="1"/>
  <c r="F2" i="2"/>
  <c r="E2" i="2"/>
  <c r="H2" i="2" s="1"/>
  <c r="L2" i="2" s="1"/>
  <c r="M2" i="2" s="1"/>
  <c r="A32" i="3"/>
  <c r="A38" i="3"/>
  <c r="A36" i="3"/>
  <c r="A34" i="3"/>
  <c r="A30" i="3"/>
  <c r="A28" i="3"/>
  <c r="A26" i="3"/>
  <c r="A24" i="3"/>
  <c r="A6" i="3"/>
  <c r="A4" i="3"/>
  <c r="A3" i="3"/>
  <c r="S23" i="3"/>
  <c r="K19" i="3"/>
  <c r="A16" i="3"/>
  <c r="A22" i="3"/>
  <c r="I19" i="3"/>
  <c r="S21" i="3"/>
  <c r="K17" i="3"/>
  <c r="K23" i="3"/>
  <c r="A20" i="3"/>
  <c r="I17" i="3"/>
  <c r="I23" i="3"/>
  <c r="S19" i="3"/>
  <c r="K21" i="3"/>
  <c r="A18" i="3"/>
  <c r="I21" i="3"/>
  <c r="S17" i="3"/>
  <c r="S15" i="3"/>
  <c r="A12" i="3"/>
  <c r="A14" i="3"/>
  <c r="S13" i="3"/>
  <c r="K15" i="3"/>
  <c r="I15" i="3"/>
  <c r="I13" i="3"/>
  <c r="K13" i="3"/>
  <c r="S11" i="3"/>
  <c r="A10" i="3"/>
  <c r="K11" i="3"/>
  <c r="I11" i="3"/>
  <c r="S59" i="3"/>
  <c r="A58" i="3"/>
  <c r="S57" i="3"/>
  <c r="A56" i="3"/>
  <c r="K59" i="3"/>
  <c r="I59" i="3"/>
  <c r="I57" i="3"/>
  <c r="K57" i="3"/>
  <c r="S55" i="3"/>
  <c r="A54" i="3"/>
  <c r="K55" i="3"/>
  <c r="I55" i="3"/>
  <c r="S53" i="3"/>
  <c r="A52" i="3"/>
  <c r="K53" i="3"/>
  <c r="I53" i="3"/>
  <c r="S51" i="3"/>
  <c r="K48" i="3"/>
  <c r="I48" i="3"/>
  <c r="A50" i="3"/>
  <c r="A46" i="3"/>
  <c r="A49" i="3"/>
  <c r="K51" i="3"/>
  <c r="S48" i="3"/>
  <c r="I51" i="3"/>
  <c r="A47" i="3"/>
  <c r="S45" i="3"/>
  <c r="A44" i="3"/>
  <c r="A43" i="3"/>
  <c r="K45" i="3"/>
  <c r="I45" i="3"/>
  <c r="I9" i="3"/>
  <c r="A8" i="3"/>
  <c r="K9" i="3"/>
  <c r="A40" i="3"/>
  <c r="A41" i="3"/>
  <c r="I42" i="3"/>
  <c r="S9" i="3"/>
  <c r="K42" i="3"/>
  <c r="S42" i="3"/>
  <c r="L55" i="3"/>
  <c r="L9" i="3"/>
  <c r="L48" i="3"/>
  <c r="L51" i="3"/>
  <c r="L53" i="3"/>
  <c r="L45" i="3"/>
  <c r="L57" i="3"/>
  <c r="L59" i="3"/>
  <c r="L13" i="3"/>
  <c r="L15" i="3"/>
  <c r="L11" i="3"/>
  <c r="L21" i="3"/>
  <c r="L23" i="3"/>
  <c r="L17" i="3"/>
  <c r="L19" i="3"/>
  <c r="L5" i="3"/>
  <c r="L7" i="3"/>
  <c r="L25" i="3"/>
  <c r="L31" i="3"/>
  <c r="L29" i="3"/>
  <c r="L27" i="3"/>
  <c r="L35" i="3"/>
  <c r="L33" i="3"/>
  <c r="L39" i="3"/>
  <c r="L37" i="3"/>
  <c r="L48" i="2" l="1"/>
  <c r="M48" i="2" s="1"/>
  <c r="L42" i="3"/>
  <c r="N3" i="3"/>
  <c r="N4" i="3" s="1"/>
  <c r="N5" i="3"/>
  <c r="N6" i="3"/>
  <c r="N7" i="3"/>
  <c r="N8" i="3" s="1"/>
  <c r="N9" i="3" s="1"/>
  <c r="N10" i="3" s="1"/>
  <c r="N11" i="3" s="1"/>
  <c r="N12" i="3" s="1"/>
  <c r="N13" i="3" s="1"/>
  <c r="N14" i="3" s="1"/>
  <c r="N15" i="3" s="1"/>
  <c r="N16" i="3" s="1"/>
  <c r="N17" i="3" s="1"/>
  <c r="N18" i="3" s="1"/>
  <c r="N19" i="3" s="1"/>
  <c r="N20" i="3" s="1"/>
  <c r="N21" i="3" s="1"/>
  <c r="N22" i="3" s="1"/>
  <c r="N23" i="3" s="1"/>
  <c r="N24" i="3"/>
  <c r="N25" i="3"/>
  <c r="N26" i="3" s="1"/>
  <c r="G25" i="3"/>
  <c r="G7" i="3"/>
  <c r="G5" i="3"/>
  <c r="G23" i="3"/>
  <c r="G21" i="3"/>
  <c r="G19" i="3"/>
  <c r="G17" i="3"/>
  <c r="G15" i="3"/>
  <c r="G13" i="3"/>
  <c r="G11" i="3"/>
  <c r="G9" i="3"/>
  <c r="N27" i="3"/>
  <c r="G27" i="3"/>
  <c r="N28" i="3"/>
  <c r="N29" i="3"/>
  <c r="N30" i="3" s="1"/>
  <c r="G29" i="3"/>
  <c r="N31" i="3"/>
  <c r="G31" i="3"/>
  <c r="N32" i="3"/>
  <c r="N33" i="3"/>
  <c r="N34" i="3" s="1"/>
  <c r="G33" i="3"/>
  <c r="N35" i="3"/>
  <c r="N36" i="3" s="1"/>
  <c r="G35" i="3"/>
  <c r="N37" i="3"/>
  <c r="N38" i="3" s="1"/>
  <c r="G37" i="3"/>
  <c r="N39" i="3"/>
  <c r="N40" i="3" s="1"/>
  <c r="N41" i="3" s="1"/>
  <c r="G39" i="3"/>
  <c r="N42" i="3"/>
  <c r="G42" i="3"/>
  <c r="N43" i="3"/>
  <c r="N44" i="3" s="1"/>
  <c r="N45" i="3"/>
  <c r="G45" i="3"/>
  <c r="N46" i="3"/>
  <c r="N47" i="3" s="1"/>
  <c r="N48" i="3"/>
  <c r="G48" i="3"/>
  <c r="N49" i="3"/>
  <c r="N50" i="3" s="1"/>
  <c r="N51" i="3"/>
  <c r="G51" i="3"/>
  <c r="N52" i="3"/>
  <c r="N53" i="3"/>
  <c r="G53" i="3"/>
  <c r="N54" i="3"/>
  <c r="N55" i="3"/>
  <c r="G55" i="3"/>
  <c r="N56" i="3"/>
  <c r="N57" i="3"/>
  <c r="G57" i="3"/>
  <c r="N58" i="3"/>
  <c r="N59" i="3"/>
  <c r="G59" i="3"/>
  <c r="N60" i="3"/>
  <c r="N61" i="3" s="1"/>
  <c r="N62" i="3" s="1"/>
  <c r="N63" i="3" s="1"/>
  <c r="N64" i="3" s="1"/>
  <c r="N65" i="3" s="1"/>
  <c r="N66" i="3" s="1"/>
  <c r="N67" i="3" s="1"/>
  <c r="N68" i="3" s="1"/>
  <c r="N69" i="3" s="1"/>
  <c r="N70" i="3" s="1"/>
  <c r="N71" i="3" s="1"/>
  <c r="N72" i="3" s="1"/>
  <c r="N73" i="3" s="1"/>
  <c r="N74" i="3" s="1"/>
  <c r="N75" i="3" s="1"/>
  <c r="N76" i="3" s="1"/>
  <c r="N77" i="3" s="1"/>
  <c r="N78" i="3" s="1"/>
  <c r="N79" i="3" s="1"/>
  <c r="N80" i="3" s="1"/>
  <c r="N81" i="3" s="1"/>
  <c r="N82" i="3" s="1"/>
  <c r="N83" i="3" s="1"/>
  <c r="N84" i="3" s="1"/>
  <c r="N85" i="3" s="1"/>
  <c r="N86" i="3" s="1"/>
  <c r="N87" i="3" s="1"/>
  <c r="N88" i="3" s="1"/>
  <c r="N89" i="3" s="1"/>
  <c r="N90" i="3" s="1"/>
  <c r="N91" i="3" s="1"/>
  <c r="N92" i="3" s="1"/>
  <c r="N93" i="3" s="1"/>
  <c r="N94" i="3" s="1"/>
  <c r="N95" i="3" s="1"/>
  <c r="N96" i="3" s="1"/>
  <c r="N97" i="3" s="1"/>
  <c r="N98" i="3" s="1"/>
  <c r="N99" i="3" s="1"/>
  <c r="N100" i="3" s="1"/>
  <c r="N101" i="3" s="1"/>
  <c r="N102" i="3" s="1"/>
  <c r="N103" i="3" s="1"/>
  <c r="N104" i="3" s="1"/>
  <c r="N105" i="3" s="1"/>
  <c r="N106" i="3" s="1"/>
  <c r="N107" i="3" s="1"/>
  <c r="N108" i="3" s="1"/>
  <c r="N109" i="3" s="1"/>
  <c r="N110" i="3" s="1"/>
  <c r="N111" i="3" s="1"/>
  <c r="N112" i="3" s="1"/>
  <c r="N113" i="3" s="1"/>
  <c r="N114" i="3" s="1"/>
  <c r="N115" i="3" s="1"/>
  <c r="N116" i="3" s="1"/>
  <c r="N117" i="3" s="1"/>
  <c r="N118" i="3" s="1"/>
  <c r="N119" i="3" s="1"/>
  <c r="N120" i="3" s="1"/>
  <c r="N121" i="3" s="1"/>
  <c r="N122" i="3" s="1"/>
  <c r="N123" i="3" s="1"/>
  <c r="N124" i="3" s="1"/>
  <c r="N125" i="3" s="1"/>
  <c r="N126" i="3" s="1"/>
  <c r="N127" i="3" s="1"/>
  <c r="N128" i="3" s="1"/>
  <c r="N129" i="3" s="1"/>
  <c r="N130" i="3" s="1"/>
  <c r="N131" i="3" s="1"/>
  <c r="N132" i="3" s="1"/>
  <c r="N133" i="3" s="1"/>
  <c r="N134" i="3" s="1"/>
  <c r="N135" i="3" s="1"/>
  <c r="N136" i="3" s="1"/>
  <c r="N137" i="3" s="1"/>
  <c r="N138" i="3" s="1"/>
  <c r="N139" i="3" s="1"/>
  <c r="N140" i="3" s="1"/>
  <c r="N141" i="3" s="1"/>
  <c r="N142" i="3" s="1"/>
  <c r="N143" i="3" s="1"/>
  <c r="N144" i="3" s="1"/>
  <c r="N145" i="3" s="1"/>
  <c r="N146" i="3" s="1"/>
  <c r="N147" i="3" s="1"/>
  <c r="N148" i="3" s="1"/>
  <c r="N149" i="3" s="1"/>
  <c r="N150" i="3" s="1"/>
  <c r="N151" i="3" s="1"/>
  <c r="N152" i="3" s="1"/>
  <c r="N153" i="3" s="1"/>
  <c r="N154" i="3" s="1"/>
</calcChain>
</file>

<file path=xl/sharedStrings.xml><?xml version="1.0" encoding="utf-8"?>
<sst xmlns="http://schemas.openxmlformats.org/spreadsheetml/2006/main" count="740" uniqueCount="431">
  <si>
    <t>Дата выработки продукции:</t>
  </si>
  <si>
    <t>Кавказский "Умалат", 45%, 0,37 кг, т/ф</t>
  </si>
  <si>
    <t>Кавказский "Красная птица", 45%, 0,37 кг, в/у</t>
  </si>
  <si>
    <t>Кавказский "Глобус", 45%, 0,37 кг, т/ф (8 шт)</t>
  </si>
  <si>
    <t>Кавказский "Умалат", 45%, 0,28 кг, в/у</t>
  </si>
  <si>
    <t>Кавказский "ВкусВилл", 45%, 0,28 кг, в/у</t>
  </si>
  <si>
    <t>Кавказский "Умалат", 45%, 0,25 кг, в/у</t>
  </si>
  <si>
    <t>Кавказский "Умалат", 45%, 0,35 кг, в/у</t>
  </si>
  <si>
    <t>Сулугуни "Умалат", 45%, 0,28 кг, т/ф, (8 шт)</t>
  </si>
  <si>
    <t>Сулугуни без лактозы "ВкусВилл", 45%, 0,2 кг, т/ф</t>
  </si>
  <si>
    <t>Сулугуни "Зеленая линия", 45%, 0,28 кг, т/ф</t>
  </si>
  <si>
    <t>Сулугуни "Умалат", 45%, 0,2 кг, т/ф, (9 шт)</t>
  </si>
  <si>
    <t>Сулугуни "ВкусВилл", 45%, 0,28 кг, т/ф</t>
  </si>
  <si>
    <t>Сулугуни "Умалат" (для хачапури), 45%, 0,12 кг, ф/п</t>
  </si>
  <si>
    <t>Сулугуни "Умалат", 45%, 1,2  кг, т/ф</t>
  </si>
  <si>
    <t>Сулугуни "Foodfest", 45%, 0,37 кг, т/ф</t>
  </si>
  <si>
    <t>Сулугуни палочки "Красная птица", 45%, 0,12 кг, т/ф</t>
  </si>
  <si>
    <t>Сулугуни палочки "ВкусВилл", 45%, 0,12 кг, т/ф</t>
  </si>
  <si>
    <t>Сулугуни палочки "Умалат", 45%, 0,12 кг, т/ф</t>
  </si>
  <si>
    <t>Сулугуни палочки без лактозы "Умалат", 45%, 0,12 кг, т/ф</t>
  </si>
  <si>
    <t>Сулугуни палочки "Умалат", 45%, 3,5 кг, п/л</t>
  </si>
  <si>
    <t>Моцарелла в воде Чильеджина "Aventino", 45%, 0,1/0,18 кг, ф/п</t>
  </si>
  <si>
    <t>Моцарелла в воде Чильеджина без лактозы "Красная птица", 45%, 0,125/0,225 кг, ф/п</t>
  </si>
  <si>
    <t>Моцарелла в воде Чильеджина "Каждый день", 45%, 0,1/0,18 кг, ф/п</t>
  </si>
  <si>
    <t>Моцарелла в воде Чильеджина "Metro Chef" 45%, 0,125/0,225 кг, ф/п</t>
  </si>
  <si>
    <t>Моцарелла в воде Чильеджина "Pretto", 45%, 0,1/0,18 кг, ф/п, (8 шт)</t>
  </si>
  <si>
    <t>Моцарелла в воде Чильеджина "Unagrande", 50%, 0,125/0,225 кг, ф/п, (8 шт)</t>
  </si>
  <si>
    <t>Моцарелла в воде Чильеджина "Orecchio Oro", 45%, 0,1/0,18 кг, ф/п</t>
  </si>
  <si>
    <t>Моцарелла в воде Чильеджина "Pretto", 45%, 1/1,6 кг, ф/п</t>
  </si>
  <si>
    <t>Моцарелла в воде Чильеджина "Turatti", 45%, 0,1/0,18 кг, ф/п</t>
  </si>
  <si>
    <t>Моцарелла в воде Чильеджина "Unagrande", 45%, 0,125/0,225 кг, ф/п</t>
  </si>
  <si>
    <t>ОАЭ_Моцарелла в воде Чильеджина без лактозы "Unagrande", 45%, 0,125/0,225 кг, ф/п</t>
  </si>
  <si>
    <t>Моцарелла в воде Чильеджина без лактозы "Unagrande", 45%, 0,125/0,225 кг, ф/п (6 шт)</t>
  </si>
  <si>
    <t>Моцарелла в воде Чильеджина "Красная птица", 45%, 0,125/0,225 кг, ф/п</t>
  </si>
  <si>
    <t>Моцарелла в воде Чильеджина "Ваш выбор", 45%, 0,1/0,18 кг, ф/п</t>
  </si>
  <si>
    <t xml:space="preserve">Моцарелла в воде Чильеджина «SPAR», 45%, 0,1/0,18 кг, ф/п  </t>
  </si>
  <si>
    <t>Моцарелла в воде Фиор Ди Латте "Aventino", 45%, 0,1/0,18 кг, ф/п</t>
  </si>
  <si>
    <t>Моцарелла в воде Фиор Ди Латте без лактозы "Красная птица", 45%, 0,125/0,225 кг, ф/п</t>
  </si>
  <si>
    <t>Моцарелла в воде Фиор Ди Латте "Каждый день", 45%, 0,1/0,18 кг, ф/п</t>
  </si>
  <si>
    <t>Моцарелла в воде Фиор Ди Латте "Metro Chef" 45%, 0,125/0,225 кг, ф/п</t>
  </si>
  <si>
    <t>Моцарелла в воде Фиор Ди Латте "Pretto", 45%, 1/1,6 кг, ф/п</t>
  </si>
  <si>
    <t>Моцарелла в воде Фиор Ди Латте "Pretto", 45%, 0,1/0,18 кг, ф/п, (8 шт)</t>
  </si>
  <si>
    <t>Моцарелла в воде Фиор Ди Латте "Pretto", 45%, 0,125/0,225 кг, ф/п, (8 шт)</t>
  </si>
  <si>
    <t>Моцарелла в воде Фиор Ди Латте "Unagrande", 50%, 0,125/0,225 кг, ф/п, (8 шт)</t>
  </si>
  <si>
    <t>Моцарелла в воде Фиор Ди Латте без лактозы "ВкусВилл", 45%, 0,125/0,225 кг, ф/п (8 шт)</t>
  </si>
  <si>
    <t>Моцарелла в воде Фиор Ди Латте "Orecchio Oro", 45%, 0,1/0,18 кг, ф/п</t>
  </si>
  <si>
    <t>Моцарелла в воде Фиор Ди Латте "Turatti", 45%, 0,125/0,225 кг, ф/п</t>
  </si>
  <si>
    <t>Моцарелла в воде Фиор Ди Латте "Unagrande", 45%, 0,125/0,225 кг, ф/п</t>
  </si>
  <si>
    <t>ОАЭ_Моцарелла в воде Фиор Ди Латте без лактозы "Unagrande", 45%, 0,125/0,225 кг, ф/п</t>
  </si>
  <si>
    <t>Моцарелла в воде Фиор Ди Латте без лактозы “Unagrande", 45%, 0,125/0,225 кг, ф/п (6 шт)</t>
  </si>
  <si>
    <t>Моцарелла в воде Фиор Ди Латте "Красная птица", 45%, 0,125/0,225 кг, ф/п</t>
  </si>
  <si>
    <t>Моцарелла в воде Фиор Ди Латте "Ваш выбор", 45%, 0,1/0,18 кг, ф/п</t>
  </si>
  <si>
    <t>Моцарелла в воде Фиор Ди Латте «SPAR», 45%, 0,1/0,18 кг, ф/п</t>
  </si>
  <si>
    <t>Моцарелла в воде Грандиоза "Unagrande", 45%, 0,2/0,36 кг, ф/п</t>
  </si>
  <si>
    <t>Рикотта "Aventino", 45%, 0,2 кг, п/с</t>
  </si>
  <si>
    <t>Рикотта "Metro Chef" 45%, 0,5 кг, пл/с</t>
  </si>
  <si>
    <t>Рикотта "ВкусВилл", 45%, 0,2 кг, пл/с</t>
  </si>
  <si>
    <t>Рикотта "Unagrande", 50%, 0,5 кг, пл/с</t>
  </si>
  <si>
    <t>Рикотта "Фермерская коллекция", 45%, 0,2 кг, пл/с</t>
  </si>
  <si>
    <t>Рикотта "SPAR", 25%, 0,2 кг, пл/с</t>
  </si>
  <si>
    <t>Рикотта "Красная птица", 25%, 0,25 кг, пл/с</t>
  </si>
  <si>
    <t>Сыр мягкий Рикотта массовой долей жира в сухом веществе 25%</t>
  </si>
  <si>
    <t>Рикотта "Unagrande", 50%, 0,2 кг, пл/с</t>
  </si>
  <si>
    <t>Рикотта "Pretto", 45%, 0,5 кг, пл/с</t>
  </si>
  <si>
    <t>Рикотта "Pretto", 45%, 0,2 кг, пл/с</t>
  </si>
  <si>
    <t>Рикотта «МАРКЕТ», 45%, 0,2 кг, п/с</t>
  </si>
  <si>
    <t>Рикотта с ванилью "Красная птица", 30%, 0,2 кг, пл/с</t>
  </si>
  <si>
    <t>Рикотта с ванилью "Бонджорно", 30%, 0,2 кг, пл/с</t>
  </si>
  <si>
    <t>Рикотта шоколадно-ореховая "Красная птица", 35%, 0,2 кг, пл/с</t>
  </si>
  <si>
    <t>Рикотта шоколадно-ореховая "Бонджорно", 35%, 0,2 кг, пл/с</t>
  </si>
  <si>
    <t>Рикотта с шоколадом "Бонджорно", 30%, 0,2 кг, пл/с</t>
  </si>
  <si>
    <t>Рикотта с шоколадом «МАРКЕТ», 30%, 0,2 кг, п/с</t>
  </si>
  <si>
    <t>Сыр мягкий Рикотта массовой долей жира в сухом веществе 30%, 1,4 кг, в/у</t>
  </si>
  <si>
    <t>Масло сладко-сливочное соленое Крестьянское "Unagrande", 72,5%, 0,5 кг, к/к</t>
  </si>
  <si>
    <t>Масло сладко-сливочное Крестьянское "Unagrande", 72,5%, 0,5 кг, к/к</t>
  </si>
  <si>
    <t>Масло сладко-сливочное без лактозы Крестьянское "Unagrande", 72,5%, 0,5 кг, к/к</t>
  </si>
  <si>
    <t>Масло сладко-сливочное Традиционное "Unagrande", 82,5%, 2 кг, к/к</t>
  </si>
  <si>
    <t>Масло сладко-сливочное Традиционное 84%, 2 кг, кор (3 вложения)</t>
  </si>
  <si>
    <t>Масло сладко-сливочное Крестьянское "Масло-Масло", 72,5%, 0,5 кг, к/к</t>
  </si>
  <si>
    <t>Масло сладко-сливочное Крестьянское "Unagrande", 72,5%, 10 кг, к/к</t>
  </si>
  <si>
    <t>Масло сладко-сливочное Традиционное "Unagrande", 82,5%, 10 кг, к/к</t>
  </si>
  <si>
    <t>Масло сладко-сливочное Традиционное "Unagrande", 84%, 2 кг, к/к  (пласт 10)</t>
  </si>
  <si>
    <t>Масло сладко-сливочное Традиционное "Unagrande", 82,5%, 2 кг, к/к  (пласт 10)</t>
  </si>
  <si>
    <t>ОАЭ_Масло сладко-сливочное без лактозы "Unagrande", 72,5%, 0,5 кг, к/к</t>
  </si>
  <si>
    <t>Масло сливочное "Умалат", 72,5%  0,5 кг, к/к</t>
  </si>
  <si>
    <t>Масло сливочное "Умалат", 72,5%, 2 кг, к/к</t>
  </si>
  <si>
    <t>Моцарелла "Unagrande", 45%, 1,2 кг, т/ф</t>
  </si>
  <si>
    <t>Моцарелла для пиццы "Красная птица", 45%, 0,28 кг, т/ф</t>
  </si>
  <si>
    <t>Моцарелла для пиццы "Metro Chef" 45%, 0,37 кг, т/ф</t>
  </si>
  <si>
    <t>Моцарелла для пиццы "Metro Chef" 45%, 1,2 кг, т/ф</t>
  </si>
  <si>
    <t>Моцарелла "Unagrande", 45%, 3 кг, пл/л</t>
  </si>
  <si>
    <t>Моцарелла для сэндвичей "Unagrande", 45%, 0,28 кг, т/ф, (8 шт)</t>
  </si>
  <si>
    <t>Моцарелла "Pretto" (для бутербродов), 45%, 0,2 кг, т/ф, (9 шт)</t>
  </si>
  <si>
    <t>Моцарелла "Pretto", 45%, 1,2 кг, т/ф (8 шт)</t>
  </si>
  <si>
    <t>Моцарелла "Pretto", 45%, 0,15 кг, ф/п (кубики)</t>
  </si>
  <si>
    <t>Моцарелла "Unagrande", 45%, 0,5 кг, ф/п (кубики)</t>
  </si>
  <si>
    <t>ОАЭ_Моцарелла для сэндвичей без лактозы "Unagrande", 45%, 0,28 кг, т/ф</t>
  </si>
  <si>
    <t>ОАЭ_Моцарелла без лактозы "Unagrande", 45%, 0,15 (кубики)</t>
  </si>
  <si>
    <t>Моцарелла для бутербродов «Вкусвилл», 45%, 0,2 кг т/ф</t>
  </si>
  <si>
    <t>Моцарелла без лактозы для сэндвичей "Unagrande", 45%, 0,28 кг, т/ф (6 шт)</t>
  </si>
  <si>
    <t>Моцарелла для пиццы "SORIMA" 45%, 1,2 кг, т/ф</t>
  </si>
  <si>
    <t>Моцарелла для пиццы "Unagrande", 45%, 0,46 кг, в/у</t>
  </si>
  <si>
    <t>Моцарелла "Pretto", 45%, 0,37 кг, т/ф</t>
  </si>
  <si>
    <t>Моцарелла для пиццы "Aventino", 45%, 0,2 кг, т/ф</t>
  </si>
  <si>
    <t>Моцарелла без лактозы «Вкусвилл», 45%, 0,1 кг, ф/п (кубики)</t>
  </si>
  <si>
    <t>Моцарелла палочки "Красная птица", 45%, 0,12 кг, т/ф</t>
  </si>
  <si>
    <t>Моцарелла палочки "Unagrande", 45%, 0,12 кг, т/ф</t>
  </si>
  <si>
    <t>Моцарелла палочки "ВкусВилл", 45%, 0,12 кг, т/ф</t>
  </si>
  <si>
    <t>Моцарелла палочки "Бонджорно", 45%, 0,12 кг, т/ф</t>
  </si>
  <si>
    <t>Моцарелла палочки 7,5 гр Эсперсен, 45%, 3,6 кг, пл/л</t>
  </si>
  <si>
    <t>ОАЭ_Моцарелла палочки без лактозы "Unagrande", 45%, 0,12 кг, т/ф</t>
  </si>
  <si>
    <t>Моцарелла палочки без лактозы «Вкусвилл», 45%, 0,12 кг, т/ф</t>
  </si>
  <si>
    <t>Моцарелла палочки 15 гр Эсперсен 45%, 3,5 кг, пл/л</t>
  </si>
  <si>
    <t>Маскарпоне с шоколадом "Красная птица", 50%, 0,2 кг, пл/с</t>
  </si>
  <si>
    <t>Маскарпоне с шоколадом "Бонджорно", 50%, 0,14 кг, пл/с</t>
  </si>
  <si>
    <t>Маскарпоне с шоколадом "Бонджорно", 50%, 0,5 кг, пл/с</t>
  </si>
  <si>
    <t>Маскарпоне "Зеленая Линия", 80%, 0,25 кг, пл/с</t>
  </si>
  <si>
    <t>Маскарпоне без лактозы "Unagrande", 80%, 0,25 кг, пл/с</t>
  </si>
  <si>
    <t>Маскарпоне "ВкусВилл", 80%, 0,25 кг, пл/с (6 шт)</t>
  </si>
  <si>
    <t>Маскарпоне "Красная птица", 80%,  0,25 кг, пл/с, (6 шт)</t>
  </si>
  <si>
    <t>Маскарпоне "Unаgrande", 80%, 0,5 кг, пл/с</t>
  </si>
  <si>
    <t>ОАЭ_Маскарпоне без лактозы "Unagrande", 80%, 0,25 кг, пл/с</t>
  </si>
  <si>
    <t>Маскарпоне "Pretto", 80%, 2,5 кг, пл/в</t>
  </si>
  <si>
    <t>Маскарпоне "Unagrande", 80%, 0,25 кг, пл/с</t>
  </si>
  <si>
    <t>Маскарпоне "Pretto", 80%, 0,25 кг, пл/с</t>
  </si>
  <si>
    <t>Маскарпоне "Pretto", 80%, 0,5 кг, пл/с</t>
  </si>
  <si>
    <t>Кремчиз "Красная птица", 75%, 0,2 кг, пл/с</t>
  </si>
  <si>
    <t>Кремчиз "Unagrande", 70%, 0,2 кг, пл/с</t>
  </si>
  <si>
    <t>Кремчиз без лактозы "Unagrande", 70%, 0,14 кг, пл/с</t>
  </si>
  <si>
    <t>Кремчиз "Зеленая линия", 70%, 0,14 кг, пл/с</t>
  </si>
  <si>
    <t>Кремчиз "Фермерская коллекция", 70%, 0,2 кг, пл/с</t>
  </si>
  <si>
    <t>Кремчиз "Unagrande", 70%, 0,5 кг, пл/с</t>
  </si>
  <si>
    <t>Кремчиз "Pretto", 70%, 0,2 кг, пл/с</t>
  </si>
  <si>
    <t>Кремчиз "ВкусВилл", 70%, 0,2 кг, пл/с</t>
  </si>
  <si>
    <t>ОАЭ_Кремчиз без лактозы "Unagrande", 70%, 0,14 кг, пл/с</t>
  </si>
  <si>
    <t>Кремчиз с травами "Pretto", 70%, 0,14 кг, пл/с</t>
  </si>
  <si>
    <t>Кремчиз с паприкой "Pretto", 70%, 0,14 кг, пл/с</t>
  </si>
  <si>
    <t>Кремчиз с томатами "Pretto", 70%, 0,14 кг, пл/с</t>
  </si>
  <si>
    <t>Кремчиз с огурцом "Pretto", 70%, 0,14 кг, пл/с</t>
  </si>
  <si>
    <t>Кремчиз с огурцом «Вкусвилл», 70%, 0,14 кг, пл/с</t>
  </si>
  <si>
    <t>Кремчиз с травами «Зеленая линия», 70%, 0,14 кг, пл/с</t>
  </si>
  <si>
    <t>Кремчиз с паприкой «Зеленая линия», 70%, 0,14 кг, пл/с</t>
  </si>
  <si>
    <t>Сливки "Красная птица", 38%, 0,25 л, пл/с</t>
  </si>
  <si>
    <t>Сливки Panna Fresca "Unagrande", 38%, 0,25 кг, пл/с</t>
  </si>
  <si>
    <t>Сливки Panna da Montare "Unagrande", 35,1%, 0,5 кг, пл/с</t>
  </si>
  <si>
    <t>Сливки «Вкусвилл», 38%, 0,25 кг, пл/с</t>
  </si>
  <si>
    <t>Сливки Panna Fresca "Unagrande", 38%, 0,5 л, пл/с</t>
  </si>
  <si>
    <t>Творожный "Pretto", 65%, 0,2 кг, пл/с</t>
  </si>
  <si>
    <t>Творожный "Pretto", 55%, 0,5 кг, пл/с</t>
  </si>
  <si>
    <t>Творожный "Pretto", 65%, 2,5 кг, пл/в</t>
  </si>
  <si>
    <t>Творожный "Pretto", 55%, 2,5 кг, пл/в</t>
  </si>
  <si>
    <t>Творожный сливочный «LiebenDorf», 70%, 0,14 кг, п/с</t>
  </si>
  <si>
    <t xml:space="preserve">Творожный с зеленью «LiebenDorf», 70%, 0,14 кг, п/с  </t>
  </si>
  <si>
    <t>Робиола "Unagrande", 65%, 0,14 кг, пл/с</t>
  </si>
  <si>
    <t>Качокавалло "Unagrande", 45%, 0,26 кг, в/у, (8 шт)</t>
  </si>
  <si>
    <t>Четук "Умалат", 45%, 0,37 кг, в/у</t>
  </si>
  <si>
    <t>Домашний «Фермерская коллекция», 45%, 0,37 кг, в/у</t>
  </si>
  <si>
    <t>Брынза классическая "Умалат", 45%, 0,2 кг, т/ф</t>
  </si>
  <si>
    <t>Брынза болгарская "Велика Брънза", 45%, 0,2 кг, т/ф</t>
  </si>
  <si>
    <t>Брынза болгарская "Вкусвилл", 45%, 0,2 кг, т/ф</t>
  </si>
  <si>
    <t>Брынза классическая "Умалат", 45%, 1,4 кг, в/у (брус)</t>
  </si>
  <si>
    <t>Чанах "Умалат", 45%, 0,2 кг, т/ф</t>
  </si>
  <si>
    <t xml:space="preserve">Брынза классическая «Вкусвилл», 45%, 0,2 кг, т/ф  </t>
  </si>
  <si>
    <t xml:space="preserve">ОБРАЗЦЫ Рикотта МАНГО-МАРАКУЙЯ </t>
  </si>
  <si>
    <t>ОБРАЗЦЫ Рикотта КОКОС</t>
  </si>
  <si>
    <t>ОБРАЗЦЫ Рикотта МИНДАЛЬ</t>
  </si>
  <si>
    <t>Халуми для жарки «kλαssikós», 45%, 0,3 кг, к/к</t>
  </si>
  <si>
    <t>Код номенклатуры в 1C</t>
  </si>
  <si>
    <t>Н0000084595</t>
  </si>
  <si>
    <t>Н0000096641</t>
  </si>
  <si>
    <t>Н0000098293</t>
  </si>
  <si>
    <t>00-00006396</t>
  </si>
  <si>
    <t>00-00006405</t>
  </si>
  <si>
    <t>00-00008742</t>
  </si>
  <si>
    <t>00-00008743</t>
  </si>
  <si>
    <t>Н0000081879</t>
  </si>
  <si>
    <t>Н0000096814</t>
  </si>
  <si>
    <t>Н0000097655</t>
  </si>
  <si>
    <t>Н0000094741</t>
  </si>
  <si>
    <t>Н0000095992</t>
  </si>
  <si>
    <t>Н0000090330</t>
  </si>
  <si>
    <t>Н0000098463</t>
  </si>
  <si>
    <t>00-00008525</t>
  </si>
  <si>
    <t>Н0000096639</t>
  </si>
  <si>
    <t>Н0000099331</t>
  </si>
  <si>
    <t>Н0000093444</t>
  </si>
  <si>
    <t>00-00008879</t>
  </si>
  <si>
    <t>00-00008988</t>
  </si>
  <si>
    <t>Н0000096233</t>
  </si>
  <si>
    <t>Н0000096636</t>
  </si>
  <si>
    <t>Н0000096805</t>
  </si>
  <si>
    <t>Н0000097277</t>
  </si>
  <si>
    <t>Н0000094727</t>
  </si>
  <si>
    <t>Н0000094737</t>
  </si>
  <si>
    <t>Н0000095985</t>
  </si>
  <si>
    <t>Н0000098465</t>
  </si>
  <si>
    <t>00-00007188</t>
  </si>
  <si>
    <t>00-00008507</t>
  </si>
  <si>
    <t>00-00008816</t>
  </si>
  <si>
    <t>00-00009215</t>
  </si>
  <si>
    <t>Н0000090380</t>
  </si>
  <si>
    <t xml:space="preserve">327192013  </t>
  </si>
  <si>
    <t>00-00009632</t>
  </si>
  <si>
    <t>Н0000096234</t>
  </si>
  <si>
    <t>Н0000096635</t>
  </si>
  <si>
    <t>Н0000096804</t>
  </si>
  <si>
    <t>Н0000097275</t>
  </si>
  <si>
    <t>Н0000098464</t>
  </si>
  <si>
    <t>Н0000094728</t>
  </si>
  <si>
    <t>Н0000094729</t>
  </si>
  <si>
    <t>Н0000094736</t>
  </si>
  <si>
    <t>Н0000095415</t>
  </si>
  <si>
    <t>Н0000095981</t>
  </si>
  <si>
    <t>00-00007161</t>
  </si>
  <si>
    <t>00-00008508</t>
  </si>
  <si>
    <t>00-00008815</t>
  </si>
  <si>
    <t>00-00009216</t>
  </si>
  <si>
    <t>Н0000090381</t>
  </si>
  <si>
    <t xml:space="preserve">327193010  </t>
  </si>
  <si>
    <t>00-00009633</t>
  </si>
  <si>
    <t>00-00008479</t>
  </si>
  <si>
    <t>Н0000096235</t>
  </si>
  <si>
    <t>Н0000097279</t>
  </si>
  <si>
    <t>Н0000098694</t>
  </si>
  <si>
    <t>Н0000094029</t>
  </si>
  <si>
    <t>Н0000095392</t>
  </si>
  <si>
    <t>Н0000098818</t>
  </si>
  <si>
    <t>Н0000098819</t>
  </si>
  <si>
    <t>00-00006857</t>
  </si>
  <si>
    <t>00-00007992</t>
  </si>
  <si>
    <t>Н0000086888</t>
  </si>
  <si>
    <t>Н0000088471</t>
  </si>
  <si>
    <t>00-00010060</t>
  </si>
  <si>
    <t>Н0000096627</t>
  </si>
  <si>
    <t>Н0000095930</t>
  </si>
  <si>
    <t>Н0000096629</t>
  </si>
  <si>
    <t>Н0000095932</t>
  </si>
  <si>
    <t>Н0000095931</t>
  </si>
  <si>
    <t>00-00010061</t>
  </si>
  <si>
    <t>00-00010187</t>
  </si>
  <si>
    <t>Н0000096291</t>
  </si>
  <si>
    <t>Н0000096292</t>
  </si>
  <si>
    <t>Н0000096293</t>
  </si>
  <si>
    <t>Н0000098199</t>
  </si>
  <si>
    <t>Н0000093768</t>
  </si>
  <si>
    <t>00-00007583</t>
  </si>
  <si>
    <t>00-00008312</t>
  </si>
  <si>
    <t>00-00008313</t>
  </si>
  <si>
    <t>00-00008556</t>
  </si>
  <si>
    <t>00-00008559</t>
  </si>
  <si>
    <t>00-00008817</t>
  </si>
  <si>
    <t>Н0000079144</t>
  </si>
  <si>
    <t>Н0000084378</t>
  </si>
  <si>
    <t>Н0000096418</t>
  </si>
  <si>
    <t>Н0000096640</t>
  </si>
  <si>
    <t>Н0000097278</t>
  </si>
  <si>
    <t>Н0000097280</t>
  </si>
  <si>
    <t>Н0000094274</t>
  </si>
  <si>
    <t>Н0000094726</t>
  </si>
  <si>
    <t>Н0000094735</t>
  </si>
  <si>
    <t>Н0000095251</t>
  </si>
  <si>
    <t>00-00006397</t>
  </si>
  <si>
    <t>00-00008454</t>
  </si>
  <si>
    <t>00-00008810</t>
  </si>
  <si>
    <t>00-00008814</t>
  </si>
  <si>
    <t>00-00008894</t>
  </si>
  <si>
    <t>00-00009217</t>
  </si>
  <si>
    <t>00-00009233</t>
  </si>
  <si>
    <t>Н0000079372</t>
  </si>
  <si>
    <t>00-00009887</t>
  </si>
  <si>
    <t>00-00010112</t>
  </si>
  <si>
    <t>00-00010673</t>
  </si>
  <si>
    <t>Н0000096638</t>
  </si>
  <si>
    <t>Н0000093998</t>
  </si>
  <si>
    <t>Н0000094497</t>
  </si>
  <si>
    <t>Н0000095934</t>
  </si>
  <si>
    <t>Н0000098311</t>
  </si>
  <si>
    <t>00-00008811</t>
  </si>
  <si>
    <t>00-00010669</t>
  </si>
  <si>
    <t>Н0000098310</t>
  </si>
  <si>
    <t>Н0000096631</t>
  </si>
  <si>
    <t>00-00006404</t>
  </si>
  <si>
    <t>00-00009436</t>
  </si>
  <si>
    <t>Н0000098195</t>
  </si>
  <si>
    <t>Н0000098398</t>
  </si>
  <si>
    <t>Н0000094363</t>
  </si>
  <si>
    <t>Н0000095118</t>
  </si>
  <si>
    <t>Н0000085587</t>
  </si>
  <si>
    <t>00-00008813</t>
  </si>
  <si>
    <t>00-00009384</t>
  </si>
  <si>
    <t>Н0000079142</t>
  </si>
  <si>
    <t>Н0000083955</t>
  </si>
  <si>
    <t>Н0000083957</t>
  </si>
  <si>
    <t>Н0000096632</t>
  </si>
  <si>
    <t>Н0000097944</t>
  </si>
  <si>
    <t>Н0000098397</t>
  </si>
  <si>
    <t>Н0000098466</t>
  </si>
  <si>
    <t>Н0000098695</t>
  </si>
  <si>
    <t>Н0000085588</t>
  </si>
  <si>
    <t>Н0000097946</t>
  </si>
  <si>
    <t>Н0000098693</t>
  </si>
  <si>
    <t>00-00008812</t>
  </si>
  <si>
    <t>Н0000098198</t>
  </si>
  <si>
    <t>Н0000098196</t>
  </si>
  <si>
    <t>Н0000098197</t>
  </si>
  <si>
    <t>00-00006403</t>
  </si>
  <si>
    <t>00-00008892</t>
  </si>
  <si>
    <t>00-00009304</t>
  </si>
  <si>
    <t>00-00009306</t>
  </si>
  <si>
    <t>Н0000096634</t>
  </si>
  <si>
    <t>Н0000097529</t>
  </si>
  <si>
    <t>00-00007502</t>
  </si>
  <si>
    <t>00-00008893</t>
  </si>
  <si>
    <t>Н0000090708</t>
  </si>
  <si>
    <t>Н0000097368</t>
  </si>
  <si>
    <t>00-00007125</t>
  </si>
  <si>
    <t>00-00009325</t>
  </si>
  <si>
    <t>00-00009383</t>
  </si>
  <si>
    <t>00-00010058</t>
  </si>
  <si>
    <t>00-00010059</t>
  </si>
  <si>
    <t>Н0000097945</t>
  </si>
  <si>
    <t>Н0000094740</t>
  </si>
  <si>
    <t>Н0000088717</t>
  </si>
  <si>
    <t>00-00009020</t>
  </si>
  <si>
    <t>00-00007070</t>
  </si>
  <si>
    <t>00-00008028</t>
  </si>
  <si>
    <t>00-00009530</t>
  </si>
  <si>
    <t>00-00009643</t>
  </si>
  <si>
    <t>00-00010095</t>
  </si>
  <si>
    <t>00-00009486</t>
  </si>
  <si>
    <t>00-00010207</t>
  </si>
  <si>
    <t>00-00010208</t>
  </si>
  <si>
    <t>00-00010209</t>
  </si>
  <si>
    <t>00-00010245</t>
  </si>
  <si>
    <t>Фактические остатки на складах - Заявлено, кг:</t>
  </si>
  <si>
    <t>Нормативные остатки, кг</t>
  </si>
  <si>
    <t>Заявлено всего, кг:</t>
  </si>
  <si>
    <t>Тип варки</t>
  </si>
  <si>
    <t>Форм фактор</t>
  </si>
  <si>
    <t>Бренд</t>
  </si>
  <si>
    <t>Номенклатура</t>
  </si>
  <si>
    <t>Факт.остатки, заявка</t>
  </si>
  <si>
    <t>Нормативные остатки</t>
  </si>
  <si>
    <t>Неучтенные остатки</t>
  </si>
  <si>
    <t>План производства</t>
  </si>
  <si>
    <t>Дополнительная фасовка</t>
  </si>
  <si>
    <t>Объем варки</t>
  </si>
  <si>
    <t>Расчет</t>
  </si>
  <si>
    <t>План</t>
  </si>
  <si>
    <t>Объемы варок</t>
  </si>
  <si>
    <t xml:space="preserve">80, </t>
  </si>
  <si>
    <t>Маскарпоне</t>
  </si>
  <si>
    <t>Глобус</t>
  </si>
  <si>
    <t>[181, 173, 171, 168, 169]</t>
  </si>
  <si>
    <t>ВкусВилл</t>
  </si>
  <si>
    <t>Красная птица</t>
  </si>
  <si>
    <t>Unagrande</t>
  </si>
  <si>
    <t>Pretto</t>
  </si>
  <si>
    <t>Unаgrande</t>
  </si>
  <si>
    <t>[175, 170]</t>
  </si>
  <si>
    <t>50, Шоколад</t>
  </si>
  <si>
    <t>[172, 182]</t>
  </si>
  <si>
    <t>Бонджорно</t>
  </si>
  <si>
    <t xml:space="preserve">38, </t>
  </si>
  <si>
    <t>Сливки</t>
  </si>
  <si>
    <t>[183, 177]</t>
  </si>
  <si>
    <t>[178, 179, 185]</t>
  </si>
  <si>
    <t>Вкусвилл</t>
  </si>
  <si>
    <t>[180, 184]</t>
  </si>
  <si>
    <t>[186]</t>
  </si>
  <si>
    <t>[187]</t>
  </si>
  <si>
    <t xml:space="preserve">70, </t>
  </si>
  <si>
    <t>Кремчиз</t>
  </si>
  <si>
    <t>[188]</t>
  </si>
  <si>
    <t xml:space="preserve">75, </t>
  </si>
  <si>
    <t>[189]</t>
  </si>
  <si>
    <t>[197, 205, 196, 206]</t>
  </si>
  <si>
    <t>Фермерская коллекция</t>
  </si>
  <si>
    <t xml:space="preserve">65, </t>
  </si>
  <si>
    <t>Творожный</t>
  </si>
  <si>
    <t>[203, 210, 214]</t>
  </si>
  <si>
    <t>Робиола</t>
  </si>
  <si>
    <t>[198]</t>
  </si>
  <si>
    <t>70, Паприка</t>
  </si>
  <si>
    <t>[199, 216]</t>
  </si>
  <si>
    <t>Зеленая линия</t>
  </si>
  <si>
    <t>70, Томаты</t>
  </si>
  <si>
    <t>[200]</t>
  </si>
  <si>
    <t>70, Травы</t>
  </si>
  <si>
    <t>[201, 215]</t>
  </si>
  <si>
    <t>[202, 211]</t>
  </si>
  <si>
    <t>[204]</t>
  </si>
  <si>
    <t>70, Огурец</t>
  </si>
  <si>
    <t>[209, 212]</t>
  </si>
  <si>
    <t>[217]</t>
  </si>
  <si>
    <t>LiebenDorf</t>
  </si>
  <si>
    <t>[218]</t>
  </si>
  <si>
    <t>65, Зелень</t>
  </si>
  <si>
    <t>[219]</t>
  </si>
  <si>
    <t>Номер группы варок</t>
  </si>
  <si>
    <t>Выход с одной варки, кг</t>
  </si>
  <si>
    <t>SKU</t>
  </si>
  <si>
    <t>КГ на выходе</t>
  </si>
  <si>
    <t>КГ Использовано</t>
  </si>
  <si>
    <t>Остатки</t>
  </si>
  <si>
    <t>Вес на выходе одной варки</t>
  </si>
  <si>
    <t>Разделитель</t>
  </si>
  <si>
    <t>Остатки cumsum</t>
  </si>
  <si>
    <t>Разделитель int</t>
  </si>
  <si>
    <t>-</t>
  </si>
  <si>
    <t>Кремчиз "Pretto", 70%, 2,5 кг, пл/в</t>
  </si>
  <si>
    <t>Кремчиз "Unagrande", 70%, 0,18 кг, пл/с</t>
  </si>
  <si>
    <t>Кремчиз "ВкусВилл", 70%, 0,18 кг, пл/с (6шт)</t>
  </si>
  <si>
    <t>Кремчиз "Фермерская коллекция", 75%, 0,2 кг, пл/с</t>
  </si>
  <si>
    <t>Кремчиз с паприкой "ВкусВилл", 70%, 0,14 кг, пл/с</t>
  </si>
  <si>
    <t>Маскарпоне "Глобус", 80%, 0,25 кг, пл/с</t>
  </si>
  <si>
    <t>Маскарпоне с шоколадом "Бонджорно", 50%, 0,2 кг, пл/с</t>
  </si>
  <si>
    <t>Робиола "Unagrande", 65%, 0,18 кг, пл/с</t>
  </si>
  <si>
    <t>Робиола "Избёнка", 65%, 0,18 кг, пл/с (6 шт)</t>
  </si>
  <si>
    <t>Творожный "Pretto", 65%, 0,18 кг, пл/с</t>
  </si>
  <si>
    <t>Творожный "Фермерская коллекция", 65%,0,18 кг,пл/с</t>
  </si>
  <si>
    <t>Крем чиз</t>
  </si>
  <si>
    <t>1-2</t>
  </si>
  <si>
    <t>3-4</t>
  </si>
  <si>
    <t>1</t>
  </si>
  <si>
    <t>2</t>
  </si>
  <si>
    <t>3</t>
  </si>
  <si>
    <t>4</t>
  </si>
  <si>
    <t>5</t>
  </si>
  <si>
    <t>6</t>
  </si>
  <si>
    <t>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</si>
</sst>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1" x14ac:knownFonts="1">
    <font>
      <sz val="11"/>
      <color rgb="FF000000"/>
      <name val="Calibri"/>
      <charset val="1"/>
    </font>
    <font>
      <b/>
      <sz val="11"/>
      <name val="Cambria"/>
      <charset val="1"/>
    </font>
    <font>
      <sz val="8"/>
      <color rgb="FF000000"/>
      <name val="Calibri"/>
      <charset val="1"/>
    </font>
    <font>
      <sz val="8"/>
      <name val="Cambria"/>
      <charset val="1"/>
    </font>
    <font>
      <sz val="7"/>
      <color rgb="FF000000"/>
      <name val="Calibri"/>
      <charset val="1"/>
    </font>
    <font>
      <sz val="7"/>
      <color rgb="FF000000"/>
      <name val="Calibri"/>
      <family val="2"/>
      <charset val="204"/>
    </font>
    <font>
      <sz val="7"/>
      <name val="Calibri"/>
      <family val="2"/>
      <charset val="204"/>
    </font>
    <font>
      <sz val="7"/>
      <name val="Calibri"/>
      <family val="2"/>
      <charset val="1"/>
    </font>
    <font>
      <sz val="7"/>
      <name val="Calibri"/>
      <charset val="1"/>
    </font>
    <font>
      <sz val="7"/>
      <color rgb="FF000000"/>
      <name val="Calibri"/>
      <family val="2"/>
      <charset val="1"/>
    </font>
    <font>
      <sz val="8"/>
      <color rgb="FF000000"/>
      <name val="Cambria"/>
      <family val="1"/>
      <charset val="1"/>
    </font>
  </fonts>
  <fills count="9">
    <fill>
      <patternFill patternType="none"/>
    </fill>
    <fill>
      <patternFill patternType="gray125"/>
    </fill>
    <fill>
      <patternFill patternType="solid">
        <fgColor rgb="FFD9DDDC"/>
        <bgColor rgb="FFE5DFEC"/>
      </patternFill>
    </fill>
    <fill>
      <patternFill patternType="solid">
        <fgColor rgb="FFE5B7B6"/>
        <bgColor rgb="FFCBC0D9"/>
      </patternFill>
    </fill>
    <fill>
      <patternFill patternType="solid">
        <fgColor rgb="FFF1DADA"/>
        <bgColor rgb="FFE5DFEC"/>
      </patternFill>
    </fill>
    <fill>
      <patternFill patternType="solid">
        <fgColor rgb="FFDAE5F1"/>
        <bgColor rgb="FFE5DFEC"/>
      </patternFill>
    </fill>
    <fill>
      <patternFill patternType="solid">
        <fgColor rgb="FFCBC0D9"/>
        <bgColor rgb="FFE5B7B6"/>
      </patternFill>
    </fill>
    <fill>
      <patternFill patternType="solid">
        <fgColor rgb="FFE5DFEC"/>
        <bgColor rgb="FFDAE5F1"/>
      </patternFill>
    </fill>
    <fill>
      <patternFill patternType="solid">
        <fgColor rgb="FFFFFFFF"/>
        <bgColor rgb="FFEBF1DE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/>
    <xf numFmtId="2" fontId="0" fillId="0" borderId="0" xfId="0" applyNumberFormat="1" applyAlignment="1"/>
    <xf numFmtId="164" fontId="0" fillId="0" borderId="0" xfId="0" applyNumberFormat="1" applyAlignment="1"/>
    <xf numFmtId="0" fontId="2" fillId="0" borderId="0" xfId="0" applyFont="1" applyAlignment="1">
      <alignment horizontal="center" vertical="center" wrapText="1"/>
    </xf>
    <xf numFmtId="2" fontId="2" fillId="0" borderId="0" xfId="0" applyNumberFormat="1" applyFont="1" applyAlignment="1">
      <alignment horizontal="center" vertical="center" wrapText="1"/>
    </xf>
    <xf numFmtId="164" fontId="2" fillId="0" borderId="0" xfId="0" applyNumberFormat="1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/>
    <xf numFmtId="0" fontId="3" fillId="2" borderId="1" xfId="0" applyFont="1" applyFill="1" applyBorder="1"/>
    <xf numFmtId="0" fontId="2" fillId="0" borderId="0" xfId="0" applyFont="1" applyAlignment="1"/>
    <xf numFmtId="0" fontId="3" fillId="4" borderId="1" xfId="0" applyFont="1" applyFill="1" applyBorder="1"/>
    <xf numFmtId="0" fontId="3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/>
    <xf numFmtId="0" fontId="3" fillId="6" borderId="1" xfId="0" applyFont="1" applyFill="1" applyBorder="1" applyAlignment="1">
      <alignment horizontal="center" vertical="center" wrapText="1"/>
    </xf>
    <xf numFmtId="0" fontId="3" fillId="6" borderId="1" xfId="0" applyFont="1" applyFill="1" applyBorder="1"/>
    <xf numFmtId="0" fontId="3" fillId="7" borderId="1" xfId="0" applyFont="1" applyFill="1" applyBorder="1" applyAlignment="1">
      <alignment horizontal="center" vertical="center" wrapText="1"/>
    </xf>
    <xf numFmtId="0" fontId="3" fillId="7" borderId="1" xfId="0" applyFont="1" applyFill="1" applyBorder="1"/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 vertical="center" wrapText="1"/>
    </xf>
    <xf numFmtId="0" fontId="3" fillId="4" borderId="0" xfId="0" applyFont="1" applyFill="1"/>
    <xf numFmtId="0" fontId="10" fillId="4" borderId="0" xfId="0" applyFont="1" applyFill="1" applyAlignment="1">
      <alignment horizontal="left"/>
    </xf>
    <xf numFmtId="0" fontId="10" fillId="4" borderId="0" xfId="0" applyFont="1" applyFill="1" applyAlignment="1">
      <alignment horizontal="left"/>
    </xf>
    <xf numFmtId="0" fontId="3" fillId="4" borderId="0" xfId="0" applyFont="1" applyFill="1"/>
    <xf numFmtId="1" fontId="10" fillId="4" borderId="0" xfId="0" applyNumberFormat="1" applyFont="1" applyFill="1" applyAlignment="1">
      <alignment horizontal="left"/>
    </xf>
    <xf numFmtId="1" fontId="3" fillId="4" borderId="0" xfId="0" applyNumberFormat="1" applyFont="1" applyFill="1" applyAlignment="1">
      <alignment horizontal="left"/>
    </xf>
    <xf numFmtId="1" fontId="4" fillId="0" borderId="0" xfId="0" applyNumberFormat="1" applyFont="1" applyAlignment="1">
      <alignment horizontal="left"/>
    </xf>
    <xf numFmtId="0" fontId="10" fillId="0" borderId="0" xfId="0" applyFont="1" applyAlignment="1">
      <alignment horizontal="left"/>
    </xf>
    <xf numFmtId="0" fontId="0" fillId="0" borderId="0" xfId="0" applyAlignment="1">
      <alignment horizontal="left"/>
    </xf>
    <xf numFmtId="1" fontId="0" fillId="0" borderId="0" xfId="0" applyNumberFormat="1" applyAlignment="1">
      <alignment horizontal="left"/>
    </xf>
    <xf numFmtId="0" fontId="3" fillId="0" borderId="0" xfId="0" applyFont="1"/>
    <xf numFmtId="0" fontId="10" fillId="8" borderId="0" xfId="0" applyFont="1" applyFill="1" applyAlignment="1">
      <alignment horizontal="left"/>
    </xf>
    <xf numFmtId="0" fontId="3" fillId="8" borderId="0" xfId="0" applyFont="1" applyFill="1" applyAlignment="1">
      <alignment horizontal="left"/>
    </xf>
    <xf numFmtId="1" fontId="10" fillId="8" borderId="0" xfId="0" applyNumberFormat="1" applyFont="1" applyFill="1" applyAlignment="1">
      <alignment horizontal="left"/>
    </xf>
    <xf numFmtId="0" fontId="3" fillId="3" borderId="0" xfId="0" applyFont="1" applyFill="1"/>
    <xf numFmtId="0" fontId="10" fillId="3" borderId="0" xfId="0" applyFont="1" applyFill="1" applyAlignment="1">
      <alignment horizontal="left"/>
    </xf>
    <xf numFmtId="0" fontId="10" fillId="3" borderId="0" xfId="0" applyFont="1" applyFill="1" applyAlignment="1">
      <alignment horizontal="left"/>
    </xf>
    <xf numFmtId="0" fontId="3" fillId="3" borderId="0" xfId="0" applyFont="1" applyFill="1"/>
    <xf numFmtId="1" fontId="10" fillId="3" borderId="0" xfId="0" applyNumberFormat="1" applyFont="1" applyFill="1" applyAlignment="1">
      <alignment horizontal="left"/>
    </xf>
    <xf numFmtId="1" fontId="3" fillId="3" borderId="0" xfId="0" applyNumberFormat="1" applyFont="1" applyFill="1" applyAlignment="1">
      <alignment horizontal="left"/>
    </xf>
    <xf numFmtId="0" fontId="3" fillId="5" borderId="0" xfId="0" applyFont="1" applyFill="1"/>
    <xf numFmtId="0" fontId="10" fillId="5" borderId="0" xfId="0" applyFont="1" applyFill="1" applyAlignment="1">
      <alignment horizontal="left"/>
    </xf>
    <xf numFmtId="0" fontId="10" fillId="5" borderId="0" xfId="0" applyFont="1" applyFill="1" applyAlignment="1">
      <alignment horizontal="left"/>
    </xf>
    <xf numFmtId="0" fontId="3" fillId="5" borderId="0" xfId="0" applyFont="1" applyFill="1"/>
    <xf numFmtId="1" fontId="10" fillId="5" borderId="0" xfId="0" applyNumberFormat="1" applyFont="1" applyFill="1" applyAlignment="1">
      <alignment horizontal="left"/>
    </xf>
    <xf numFmtId="1" fontId="3" fillId="5" borderId="0" xfId="0" applyNumberFormat="1" applyFont="1" applyFill="1" applyAlignment="1">
      <alignment horizontal="left"/>
    </xf>
    <xf numFmtId="1" fontId="10" fillId="0" borderId="0" xfId="0" applyNumberFormat="1" applyFont="1" applyAlignment="1">
      <alignment horizontal="left"/>
    </xf>
    <xf numFmtId="0" fontId="10" fillId="0" borderId="0" xfId="0" applyFont="1" applyAlignment="1">
      <alignment horizontal="left"/>
    </xf>
    <xf numFmtId="1" fontId="0" fillId="0" borderId="0" xfId="0" applyNumberFormat="1" applyAlignment="1"/>
    <xf numFmtId="1" fontId="4" fillId="0" borderId="0" xfId="0" applyNumberFormat="1" applyFont="1" applyAlignment="1"/>
    <xf numFmtId="0" fontId="10" fillId="0" borderId="0" xfId="0" applyFont="1" applyAlignment="1">
      <alignment horizontal="right"/>
    </xf>
    <xf numFmtId="0" fontId="10" fillId="0" borderId="0" xfId="0" applyFont="1" applyAlignment="1"/>
    <xf numFmtId="49" fontId="3" fillId="0" borderId="0" xfId="0" applyNumberFormat="1" applyFont="1" applyAlignment="1"/>
    <xf numFmtId="49" fontId="0" fillId="0" borderId="0" xfId="0" applyNumberFormat="1" applyAlignment="1"/>
    <xf numFmtId="0" fontId="3" fillId="2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</cellXfs>
  <cellStyles count="1">
    <cellStyle name="Normal" xfId="0" builtinId="0"/>
  </cellStyles>
  <dxfs count="511"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F7A19A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ED1C24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BC0D9"/>
      <rgbColor rgb="FF808080"/>
      <rgbColor rgb="FF9999FF"/>
      <rgbColor rgb="FF993366"/>
      <rgbColor rgb="FFEBF1DE"/>
      <rgbColor rgb="FFDAE5F1"/>
      <rgbColor rgb="FF660066"/>
      <rgbColor rgb="FFFF8080"/>
      <rgbColor rgb="FF0066CC"/>
      <rgbColor rgb="FFD9DD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5DFEC"/>
      <rgbColor rgb="FFE0EFD4"/>
      <rgbColor rgb="FFF1DADA"/>
      <rgbColor rgb="FF99CCFF"/>
      <rgbColor rgb="FFF7A19A"/>
      <rgbColor rgb="FFCC99FF"/>
      <rgbColor rgb="FFE5B7B6"/>
      <rgbColor rgb="FF3366FF"/>
      <rgbColor rgb="FF65C295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K9"/>
  <sheetViews>
    <sheetView zoomScale="90" zoomScaleNormal="90" workbookViewId="0">
      <selection activeCell="L24" sqref="L24"/>
    </sheetView>
  </sheetViews>
  <sheetFormatPr baseColWidth="10" defaultColWidth="9.1640625" defaultRowHeight="15" x14ac:dyDescent="0.2"/>
  <sheetData>
    <row r="1" spans="1:167" x14ac:dyDescent="0.2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 s="1">
        <v>72</v>
      </c>
      <c r="BW1" s="1">
        <v>73</v>
      </c>
      <c r="BX1" s="1">
        <v>74</v>
      </c>
      <c r="BY1" s="1">
        <v>75</v>
      </c>
      <c r="BZ1" s="1">
        <v>76</v>
      </c>
      <c r="CA1" s="1">
        <v>77</v>
      </c>
      <c r="CB1" s="1">
        <v>78</v>
      </c>
      <c r="CC1" s="1">
        <v>79</v>
      </c>
      <c r="CD1" s="1">
        <v>80</v>
      </c>
      <c r="CE1" s="1">
        <v>81</v>
      </c>
      <c r="CF1" s="1">
        <v>82</v>
      </c>
      <c r="CG1" s="1">
        <v>83</v>
      </c>
      <c r="CH1" s="1">
        <v>84</v>
      </c>
      <c r="CI1" s="1">
        <v>85</v>
      </c>
      <c r="CJ1" s="1">
        <v>86</v>
      </c>
      <c r="CK1" s="1">
        <v>87</v>
      </c>
      <c r="CL1" s="1">
        <v>88</v>
      </c>
      <c r="CM1" s="1">
        <v>89</v>
      </c>
      <c r="CN1" s="1">
        <v>90</v>
      </c>
      <c r="CO1" s="1">
        <v>91</v>
      </c>
      <c r="CP1" s="1">
        <v>92</v>
      </c>
      <c r="CQ1" s="1">
        <v>93</v>
      </c>
      <c r="CR1" s="1">
        <v>94</v>
      </c>
      <c r="CS1" s="1">
        <v>95</v>
      </c>
      <c r="CT1" s="1">
        <v>96</v>
      </c>
      <c r="CU1" s="1">
        <v>97</v>
      </c>
      <c r="CV1" s="1">
        <v>98</v>
      </c>
      <c r="CW1" s="1">
        <v>99</v>
      </c>
      <c r="CX1" s="1">
        <v>100</v>
      </c>
      <c r="CY1" s="1">
        <v>101</v>
      </c>
      <c r="CZ1" s="1">
        <v>102</v>
      </c>
      <c r="DA1" s="1">
        <v>103</v>
      </c>
      <c r="DB1" s="1">
        <v>104</v>
      </c>
      <c r="DC1" s="1">
        <v>105</v>
      </c>
      <c r="DD1" s="1">
        <v>106</v>
      </c>
      <c r="DE1" s="1">
        <v>107</v>
      </c>
      <c r="DF1" s="1">
        <v>108</v>
      </c>
      <c r="DG1" s="1">
        <v>109</v>
      </c>
      <c r="DH1" s="1">
        <v>110</v>
      </c>
      <c r="DI1" s="1">
        <v>111</v>
      </c>
      <c r="DJ1" s="1">
        <v>112</v>
      </c>
      <c r="DK1" s="1">
        <v>113</v>
      </c>
      <c r="DL1" s="1">
        <v>114</v>
      </c>
      <c r="DM1" s="1">
        <v>115</v>
      </c>
      <c r="DN1" s="1">
        <v>116</v>
      </c>
      <c r="DO1" s="1">
        <v>117</v>
      </c>
      <c r="DP1" s="1">
        <v>118</v>
      </c>
      <c r="DQ1" s="1">
        <v>119</v>
      </c>
      <c r="DR1" s="1">
        <v>120</v>
      </c>
      <c r="DS1" s="1">
        <v>121</v>
      </c>
      <c r="DT1" s="1">
        <v>122</v>
      </c>
      <c r="DU1" s="1">
        <v>123</v>
      </c>
      <c r="DV1" s="1">
        <v>124</v>
      </c>
      <c r="DW1" s="1">
        <v>125</v>
      </c>
      <c r="DX1" s="1">
        <v>126</v>
      </c>
      <c r="DY1" s="1">
        <v>127</v>
      </c>
      <c r="DZ1" s="1">
        <v>128</v>
      </c>
      <c r="EA1" s="1">
        <v>129</v>
      </c>
      <c r="EB1" s="1">
        <v>130</v>
      </c>
      <c r="EC1" s="1">
        <v>131</v>
      </c>
      <c r="ED1" s="1">
        <v>132</v>
      </c>
      <c r="EE1" s="1">
        <v>133</v>
      </c>
      <c r="EF1" s="1">
        <v>134</v>
      </c>
      <c r="EG1" s="1">
        <v>135</v>
      </c>
      <c r="EH1" s="1">
        <v>136</v>
      </c>
      <c r="EI1" s="1">
        <v>137</v>
      </c>
      <c r="EJ1" s="1">
        <v>138</v>
      </c>
      <c r="EK1" s="1">
        <v>139</v>
      </c>
      <c r="EL1" s="1">
        <v>140</v>
      </c>
      <c r="EM1" s="1">
        <v>141</v>
      </c>
      <c r="EN1" s="1">
        <v>142</v>
      </c>
      <c r="EO1" s="1">
        <v>143</v>
      </c>
      <c r="EP1" s="1">
        <v>144</v>
      </c>
      <c r="EQ1" s="1">
        <v>145</v>
      </c>
      <c r="ER1" s="1">
        <v>146</v>
      </c>
      <c r="ES1" s="1">
        <v>147</v>
      </c>
      <c r="ET1" s="1">
        <v>148</v>
      </c>
      <c r="EU1" s="1">
        <v>149</v>
      </c>
      <c r="EV1" s="1">
        <v>150</v>
      </c>
      <c r="EW1" s="1">
        <v>151</v>
      </c>
      <c r="EX1" s="1">
        <v>152</v>
      </c>
      <c r="EY1" s="1">
        <v>153</v>
      </c>
      <c r="EZ1" s="1">
        <v>154</v>
      </c>
      <c r="FA1" s="1">
        <v>155</v>
      </c>
      <c r="FB1" s="1">
        <v>156</v>
      </c>
      <c r="FC1" s="1">
        <v>157</v>
      </c>
      <c r="FD1" s="1">
        <v>158</v>
      </c>
      <c r="FE1" s="1">
        <v>159</v>
      </c>
      <c r="FF1" s="1">
        <v>160</v>
      </c>
      <c r="FG1" s="1">
        <v>161</v>
      </c>
      <c r="FH1" s="1">
        <v>162</v>
      </c>
      <c r="FI1" s="1">
        <v>163</v>
      </c>
      <c r="FJ1" s="1">
        <v>164</v>
      </c>
      <c r="FK1" s="1">
        <v>165</v>
      </c>
    </row>
    <row r="2" spans="1:167" x14ac:dyDescent="0.2">
      <c r="A2" s="1">
        <v>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</row>
    <row r="3" spans="1:167" x14ac:dyDescent="0.2">
      <c r="A3" s="1">
        <v>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</row>
    <row r="4" spans="1:167" x14ac:dyDescent="0.2">
      <c r="A4" s="1">
        <v>2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  <c r="FD4" s="2"/>
      <c r="FE4" s="2"/>
      <c r="FF4" s="2"/>
      <c r="FG4" s="2"/>
      <c r="FH4" s="2"/>
      <c r="FI4" s="2"/>
      <c r="FJ4" s="2"/>
      <c r="FK4" s="2"/>
    </row>
    <row r="5" spans="1:167" x14ac:dyDescent="0.2">
      <c r="A5" s="1" t="s">
        <v>0</v>
      </c>
      <c r="B5" s="2" t="s">
        <v>1</v>
      </c>
      <c r="C5" s="2" t="s">
        <v>2</v>
      </c>
      <c r="D5" s="2" t="s">
        <v>3</v>
      </c>
      <c r="E5" s="2" t="s">
        <v>4</v>
      </c>
      <c r="F5" s="2" t="s">
        <v>5</v>
      </c>
      <c r="G5" s="2" t="s">
        <v>6</v>
      </c>
      <c r="H5" s="2" t="s">
        <v>7</v>
      </c>
      <c r="I5" s="2" t="s">
        <v>8</v>
      </c>
      <c r="J5" s="2" t="s">
        <v>9</v>
      </c>
      <c r="K5" s="2" t="s">
        <v>10</v>
      </c>
      <c r="L5" s="2" t="s">
        <v>11</v>
      </c>
      <c r="M5" s="2" t="s">
        <v>12</v>
      </c>
      <c r="N5" s="2" t="s">
        <v>13</v>
      </c>
      <c r="O5" s="2" t="s">
        <v>14</v>
      </c>
      <c r="P5" s="2" t="s">
        <v>15</v>
      </c>
      <c r="Q5" s="2" t="s">
        <v>16</v>
      </c>
      <c r="R5" s="2" t="s">
        <v>17</v>
      </c>
      <c r="S5" s="2" t="s">
        <v>18</v>
      </c>
      <c r="T5" s="2" t="s">
        <v>19</v>
      </c>
      <c r="U5" s="2" t="s">
        <v>20</v>
      </c>
      <c r="V5" s="2" t="s">
        <v>21</v>
      </c>
      <c r="W5" s="2" t="s">
        <v>22</v>
      </c>
      <c r="X5" s="2" t="s">
        <v>23</v>
      </c>
      <c r="Y5" s="2" t="s">
        <v>24</v>
      </c>
      <c r="Z5" s="2" t="s">
        <v>25</v>
      </c>
      <c r="AA5" s="2" t="s">
        <v>26</v>
      </c>
      <c r="AB5" s="2" t="s">
        <v>27</v>
      </c>
      <c r="AC5" s="2" t="s">
        <v>28</v>
      </c>
      <c r="AD5" s="2" t="s">
        <v>29</v>
      </c>
      <c r="AE5" s="2" t="s">
        <v>30</v>
      </c>
      <c r="AF5" s="2" t="s">
        <v>31</v>
      </c>
      <c r="AG5" s="2" t="s">
        <v>32</v>
      </c>
      <c r="AH5" s="2" t="s">
        <v>33</v>
      </c>
      <c r="AI5" s="2" t="s">
        <v>34</v>
      </c>
      <c r="AJ5" s="2" t="s">
        <v>35</v>
      </c>
      <c r="AK5" s="2" t="s">
        <v>36</v>
      </c>
      <c r="AL5" s="2" t="s">
        <v>37</v>
      </c>
      <c r="AM5" s="2" t="s">
        <v>38</v>
      </c>
      <c r="AN5" s="2" t="s">
        <v>39</v>
      </c>
      <c r="AO5" s="2" t="s">
        <v>40</v>
      </c>
      <c r="AP5" s="2" t="s">
        <v>41</v>
      </c>
      <c r="AQ5" s="2" t="s">
        <v>42</v>
      </c>
      <c r="AR5" s="2" t="s">
        <v>43</v>
      </c>
      <c r="AS5" s="2" t="s">
        <v>44</v>
      </c>
      <c r="AT5" s="2" t="s">
        <v>45</v>
      </c>
      <c r="AU5" s="2" t="s">
        <v>46</v>
      </c>
      <c r="AV5" s="2" t="s">
        <v>47</v>
      </c>
      <c r="AW5" s="2" t="s">
        <v>48</v>
      </c>
      <c r="AX5" s="2" t="s">
        <v>49</v>
      </c>
      <c r="AY5" s="2" t="s">
        <v>50</v>
      </c>
      <c r="AZ5" s="2" t="s">
        <v>51</v>
      </c>
      <c r="BA5" s="2" t="s">
        <v>52</v>
      </c>
      <c r="BB5" s="2" t="s">
        <v>53</v>
      </c>
      <c r="BC5" s="2" t="s">
        <v>54</v>
      </c>
      <c r="BD5" s="2" t="s">
        <v>55</v>
      </c>
      <c r="BE5" s="2" t="s">
        <v>56</v>
      </c>
      <c r="BF5" s="2" t="s">
        <v>57</v>
      </c>
      <c r="BG5" s="2" t="s">
        <v>58</v>
      </c>
      <c r="BH5" s="2" t="s">
        <v>59</v>
      </c>
      <c r="BI5" s="2" t="s">
        <v>60</v>
      </c>
      <c r="BJ5" s="2" t="s">
        <v>61</v>
      </c>
      <c r="BK5" s="2" t="s">
        <v>62</v>
      </c>
      <c r="BL5" s="2" t="s">
        <v>63</v>
      </c>
      <c r="BM5" s="2" t="s">
        <v>64</v>
      </c>
      <c r="BN5" s="2" t="s">
        <v>65</v>
      </c>
      <c r="BO5" s="2" t="s">
        <v>66</v>
      </c>
      <c r="BP5" s="2" t="s">
        <v>67</v>
      </c>
      <c r="BQ5" s="2" t="s">
        <v>68</v>
      </c>
      <c r="BR5" s="2" t="s">
        <v>69</v>
      </c>
      <c r="BS5" s="2" t="s">
        <v>70</v>
      </c>
      <c r="BT5" s="2" t="s">
        <v>71</v>
      </c>
      <c r="BU5" s="2" t="s">
        <v>72</v>
      </c>
      <c r="BV5" s="2" t="s">
        <v>73</v>
      </c>
      <c r="BW5" s="2" t="s">
        <v>74</v>
      </c>
      <c r="BX5" s="2" t="s">
        <v>75</v>
      </c>
      <c r="BY5" s="2" t="s">
        <v>76</v>
      </c>
      <c r="BZ5" s="2" t="s">
        <v>77</v>
      </c>
      <c r="CA5" s="2" t="s">
        <v>78</v>
      </c>
      <c r="CB5" s="2" t="s">
        <v>79</v>
      </c>
      <c r="CC5" s="2" t="s">
        <v>80</v>
      </c>
      <c r="CD5" s="2" t="s">
        <v>81</v>
      </c>
      <c r="CE5" s="2" t="s">
        <v>82</v>
      </c>
      <c r="CF5" s="2" t="s">
        <v>83</v>
      </c>
      <c r="CG5" s="2" t="s">
        <v>84</v>
      </c>
      <c r="CH5" s="2" t="s">
        <v>85</v>
      </c>
      <c r="CI5" s="2" t="s">
        <v>86</v>
      </c>
      <c r="CJ5" s="2" t="s">
        <v>87</v>
      </c>
      <c r="CK5" s="2" t="s">
        <v>88</v>
      </c>
      <c r="CL5" s="2" t="s">
        <v>89</v>
      </c>
      <c r="CM5" s="2" t="s">
        <v>90</v>
      </c>
      <c r="CN5" s="2" t="s">
        <v>91</v>
      </c>
      <c r="CO5" s="2" t="s">
        <v>92</v>
      </c>
      <c r="CP5" s="2" t="s">
        <v>93</v>
      </c>
      <c r="CQ5" s="2" t="s">
        <v>94</v>
      </c>
      <c r="CR5" s="2" t="s">
        <v>95</v>
      </c>
      <c r="CS5" s="2" t="s">
        <v>96</v>
      </c>
      <c r="CT5" s="2" t="s">
        <v>97</v>
      </c>
      <c r="CU5" s="2" t="s">
        <v>98</v>
      </c>
      <c r="CV5" s="2" t="s">
        <v>99</v>
      </c>
      <c r="CW5" s="2" t="s">
        <v>100</v>
      </c>
      <c r="CX5" s="2" t="s">
        <v>101</v>
      </c>
      <c r="CY5" s="2" t="s">
        <v>102</v>
      </c>
      <c r="CZ5" s="2" t="s">
        <v>103</v>
      </c>
      <c r="DA5" s="2" t="s">
        <v>104</v>
      </c>
      <c r="DB5" s="2" t="s">
        <v>105</v>
      </c>
      <c r="DC5" s="2" t="s">
        <v>106</v>
      </c>
      <c r="DD5" s="2" t="s">
        <v>107</v>
      </c>
      <c r="DE5" s="2" t="s">
        <v>108</v>
      </c>
      <c r="DF5" s="2" t="s">
        <v>109</v>
      </c>
      <c r="DG5" s="2" t="s">
        <v>110</v>
      </c>
      <c r="DH5" s="2" t="s">
        <v>111</v>
      </c>
      <c r="DI5" s="2" t="s">
        <v>112</v>
      </c>
      <c r="DJ5" s="2" t="s">
        <v>113</v>
      </c>
      <c r="DK5" s="2" t="s">
        <v>114</v>
      </c>
      <c r="DL5" s="2" t="s">
        <v>115</v>
      </c>
      <c r="DM5" s="2" t="s">
        <v>116</v>
      </c>
      <c r="DN5" s="2" t="s">
        <v>117</v>
      </c>
      <c r="DO5" s="2" t="s">
        <v>118</v>
      </c>
      <c r="DP5" s="2" t="s">
        <v>119</v>
      </c>
      <c r="DQ5" s="2" t="s">
        <v>120</v>
      </c>
      <c r="DR5" s="2" t="s">
        <v>121</v>
      </c>
      <c r="DS5" s="2" t="s">
        <v>122</v>
      </c>
      <c r="DT5" s="2" t="s">
        <v>123</v>
      </c>
      <c r="DU5" s="2" t="s">
        <v>124</v>
      </c>
      <c r="DV5" s="2" t="s">
        <v>125</v>
      </c>
      <c r="DW5" s="2" t="s">
        <v>126</v>
      </c>
      <c r="DX5" s="2" t="s">
        <v>127</v>
      </c>
      <c r="DY5" s="2" t="s">
        <v>128</v>
      </c>
      <c r="DZ5" s="2" t="s">
        <v>129</v>
      </c>
      <c r="EA5" s="2" t="s">
        <v>130</v>
      </c>
      <c r="EB5" s="2" t="s">
        <v>131</v>
      </c>
      <c r="EC5" s="2" t="s">
        <v>132</v>
      </c>
      <c r="ED5" s="2" t="s">
        <v>133</v>
      </c>
      <c r="EE5" s="2" t="s">
        <v>134</v>
      </c>
      <c r="EF5" s="2" t="s">
        <v>135</v>
      </c>
      <c r="EG5" s="2" t="s">
        <v>136</v>
      </c>
      <c r="EH5" s="2" t="s">
        <v>137</v>
      </c>
      <c r="EI5" s="2" t="s">
        <v>138</v>
      </c>
      <c r="EJ5" s="2" t="s">
        <v>139</v>
      </c>
      <c r="EK5" s="2" t="s">
        <v>140</v>
      </c>
      <c r="EL5" s="2" t="s">
        <v>141</v>
      </c>
      <c r="EM5" s="2" t="s">
        <v>142</v>
      </c>
      <c r="EN5" s="2" t="s">
        <v>143</v>
      </c>
      <c r="EO5" s="2" t="s">
        <v>144</v>
      </c>
      <c r="EP5" s="2" t="s">
        <v>145</v>
      </c>
      <c r="EQ5" s="2" t="s">
        <v>146</v>
      </c>
      <c r="ER5" s="2" t="s">
        <v>147</v>
      </c>
      <c r="ES5" s="2" t="s">
        <v>148</v>
      </c>
      <c r="ET5" s="2" t="s">
        <v>149</v>
      </c>
      <c r="EU5" s="2" t="s">
        <v>150</v>
      </c>
      <c r="EV5" s="2" t="s">
        <v>151</v>
      </c>
      <c r="EW5" s="2" t="s">
        <v>152</v>
      </c>
      <c r="EX5" s="2" t="s">
        <v>153</v>
      </c>
      <c r="EY5" s="2" t="s">
        <v>154</v>
      </c>
      <c r="EZ5" s="2" t="s">
        <v>155</v>
      </c>
      <c r="FA5" s="2" t="s">
        <v>156</v>
      </c>
      <c r="FB5" s="2" t="s">
        <v>157</v>
      </c>
      <c r="FC5" s="2" t="s">
        <v>158</v>
      </c>
      <c r="FD5" s="2" t="s">
        <v>159</v>
      </c>
      <c r="FE5" s="2" t="s">
        <v>160</v>
      </c>
      <c r="FF5" s="2" t="s">
        <v>161</v>
      </c>
      <c r="FG5" s="2" t="s">
        <v>162</v>
      </c>
      <c r="FH5" s="2" t="s">
        <v>163</v>
      </c>
      <c r="FI5" s="2" t="s">
        <v>164</v>
      </c>
      <c r="FJ5" s="2" t="s">
        <v>165</v>
      </c>
      <c r="FK5" s="2" t="s">
        <v>166</v>
      </c>
    </row>
    <row r="6" spans="1:167" x14ac:dyDescent="0.2">
      <c r="A6" s="1" t="s">
        <v>167</v>
      </c>
      <c r="B6" s="2" t="s">
        <v>168</v>
      </c>
      <c r="C6" s="2" t="s">
        <v>169</v>
      </c>
      <c r="D6" s="2" t="s">
        <v>170</v>
      </c>
      <c r="E6" s="2" t="s">
        <v>171</v>
      </c>
      <c r="F6" s="2" t="s">
        <v>172</v>
      </c>
      <c r="G6" s="2" t="s">
        <v>173</v>
      </c>
      <c r="H6" s="2" t="s">
        <v>174</v>
      </c>
      <c r="I6" s="2" t="s">
        <v>175</v>
      </c>
      <c r="J6" s="2" t="s">
        <v>176</v>
      </c>
      <c r="K6" s="2" t="s">
        <v>177</v>
      </c>
      <c r="L6" s="2" t="s">
        <v>178</v>
      </c>
      <c r="M6" s="2" t="s">
        <v>179</v>
      </c>
      <c r="N6" s="2" t="s">
        <v>180</v>
      </c>
      <c r="O6" s="2" t="s">
        <v>181</v>
      </c>
      <c r="P6" s="2" t="s">
        <v>182</v>
      </c>
      <c r="Q6" s="2" t="s">
        <v>183</v>
      </c>
      <c r="R6" s="2" t="s">
        <v>184</v>
      </c>
      <c r="S6" s="2" t="s">
        <v>185</v>
      </c>
      <c r="T6" s="2" t="s">
        <v>186</v>
      </c>
      <c r="U6" s="2" t="s">
        <v>187</v>
      </c>
      <c r="V6" s="2" t="s">
        <v>188</v>
      </c>
      <c r="W6" s="2" t="s">
        <v>189</v>
      </c>
      <c r="X6" s="2" t="s">
        <v>190</v>
      </c>
      <c r="Y6" s="2" t="s">
        <v>191</v>
      </c>
      <c r="Z6" s="2" t="s">
        <v>192</v>
      </c>
      <c r="AA6" s="2" t="s">
        <v>193</v>
      </c>
      <c r="AB6" s="2" t="s">
        <v>194</v>
      </c>
      <c r="AC6" s="2" t="s">
        <v>195</v>
      </c>
      <c r="AD6" s="2" t="s">
        <v>196</v>
      </c>
      <c r="AE6" s="2" t="s">
        <v>197</v>
      </c>
      <c r="AF6" s="2" t="s">
        <v>198</v>
      </c>
      <c r="AG6" s="2" t="s">
        <v>199</v>
      </c>
      <c r="AH6" s="2" t="s">
        <v>200</v>
      </c>
      <c r="AI6" s="2" t="s">
        <v>201</v>
      </c>
      <c r="AJ6" s="2" t="s">
        <v>202</v>
      </c>
      <c r="AK6" s="2" t="s">
        <v>203</v>
      </c>
      <c r="AL6" s="2" t="s">
        <v>204</v>
      </c>
      <c r="AM6" s="2" t="s">
        <v>205</v>
      </c>
      <c r="AN6" s="2" t="s">
        <v>206</v>
      </c>
      <c r="AO6" s="2" t="s">
        <v>207</v>
      </c>
      <c r="AP6" s="2" t="s">
        <v>208</v>
      </c>
      <c r="AQ6" s="2" t="s">
        <v>209</v>
      </c>
      <c r="AR6" s="2" t="s">
        <v>210</v>
      </c>
      <c r="AS6" s="2" t="s">
        <v>211</v>
      </c>
      <c r="AT6" s="2" t="s">
        <v>212</v>
      </c>
      <c r="AU6" s="2" t="s">
        <v>213</v>
      </c>
      <c r="AV6" s="2" t="s">
        <v>214</v>
      </c>
      <c r="AW6" s="2" t="s">
        <v>215</v>
      </c>
      <c r="AX6" s="2" t="s">
        <v>216</v>
      </c>
      <c r="AY6" s="2" t="s">
        <v>217</v>
      </c>
      <c r="AZ6" s="2" t="s">
        <v>218</v>
      </c>
      <c r="BA6" s="2" t="s">
        <v>219</v>
      </c>
      <c r="BB6" s="2" t="s">
        <v>220</v>
      </c>
      <c r="BC6" s="2" t="s">
        <v>221</v>
      </c>
      <c r="BD6" s="2" t="s">
        <v>222</v>
      </c>
      <c r="BE6" s="2" t="s">
        <v>223</v>
      </c>
      <c r="BF6" s="2" t="s">
        <v>224</v>
      </c>
      <c r="BG6" s="2" t="s">
        <v>225</v>
      </c>
      <c r="BH6" s="2" t="s">
        <v>226</v>
      </c>
      <c r="BI6" s="2" t="s">
        <v>227</v>
      </c>
      <c r="BJ6" s="2" t="s">
        <v>228</v>
      </c>
      <c r="BK6" s="2" t="s">
        <v>229</v>
      </c>
      <c r="BL6" s="2" t="s">
        <v>230</v>
      </c>
      <c r="BM6" s="2" t="s">
        <v>231</v>
      </c>
      <c r="BN6" s="2" t="s">
        <v>232</v>
      </c>
      <c r="BO6" s="2" t="s">
        <v>233</v>
      </c>
      <c r="BP6" s="2" t="s">
        <v>234</v>
      </c>
      <c r="BQ6" s="2" t="s">
        <v>235</v>
      </c>
      <c r="BR6" s="2" t="s">
        <v>236</v>
      </c>
      <c r="BS6" s="2" t="s">
        <v>237</v>
      </c>
      <c r="BT6" s="2" t="s">
        <v>238</v>
      </c>
      <c r="BU6" s="2" t="s">
        <v>239</v>
      </c>
      <c r="BV6" s="2" t="s">
        <v>240</v>
      </c>
      <c r="BW6" s="2" t="s">
        <v>241</v>
      </c>
      <c r="BX6" s="2" t="s">
        <v>242</v>
      </c>
      <c r="BY6" s="2" t="s">
        <v>243</v>
      </c>
      <c r="BZ6" s="2" t="s">
        <v>244</v>
      </c>
      <c r="CA6" s="2" t="s">
        <v>245</v>
      </c>
      <c r="CB6" s="2" t="s">
        <v>246</v>
      </c>
      <c r="CC6" s="2" t="s">
        <v>247</v>
      </c>
      <c r="CD6" s="2" t="s">
        <v>248</v>
      </c>
      <c r="CE6" s="2" t="s">
        <v>249</v>
      </c>
      <c r="CF6" s="2" t="s">
        <v>250</v>
      </c>
      <c r="CG6" s="2" t="s">
        <v>251</v>
      </c>
      <c r="CH6" s="2" t="s">
        <v>252</v>
      </c>
      <c r="CI6" s="2" t="s">
        <v>253</v>
      </c>
      <c r="CJ6" s="2" t="s">
        <v>254</v>
      </c>
      <c r="CK6" s="2" t="s">
        <v>255</v>
      </c>
      <c r="CL6" s="2" t="s">
        <v>256</v>
      </c>
      <c r="CM6" s="2" t="s">
        <v>257</v>
      </c>
      <c r="CN6" s="2" t="s">
        <v>258</v>
      </c>
      <c r="CO6" s="2" t="s">
        <v>259</v>
      </c>
      <c r="CP6" s="2" t="s">
        <v>260</v>
      </c>
      <c r="CQ6" s="2" t="s">
        <v>261</v>
      </c>
      <c r="CR6" s="2" t="s">
        <v>262</v>
      </c>
      <c r="CS6" s="2" t="s">
        <v>263</v>
      </c>
      <c r="CT6" s="2" t="s">
        <v>264</v>
      </c>
      <c r="CU6" s="2" t="s">
        <v>265</v>
      </c>
      <c r="CV6" s="2" t="s">
        <v>266</v>
      </c>
      <c r="CW6" s="2" t="s">
        <v>267</v>
      </c>
      <c r="CX6" s="2" t="s">
        <v>268</v>
      </c>
      <c r="CY6" s="2" t="s">
        <v>269</v>
      </c>
      <c r="CZ6" s="2" t="s">
        <v>270</v>
      </c>
      <c r="DA6" s="2" t="s">
        <v>271</v>
      </c>
      <c r="DB6" s="2" t="s">
        <v>272</v>
      </c>
      <c r="DC6" s="2" t="s">
        <v>273</v>
      </c>
      <c r="DD6" s="2" t="s">
        <v>274</v>
      </c>
      <c r="DE6" s="2" t="s">
        <v>275</v>
      </c>
      <c r="DF6" s="2" t="s">
        <v>276</v>
      </c>
      <c r="DG6" s="2" t="s">
        <v>277</v>
      </c>
      <c r="DH6" s="2" t="s">
        <v>278</v>
      </c>
      <c r="DI6" s="2" t="s">
        <v>279</v>
      </c>
      <c r="DJ6" s="2" t="s">
        <v>280</v>
      </c>
      <c r="DK6" s="2" t="s">
        <v>281</v>
      </c>
      <c r="DL6" s="2" t="s">
        <v>282</v>
      </c>
      <c r="DM6" s="2" t="s">
        <v>283</v>
      </c>
      <c r="DN6" s="2" t="s">
        <v>284</v>
      </c>
      <c r="DO6" s="2" t="s">
        <v>285</v>
      </c>
      <c r="DP6" s="2" t="s">
        <v>286</v>
      </c>
      <c r="DQ6" s="2" t="s">
        <v>287</v>
      </c>
      <c r="DR6" s="2" t="s">
        <v>288</v>
      </c>
      <c r="DS6" s="2" t="s">
        <v>289</v>
      </c>
      <c r="DT6" s="2" t="s">
        <v>290</v>
      </c>
      <c r="DU6" s="2" t="s">
        <v>291</v>
      </c>
      <c r="DV6" s="2" t="s">
        <v>292</v>
      </c>
      <c r="DW6" s="2" t="s">
        <v>293</v>
      </c>
      <c r="DX6" s="2" t="s">
        <v>294</v>
      </c>
      <c r="DY6" s="2" t="s">
        <v>295</v>
      </c>
      <c r="DZ6" s="2" t="s">
        <v>296</v>
      </c>
      <c r="EA6" s="2" t="s">
        <v>297</v>
      </c>
      <c r="EB6" s="2" t="s">
        <v>298</v>
      </c>
      <c r="EC6" s="2" t="s">
        <v>299</v>
      </c>
      <c r="ED6" s="2" t="s">
        <v>300</v>
      </c>
      <c r="EE6" s="2" t="s">
        <v>301</v>
      </c>
      <c r="EF6" s="2" t="s">
        <v>302</v>
      </c>
      <c r="EG6" s="2" t="s">
        <v>303</v>
      </c>
      <c r="EH6" s="2" t="s">
        <v>304</v>
      </c>
      <c r="EI6" s="2" t="s">
        <v>305</v>
      </c>
      <c r="EJ6" s="2" t="s">
        <v>306</v>
      </c>
      <c r="EK6" s="2" t="s">
        <v>307</v>
      </c>
      <c r="EL6" s="2" t="s">
        <v>308</v>
      </c>
      <c r="EM6" s="2" t="s">
        <v>309</v>
      </c>
      <c r="EN6" s="2" t="s">
        <v>310</v>
      </c>
      <c r="EO6" s="2" t="s">
        <v>311</v>
      </c>
      <c r="EP6" s="2" t="s">
        <v>312</v>
      </c>
      <c r="EQ6" s="2" t="s">
        <v>313</v>
      </c>
      <c r="ER6" s="2" t="s">
        <v>314</v>
      </c>
      <c r="ES6" s="2" t="s">
        <v>315</v>
      </c>
      <c r="ET6" s="2" t="s">
        <v>316</v>
      </c>
      <c r="EU6" s="2" t="s">
        <v>317</v>
      </c>
      <c r="EV6" s="2" t="s">
        <v>318</v>
      </c>
      <c r="EW6" s="2" t="s">
        <v>319</v>
      </c>
      <c r="EX6" s="2" t="s">
        <v>320</v>
      </c>
      <c r="EY6" s="2" t="s">
        <v>321</v>
      </c>
      <c r="EZ6" s="2" t="s">
        <v>322</v>
      </c>
      <c r="FA6" s="2" t="s">
        <v>323</v>
      </c>
      <c r="FB6" s="2" t="s">
        <v>324</v>
      </c>
      <c r="FC6" s="2" t="s">
        <v>325</v>
      </c>
      <c r="FD6" s="2" t="s">
        <v>326</v>
      </c>
      <c r="FE6" s="2" t="s">
        <v>327</v>
      </c>
      <c r="FF6" s="2" t="s">
        <v>328</v>
      </c>
      <c r="FG6" s="2" t="s">
        <v>329</v>
      </c>
      <c r="FH6" s="2" t="s">
        <v>330</v>
      </c>
      <c r="FI6" s="2" t="s">
        <v>331</v>
      </c>
      <c r="FJ6" s="2" t="s">
        <v>332</v>
      </c>
      <c r="FK6" s="2" t="s">
        <v>333</v>
      </c>
    </row>
    <row r="7" spans="1:167" x14ac:dyDescent="0.2">
      <c r="A7" s="1" t="s">
        <v>334</v>
      </c>
      <c r="B7" s="2">
        <v>388</v>
      </c>
      <c r="C7" s="2">
        <v>-45</v>
      </c>
      <c r="D7" s="2">
        <v>-3</v>
      </c>
      <c r="E7" s="2">
        <v>-368</v>
      </c>
      <c r="F7" s="2">
        <v>0</v>
      </c>
      <c r="G7" s="2">
        <v>12</v>
      </c>
      <c r="H7" s="2">
        <v>42</v>
      </c>
      <c r="I7" s="2">
        <v>-3553</v>
      </c>
      <c r="J7" s="2">
        <v>0</v>
      </c>
      <c r="K7" s="2">
        <v>2</v>
      </c>
      <c r="L7" s="2">
        <v>-184</v>
      </c>
      <c r="M7" s="2">
        <v>2</v>
      </c>
      <c r="N7" s="2">
        <v>-458</v>
      </c>
      <c r="O7" s="2">
        <v>-19</v>
      </c>
      <c r="P7" s="2">
        <v>-2207</v>
      </c>
      <c r="Q7" s="2">
        <v>-19</v>
      </c>
      <c r="R7" s="2">
        <v>2</v>
      </c>
      <c r="S7" s="2">
        <v>-817</v>
      </c>
      <c r="T7" s="2">
        <v>0</v>
      </c>
      <c r="U7" s="2">
        <v>0</v>
      </c>
      <c r="V7" s="2">
        <v>-350</v>
      </c>
      <c r="W7" s="2">
        <v>-18</v>
      </c>
      <c r="X7" s="2">
        <v>-108</v>
      </c>
      <c r="Y7" s="2">
        <v>6</v>
      </c>
      <c r="Z7" s="2">
        <v>-2799</v>
      </c>
      <c r="AA7" s="2">
        <v>3</v>
      </c>
      <c r="AB7" s="2">
        <v>-229</v>
      </c>
      <c r="AC7" s="2">
        <v>-536</v>
      </c>
      <c r="AD7" s="2">
        <v>-610</v>
      </c>
      <c r="AE7" s="2">
        <v>-977</v>
      </c>
      <c r="AF7" s="2">
        <v>0</v>
      </c>
      <c r="AG7" s="2">
        <v>-272</v>
      </c>
      <c r="AH7" s="2">
        <v>-21</v>
      </c>
      <c r="AI7" s="2">
        <v>-128</v>
      </c>
      <c r="AJ7" s="2">
        <v>-2</v>
      </c>
      <c r="AK7" s="2">
        <v>-53</v>
      </c>
      <c r="AL7" s="2">
        <v>-13</v>
      </c>
      <c r="AM7" s="2">
        <v>-65</v>
      </c>
      <c r="AN7" s="2">
        <v>0</v>
      </c>
      <c r="AO7" s="2">
        <v>-194</v>
      </c>
      <c r="AP7" s="2">
        <v>-517</v>
      </c>
      <c r="AQ7" s="2">
        <v>-800</v>
      </c>
      <c r="AR7" s="2">
        <v>-39</v>
      </c>
      <c r="AS7" s="2">
        <v>0</v>
      </c>
      <c r="AT7" s="2">
        <v>-224</v>
      </c>
      <c r="AU7" s="2">
        <v>-1532</v>
      </c>
      <c r="AV7" s="2">
        <v>-741</v>
      </c>
      <c r="AW7" s="2">
        <v>0</v>
      </c>
      <c r="AX7" s="2">
        <v>-253</v>
      </c>
      <c r="AY7" s="2">
        <v>-3</v>
      </c>
      <c r="AZ7" s="2">
        <v>-25</v>
      </c>
      <c r="BA7" s="2">
        <v>-6</v>
      </c>
      <c r="BB7" s="2">
        <v>-138</v>
      </c>
      <c r="BC7" s="2">
        <v>-70</v>
      </c>
      <c r="BD7" s="2">
        <v>27</v>
      </c>
      <c r="BE7" s="2">
        <v>50</v>
      </c>
      <c r="BF7" s="2">
        <v>429</v>
      </c>
      <c r="BG7" s="2">
        <v>-134</v>
      </c>
      <c r="BH7" s="2">
        <v>127</v>
      </c>
      <c r="BI7" s="2">
        <v>147</v>
      </c>
      <c r="BJ7" s="2">
        <v>7182</v>
      </c>
      <c r="BK7" s="2">
        <v>455</v>
      </c>
      <c r="BL7" s="2">
        <v>35343</v>
      </c>
      <c r="BM7" s="2">
        <v>26682</v>
      </c>
      <c r="BN7" s="2">
        <v>73</v>
      </c>
      <c r="BO7" s="2">
        <v>14</v>
      </c>
      <c r="BP7" s="2">
        <v>61</v>
      </c>
      <c r="BQ7" s="2">
        <v>26</v>
      </c>
      <c r="BR7" s="2">
        <v>58</v>
      </c>
      <c r="BS7" s="2">
        <v>-250</v>
      </c>
      <c r="BT7" s="2">
        <v>19</v>
      </c>
      <c r="BU7" s="2">
        <v>0</v>
      </c>
      <c r="BV7" s="2">
        <v>105</v>
      </c>
      <c r="BW7" s="2">
        <v>129</v>
      </c>
      <c r="BX7" s="2">
        <v>81</v>
      </c>
      <c r="BY7" s="2">
        <v>876</v>
      </c>
      <c r="BZ7" s="2">
        <v>150</v>
      </c>
      <c r="CA7" s="2">
        <v>138</v>
      </c>
      <c r="CB7" s="2">
        <v>150</v>
      </c>
      <c r="CC7" s="2">
        <v>100</v>
      </c>
      <c r="CD7" s="2">
        <v>0</v>
      </c>
      <c r="CE7" s="2">
        <v>10</v>
      </c>
      <c r="CF7" s="2">
        <v>0</v>
      </c>
      <c r="CG7" s="2">
        <v>786</v>
      </c>
      <c r="CH7" s="2">
        <v>996</v>
      </c>
      <c r="CI7" s="2">
        <v>-567</v>
      </c>
      <c r="CJ7" s="2">
        <v>-121</v>
      </c>
      <c r="CK7" s="2">
        <v>0</v>
      </c>
      <c r="CL7" s="2">
        <v>19</v>
      </c>
      <c r="CM7" s="2">
        <v>-324</v>
      </c>
      <c r="CN7" s="2">
        <v>-831</v>
      </c>
      <c r="CO7" s="2">
        <v>-1971</v>
      </c>
      <c r="CP7" s="2">
        <v>-2324</v>
      </c>
      <c r="CQ7" s="2">
        <v>-424</v>
      </c>
      <c r="CR7" s="2">
        <v>42</v>
      </c>
      <c r="CS7" s="2">
        <v>0</v>
      </c>
      <c r="CT7" s="2">
        <v>0</v>
      </c>
      <c r="CU7" s="2">
        <v>2</v>
      </c>
      <c r="CV7" s="2">
        <v>-544</v>
      </c>
      <c r="CW7" s="2">
        <v>0</v>
      </c>
      <c r="CX7" s="2">
        <v>-457</v>
      </c>
      <c r="CY7" s="2">
        <v>-43</v>
      </c>
      <c r="CZ7" s="2">
        <v>-49</v>
      </c>
      <c r="DA7" s="2">
        <v>0</v>
      </c>
      <c r="DB7" s="2">
        <v>-24</v>
      </c>
      <c r="DC7" s="2">
        <v>-2569</v>
      </c>
      <c r="DD7" s="2">
        <v>1</v>
      </c>
      <c r="DE7" s="2">
        <v>106</v>
      </c>
      <c r="DF7" s="2">
        <v>0</v>
      </c>
      <c r="DG7" s="2">
        <v>0</v>
      </c>
      <c r="DH7" s="2">
        <v>0</v>
      </c>
      <c r="DI7" s="2">
        <v>0</v>
      </c>
      <c r="DJ7" s="2">
        <v>124</v>
      </c>
      <c r="DK7" s="2">
        <v>208</v>
      </c>
      <c r="DL7" s="2">
        <v>0</v>
      </c>
      <c r="DM7" s="2">
        <v>26</v>
      </c>
      <c r="DN7" s="2">
        <v>51</v>
      </c>
      <c r="DO7" s="2">
        <v>35</v>
      </c>
      <c r="DP7" s="2">
        <v>158</v>
      </c>
      <c r="DQ7" s="2">
        <v>237</v>
      </c>
      <c r="DR7" s="2">
        <v>0</v>
      </c>
      <c r="DS7" s="2">
        <v>0</v>
      </c>
      <c r="DT7" s="2">
        <v>-311</v>
      </c>
      <c r="DU7" s="2">
        <v>1868</v>
      </c>
      <c r="DV7" s="2">
        <v>-1815</v>
      </c>
      <c r="DW7" s="2">
        <v>7</v>
      </c>
      <c r="DX7" s="2">
        <v>428</v>
      </c>
      <c r="DY7" s="2">
        <v>543</v>
      </c>
      <c r="DZ7" s="2">
        <v>133</v>
      </c>
      <c r="EA7" s="2">
        <v>-187</v>
      </c>
      <c r="EB7" s="2">
        <v>1179</v>
      </c>
      <c r="EC7" s="2">
        <v>-45</v>
      </c>
      <c r="ED7" s="2">
        <v>101</v>
      </c>
      <c r="EE7" s="2">
        <v>0</v>
      </c>
      <c r="EF7" s="2">
        <v>384</v>
      </c>
      <c r="EG7" s="2">
        <v>262</v>
      </c>
      <c r="EH7" s="2">
        <v>142</v>
      </c>
      <c r="EI7" s="2">
        <v>132</v>
      </c>
      <c r="EJ7" s="2">
        <v>396</v>
      </c>
      <c r="EK7" s="2">
        <v>298</v>
      </c>
      <c r="EL7" s="2">
        <v>29</v>
      </c>
      <c r="EM7" s="2">
        <v>-14</v>
      </c>
      <c r="EN7" s="2">
        <v>50</v>
      </c>
      <c r="EO7" s="2">
        <v>-69</v>
      </c>
      <c r="EP7" s="2">
        <v>79</v>
      </c>
      <c r="EQ7" s="2">
        <v>-9</v>
      </c>
      <c r="ER7" s="2">
        <v>93</v>
      </c>
      <c r="ES7" s="2">
        <v>15</v>
      </c>
      <c r="ET7" s="2">
        <v>0</v>
      </c>
      <c r="EU7" s="2">
        <v>0</v>
      </c>
      <c r="EV7" s="2">
        <v>-1335</v>
      </c>
      <c r="EW7" s="2">
        <v>-1142</v>
      </c>
      <c r="EX7" s="2">
        <v>277</v>
      </c>
      <c r="EY7" s="2">
        <v>-110</v>
      </c>
      <c r="EZ7" s="2">
        <v>-211</v>
      </c>
      <c r="FA7" s="2">
        <v>-444</v>
      </c>
      <c r="FB7" s="2">
        <v>43</v>
      </c>
      <c r="FC7" s="2">
        <v>101</v>
      </c>
      <c r="FD7" s="2">
        <v>4</v>
      </c>
      <c r="FE7" s="2">
        <v>0</v>
      </c>
      <c r="FF7" s="2">
        <v>-11</v>
      </c>
      <c r="FG7" s="2">
        <v>4</v>
      </c>
      <c r="FH7" s="2">
        <v>0</v>
      </c>
      <c r="FI7" s="2">
        <v>0</v>
      </c>
      <c r="FJ7" s="2">
        <v>0</v>
      </c>
      <c r="FK7" s="2">
        <v>65</v>
      </c>
    </row>
    <row r="8" spans="1:167" x14ac:dyDescent="0.2">
      <c r="A8" s="1" t="s">
        <v>335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0</v>
      </c>
      <c r="AN8" s="2">
        <v>0</v>
      </c>
      <c r="AO8" s="2">
        <v>0</v>
      </c>
      <c r="AP8" s="2">
        <v>0</v>
      </c>
      <c r="AQ8" s="2">
        <v>0</v>
      </c>
      <c r="AR8" s="2">
        <v>0</v>
      </c>
      <c r="AS8" s="2">
        <v>0</v>
      </c>
      <c r="AT8" s="2">
        <v>0</v>
      </c>
      <c r="AU8" s="2">
        <v>0</v>
      </c>
      <c r="AV8" s="2">
        <v>0</v>
      </c>
      <c r="AW8" s="2">
        <v>0</v>
      </c>
      <c r="AX8" s="2">
        <v>0</v>
      </c>
      <c r="AY8" s="2">
        <v>0</v>
      </c>
      <c r="AZ8" s="2">
        <v>0</v>
      </c>
      <c r="BA8" s="2">
        <v>0</v>
      </c>
      <c r="BB8" s="2">
        <v>0</v>
      </c>
      <c r="BC8" s="2">
        <v>0</v>
      </c>
      <c r="BD8" s="2">
        <v>0</v>
      </c>
      <c r="BE8" s="2">
        <v>0</v>
      </c>
      <c r="BF8" s="2">
        <v>0</v>
      </c>
      <c r="BG8" s="2">
        <v>0</v>
      </c>
      <c r="BH8" s="2">
        <v>0</v>
      </c>
      <c r="BI8" s="2">
        <v>0</v>
      </c>
      <c r="BJ8" s="2">
        <v>0</v>
      </c>
      <c r="BK8" s="2">
        <v>0</v>
      </c>
      <c r="BL8" s="2">
        <v>0</v>
      </c>
      <c r="BM8" s="2">
        <v>0</v>
      </c>
      <c r="BN8" s="2">
        <v>0</v>
      </c>
      <c r="BO8" s="2">
        <v>0</v>
      </c>
      <c r="BP8" s="2">
        <v>0</v>
      </c>
      <c r="BQ8" s="2">
        <v>0</v>
      </c>
      <c r="BR8" s="2">
        <v>0</v>
      </c>
      <c r="BS8" s="2">
        <v>0</v>
      </c>
      <c r="BT8" s="2">
        <v>0</v>
      </c>
      <c r="BU8" s="2">
        <v>0</v>
      </c>
      <c r="BV8" s="2">
        <v>0</v>
      </c>
      <c r="BW8" s="2">
        <v>0</v>
      </c>
      <c r="BX8" s="2">
        <v>0</v>
      </c>
      <c r="BY8" s="2">
        <v>0</v>
      </c>
      <c r="BZ8" s="2">
        <v>0</v>
      </c>
      <c r="CA8" s="2">
        <v>0</v>
      </c>
      <c r="CB8" s="2">
        <v>0</v>
      </c>
      <c r="CC8" s="2">
        <v>0</v>
      </c>
      <c r="CD8" s="2">
        <v>0</v>
      </c>
      <c r="CE8" s="2">
        <v>0</v>
      </c>
      <c r="CF8" s="2">
        <v>0</v>
      </c>
      <c r="CG8" s="2">
        <v>0</v>
      </c>
      <c r="CH8" s="2">
        <v>0</v>
      </c>
      <c r="CI8" s="2">
        <v>0</v>
      </c>
      <c r="CJ8" s="2">
        <v>0</v>
      </c>
      <c r="CK8" s="2">
        <v>0</v>
      </c>
      <c r="CL8" s="2">
        <v>0</v>
      </c>
      <c r="CM8" s="2">
        <v>0</v>
      </c>
      <c r="CN8" s="2">
        <v>0</v>
      </c>
      <c r="CO8" s="2">
        <v>0</v>
      </c>
      <c r="CP8" s="2">
        <v>0</v>
      </c>
      <c r="CQ8" s="2">
        <v>0</v>
      </c>
      <c r="CR8" s="2">
        <v>0</v>
      </c>
      <c r="CS8" s="2">
        <v>0</v>
      </c>
      <c r="CT8" s="2">
        <v>0</v>
      </c>
      <c r="CU8" s="2">
        <v>0</v>
      </c>
      <c r="CV8" s="2">
        <v>0</v>
      </c>
      <c r="CW8" s="2">
        <v>0</v>
      </c>
      <c r="CX8" s="2">
        <v>0</v>
      </c>
      <c r="CY8" s="2">
        <v>0</v>
      </c>
      <c r="CZ8" s="2">
        <v>0</v>
      </c>
      <c r="DA8" s="2">
        <v>0</v>
      </c>
      <c r="DB8" s="2">
        <v>0</v>
      </c>
      <c r="DC8" s="2">
        <v>0</v>
      </c>
      <c r="DD8" s="2">
        <v>0</v>
      </c>
      <c r="DE8" s="2">
        <v>0</v>
      </c>
      <c r="DF8" s="2">
        <v>0</v>
      </c>
      <c r="DG8" s="2">
        <v>0</v>
      </c>
      <c r="DH8" s="2">
        <v>0</v>
      </c>
      <c r="DI8" s="2">
        <v>0</v>
      </c>
      <c r="DJ8" s="2">
        <v>0</v>
      </c>
      <c r="DK8" s="2">
        <v>0</v>
      </c>
      <c r="DL8" s="2">
        <v>0</v>
      </c>
      <c r="DM8" s="2">
        <v>0</v>
      </c>
      <c r="DN8" s="2">
        <v>0</v>
      </c>
      <c r="DO8" s="2">
        <v>0</v>
      </c>
      <c r="DP8" s="2">
        <v>0</v>
      </c>
      <c r="DQ8" s="2">
        <v>0</v>
      </c>
      <c r="DR8" s="2">
        <v>0</v>
      </c>
      <c r="DS8" s="2">
        <v>0</v>
      </c>
      <c r="DT8" s="2">
        <v>0</v>
      </c>
      <c r="DU8" s="2">
        <v>0</v>
      </c>
      <c r="DV8" s="2">
        <v>0</v>
      </c>
      <c r="DW8" s="2">
        <v>0</v>
      </c>
      <c r="DX8" s="2">
        <v>0</v>
      </c>
      <c r="DY8" s="2">
        <v>0</v>
      </c>
      <c r="DZ8" s="2">
        <v>0</v>
      </c>
      <c r="EA8" s="2">
        <v>0</v>
      </c>
      <c r="EB8" s="2">
        <v>0</v>
      </c>
      <c r="EC8" s="2">
        <v>0</v>
      </c>
      <c r="ED8" s="2">
        <v>0</v>
      </c>
      <c r="EE8" s="2">
        <v>0</v>
      </c>
      <c r="EF8" s="2">
        <v>0</v>
      </c>
      <c r="EG8" s="2">
        <v>0</v>
      </c>
      <c r="EH8" s="2">
        <v>0</v>
      </c>
      <c r="EI8" s="2">
        <v>0</v>
      </c>
      <c r="EJ8" s="2">
        <v>0</v>
      </c>
      <c r="EK8" s="2">
        <v>0</v>
      </c>
      <c r="EL8" s="2">
        <v>0</v>
      </c>
      <c r="EM8" s="2">
        <v>0</v>
      </c>
      <c r="EN8" s="2">
        <v>0</v>
      </c>
      <c r="EO8" s="2">
        <v>0</v>
      </c>
      <c r="EP8" s="2">
        <v>0</v>
      </c>
      <c r="EQ8" s="2">
        <v>0</v>
      </c>
      <c r="ER8" s="2">
        <v>0</v>
      </c>
      <c r="ES8" s="2">
        <v>0</v>
      </c>
      <c r="ET8" s="2">
        <v>0</v>
      </c>
      <c r="EU8" s="2">
        <v>0</v>
      </c>
      <c r="EV8" s="2">
        <v>0</v>
      </c>
      <c r="EW8" s="2">
        <v>0</v>
      </c>
      <c r="EX8" s="2">
        <v>0</v>
      </c>
      <c r="EY8" s="2">
        <v>0</v>
      </c>
      <c r="EZ8" s="2">
        <v>0</v>
      </c>
      <c r="FA8" s="2">
        <v>0</v>
      </c>
      <c r="FB8" s="2">
        <v>0</v>
      </c>
      <c r="FC8" s="2">
        <v>0</v>
      </c>
      <c r="FD8" s="2">
        <v>0</v>
      </c>
      <c r="FE8" s="2">
        <v>0</v>
      </c>
      <c r="FF8" s="2">
        <v>0</v>
      </c>
      <c r="FG8" s="2">
        <v>0</v>
      </c>
      <c r="FH8" s="2">
        <v>0</v>
      </c>
      <c r="FI8" s="2">
        <v>0</v>
      </c>
      <c r="FJ8" s="2">
        <v>0</v>
      </c>
      <c r="FK8" s="2">
        <v>0</v>
      </c>
    </row>
    <row r="9" spans="1:167" x14ac:dyDescent="0.2">
      <c r="A9" s="1" t="s">
        <v>336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  <c r="AP9" s="2">
        <v>0</v>
      </c>
      <c r="AQ9" s="2">
        <v>0</v>
      </c>
      <c r="AR9" s="2">
        <v>0</v>
      </c>
      <c r="AS9" s="2">
        <v>0</v>
      </c>
      <c r="AT9" s="2">
        <v>0</v>
      </c>
      <c r="AU9" s="2">
        <v>0</v>
      </c>
      <c r="AV9" s="2">
        <v>0</v>
      </c>
      <c r="AW9" s="2">
        <v>0</v>
      </c>
      <c r="AX9" s="2">
        <v>0</v>
      </c>
      <c r="AY9" s="2">
        <v>0</v>
      </c>
      <c r="AZ9" s="2">
        <v>0</v>
      </c>
      <c r="BA9" s="2">
        <v>0</v>
      </c>
      <c r="BB9" s="2">
        <v>0</v>
      </c>
      <c r="BC9" s="2">
        <v>0</v>
      </c>
      <c r="BD9" s="2">
        <v>0</v>
      </c>
      <c r="BE9" s="2">
        <v>0</v>
      </c>
      <c r="BF9" s="2">
        <v>0</v>
      </c>
      <c r="BG9" s="2">
        <v>0</v>
      </c>
      <c r="BH9" s="2">
        <v>0</v>
      </c>
      <c r="BI9" s="2">
        <v>0</v>
      </c>
      <c r="BJ9" s="2">
        <v>0</v>
      </c>
      <c r="BK9" s="2">
        <v>0</v>
      </c>
      <c r="BL9" s="2">
        <v>0</v>
      </c>
      <c r="BM9" s="2">
        <v>0</v>
      </c>
      <c r="BN9" s="2">
        <v>0</v>
      </c>
      <c r="BO9" s="2">
        <v>0</v>
      </c>
      <c r="BP9" s="2">
        <v>0</v>
      </c>
      <c r="BQ9" s="2">
        <v>0</v>
      </c>
      <c r="BR9" s="2">
        <v>0</v>
      </c>
      <c r="BS9" s="2">
        <v>0</v>
      </c>
      <c r="BT9" s="2">
        <v>0</v>
      </c>
      <c r="BU9" s="2">
        <v>0</v>
      </c>
      <c r="BV9" s="2">
        <v>0</v>
      </c>
      <c r="BW9" s="2">
        <v>0</v>
      </c>
      <c r="BX9" s="2">
        <v>0</v>
      </c>
      <c r="BY9" s="2">
        <v>0</v>
      </c>
      <c r="BZ9" s="2">
        <v>0</v>
      </c>
      <c r="CA9" s="2">
        <v>0</v>
      </c>
      <c r="CB9" s="2">
        <v>0</v>
      </c>
      <c r="CC9" s="2">
        <v>0</v>
      </c>
      <c r="CD9" s="2">
        <v>0</v>
      </c>
      <c r="CE9" s="2">
        <v>0</v>
      </c>
      <c r="CF9" s="2">
        <v>0</v>
      </c>
      <c r="CG9" s="2">
        <v>0</v>
      </c>
      <c r="CH9" s="2">
        <v>0</v>
      </c>
      <c r="CI9" s="2">
        <v>0</v>
      </c>
      <c r="CJ9" s="2">
        <v>0</v>
      </c>
      <c r="CK9" s="2">
        <v>0</v>
      </c>
      <c r="CL9" s="2">
        <v>0</v>
      </c>
      <c r="CM9" s="2">
        <v>0</v>
      </c>
      <c r="CN9" s="2">
        <v>0</v>
      </c>
      <c r="CO9" s="2">
        <v>0</v>
      </c>
      <c r="CP9" s="2">
        <v>0</v>
      </c>
      <c r="CQ9" s="2">
        <v>0</v>
      </c>
      <c r="CR9" s="2">
        <v>0</v>
      </c>
      <c r="CS9" s="2">
        <v>0</v>
      </c>
      <c r="CT9" s="2">
        <v>0</v>
      </c>
      <c r="CU9" s="2">
        <v>0</v>
      </c>
      <c r="CV9" s="2">
        <v>0</v>
      </c>
      <c r="CW9" s="2">
        <v>0</v>
      </c>
      <c r="CX9" s="2">
        <v>0</v>
      </c>
      <c r="CY9" s="2">
        <v>0</v>
      </c>
      <c r="CZ9" s="2">
        <v>0</v>
      </c>
      <c r="DA9" s="2">
        <v>0</v>
      </c>
      <c r="DB9" s="2">
        <v>0</v>
      </c>
      <c r="DC9" s="2">
        <v>0</v>
      </c>
      <c r="DD9" s="2">
        <v>0</v>
      </c>
      <c r="DE9" s="2">
        <v>0</v>
      </c>
      <c r="DF9" s="2">
        <v>0</v>
      </c>
      <c r="DG9" s="2">
        <v>0</v>
      </c>
      <c r="DH9" s="2">
        <v>0</v>
      </c>
      <c r="DI9" s="2">
        <v>0</v>
      </c>
      <c r="DJ9" s="2">
        <v>0</v>
      </c>
      <c r="DK9" s="2">
        <v>0</v>
      </c>
      <c r="DL9" s="2">
        <v>0</v>
      </c>
      <c r="DM9" s="2">
        <v>0</v>
      </c>
      <c r="DN9" s="2">
        <v>0</v>
      </c>
      <c r="DO9" s="2">
        <v>0</v>
      </c>
      <c r="DP9" s="2">
        <v>0</v>
      </c>
      <c r="DQ9" s="2">
        <v>0</v>
      </c>
      <c r="DR9" s="2">
        <v>0</v>
      </c>
      <c r="DS9" s="2">
        <v>0</v>
      </c>
      <c r="DT9" s="2">
        <v>0</v>
      </c>
      <c r="DU9" s="2">
        <v>0</v>
      </c>
      <c r="DV9" s="2">
        <v>0</v>
      </c>
      <c r="DW9" s="2">
        <v>0</v>
      </c>
      <c r="DX9" s="2">
        <v>0</v>
      </c>
      <c r="DY9" s="2">
        <v>0</v>
      </c>
      <c r="DZ9" s="2">
        <v>0</v>
      </c>
      <c r="EA9" s="2">
        <v>0</v>
      </c>
      <c r="EB9" s="2">
        <v>0</v>
      </c>
      <c r="EC9" s="2">
        <v>0</v>
      </c>
      <c r="ED9" s="2">
        <v>0</v>
      </c>
      <c r="EE9" s="2">
        <v>0</v>
      </c>
      <c r="EF9" s="2">
        <v>0</v>
      </c>
      <c r="EG9" s="2">
        <v>0</v>
      </c>
      <c r="EH9" s="2">
        <v>0</v>
      </c>
      <c r="EI9" s="2">
        <v>0</v>
      </c>
      <c r="EJ9" s="2">
        <v>0</v>
      </c>
      <c r="EK9" s="2">
        <v>0</v>
      </c>
      <c r="EL9" s="2">
        <v>0</v>
      </c>
      <c r="EM9" s="2">
        <v>0</v>
      </c>
      <c r="EN9" s="2">
        <v>0</v>
      </c>
      <c r="EO9" s="2">
        <v>0</v>
      </c>
      <c r="EP9" s="2">
        <v>0</v>
      </c>
      <c r="EQ9" s="2">
        <v>0</v>
      </c>
      <c r="ER9" s="2">
        <v>0</v>
      </c>
      <c r="ES9" s="2">
        <v>0</v>
      </c>
      <c r="ET9" s="2">
        <v>0</v>
      </c>
      <c r="EU9" s="2">
        <v>0</v>
      </c>
      <c r="EV9" s="2">
        <v>0</v>
      </c>
      <c r="EW9" s="2">
        <v>0</v>
      </c>
      <c r="EX9" s="2">
        <v>0</v>
      </c>
      <c r="EY9" s="2">
        <v>0</v>
      </c>
      <c r="EZ9" s="2">
        <v>0</v>
      </c>
      <c r="FA9" s="2">
        <v>0</v>
      </c>
      <c r="FB9" s="2">
        <v>0</v>
      </c>
      <c r="FC9" s="2">
        <v>0</v>
      </c>
      <c r="FD9" s="2">
        <v>0</v>
      </c>
      <c r="FE9" s="2">
        <v>0</v>
      </c>
      <c r="FF9" s="2">
        <v>0</v>
      </c>
      <c r="FG9" s="2">
        <v>0</v>
      </c>
      <c r="FH9" s="2">
        <v>0</v>
      </c>
      <c r="FI9" s="2">
        <v>0</v>
      </c>
      <c r="FJ9" s="2">
        <v>0</v>
      </c>
      <c r="FK9" s="2">
        <v>0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84"/>
  <sheetViews>
    <sheetView zoomScale="90" zoomScaleNormal="90" workbookViewId="0">
      <pane ySplit="1" topLeftCell="A2" activePane="bottomLeft" state="frozen"/>
      <selection pane="bottomLeft" activeCell="G1" sqref="G1"/>
    </sheetView>
  </sheetViews>
  <sheetFormatPr baseColWidth="10" defaultColWidth="9.1640625" defaultRowHeight="15" x14ac:dyDescent="0.2"/>
  <cols>
    <col min="1" max="1" width="13.1640625" style="2" customWidth="1"/>
    <col min="2" max="2" width="11.33203125" style="2" customWidth="1"/>
    <col min="4" max="4" width="62.1640625" style="2" customWidth="1"/>
    <col min="5" max="5" width="10.33203125" style="2" customWidth="1"/>
    <col min="6" max="8" width="10.33203125" style="3" customWidth="1"/>
    <col min="9" max="9" width="10.33203125" style="2" customWidth="1"/>
    <col min="10" max="10" width="18.1640625" style="2" customWidth="1"/>
    <col min="12" max="12" width="9.1640625" style="3"/>
    <col min="13" max="13" width="9.1640625" style="4"/>
    <col min="18" max="23" width="9.1640625" style="2" hidden="1"/>
  </cols>
  <sheetData>
    <row r="1" spans="1:19" s="8" customFormat="1" ht="30" customHeight="1" x14ac:dyDescent="0.2">
      <c r="A1" s="5" t="s">
        <v>337</v>
      </c>
      <c r="B1" s="5" t="s">
        <v>338</v>
      </c>
      <c r="C1" s="5" t="s">
        <v>339</v>
      </c>
      <c r="D1" s="5" t="s">
        <v>340</v>
      </c>
      <c r="E1" s="5" t="s">
        <v>341</v>
      </c>
      <c r="F1" s="6" t="s">
        <v>342</v>
      </c>
      <c r="G1" s="6" t="s">
        <v>343</v>
      </c>
      <c r="H1" s="6" t="s">
        <v>344</v>
      </c>
      <c r="I1" s="5" t="s">
        <v>345</v>
      </c>
      <c r="J1" s="5"/>
      <c r="K1" s="5" t="s">
        <v>346</v>
      </c>
      <c r="L1" s="6" t="s">
        <v>347</v>
      </c>
      <c r="M1" s="7" t="s">
        <v>348</v>
      </c>
      <c r="N1" s="5" t="s">
        <v>349</v>
      </c>
      <c r="P1" s="9" t="s">
        <v>334</v>
      </c>
    </row>
    <row r="2" spans="1:19" ht="13.5" customHeight="1" x14ac:dyDescent="0.2">
      <c r="A2" s="58" t="s">
        <v>350</v>
      </c>
      <c r="B2" s="62" t="s">
        <v>351</v>
      </c>
      <c r="C2" s="12" t="s">
        <v>352</v>
      </c>
      <c r="D2" s="12" t="s">
        <v>116</v>
      </c>
      <c r="E2" s="12">
        <f>IFERROR(INDEX('файл остатки'!$A$5:$FG$265,MATCH($P$1,'файл остатки'!$A$5:$A$228,0),MATCH(D2,'файл остатки'!$A$5:$FG$5,0)), 0)</f>
        <v>26</v>
      </c>
      <c r="F2" s="12">
        <f>IFERROR(INDEX('файл остатки'!$A$5:$FG$265,MATCH($P$2,'файл остатки'!$A$5:$A$228,0),MATCH(D2,'файл остатки'!$A$5:$FG$5,0)), 0)</f>
        <v>0</v>
      </c>
      <c r="G2" s="12">
        <v>0</v>
      </c>
      <c r="H2" s="12">
        <f>MIN(E2 - G2, 0)</f>
        <v>0</v>
      </c>
      <c r="I2" s="12">
        <v>0</v>
      </c>
      <c r="K2" s="13">
        <v>600</v>
      </c>
      <c r="L2" s="13">
        <f>-(H2 + H3 + H4 + H5 + H6) / K2</f>
        <v>0.51833333333333331</v>
      </c>
      <c r="M2" s="13">
        <f>ROUND(L2, 0)</f>
        <v>1</v>
      </c>
      <c r="P2" s="14" t="s">
        <v>335</v>
      </c>
      <c r="R2" s="13" t="s">
        <v>353</v>
      </c>
      <c r="S2" s="13">
        <v>37</v>
      </c>
    </row>
    <row r="3" spans="1:19" x14ac:dyDescent="0.2">
      <c r="A3" s="58"/>
      <c r="B3" s="58"/>
      <c r="C3" s="12" t="s">
        <v>354</v>
      </c>
      <c r="D3" s="12" t="s">
        <v>118</v>
      </c>
      <c r="E3" s="12">
        <f>IFERROR(INDEX('файл остатки'!$A$5:$FG$265,MATCH($P$1,'файл остатки'!$A$5:$A$228,0),MATCH(D3,'файл остатки'!$A$5:$FG$5,0)), 0)</f>
        <v>35</v>
      </c>
      <c r="F3" s="12">
        <f>IFERROR(INDEX('файл остатки'!$A$5:$FG$265,MATCH($P$2,'файл остатки'!$A$5:$A$228,0),MATCH(D3,'файл остатки'!$A$5:$FG$5,0)), 0)</f>
        <v>0</v>
      </c>
      <c r="G3" s="12">
        <v>0</v>
      </c>
      <c r="H3" s="12">
        <f>MIN(E3 - G3, 0)</f>
        <v>0</v>
      </c>
      <c r="I3" s="12">
        <v>0</v>
      </c>
    </row>
    <row r="4" spans="1:19" x14ac:dyDescent="0.2">
      <c r="A4" s="58"/>
      <c r="B4" s="58"/>
      <c r="C4" s="12" t="s">
        <v>355</v>
      </c>
      <c r="D4" s="12" t="s">
        <v>119</v>
      </c>
      <c r="E4" s="12">
        <f>IFERROR(INDEX('файл остатки'!$A$5:$FG$265,MATCH($P$1,'файл остатки'!$A$5:$A$228,0),MATCH(D4,'файл остатки'!$A$5:$FG$5,0)), 0)</f>
        <v>158</v>
      </c>
      <c r="F4" s="12">
        <f>IFERROR(INDEX('файл остатки'!$A$5:$FG$265,MATCH($P$2,'файл остатки'!$A$5:$A$228,0),MATCH(D4,'файл остатки'!$A$5:$FG$5,0)), 0)</f>
        <v>0</v>
      </c>
      <c r="G4" s="12">
        <v>0</v>
      </c>
      <c r="H4" s="12">
        <f>MIN(E4 - G4, 0)</f>
        <v>0</v>
      </c>
      <c r="I4" s="12">
        <v>0</v>
      </c>
    </row>
    <row r="5" spans="1:19" x14ac:dyDescent="0.2">
      <c r="A5" s="58"/>
      <c r="B5" s="58"/>
      <c r="C5" s="12" t="s">
        <v>356</v>
      </c>
      <c r="D5" s="12" t="s">
        <v>123</v>
      </c>
      <c r="E5" s="12">
        <f>IFERROR(INDEX('файл остатки'!$A$5:$FG$265,MATCH($P$1,'файл остатки'!$A$5:$A$228,0),MATCH(D5,'файл остатки'!$A$5:$FG$5,0)), 0)</f>
        <v>-311</v>
      </c>
      <c r="F5" s="12">
        <f>IFERROR(INDEX('файл остатки'!$A$5:$FG$265,MATCH($P$2,'файл остатки'!$A$5:$A$228,0),MATCH(D5,'файл остатки'!$A$5:$FG$5,0)), 0)</f>
        <v>0</v>
      </c>
      <c r="G5" s="12">
        <v>0</v>
      </c>
      <c r="H5" s="12">
        <f>MIN(E5 - G5, 0)</f>
        <v>-311</v>
      </c>
      <c r="I5" s="12">
        <v>0</v>
      </c>
    </row>
    <row r="6" spans="1:19" x14ac:dyDescent="0.2">
      <c r="A6" s="58"/>
      <c r="B6" s="58"/>
      <c r="C6" s="12" t="s">
        <v>357</v>
      </c>
      <c r="D6" s="12" t="s">
        <v>124</v>
      </c>
      <c r="E6" s="12">
        <f>IFERROR(INDEX('файл остатки'!$A$5:$FG$265,MATCH($P$1,'файл остатки'!$A$5:$A$228,0),MATCH(D6,'файл остатки'!$A$5:$FG$5,0)), 0)</f>
        <v>1868</v>
      </c>
      <c r="F6" s="12">
        <f>IFERROR(INDEX('файл остатки'!$A$5:$FG$265,MATCH($P$2,'файл остатки'!$A$5:$A$228,0),MATCH(D6,'файл остатки'!$A$5:$FG$5,0)), 0)</f>
        <v>0</v>
      </c>
      <c r="G6" s="12">
        <v>0</v>
      </c>
      <c r="H6" s="12">
        <f>MIN(E6 - G6, 0)</f>
        <v>0</v>
      </c>
      <c r="I6" s="12">
        <v>0</v>
      </c>
    </row>
    <row r="9" spans="1:19" ht="13.5" customHeight="1" x14ac:dyDescent="0.2">
      <c r="A9" s="58" t="s">
        <v>350</v>
      </c>
      <c r="B9" s="62" t="s">
        <v>351</v>
      </c>
      <c r="C9" s="12" t="s">
        <v>358</v>
      </c>
      <c r="D9" s="12" t="s">
        <v>120</v>
      </c>
      <c r="E9" s="12">
        <f>IFERROR(INDEX('файл остатки'!$A$5:$FG$265,MATCH($P$1,'файл остатки'!$A$5:$A$228,0),MATCH(D9,'файл остатки'!$A$5:$FG$5,0)), 0)</f>
        <v>237</v>
      </c>
      <c r="F9" s="12">
        <f>IFERROR(INDEX('файл остатки'!$A$5:$FG$265,MATCH($P$2,'файл остатки'!$A$5:$A$228,0),MATCH(D9,'файл остатки'!$A$5:$FG$5,0)), 0)</f>
        <v>0</v>
      </c>
      <c r="G9" s="12">
        <v>0</v>
      </c>
      <c r="H9" s="12">
        <f>MIN(E9 - G9, 0)</f>
        <v>0</v>
      </c>
      <c r="I9" s="12">
        <v>0</v>
      </c>
      <c r="K9" s="13">
        <v>600</v>
      </c>
      <c r="L9" s="13">
        <f>-(H9 + H10) / K9</f>
        <v>3.0249999999999999</v>
      </c>
      <c r="M9" s="13">
        <f>ROUND(L9, 0)</f>
        <v>3</v>
      </c>
      <c r="R9" s="13" t="s">
        <v>359</v>
      </c>
      <c r="S9" s="13">
        <v>38</v>
      </c>
    </row>
    <row r="10" spans="1:19" x14ac:dyDescent="0.2">
      <c r="A10" s="58"/>
      <c r="B10" s="58"/>
      <c r="C10" s="12" t="s">
        <v>357</v>
      </c>
      <c r="D10" s="12" t="s">
        <v>125</v>
      </c>
      <c r="E10" s="12">
        <f>IFERROR(INDEX('файл остатки'!$A$5:$FG$265,MATCH($P$1,'файл остатки'!$A$5:$A$228,0),MATCH(D10,'файл остатки'!$A$5:$FG$5,0)), 0)</f>
        <v>-1815</v>
      </c>
      <c r="F10" s="12">
        <f>IFERROR(INDEX('файл остатки'!$A$5:$FG$265,MATCH($P$2,'файл остатки'!$A$5:$A$228,0),MATCH(D10,'файл остатки'!$A$5:$FG$5,0)), 0)</f>
        <v>0</v>
      </c>
      <c r="G10" s="12">
        <v>0</v>
      </c>
      <c r="H10" s="12">
        <f>MIN(E10 - G10, 0)</f>
        <v>-1815</v>
      </c>
      <c r="I10" s="12">
        <v>0</v>
      </c>
    </row>
    <row r="13" spans="1:19" ht="13.5" customHeight="1" x14ac:dyDescent="0.2">
      <c r="A13" s="58" t="s">
        <v>360</v>
      </c>
      <c r="B13" s="62" t="s">
        <v>351</v>
      </c>
      <c r="C13" s="12" t="s">
        <v>355</v>
      </c>
      <c r="D13" s="12" t="s">
        <v>113</v>
      </c>
      <c r="E13" s="12">
        <f>IFERROR(INDEX('файл остатки'!$A$5:$FG$265,MATCH($P$1,'файл остатки'!$A$5:$A$228,0),MATCH(D13,'файл остатки'!$A$5:$FG$5,0)), 0)</f>
        <v>124</v>
      </c>
      <c r="F13" s="12">
        <f>IFERROR(INDEX('файл остатки'!$A$5:$FG$265,MATCH($P$2,'файл остатки'!$A$5:$A$228,0),MATCH(D13,'файл остатки'!$A$5:$FG$5,0)), 0)</f>
        <v>0</v>
      </c>
      <c r="G13" s="12">
        <v>0</v>
      </c>
      <c r="H13" s="12">
        <f>MIN(E13 - G13, 0)</f>
        <v>0</v>
      </c>
      <c r="I13" s="12">
        <v>0</v>
      </c>
      <c r="K13" s="13">
        <v>600</v>
      </c>
      <c r="L13" s="13">
        <f>-(H13 + H14) / K13</f>
        <v>0</v>
      </c>
      <c r="M13" s="13">
        <f>ROUND(L13, 0)</f>
        <v>0</v>
      </c>
      <c r="R13" s="13" t="s">
        <v>361</v>
      </c>
      <c r="S13" s="13">
        <v>39</v>
      </c>
    </row>
    <row r="14" spans="1:19" x14ac:dyDescent="0.2">
      <c r="A14" s="58"/>
      <c r="B14" s="58"/>
      <c r="C14" s="12" t="s">
        <v>362</v>
      </c>
      <c r="D14" s="12" t="s">
        <v>114</v>
      </c>
      <c r="E14" s="12">
        <f>IFERROR(INDEX('файл остатки'!$A$5:$FG$265,MATCH($P$1,'файл остатки'!$A$5:$A$228,0),MATCH(D14,'файл остатки'!$A$5:$FG$5,0)), 0)</f>
        <v>208</v>
      </c>
      <c r="F14" s="12">
        <f>IFERROR(INDEX('файл остатки'!$A$5:$FG$265,MATCH($P$2,'файл остатки'!$A$5:$A$228,0),MATCH(D14,'файл остатки'!$A$5:$FG$5,0)), 0)</f>
        <v>0</v>
      </c>
      <c r="G14" s="12">
        <v>0</v>
      </c>
      <c r="H14" s="12">
        <f>MIN(E14 - G14, 0)</f>
        <v>0</v>
      </c>
      <c r="I14" s="12">
        <v>0</v>
      </c>
    </row>
    <row r="17" spans="1:19" ht="13.5" customHeight="1" x14ac:dyDescent="0.2">
      <c r="A17" s="58" t="s">
        <v>363</v>
      </c>
      <c r="B17" s="61" t="s">
        <v>364</v>
      </c>
      <c r="C17" s="15" t="s">
        <v>358</v>
      </c>
      <c r="D17" s="15" t="s">
        <v>144</v>
      </c>
      <c r="E17" s="15">
        <f>IFERROR(INDEX('файл остатки'!$A$5:$FG$265,MATCH($P$1,'файл остатки'!$A$5:$A$228,0),MATCH(D17,'файл остатки'!$A$5:$FG$5,0)), 0)</f>
        <v>-69</v>
      </c>
      <c r="F17" s="15">
        <f>IFERROR(INDEX('файл остатки'!$A$5:$FG$265,MATCH($P$2,'файл остатки'!$A$5:$A$228,0),MATCH(D17,'файл остатки'!$A$5:$FG$5,0)), 0)</f>
        <v>0</v>
      </c>
      <c r="G17" s="15">
        <v>0</v>
      </c>
      <c r="H17" s="15">
        <f>MIN(E17 - G17, 0)</f>
        <v>-69</v>
      </c>
      <c r="I17" s="15">
        <v>0</v>
      </c>
      <c r="K17" s="13">
        <v>300</v>
      </c>
      <c r="L17" s="13">
        <f>-(H17 + H18) / K17</f>
        <v>0.26</v>
      </c>
      <c r="M17" s="13">
        <f>ROUND(L17, 0)</f>
        <v>0</v>
      </c>
      <c r="R17" s="13" t="s">
        <v>365</v>
      </c>
      <c r="S17" s="13">
        <v>40</v>
      </c>
    </row>
    <row r="18" spans="1:19" x14ac:dyDescent="0.2">
      <c r="A18" s="58"/>
      <c r="B18" s="58"/>
      <c r="C18" s="15" t="s">
        <v>358</v>
      </c>
      <c r="D18" s="15" t="s">
        <v>146</v>
      </c>
      <c r="E18" s="15">
        <f>IFERROR(INDEX('файл остатки'!$A$5:$FG$265,MATCH($P$1,'файл остатки'!$A$5:$A$228,0),MATCH(D18,'файл остатки'!$A$5:$FG$5,0)), 0)</f>
        <v>-9</v>
      </c>
      <c r="F18" s="15">
        <f>IFERROR(INDEX('файл остатки'!$A$5:$FG$265,MATCH($P$2,'файл остатки'!$A$5:$A$228,0),MATCH(D18,'файл остатки'!$A$5:$FG$5,0)), 0)</f>
        <v>0</v>
      </c>
      <c r="G18" s="15">
        <v>0</v>
      </c>
      <c r="H18" s="15">
        <f>MIN(E18 - G18, 0)</f>
        <v>-9</v>
      </c>
      <c r="I18" s="15">
        <v>0</v>
      </c>
    </row>
    <row r="21" spans="1:19" ht="13.5" customHeight="1" x14ac:dyDescent="0.2">
      <c r="A21" s="58" t="s">
        <v>363</v>
      </c>
      <c r="B21" s="61" t="s">
        <v>364</v>
      </c>
      <c r="C21" s="15" t="s">
        <v>355</v>
      </c>
      <c r="D21" s="15" t="s">
        <v>142</v>
      </c>
      <c r="E21" s="15">
        <f>IFERROR(INDEX('файл остатки'!$A$5:$FG$265,MATCH($P$1,'файл остатки'!$A$5:$A$228,0),MATCH(D21,'файл остатки'!$A$5:$FG$5,0)), 0)</f>
        <v>-14</v>
      </c>
      <c r="F21" s="15">
        <f>IFERROR(INDEX('файл остатки'!$A$5:$FG$265,MATCH($P$2,'файл остатки'!$A$5:$A$228,0),MATCH(D21,'файл остатки'!$A$5:$FG$5,0)), 0)</f>
        <v>0</v>
      </c>
      <c r="G21" s="15">
        <v>0</v>
      </c>
      <c r="H21" s="15">
        <f>MIN(E21 - G21, 0)</f>
        <v>-14</v>
      </c>
      <c r="I21" s="15">
        <v>0</v>
      </c>
      <c r="K21" s="13">
        <v>300</v>
      </c>
      <c r="L21" s="13">
        <f>-(H21 + H22 + H23) / K21</f>
        <v>4.6666666666666669E-2</v>
      </c>
      <c r="M21" s="13">
        <f>ROUND(L21, 0)</f>
        <v>0</v>
      </c>
      <c r="R21" s="13" t="s">
        <v>366</v>
      </c>
      <c r="S21" s="13">
        <v>41</v>
      </c>
    </row>
    <row r="22" spans="1:19" x14ac:dyDescent="0.2">
      <c r="A22" s="58"/>
      <c r="B22" s="58"/>
      <c r="C22" s="15" t="s">
        <v>358</v>
      </c>
      <c r="D22" s="15" t="s">
        <v>143</v>
      </c>
      <c r="E22" s="15">
        <f>IFERROR(INDEX('файл остатки'!$A$5:$FG$265,MATCH($P$1,'файл остатки'!$A$5:$A$228,0),MATCH(D22,'файл остатки'!$A$5:$FG$5,0)), 0)</f>
        <v>50</v>
      </c>
      <c r="F22" s="15">
        <f>IFERROR(INDEX('файл остатки'!$A$5:$FG$265,MATCH($P$2,'файл остатки'!$A$5:$A$228,0),MATCH(D22,'файл остатки'!$A$5:$FG$5,0)), 0)</f>
        <v>0</v>
      </c>
      <c r="G22" s="15">
        <v>0</v>
      </c>
      <c r="H22" s="15">
        <f>MIN(E22 - G22, 0)</f>
        <v>0</v>
      </c>
      <c r="I22" s="15">
        <v>0</v>
      </c>
    </row>
    <row r="23" spans="1:19" x14ac:dyDescent="0.2">
      <c r="A23" s="58"/>
      <c r="B23" s="58"/>
      <c r="C23" s="15" t="s">
        <v>367</v>
      </c>
      <c r="D23" s="15" t="s">
        <v>145</v>
      </c>
      <c r="E23" s="15">
        <f>IFERROR(INDEX('файл остатки'!$A$5:$FG$265,MATCH($P$1,'файл остатки'!$A$5:$A$228,0),MATCH(D23,'файл остатки'!$A$5:$FG$5,0)), 0)</f>
        <v>79</v>
      </c>
      <c r="F23" s="15">
        <f>IFERROR(INDEX('файл остатки'!$A$5:$FG$265,MATCH($P$2,'файл остатки'!$A$5:$A$228,0),MATCH(D23,'файл остатки'!$A$5:$FG$5,0)), 0)</f>
        <v>0</v>
      </c>
      <c r="G23" s="15">
        <v>0</v>
      </c>
      <c r="H23" s="15">
        <f>MIN(E23 - G23, 0)</f>
        <v>0</v>
      </c>
      <c r="I23" s="15">
        <v>0</v>
      </c>
    </row>
    <row r="26" spans="1:19" ht="13.5" customHeight="1" x14ac:dyDescent="0.2">
      <c r="A26" s="58" t="s">
        <v>350</v>
      </c>
      <c r="B26" s="62" t="s">
        <v>351</v>
      </c>
      <c r="C26" s="12" t="s">
        <v>356</v>
      </c>
      <c r="D26" s="12" t="s">
        <v>117</v>
      </c>
      <c r="E26" s="12">
        <f>IFERROR(INDEX('файл остатки'!$A$5:$FG$265,MATCH($P$1,'файл остатки'!$A$5:$A$228,0),MATCH(D26,'файл остатки'!$A$5:$FG$5,0)), 0)</f>
        <v>51</v>
      </c>
      <c r="F26" s="12">
        <f>IFERROR(INDEX('файл остатки'!$A$5:$FG$265,MATCH($P$2,'файл остатки'!$A$5:$A$228,0),MATCH(D26,'файл остатки'!$A$5:$FG$5,0)), 0)</f>
        <v>0</v>
      </c>
      <c r="G26" s="12">
        <v>0</v>
      </c>
      <c r="H26" s="12">
        <f>MIN(E26 - G26, 0)</f>
        <v>0</v>
      </c>
      <c r="I26" s="12">
        <v>0</v>
      </c>
      <c r="K26" s="13">
        <v>600</v>
      </c>
      <c r="L26" s="13">
        <f>-(H26 + H27) / K26</f>
        <v>0</v>
      </c>
      <c r="M26" s="13">
        <f>ROUND(L26, 0)</f>
        <v>0</v>
      </c>
      <c r="R26" s="13" t="s">
        <v>368</v>
      </c>
      <c r="S26" s="13">
        <v>42</v>
      </c>
    </row>
    <row r="27" spans="1:19" x14ac:dyDescent="0.2">
      <c r="A27" s="58"/>
      <c r="B27" s="58"/>
      <c r="C27" s="12" t="s">
        <v>356</v>
      </c>
      <c r="D27" s="12" t="s">
        <v>121</v>
      </c>
      <c r="E27" s="12">
        <f>IFERROR(INDEX('файл остатки'!$A$5:$FG$265,MATCH($P$1,'файл остатки'!$A$5:$A$228,0),MATCH(D27,'файл остатки'!$A$5:$FG$5,0)), 0)</f>
        <v>0</v>
      </c>
      <c r="F27" s="12">
        <f>IFERROR(INDEX('файл остатки'!$A$5:$FG$265,MATCH($P$2,'файл остатки'!$A$5:$A$228,0),MATCH(D27,'файл остатки'!$A$5:$FG$5,0)), 0)</f>
        <v>0</v>
      </c>
      <c r="G27" s="12">
        <v>0</v>
      </c>
      <c r="H27" s="12">
        <f>MIN(E27 - G27, 0)</f>
        <v>0</v>
      </c>
      <c r="I27" s="12">
        <v>0</v>
      </c>
    </row>
    <row r="30" spans="1:19" x14ac:dyDescent="0.2">
      <c r="A30" s="10" t="s">
        <v>360</v>
      </c>
      <c r="B30" s="11" t="s">
        <v>351</v>
      </c>
      <c r="C30" s="12" t="s">
        <v>362</v>
      </c>
      <c r="D30" s="12" t="s">
        <v>115</v>
      </c>
      <c r="E30" s="12">
        <f>IFERROR(INDEX('файл остатки'!$A$5:$FG$265,MATCH($P$1,'файл остатки'!$A$5:$A$228,0),MATCH(D30,'файл остатки'!$A$5:$FG$5,0)), 0)</f>
        <v>0</v>
      </c>
      <c r="F30" s="12">
        <f>IFERROR(INDEX('файл остатки'!$A$5:$FG$265,MATCH($P$2,'файл остатки'!$A$5:$A$228,0),MATCH(D30,'файл остатки'!$A$5:$FG$5,0)), 0)</f>
        <v>0</v>
      </c>
      <c r="G30" s="12">
        <v>0</v>
      </c>
      <c r="H30" s="12">
        <f>MIN(E30 - G30, 0)</f>
        <v>0</v>
      </c>
      <c r="I30" s="12">
        <v>0</v>
      </c>
      <c r="K30" s="13">
        <v>600</v>
      </c>
      <c r="L30" s="13">
        <f>-(H30) / K30</f>
        <v>0</v>
      </c>
      <c r="M30" s="13">
        <f>ROUND(L30, 0)</f>
        <v>0</v>
      </c>
      <c r="R30" s="13" t="s">
        <v>369</v>
      </c>
      <c r="S30" s="13">
        <v>43</v>
      </c>
    </row>
    <row r="33" spans="1:19" x14ac:dyDescent="0.2">
      <c r="A33" s="10" t="s">
        <v>350</v>
      </c>
      <c r="B33" s="11" t="s">
        <v>351</v>
      </c>
      <c r="C33" s="12" t="s">
        <v>357</v>
      </c>
      <c r="D33" s="12" t="s">
        <v>122</v>
      </c>
      <c r="E33" s="12">
        <f>IFERROR(INDEX('файл остатки'!$A$5:$FG$265,MATCH($P$1,'файл остатки'!$A$5:$A$228,0),MATCH(D33,'файл остатки'!$A$5:$FG$5,0)), 0)</f>
        <v>0</v>
      </c>
      <c r="F33" s="12">
        <f>IFERROR(INDEX('файл остатки'!$A$5:$FG$265,MATCH($P$2,'файл остатки'!$A$5:$A$228,0),MATCH(D33,'файл остатки'!$A$5:$FG$5,0)), 0)</f>
        <v>0</v>
      </c>
      <c r="G33" s="12">
        <v>0</v>
      </c>
      <c r="H33" s="12">
        <f>MIN(E33 - G33, 0)</f>
        <v>0</v>
      </c>
      <c r="I33" s="12">
        <v>0</v>
      </c>
      <c r="K33" s="13">
        <v>600</v>
      </c>
      <c r="L33" s="13">
        <f>-(H33) / K33</f>
        <v>0</v>
      </c>
      <c r="M33" s="13">
        <f>ROUND(L33, 0)</f>
        <v>0</v>
      </c>
      <c r="R33" s="13" t="s">
        <v>370</v>
      </c>
      <c r="S33" s="13">
        <v>44</v>
      </c>
    </row>
    <row r="36" spans="1:19" x14ac:dyDescent="0.2">
      <c r="A36" s="10" t="s">
        <v>371</v>
      </c>
      <c r="B36" s="16" t="s">
        <v>372</v>
      </c>
      <c r="C36" s="17" t="s">
        <v>356</v>
      </c>
      <c r="D36" s="17" t="s">
        <v>131</v>
      </c>
      <c r="E36" s="17">
        <f>IFERROR(INDEX('файл остатки'!$A$5:$FG$265,MATCH($P$1,'файл остатки'!$A$5:$A$228,0),MATCH(D36,'файл остатки'!$A$5:$FG$5,0)), 0)</f>
        <v>1179</v>
      </c>
      <c r="F36" s="17">
        <f>IFERROR(INDEX('файл остатки'!$A$5:$FG$265,MATCH($P$2,'файл остатки'!$A$5:$A$228,0),MATCH(D36,'файл остатки'!$A$5:$FG$5,0)), 0)</f>
        <v>0</v>
      </c>
      <c r="G36" s="17">
        <v>0</v>
      </c>
      <c r="H36" s="17">
        <f>MIN(E36 - G36, 0)</f>
        <v>0</v>
      </c>
      <c r="I36" s="17">
        <v>0</v>
      </c>
      <c r="K36" s="13">
        <v>370</v>
      </c>
      <c r="L36" s="13">
        <f>-(H36) / K36</f>
        <v>0</v>
      </c>
      <c r="M36" s="13">
        <f>ROUND(L36, 0)</f>
        <v>0</v>
      </c>
      <c r="R36" s="13" t="s">
        <v>373</v>
      </c>
      <c r="S36" s="13">
        <v>45</v>
      </c>
    </row>
    <row r="39" spans="1:19" x14ac:dyDescent="0.2">
      <c r="A39" s="10" t="s">
        <v>374</v>
      </c>
      <c r="B39" s="16" t="s">
        <v>372</v>
      </c>
      <c r="C39" s="17" t="s">
        <v>355</v>
      </c>
      <c r="D39" s="17" t="s">
        <v>126</v>
      </c>
      <c r="E39" s="17">
        <f>IFERROR(INDEX('файл остатки'!$A$5:$FG$265,MATCH($P$1,'файл остатки'!$A$5:$A$228,0),MATCH(D39,'файл остатки'!$A$5:$FG$5,0)), 0)</f>
        <v>7</v>
      </c>
      <c r="F39" s="17">
        <f>IFERROR(INDEX('файл остатки'!$A$5:$FG$265,MATCH($P$2,'файл остатки'!$A$5:$A$228,0),MATCH(D39,'файл остатки'!$A$5:$FG$5,0)), 0)</f>
        <v>0</v>
      </c>
      <c r="G39" s="17">
        <v>0</v>
      </c>
      <c r="H39" s="17">
        <f>MIN(E39 - G39, 0)</f>
        <v>0</v>
      </c>
      <c r="I39" s="17">
        <v>0</v>
      </c>
      <c r="K39" s="13">
        <v>370</v>
      </c>
      <c r="L39" s="13">
        <f>-(H39) / K39</f>
        <v>0</v>
      </c>
      <c r="M39" s="13">
        <f>ROUND(L39, 0)</f>
        <v>0</v>
      </c>
      <c r="R39" s="13" t="s">
        <v>375</v>
      </c>
      <c r="S39" s="13">
        <v>46</v>
      </c>
    </row>
    <row r="42" spans="1:19" ht="13.5" customHeight="1" x14ac:dyDescent="0.2">
      <c r="A42" s="58" t="s">
        <v>371</v>
      </c>
      <c r="B42" s="59" t="s">
        <v>372</v>
      </c>
      <c r="C42" s="17" t="s">
        <v>356</v>
      </c>
      <c r="D42" s="17" t="s">
        <v>127</v>
      </c>
      <c r="E42" s="17">
        <f>IFERROR(INDEX('файл остатки'!$A$5:$FG$265,MATCH($P$1,'файл остатки'!$A$5:$A$228,0),MATCH(D42,'файл остатки'!$A$5:$FG$5,0)), 0)</f>
        <v>428</v>
      </c>
      <c r="F42" s="17">
        <f>IFERROR(INDEX('файл остатки'!$A$5:$FG$265,MATCH($P$2,'файл остатки'!$A$5:$A$228,0),MATCH(D42,'файл остатки'!$A$5:$FG$5,0)), 0)</f>
        <v>0</v>
      </c>
      <c r="G42" s="17">
        <v>0</v>
      </c>
      <c r="H42" s="17">
        <f>MIN(E42 - G42, 0)</f>
        <v>0</v>
      </c>
      <c r="I42" s="17">
        <v>0</v>
      </c>
      <c r="K42" s="13">
        <v>370</v>
      </c>
      <c r="L42" s="13">
        <f>-(H42 + H43 + H44 + H45) / K42</f>
        <v>0.62702702702702706</v>
      </c>
      <c r="M42" s="13">
        <f>ROUND(L42, 0)</f>
        <v>1</v>
      </c>
      <c r="R42" s="13" t="s">
        <v>376</v>
      </c>
      <c r="S42" s="13">
        <v>47</v>
      </c>
    </row>
    <row r="43" spans="1:19" x14ac:dyDescent="0.2">
      <c r="A43" s="58"/>
      <c r="B43" s="58"/>
      <c r="C43" s="17" t="s">
        <v>377</v>
      </c>
      <c r="D43" s="17" t="s">
        <v>130</v>
      </c>
      <c r="E43" s="17">
        <f>IFERROR(INDEX('файл остатки'!$A$5:$FG$265,MATCH($P$1,'файл остатки'!$A$5:$A$228,0),MATCH(D43,'файл остатки'!$A$5:$FG$5,0)), 0)</f>
        <v>-187</v>
      </c>
      <c r="F43" s="17">
        <f>IFERROR(INDEX('файл остатки'!$A$5:$FG$265,MATCH($P$2,'файл остатки'!$A$5:$A$228,0),MATCH(D43,'файл остатки'!$A$5:$FG$5,0)), 0)</f>
        <v>0</v>
      </c>
      <c r="G43" s="17">
        <v>0</v>
      </c>
      <c r="H43" s="17">
        <f>MIN(E43 - G43, 0)</f>
        <v>-187</v>
      </c>
      <c r="I43" s="17">
        <v>0</v>
      </c>
    </row>
    <row r="44" spans="1:19" x14ac:dyDescent="0.2">
      <c r="A44" s="58"/>
      <c r="B44" s="58"/>
      <c r="C44" s="17" t="s">
        <v>357</v>
      </c>
      <c r="D44" s="17" t="s">
        <v>132</v>
      </c>
      <c r="E44" s="17">
        <f>IFERROR(INDEX('файл остатки'!$A$5:$FG$265,MATCH($P$1,'файл остатки'!$A$5:$A$228,0),MATCH(D44,'файл остатки'!$A$5:$FG$5,0)), 0)</f>
        <v>-45</v>
      </c>
      <c r="F44" s="17">
        <f>IFERROR(INDEX('файл остатки'!$A$5:$FG$265,MATCH($P$2,'файл остатки'!$A$5:$A$228,0),MATCH(D44,'файл остатки'!$A$5:$FG$5,0)), 0)</f>
        <v>0</v>
      </c>
      <c r="G44" s="17">
        <v>0</v>
      </c>
      <c r="H44" s="17">
        <f>MIN(E44 - G44, 0)</f>
        <v>-45</v>
      </c>
      <c r="I44" s="17">
        <v>0</v>
      </c>
    </row>
    <row r="45" spans="1:19" x14ac:dyDescent="0.2">
      <c r="A45" s="58"/>
      <c r="B45" s="58"/>
      <c r="C45" s="17" t="s">
        <v>354</v>
      </c>
      <c r="D45" s="17" t="s">
        <v>133</v>
      </c>
      <c r="E45" s="17">
        <f>IFERROR(INDEX('файл остатки'!$A$5:$FG$265,MATCH($P$1,'файл остатки'!$A$5:$A$228,0),MATCH(D45,'файл остатки'!$A$5:$FG$5,0)), 0)</f>
        <v>101</v>
      </c>
      <c r="F45" s="17">
        <f>IFERROR(INDEX('файл остатки'!$A$5:$FG$265,MATCH($P$2,'файл остатки'!$A$5:$A$228,0),MATCH(D45,'файл остатки'!$A$5:$FG$5,0)), 0)</f>
        <v>0</v>
      </c>
      <c r="G45" s="17">
        <v>0</v>
      </c>
      <c r="H45" s="17">
        <f>MIN(E45 - G45, 0)</f>
        <v>0</v>
      </c>
      <c r="I45" s="17">
        <v>0</v>
      </c>
    </row>
    <row r="48" spans="1:19" ht="13.5" customHeight="1" x14ac:dyDescent="0.2">
      <c r="A48" s="58" t="s">
        <v>378</v>
      </c>
      <c r="B48" s="60" t="s">
        <v>379</v>
      </c>
      <c r="C48" s="19" t="s">
        <v>357</v>
      </c>
      <c r="D48" s="19" t="s">
        <v>147</v>
      </c>
      <c r="E48" s="19">
        <f>IFERROR(INDEX('файл остатки'!$A$5:$FG$265,MATCH($P$1,'файл остатки'!$A$5:$A$228,0),MATCH(D48,'файл остатки'!$A$5:$FG$5,0)), 0)</f>
        <v>93</v>
      </c>
      <c r="F48" s="19">
        <f>IFERROR(INDEX('файл остатки'!$A$5:$FG$265,MATCH($P$2,'файл остатки'!$A$5:$A$228,0),MATCH(D48,'файл остатки'!$A$5:$FG$5,0)), 0)</f>
        <v>0</v>
      </c>
      <c r="G48" s="19">
        <v>0</v>
      </c>
      <c r="H48" s="19">
        <f>MIN(E48 - G48, 0)</f>
        <v>0</v>
      </c>
      <c r="I48" s="19">
        <v>0</v>
      </c>
      <c r="K48" s="13">
        <v>370</v>
      </c>
      <c r="L48" s="13">
        <f>-(H48 + H49 + H50) / K48</f>
        <v>0</v>
      </c>
      <c r="M48" s="13">
        <f>ROUND(L48, 0)</f>
        <v>0</v>
      </c>
      <c r="R48" s="13" t="s">
        <v>380</v>
      </c>
      <c r="S48" s="13">
        <v>48</v>
      </c>
    </row>
    <row r="49" spans="1:19" x14ac:dyDescent="0.2">
      <c r="A49" s="58"/>
      <c r="B49" s="58"/>
      <c r="C49" s="19" t="s">
        <v>357</v>
      </c>
      <c r="D49" s="19" t="s">
        <v>148</v>
      </c>
      <c r="E49" s="19">
        <f>IFERROR(INDEX('файл остатки'!$A$5:$FG$265,MATCH($P$1,'файл остатки'!$A$5:$A$228,0),MATCH(D49,'файл остатки'!$A$5:$FG$5,0)), 0)</f>
        <v>15</v>
      </c>
      <c r="F49" s="19">
        <f>IFERROR(INDEX('файл остатки'!$A$5:$FG$265,MATCH($P$2,'файл остатки'!$A$5:$A$228,0),MATCH(D49,'файл остатки'!$A$5:$FG$5,0)), 0)</f>
        <v>0</v>
      </c>
      <c r="G49" s="19">
        <v>0</v>
      </c>
      <c r="H49" s="19">
        <f>MIN(E49 - G49, 0)</f>
        <v>0</v>
      </c>
      <c r="I49" s="19">
        <v>0</v>
      </c>
    </row>
    <row r="50" spans="1:19" x14ac:dyDescent="0.2">
      <c r="A50" s="58"/>
      <c r="B50" s="58"/>
      <c r="C50" s="19" t="s">
        <v>357</v>
      </c>
      <c r="D50" s="19" t="s">
        <v>149</v>
      </c>
      <c r="E50" s="19">
        <f>IFERROR(INDEX('файл остатки'!$A$5:$FG$265,MATCH($P$1,'файл остатки'!$A$5:$A$228,0),MATCH(D50,'файл остатки'!$A$5:$FG$5,0)), 0)</f>
        <v>0</v>
      </c>
      <c r="F50" s="19">
        <f>IFERROR(INDEX('файл остатки'!$A$5:$FG$265,MATCH($P$2,'файл остатки'!$A$5:$A$228,0),MATCH(D50,'файл остатки'!$A$5:$FG$5,0)), 0)</f>
        <v>0</v>
      </c>
      <c r="G50" s="19">
        <v>0</v>
      </c>
      <c r="H50" s="19">
        <f>MIN(E50 - G50, 0)</f>
        <v>0</v>
      </c>
      <c r="I50" s="19">
        <v>0</v>
      </c>
    </row>
    <row r="53" spans="1:19" x14ac:dyDescent="0.2">
      <c r="A53" s="10" t="s">
        <v>378</v>
      </c>
      <c r="B53" s="20" t="s">
        <v>381</v>
      </c>
      <c r="C53" s="21" t="s">
        <v>356</v>
      </c>
      <c r="D53" s="21" t="s">
        <v>153</v>
      </c>
      <c r="E53" s="21">
        <f>IFERROR(INDEX('файл остатки'!$A$5:$FG$265,MATCH($P$1,'файл остатки'!$A$5:$A$228,0),MATCH(D53,'файл остатки'!$A$5:$FG$5,0)), 0)</f>
        <v>277</v>
      </c>
      <c r="F53" s="21">
        <f>IFERROR(INDEX('файл остатки'!$A$5:$FG$265,MATCH($P$2,'файл остатки'!$A$5:$A$228,0),MATCH(D53,'файл остатки'!$A$5:$FG$5,0)), 0)</f>
        <v>0</v>
      </c>
      <c r="G53" s="21">
        <v>0</v>
      </c>
      <c r="H53" s="21">
        <f>MIN(E53 - G53, 0)</f>
        <v>0</v>
      </c>
      <c r="I53" s="21">
        <v>0</v>
      </c>
      <c r="K53" s="13">
        <v>370</v>
      </c>
      <c r="L53" s="13">
        <f>-(H53) / K53</f>
        <v>0</v>
      </c>
      <c r="M53" s="13">
        <f>ROUND(L53, 0)</f>
        <v>0</v>
      </c>
      <c r="R53" s="13" t="s">
        <v>382</v>
      </c>
      <c r="S53" s="13">
        <v>50</v>
      </c>
    </row>
    <row r="56" spans="1:19" ht="13.5" customHeight="1" x14ac:dyDescent="0.2">
      <c r="A56" s="58" t="s">
        <v>383</v>
      </c>
      <c r="B56" s="59" t="s">
        <v>372</v>
      </c>
      <c r="C56" s="17" t="s">
        <v>357</v>
      </c>
      <c r="D56" s="17" t="s">
        <v>136</v>
      </c>
      <c r="E56" s="17">
        <f>IFERROR(INDEX('файл остатки'!$A$5:$FG$265,MATCH($P$1,'файл остатки'!$A$5:$A$228,0),MATCH(D56,'файл остатки'!$A$5:$FG$5,0)), 0)</f>
        <v>262</v>
      </c>
      <c r="F56" s="17">
        <f>IFERROR(INDEX('файл остатки'!$A$5:$FG$265,MATCH($P$2,'файл остатки'!$A$5:$A$228,0),MATCH(D56,'файл остатки'!$A$5:$FG$5,0)), 0)</f>
        <v>0</v>
      </c>
      <c r="G56" s="17">
        <v>0</v>
      </c>
      <c r="H56" s="17">
        <f>MIN(E56 - G56, 0)</f>
        <v>0</v>
      </c>
      <c r="I56" s="17">
        <v>0</v>
      </c>
      <c r="K56" s="13">
        <v>370</v>
      </c>
      <c r="L56" s="13">
        <f>-(H56 + H57) / K56</f>
        <v>0</v>
      </c>
      <c r="M56" s="13">
        <f>ROUND(L56, 0)</f>
        <v>0</v>
      </c>
      <c r="R56" s="13" t="s">
        <v>384</v>
      </c>
      <c r="S56" s="13">
        <v>51</v>
      </c>
    </row>
    <row r="57" spans="1:19" x14ac:dyDescent="0.2">
      <c r="A57" s="58"/>
      <c r="B57" s="58"/>
      <c r="C57" s="17" t="s">
        <v>385</v>
      </c>
      <c r="D57" s="17" t="s">
        <v>141</v>
      </c>
      <c r="E57" s="17">
        <f>IFERROR(INDEX('файл остатки'!$A$5:$FG$265,MATCH($P$1,'файл остатки'!$A$5:$A$228,0),MATCH(D57,'файл остатки'!$A$5:$FG$5,0)), 0)</f>
        <v>29</v>
      </c>
      <c r="F57" s="17">
        <f>IFERROR(INDEX('файл остатки'!$A$5:$FG$265,MATCH($P$2,'файл остатки'!$A$5:$A$228,0),MATCH(D57,'файл остатки'!$A$5:$FG$5,0)), 0)</f>
        <v>0</v>
      </c>
      <c r="G57" s="17">
        <v>0</v>
      </c>
      <c r="H57" s="17">
        <f>MIN(E57 - G57, 0)</f>
        <v>0</v>
      </c>
      <c r="I57" s="17">
        <v>0</v>
      </c>
    </row>
    <row r="60" spans="1:19" x14ac:dyDescent="0.2">
      <c r="A60" s="10" t="s">
        <v>386</v>
      </c>
      <c r="B60" s="16" t="s">
        <v>372</v>
      </c>
      <c r="C60" s="17" t="s">
        <v>357</v>
      </c>
      <c r="D60" s="17" t="s">
        <v>137</v>
      </c>
      <c r="E60" s="17">
        <f>IFERROR(INDEX('файл остатки'!$A$5:$FG$265,MATCH($P$1,'файл остатки'!$A$5:$A$228,0),MATCH(D60,'файл остатки'!$A$5:$FG$5,0)), 0)</f>
        <v>142</v>
      </c>
      <c r="F60" s="17">
        <f>IFERROR(INDEX('файл остатки'!$A$5:$FG$265,MATCH($P$2,'файл остатки'!$A$5:$A$228,0),MATCH(D60,'файл остатки'!$A$5:$FG$5,0)), 0)</f>
        <v>0</v>
      </c>
      <c r="G60" s="17">
        <v>0</v>
      </c>
      <c r="H60" s="17">
        <f>MIN(E60 - G60, 0)</f>
        <v>0</v>
      </c>
      <c r="I60" s="17">
        <v>0</v>
      </c>
      <c r="K60" s="13">
        <v>370</v>
      </c>
      <c r="L60" s="13">
        <f>-(H60) / K60</f>
        <v>0</v>
      </c>
      <c r="M60" s="13">
        <f>ROUND(L60, 0)</f>
        <v>0</v>
      </c>
      <c r="R60" s="13" t="s">
        <v>387</v>
      </c>
      <c r="S60" s="13">
        <v>52</v>
      </c>
    </row>
    <row r="63" spans="1:19" ht="13.5" customHeight="1" x14ac:dyDescent="0.2">
      <c r="A63" s="58" t="s">
        <v>388</v>
      </c>
      <c r="B63" s="59" t="s">
        <v>372</v>
      </c>
      <c r="C63" s="17" t="s">
        <v>357</v>
      </c>
      <c r="D63" s="17" t="s">
        <v>135</v>
      </c>
      <c r="E63" s="17">
        <f>IFERROR(INDEX('файл остатки'!$A$5:$FG$265,MATCH($P$1,'файл остатки'!$A$5:$A$228,0),MATCH(D63,'файл остатки'!$A$5:$FG$5,0)), 0)</f>
        <v>384</v>
      </c>
      <c r="F63" s="17">
        <f>IFERROR(INDEX('файл остатки'!$A$5:$FG$265,MATCH($P$2,'файл остатки'!$A$5:$A$228,0),MATCH(D63,'файл остатки'!$A$5:$FG$5,0)), 0)</f>
        <v>0</v>
      </c>
      <c r="G63" s="17">
        <v>0</v>
      </c>
      <c r="H63" s="17">
        <f>MIN(E63 - G63, 0)</f>
        <v>0</v>
      </c>
      <c r="I63" s="17">
        <v>0</v>
      </c>
      <c r="K63" s="13">
        <v>370</v>
      </c>
      <c r="L63" s="13">
        <f>-(H63 + H64) / K63</f>
        <v>0</v>
      </c>
      <c r="M63" s="13">
        <f>ROUND(L63, 0)</f>
        <v>0</v>
      </c>
      <c r="R63" s="13" t="s">
        <v>389</v>
      </c>
      <c r="S63" s="13">
        <v>53</v>
      </c>
    </row>
    <row r="64" spans="1:19" x14ac:dyDescent="0.2">
      <c r="A64" s="58"/>
      <c r="B64" s="58"/>
      <c r="C64" s="17" t="s">
        <v>385</v>
      </c>
      <c r="D64" s="17" t="s">
        <v>140</v>
      </c>
      <c r="E64" s="17">
        <f>IFERROR(INDEX('файл остатки'!$A$5:$FG$265,MATCH($P$1,'файл остатки'!$A$5:$A$228,0),MATCH(D64,'файл остатки'!$A$5:$FG$5,0)), 0)</f>
        <v>298</v>
      </c>
      <c r="F64" s="17">
        <f>IFERROR(INDEX('файл остатки'!$A$5:$FG$265,MATCH($P$2,'файл остатки'!$A$5:$A$228,0),MATCH(D64,'файл остатки'!$A$5:$FG$5,0)), 0)</f>
        <v>0</v>
      </c>
      <c r="G64" s="17">
        <v>0</v>
      </c>
      <c r="H64" s="17">
        <f>MIN(E64 - G64, 0)</f>
        <v>0</v>
      </c>
      <c r="I64" s="17">
        <v>0</v>
      </c>
    </row>
    <row r="67" spans="1:19" ht="13.5" customHeight="1" x14ac:dyDescent="0.2">
      <c r="A67" s="58" t="s">
        <v>371</v>
      </c>
      <c r="B67" s="59" t="s">
        <v>372</v>
      </c>
      <c r="C67" s="17" t="s">
        <v>356</v>
      </c>
      <c r="D67" s="17" t="s">
        <v>128</v>
      </c>
      <c r="E67" s="17">
        <f>IFERROR(INDEX('файл остатки'!$A$5:$FG$265,MATCH($P$1,'файл остатки'!$A$5:$A$228,0),MATCH(D67,'файл остатки'!$A$5:$FG$5,0)), 0)</f>
        <v>543</v>
      </c>
      <c r="F67" s="17">
        <f>IFERROR(INDEX('файл остатки'!$A$5:$FG$265,MATCH($P$2,'файл остатки'!$A$5:$A$228,0),MATCH(D67,'файл остатки'!$A$5:$FG$5,0)), 0)</f>
        <v>0</v>
      </c>
      <c r="G67" s="17">
        <v>0</v>
      </c>
      <c r="H67" s="17">
        <f>MIN(E67 - G67, 0)</f>
        <v>0</v>
      </c>
      <c r="I67" s="17">
        <v>0</v>
      </c>
      <c r="K67" s="13">
        <v>370</v>
      </c>
      <c r="L67" s="13">
        <f>-(H67 + H68) / K67</f>
        <v>0</v>
      </c>
      <c r="M67" s="13">
        <f>ROUND(L67, 0)</f>
        <v>0</v>
      </c>
      <c r="R67" s="13" t="s">
        <v>390</v>
      </c>
      <c r="S67" s="13">
        <v>54</v>
      </c>
    </row>
    <row r="68" spans="1:19" x14ac:dyDescent="0.2">
      <c r="A68" s="58"/>
      <c r="B68" s="58"/>
      <c r="C68" s="17" t="s">
        <v>356</v>
      </c>
      <c r="D68" s="17" t="s">
        <v>134</v>
      </c>
      <c r="E68" s="17">
        <f>IFERROR(INDEX('файл остатки'!$A$5:$FG$265,MATCH($P$1,'файл остатки'!$A$5:$A$228,0),MATCH(D68,'файл остатки'!$A$5:$FG$5,0)), 0)</f>
        <v>0</v>
      </c>
      <c r="F68" s="17">
        <f>IFERROR(INDEX('файл остатки'!$A$5:$FG$265,MATCH($P$2,'файл остатки'!$A$5:$A$228,0),MATCH(D68,'файл остатки'!$A$5:$FG$5,0)), 0)</f>
        <v>0</v>
      </c>
      <c r="G68" s="17">
        <v>0</v>
      </c>
      <c r="H68" s="17">
        <f>MIN(E68 - G68, 0)</f>
        <v>0</v>
      </c>
      <c r="I68" s="17">
        <v>0</v>
      </c>
    </row>
    <row r="71" spans="1:19" x14ac:dyDescent="0.2">
      <c r="A71" s="10" t="s">
        <v>371</v>
      </c>
      <c r="B71" s="16" t="s">
        <v>372</v>
      </c>
      <c r="C71" s="17" t="s">
        <v>356</v>
      </c>
      <c r="D71" s="17" t="s">
        <v>129</v>
      </c>
      <c r="E71" s="17">
        <f>IFERROR(INDEX('файл остатки'!$A$5:$FG$265,MATCH($P$1,'файл остатки'!$A$5:$A$228,0),MATCH(D71,'файл остатки'!$A$5:$FG$5,0)), 0)</f>
        <v>133</v>
      </c>
      <c r="F71" s="17">
        <f>IFERROR(INDEX('файл остатки'!$A$5:$FG$265,MATCH($P$2,'файл остатки'!$A$5:$A$228,0),MATCH(D71,'файл остатки'!$A$5:$FG$5,0)), 0)</f>
        <v>0</v>
      </c>
      <c r="G71" s="17">
        <v>0</v>
      </c>
      <c r="H71" s="17">
        <f>MIN(E71 - G71, 0)</f>
        <v>0</v>
      </c>
      <c r="I71" s="17">
        <v>0</v>
      </c>
      <c r="K71" s="13">
        <v>370</v>
      </c>
      <c r="L71" s="13">
        <f>-(H71) / K71</f>
        <v>0</v>
      </c>
      <c r="M71" s="13">
        <f>ROUND(L71, 0)</f>
        <v>0</v>
      </c>
      <c r="R71" s="13" t="s">
        <v>391</v>
      </c>
      <c r="S71" s="13">
        <v>55</v>
      </c>
    </row>
    <row r="74" spans="1:19" ht="13.5" customHeight="1" x14ac:dyDescent="0.2">
      <c r="A74" s="58" t="s">
        <v>392</v>
      </c>
      <c r="B74" s="59" t="s">
        <v>372</v>
      </c>
      <c r="C74" s="17" t="s">
        <v>354</v>
      </c>
      <c r="D74" s="17" t="s">
        <v>138</v>
      </c>
      <c r="E74" s="17">
        <f>IFERROR(INDEX('файл остатки'!$A$5:$FG$265,MATCH($P$1,'файл остатки'!$A$5:$A$228,0),MATCH(D74,'файл остатки'!$A$5:$FG$5,0)), 0)</f>
        <v>132</v>
      </c>
      <c r="F74" s="17">
        <f>IFERROR(INDEX('файл остатки'!$A$5:$FG$265,MATCH($P$2,'файл остатки'!$A$5:$A$228,0),MATCH(D74,'файл остатки'!$A$5:$FG$5,0)), 0)</f>
        <v>0</v>
      </c>
      <c r="G74" s="17">
        <v>0</v>
      </c>
      <c r="H74" s="17">
        <f>MIN(E74 - G74, 0)</f>
        <v>0</v>
      </c>
      <c r="I74" s="17">
        <v>0</v>
      </c>
      <c r="K74" s="13">
        <v>370</v>
      </c>
      <c r="L74" s="13">
        <f>-(H74 + H75) / K74</f>
        <v>0</v>
      </c>
      <c r="M74" s="13">
        <f>ROUND(L74, 0)</f>
        <v>0</v>
      </c>
      <c r="R74" s="13" t="s">
        <v>393</v>
      </c>
      <c r="S74" s="13">
        <v>56</v>
      </c>
    </row>
    <row r="75" spans="1:19" x14ac:dyDescent="0.2">
      <c r="A75" s="58"/>
      <c r="B75" s="58"/>
      <c r="C75" s="17" t="s">
        <v>354</v>
      </c>
      <c r="D75" s="17" t="s">
        <v>139</v>
      </c>
      <c r="E75" s="17">
        <f>IFERROR(INDEX('файл остатки'!$A$5:$FG$265,MATCH($P$1,'файл остатки'!$A$5:$A$228,0),MATCH(D75,'файл остатки'!$A$5:$FG$5,0)), 0)</f>
        <v>396</v>
      </c>
      <c r="F75" s="17">
        <f>IFERROR(INDEX('файл остатки'!$A$5:$FG$265,MATCH($P$2,'файл остатки'!$A$5:$A$228,0),MATCH(D75,'файл остатки'!$A$5:$FG$5,0)), 0)</f>
        <v>0</v>
      </c>
      <c r="G75" s="17">
        <v>0</v>
      </c>
      <c r="H75" s="17">
        <f>MIN(E75 - G75, 0)</f>
        <v>0</v>
      </c>
      <c r="I75" s="17">
        <v>0</v>
      </c>
    </row>
    <row r="78" spans="1:19" x14ac:dyDescent="0.2">
      <c r="A78" s="10" t="s">
        <v>378</v>
      </c>
      <c r="B78" s="18" t="s">
        <v>379</v>
      </c>
      <c r="C78" s="19" t="s">
        <v>357</v>
      </c>
      <c r="D78" s="19" t="s">
        <v>150</v>
      </c>
      <c r="E78" s="19">
        <f>IFERROR(INDEX('файл остатки'!$A$5:$FG$265,MATCH($P$1,'файл остатки'!$A$5:$A$228,0),MATCH(D78,'файл остатки'!$A$5:$FG$5,0)), 0)</f>
        <v>0</v>
      </c>
      <c r="F78" s="19">
        <f>IFERROR(INDEX('файл остатки'!$A$5:$FG$265,MATCH($P$2,'файл остатки'!$A$5:$A$228,0),MATCH(D78,'файл остатки'!$A$5:$FG$5,0)), 0)</f>
        <v>0</v>
      </c>
      <c r="G78" s="19">
        <v>0</v>
      </c>
      <c r="H78" s="19">
        <f>MIN(E78 - G78, 0)</f>
        <v>0</v>
      </c>
      <c r="I78" s="19">
        <v>0</v>
      </c>
      <c r="K78" s="13">
        <v>370</v>
      </c>
      <c r="L78" s="13">
        <f>-(H78) / K78</f>
        <v>0</v>
      </c>
      <c r="M78" s="13">
        <f>ROUND(L78, 0)</f>
        <v>0</v>
      </c>
      <c r="R78" s="13" t="s">
        <v>394</v>
      </c>
      <c r="S78" s="13">
        <v>57</v>
      </c>
    </row>
    <row r="81" spans="1:19" x14ac:dyDescent="0.2">
      <c r="A81" s="10" t="s">
        <v>378</v>
      </c>
      <c r="B81" s="16" t="s">
        <v>372</v>
      </c>
      <c r="C81" s="17" t="s">
        <v>395</v>
      </c>
      <c r="D81" s="17" t="s">
        <v>151</v>
      </c>
      <c r="E81" s="17">
        <f>IFERROR(INDEX('файл остатки'!$A$5:$FG$265,MATCH($P$1,'файл остатки'!$A$5:$A$228,0),MATCH(D81,'файл остатки'!$A$5:$FG$5,0)), 0)</f>
        <v>-1335</v>
      </c>
      <c r="F81" s="17">
        <f>IFERROR(INDEX('файл остатки'!$A$5:$FG$265,MATCH($P$2,'файл остатки'!$A$5:$A$228,0),MATCH(D81,'файл остатки'!$A$5:$FG$5,0)), 0)</f>
        <v>0</v>
      </c>
      <c r="G81" s="17">
        <v>0</v>
      </c>
      <c r="H81" s="17">
        <f>MIN(E81 - G81, 0)</f>
        <v>-1335</v>
      </c>
      <c r="I81" s="17">
        <v>0</v>
      </c>
      <c r="K81" s="13">
        <v>370</v>
      </c>
      <c r="L81" s="13">
        <f>-(H81) / K81</f>
        <v>3.6081081081081079</v>
      </c>
      <c r="M81" s="13">
        <f>ROUND(L81, 0)</f>
        <v>4</v>
      </c>
      <c r="R81" s="13" t="s">
        <v>396</v>
      </c>
      <c r="S81" s="13">
        <v>58</v>
      </c>
    </row>
    <row r="84" spans="1:19" x14ac:dyDescent="0.2">
      <c r="A84" s="10" t="s">
        <v>397</v>
      </c>
      <c r="B84" s="18" t="s">
        <v>379</v>
      </c>
      <c r="C84" s="19" t="s">
        <v>395</v>
      </c>
      <c r="D84" s="19" t="s">
        <v>152</v>
      </c>
      <c r="E84" s="19">
        <f>IFERROR(INDEX('файл остатки'!$A$5:$FG$265,MATCH($P$1,'файл остатки'!$A$5:$A$228,0),MATCH(D84,'файл остатки'!$A$5:$FG$5,0)), 0)</f>
        <v>-1142</v>
      </c>
      <c r="F84" s="19">
        <f>IFERROR(INDEX('файл остатки'!$A$5:$FG$265,MATCH($P$2,'файл остатки'!$A$5:$A$228,0),MATCH(D84,'файл остатки'!$A$5:$FG$5,0)), 0)</f>
        <v>0</v>
      </c>
      <c r="G84" s="19">
        <v>0</v>
      </c>
      <c r="H84" s="19">
        <f>MIN(E84 - G84, 0)</f>
        <v>-1142</v>
      </c>
      <c r="I84" s="19">
        <v>0</v>
      </c>
      <c r="K84" s="13">
        <v>370</v>
      </c>
      <c r="L84" s="13">
        <f>-(H84) / K84</f>
        <v>3.0864864864864865</v>
      </c>
      <c r="M84" s="13">
        <f>ROUND(L84, 0)</f>
        <v>3</v>
      </c>
      <c r="R84" s="13" t="s">
        <v>398</v>
      </c>
      <c r="S84" s="13">
        <v>59</v>
      </c>
    </row>
  </sheetData>
  <mergeCells count="24">
    <mergeCell ref="A2:A6"/>
    <mergeCell ref="B2:B6"/>
    <mergeCell ref="A9:A10"/>
    <mergeCell ref="B9:B10"/>
    <mergeCell ref="A13:A14"/>
    <mergeCell ref="B13:B14"/>
    <mergeCell ref="A17:A18"/>
    <mergeCell ref="B17:B18"/>
    <mergeCell ref="A21:A23"/>
    <mergeCell ref="B21:B23"/>
    <mergeCell ref="A26:A27"/>
    <mergeCell ref="B26:B27"/>
    <mergeCell ref="A42:A45"/>
    <mergeCell ref="B42:B45"/>
    <mergeCell ref="A48:A50"/>
    <mergeCell ref="B48:B50"/>
    <mergeCell ref="A56:A57"/>
    <mergeCell ref="B56:B57"/>
    <mergeCell ref="A63:A64"/>
    <mergeCell ref="B63:B64"/>
    <mergeCell ref="A67:A68"/>
    <mergeCell ref="B67:B68"/>
    <mergeCell ref="A74:A75"/>
    <mergeCell ref="B74:B75"/>
  </mergeCells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441"/>
  <sheetViews>
    <sheetView tabSelected="1" topLeftCell="A23" zoomScale="125" zoomScaleNormal="100" workbookViewId="0">
      <selection activeCell="F58" sqref="F58"/>
    </sheetView>
  </sheetViews>
  <sheetFormatPr baseColWidth="10" defaultColWidth="9.1640625" defaultRowHeight="15" x14ac:dyDescent="0.2"/>
  <cols>
    <col min="1" max="1" width="8.5" style="2" customWidth="1"/>
    <col min="2" max="3" width="15" style="2" customWidth="1"/>
    <col min="4" max="4" width="43.1640625" style="2" customWidth="1"/>
    <col min="5" max="5" width="7.83203125" style="2" customWidth="1"/>
    <col min="6" max="7" width="7.1640625" style="2" customWidth="1"/>
    <col min="8" max="8" width="8.33203125" style="22" hidden="1" customWidth="1"/>
    <col min="9" max="9" width="6.83203125" style="22" hidden="1" customWidth="1"/>
    <col min="10" max="10" width="3" style="2" hidden="1" customWidth="1"/>
    <col min="11" max="11" width="5" style="2" hidden="1" customWidth="1"/>
    <col min="12" max="12" width="4" style="2" hidden="1" customWidth="1"/>
    <col min="13" max="13" width="3.83203125" style="2" hidden="1" customWidth="1"/>
    <col min="14" max="14" width="8.33203125" style="2" hidden="1" customWidth="1"/>
    <col min="15" max="16" width="8.5" style="2" hidden="1" customWidth="1"/>
    <col min="17" max="18" width="5.83203125" style="2" hidden="1" customWidth="1"/>
    <col min="19" max="19" width="5.1640625" style="2" hidden="1" customWidth="1"/>
  </cols>
  <sheetData>
    <row r="1" spans="1:1024" ht="13.5" customHeight="1" x14ac:dyDescent="0.2">
      <c r="A1" s="66" t="s">
        <v>399</v>
      </c>
      <c r="B1" s="64" t="s">
        <v>337</v>
      </c>
      <c r="C1" s="64" t="s">
        <v>400</v>
      </c>
      <c r="D1" s="64" t="s">
        <v>401</v>
      </c>
      <c r="E1" s="64" t="s">
        <v>402</v>
      </c>
      <c r="F1" s="64" t="s">
        <v>403</v>
      </c>
      <c r="G1" s="64" t="s">
        <v>404</v>
      </c>
      <c r="H1" s="65"/>
      <c r="I1" s="65" t="s">
        <v>405</v>
      </c>
      <c r="J1" s="23"/>
      <c r="L1" s="23"/>
      <c r="M1" s="23"/>
      <c r="N1" s="23"/>
      <c r="Q1" s="63"/>
      <c r="R1" s="63"/>
      <c r="S1" s="63"/>
    </row>
    <row r="2" spans="1:1024" ht="30.75" customHeight="1" x14ac:dyDescent="0.2">
      <c r="A2" s="66"/>
      <c r="B2" s="66"/>
      <c r="C2" s="64"/>
      <c r="D2" s="64"/>
      <c r="E2" s="64"/>
      <c r="F2" s="64"/>
      <c r="G2" s="64"/>
      <c r="H2" s="65"/>
      <c r="I2" s="65"/>
      <c r="J2" s="23" t="s">
        <v>406</v>
      </c>
      <c r="L2" s="23" t="s">
        <v>407</v>
      </c>
      <c r="M2" s="23" t="s">
        <v>408</v>
      </c>
      <c r="N2" s="23">
        <v>0</v>
      </c>
      <c r="Q2" s="63"/>
      <c r="R2" s="63"/>
      <c r="S2" s="63"/>
    </row>
    <row r="3" spans="1:1024" s="32" customFormat="1" ht="13.5" customHeight="1" x14ac:dyDescent="0.2">
      <c r="A3" s="24">
        <f ca="1">IF(J3="-", "", 1 + SUM(INDIRECT(ADDRESS(2,COLUMN(M3)) &amp; ":" &amp; ADDRESS(ROW(),COLUMN(M3)))))</f>
        <v>1</v>
      </c>
      <c r="B3" s="25" t="str">
        <f>IF(D3="","",VLOOKUP(D3, 'SKU Маскарпоне'!$A$1:$B$150, 2, 0))</f>
        <v xml:space="preserve">38, </v>
      </c>
      <c r="C3" s="26">
        <f>IF(D3="","",VLOOKUP(D3, 'SKU Маскарпоне'!$A$1:$D$150, 4, 0))</f>
        <v>300</v>
      </c>
      <c r="D3" s="27" t="s">
        <v>144</v>
      </c>
      <c r="E3" s="28">
        <f>IF(D3="-", "-", IF(D3="", "", INT(F3*VLOOKUP(D3, 'SKU Маскарпоне'!$A$1:$C$150, 3, 0))))</f>
        <v>69</v>
      </c>
      <c r="F3" s="29">
        <v>69</v>
      </c>
      <c r="G3" s="30" t="str">
        <f ca="1">IF(J3="","",(INDIRECT("N" &amp; ROW() - 1) - N3))</f>
        <v/>
      </c>
      <c r="H3" s="31"/>
      <c r="I3" s="31" t="str">
        <f ca="1">IF(J3 = "-", INDIRECT("C" &amp; ROW() - 1),"")</f>
        <v/>
      </c>
      <c r="K3" s="33">
        <f ca="1">IF(J3 = "-", -INDIRECT("C" &amp; ROW() - 1),E3)</f>
        <v>69</v>
      </c>
      <c r="L3" s="32">
        <f ca="1">IF(J3 = "-", SUM(INDIRECT(ADDRESS(2,COLUMN(K3)) &amp; ":" &amp; ADDRESS(ROW(),COLUMN(K3)))), 0)</f>
        <v>0</v>
      </c>
      <c r="M3" s="32">
        <f>IF(J3="-",1,0)</f>
        <v>0</v>
      </c>
      <c r="N3" s="32">
        <f ca="1">IF(L3 = 0, INDIRECT("N" &amp; ROW() - 1), L3)</f>
        <v>0</v>
      </c>
      <c r="R3" s="31" t="str">
        <f ca="1">IF(Q3 = "", "", Q3 / INDIRECT("D" &amp; ROW() - 1) )</f>
        <v/>
      </c>
      <c r="S3" s="31" t="str">
        <f ca="1">IF(J3="-",IF(ISNUMBER(SEARCH(",", INDIRECT("B" &amp; ROW() - 1) )),1,""), "")</f>
        <v/>
      </c>
      <c r="AMJ3" s="2"/>
    </row>
    <row r="4" spans="1:1024" s="32" customFormat="1" ht="13.5" customHeight="1" x14ac:dyDescent="0.2">
      <c r="A4" s="24">
        <f ca="1">IF(J4="-", "", 1 + SUM(INDIRECT(ADDRESS(2,COLUMN(M4)) &amp; ":" &amp; ADDRESS(ROW(),COLUMN(M4)))))</f>
        <v>1</v>
      </c>
      <c r="B4" s="25" t="str">
        <f>IF(D4="","",VLOOKUP(D4, 'SKU Маскарпоне'!$A$1:$B$150, 2, 0))</f>
        <v xml:space="preserve">38, </v>
      </c>
      <c r="C4" s="26">
        <f>IF(D4="","",VLOOKUP(D4, 'SKU Маскарпоне'!$A$1:$D$150, 4, 0))</f>
        <v>300</v>
      </c>
      <c r="D4" s="27" t="s">
        <v>143</v>
      </c>
      <c r="E4" s="28">
        <f>IF(D4="-", "-", IF(D4="", "", INT(F4*VLOOKUP(D4, 'SKU Маскарпоне'!$A$1:$C$150, 3, 0))))</f>
        <v>231</v>
      </c>
      <c r="F4" s="29">
        <v>231</v>
      </c>
      <c r="G4" s="30" t="str">
        <f ca="1">IF(J4="","",(INDIRECT("N" &amp; ROW() - 1) - N4))</f>
        <v/>
      </c>
      <c r="H4" s="31"/>
      <c r="I4" s="31" t="str">
        <f ca="1">IF(J4 = "-", INDIRECT("C" &amp; ROW() - 1),"")</f>
        <v/>
      </c>
      <c r="K4" s="33">
        <f ca="1">IF(J4 = "-", -INDIRECT("C" &amp; ROW() - 1),E4)</f>
        <v>231</v>
      </c>
      <c r="L4" s="32">
        <f ca="1">IF(J4 = "-", SUM(INDIRECT(ADDRESS(2,COLUMN(K4)) &amp; ":" &amp; ADDRESS(ROW(),COLUMN(K4)))), 0)</f>
        <v>0</v>
      </c>
      <c r="M4" s="32">
        <f>IF(J4="-",1,0)</f>
        <v>0</v>
      </c>
      <c r="N4" s="32">
        <f ca="1">IF(L4 = 0, INDIRECT("N" &amp; ROW() - 1), L4)</f>
        <v>0</v>
      </c>
      <c r="R4" s="31" t="str">
        <f ca="1">IF(Q4 = "", "", Q4 / INDIRECT("D" &amp; ROW() - 1) )</f>
        <v/>
      </c>
      <c r="S4" s="31" t="str">
        <f ca="1">IF(J4="-",IF(ISNUMBER(SEARCH(",", INDIRECT("B" &amp; ROW() - 1) )),1,""), "")</f>
        <v/>
      </c>
      <c r="AMJ4" s="2"/>
    </row>
    <row r="5" spans="1:1024" s="32" customFormat="1" ht="13.5" customHeight="1" x14ac:dyDescent="0.2">
      <c r="A5" s="34" t="str">
        <f ca="1">IF(J5="-", "", 1 + SUM(INDIRECT(ADDRESS(2,COLUMN(M5)) &amp; ":" &amp; ADDRESS(ROW(),COLUMN(M5)))))</f>
        <v/>
      </c>
      <c r="B5" s="35" t="str">
        <f>IF(D5="","",VLOOKUP(D5, 'SKU Маскарпоне'!$A$1:$B$150, 2, 0))</f>
        <v>-</v>
      </c>
      <c r="C5" s="36" t="s">
        <v>409</v>
      </c>
      <c r="D5" s="34" t="s">
        <v>409</v>
      </c>
      <c r="E5" s="37" t="str">
        <f>IF(D5="-", "-", IF(D5="", "", INT(F5*VLOOKUP(D5, 'SKU Маскарпоне'!$A$1:$C$150, 3, 0))))</f>
        <v>-</v>
      </c>
      <c r="F5" s="33"/>
      <c r="G5" s="30">
        <f ca="1">IF(J5="","",(INDIRECT("N" &amp; ROW() - 1) - N5))</f>
        <v>0</v>
      </c>
      <c r="H5" s="31"/>
      <c r="I5" s="31">
        <f ca="1">IF(J5 = "-", INDIRECT("C" &amp; ROW() - 1),"")</f>
        <v>300</v>
      </c>
      <c r="J5" s="34" t="s">
        <v>409</v>
      </c>
      <c r="K5" s="33">
        <f ca="1">IF(J5 = "-", -INDIRECT("C" &amp; ROW() - 1),E5)</f>
        <v>-300</v>
      </c>
      <c r="L5" s="32">
        <f ca="1">IF(J5 = "-", SUM(INDIRECT(ADDRESS(2,COLUMN(K5)) &amp; ":" &amp; ADDRESS(ROW(),COLUMN(K5)))), 0)</f>
        <v>0</v>
      </c>
      <c r="M5" s="32">
        <f>IF(J5="-",1,0)</f>
        <v>1</v>
      </c>
      <c r="N5" s="32">
        <f ca="1">IF(L5 = 0, INDIRECT("N" &amp; ROW() - 1), L5)</f>
        <v>0</v>
      </c>
      <c r="R5" s="31" t="str">
        <f ca="1">IF(Q5 = "", "", Q5 / INDIRECT("D" &amp; ROW() - 1) )</f>
        <v/>
      </c>
      <c r="S5" s="31">
        <f ca="1">IF(J5="-",IF(ISNUMBER(SEARCH(",", INDIRECT("B" &amp; ROW() - 1) )),1,""), "")</f>
        <v>1</v>
      </c>
      <c r="AMJ5" s="2"/>
    </row>
    <row r="6" spans="1:1024" s="32" customFormat="1" ht="13.5" customHeight="1" x14ac:dyDescent="0.2">
      <c r="A6" s="24">
        <f ca="1">IF(J6="-", "", 1 + SUM(INDIRECT(ADDRESS(2,COLUMN(M6)) &amp; ":" &amp; ADDRESS(ROW(),COLUMN(M6)))))</f>
        <v>2</v>
      </c>
      <c r="B6" s="25" t="str">
        <f>IF(D6="","",VLOOKUP(D6, 'SKU Маскарпоне'!$A$1:$B$150, 2, 0))</f>
        <v xml:space="preserve">38, </v>
      </c>
      <c r="C6" s="26">
        <f>IF(D6="","",VLOOKUP(D6, 'SKU Маскарпоне'!$A$1:$D$150, 4, 0))</f>
        <v>300</v>
      </c>
      <c r="D6" s="27" t="s">
        <v>142</v>
      </c>
      <c r="E6" s="28">
        <f>IF(D6="-", "-", IF(D6="", "", INT(F6*VLOOKUP(D6, 'SKU Маскарпоне'!$A$1:$C$150, 3, 0))))</f>
        <v>300</v>
      </c>
      <c r="F6" s="29">
        <v>300</v>
      </c>
      <c r="G6" s="30" t="str">
        <f ca="1">IF(J6="","",(INDIRECT("N" &amp; ROW() - 1) - N6))</f>
        <v/>
      </c>
      <c r="H6" s="31"/>
      <c r="I6" s="31" t="str">
        <f ca="1">IF(J6 = "-", INDIRECT("C" &amp; ROW() - 1),"")</f>
        <v/>
      </c>
      <c r="K6" s="33">
        <f ca="1">IF(J6 = "-", -INDIRECT("C" &amp; ROW() - 1),E6)</f>
        <v>300</v>
      </c>
      <c r="L6" s="32">
        <f ca="1">IF(J6 = "-", SUM(INDIRECT(ADDRESS(2,COLUMN(K6)) &amp; ":" &amp; ADDRESS(ROW(),COLUMN(K6)))), 0)</f>
        <v>0</v>
      </c>
      <c r="M6" s="32">
        <f>IF(J6="-",1,0)</f>
        <v>0</v>
      </c>
      <c r="N6" s="32">
        <f ca="1">IF(L6 = 0, INDIRECT("N" &amp; ROW() - 1), L6)</f>
        <v>0</v>
      </c>
      <c r="R6" s="31" t="str">
        <f ca="1">IF(Q6 = "", "", Q6 / INDIRECT("D" &amp; ROW() - 1) )</f>
        <v/>
      </c>
      <c r="S6" s="31" t="str">
        <f ca="1">IF(J6="-",IF(ISNUMBER(SEARCH(",", INDIRECT("B" &amp; ROW() - 1) )),1,""), "")</f>
        <v/>
      </c>
      <c r="AMJ6" s="2"/>
    </row>
    <row r="7" spans="1:1024" s="32" customFormat="1" ht="13.5" customHeight="1" x14ac:dyDescent="0.2">
      <c r="A7" s="34" t="str">
        <f ca="1">IF(J7="-", "", 1 + SUM(INDIRECT(ADDRESS(2,COLUMN(M7)) &amp; ":" &amp; ADDRESS(ROW(),COLUMN(M7)))))</f>
        <v/>
      </c>
      <c r="B7" s="35" t="str">
        <f>IF(D7="","",VLOOKUP(D7, 'SKU Маскарпоне'!$A$1:$B$150, 2, 0))</f>
        <v>-</v>
      </c>
      <c r="C7" s="36" t="s">
        <v>409</v>
      </c>
      <c r="D7" s="34" t="s">
        <v>409</v>
      </c>
      <c r="E7" s="37" t="str">
        <f>IF(D7="-", "-", IF(D7="", "", INT(F7*VLOOKUP(D7, 'SKU Маскарпоне'!$A$1:$C$150, 3, 0))))</f>
        <v>-</v>
      </c>
      <c r="F7" s="33"/>
      <c r="G7" s="30">
        <f ca="1">IF(J7="","",(INDIRECT("N" &amp; ROW() - 1) - N7))</f>
        <v>0</v>
      </c>
      <c r="H7" s="31"/>
      <c r="I7" s="31">
        <f ca="1">IF(J7 = "-", INDIRECT("C" &amp; ROW() - 1),"")</f>
        <v>300</v>
      </c>
      <c r="J7" s="34" t="s">
        <v>409</v>
      </c>
      <c r="K7" s="33">
        <f ca="1">IF(J7 = "-", -INDIRECT("C" &amp; ROW() - 1),E7)</f>
        <v>-300</v>
      </c>
      <c r="L7" s="32">
        <f ca="1">IF(J7 = "-", SUM(INDIRECT(ADDRESS(2,COLUMN(K7)) &amp; ":" &amp; ADDRESS(ROW(),COLUMN(K7)))), 0)</f>
        <v>0</v>
      </c>
      <c r="M7" s="32">
        <f>IF(J7="-",1,0)</f>
        <v>1</v>
      </c>
      <c r="N7" s="32">
        <f ca="1">IF(L7 = 0, INDIRECT("N" &amp; ROW() - 1), L7)</f>
        <v>0</v>
      </c>
      <c r="R7" s="31" t="str">
        <f ca="1">IF(Q7 = "", "", Q7 / INDIRECT("D" &amp; ROW() - 1) )</f>
        <v/>
      </c>
      <c r="S7" s="31">
        <f ca="1">IF(J7="-",IF(ISNUMBER(SEARCH(",", INDIRECT("B" &amp; ROW() - 1) )),1,""), "")</f>
        <v>1</v>
      </c>
      <c r="AMJ7" s="2"/>
    </row>
    <row r="8" spans="1:1024" s="32" customFormat="1" ht="13.5" customHeight="1" x14ac:dyDescent="0.2">
      <c r="A8" s="38">
        <f ca="1">IF(J8="-", "", 1 + SUM(INDIRECT(ADDRESS(2,COLUMN(M8)) &amp; ":" &amp; ADDRESS(ROW(),COLUMN(M8)))))</f>
        <v>3</v>
      </c>
      <c r="B8" s="39" t="str">
        <f>IF(D8="","",VLOOKUP(D8, 'SKU Маскарпоне'!$A$1:$B$150, 2, 0))</f>
        <v xml:space="preserve">80, </v>
      </c>
      <c r="C8" s="40">
        <f>IF(D8="","",VLOOKUP(D8, 'SKU Маскарпоне'!$A$1:$D$150, 4, 0))</f>
        <v>600</v>
      </c>
      <c r="D8" s="41" t="s">
        <v>123</v>
      </c>
      <c r="E8" s="42">
        <f>IF(D8="-", "-", IF(D8="", "", INT(F8*VLOOKUP(D8, 'SKU Маскарпоне'!$A$1:$C$150, 3, 0))))</f>
        <v>600</v>
      </c>
      <c r="F8" s="43">
        <v>600</v>
      </c>
      <c r="G8" s="30" t="str">
        <f ca="1">IF(J8="","",(INDIRECT("N" &amp; ROW() - 1) - N8))</f>
        <v/>
      </c>
      <c r="H8" s="31"/>
      <c r="I8" s="31" t="str">
        <f ca="1">IF(J8 = "-", INDIRECT("C" &amp; ROW() - 1),"")</f>
        <v/>
      </c>
      <c r="K8" s="33">
        <f ca="1">IF(J8 = "-", -INDIRECT("C" &amp; ROW() - 1),E8)</f>
        <v>600</v>
      </c>
      <c r="L8" s="32">
        <f ca="1">IF(J8 = "-", SUM(INDIRECT(ADDRESS(2,COLUMN(K8)) &amp; ":" &amp; ADDRESS(ROW(),COLUMN(K8)))), 0)</f>
        <v>0</v>
      </c>
      <c r="M8" s="32">
        <f>IF(J8="-",1,0)</f>
        <v>0</v>
      </c>
      <c r="N8" s="32">
        <f ca="1">IF(L8 = 0, INDIRECT("N" &amp; ROW() - 1), L8)</f>
        <v>0</v>
      </c>
      <c r="R8" s="31" t="str">
        <f ca="1">IF(Q8 = "", "", Q8 / INDIRECT("D" &amp; ROW() - 1) )</f>
        <v/>
      </c>
      <c r="S8" s="31" t="str">
        <f ca="1">IF(J8="-",IF(ISNUMBER(SEARCH(",", INDIRECT("B" &amp; ROW() - 1) )),1,""), "")</f>
        <v/>
      </c>
      <c r="AMJ8" s="2"/>
    </row>
    <row r="9" spans="1:1024" s="32" customFormat="1" ht="13.5" customHeight="1" x14ac:dyDescent="0.2">
      <c r="A9" s="34" t="str">
        <f ca="1">IF(J9="-", "", 1 + SUM(INDIRECT(ADDRESS(2,COLUMN(M9)) &amp; ":" &amp; ADDRESS(ROW(),COLUMN(M9)))))</f>
        <v/>
      </c>
      <c r="B9" s="35" t="str">
        <f>IF(D9="","",VLOOKUP(D9, 'SKU Маскарпоне'!$A$1:$B$150, 2, 0))</f>
        <v>-</v>
      </c>
      <c r="C9" s="36" t="s">
        <v>409</v>
      </c>
      <c r="D9" s="34" t="s">
        <v>409</v>
      </c>
      <c r="E9" s="37" t="str">
        <f>IF(D9="-", "-", IF(D9="", "", INT(F9*VLOOKUP(D9, 'SKU Маскарпоне'!$A$1:$C$150, 3, 0))))</f>
        <v>-</v>
      </c>
      <c r="F9" s="33"/>
      <c r="G9" s="30">
        <f ca="1">IF(J9="","",(INDIRECT("N" &amp; ROW() - 1) - N9))</f>
        <v>0</v>
      </c>
      <c r="H9" s="31"/>
      <c r="I9" s="31">
        <f ca="1">IF(J9 = "-", INDIRECT("C" &amp; ROW() - 1),"")</f>
        <v>600</v>
      </c>
      <c r="J9" s="34" t="s">
        <v>409</v>
      </c>
      <c r="K9" s="33">
        <f ca="1">IF(J9 = "-", -INDIRECT("C" &amp; ROW() - 1),E9)</f>
        <v>-600</v>
      </c>
      <c r="L9" s="32">
        <f ca="1">IF(J9 = "-", SUM(INDIRECT(ADDRESS(2,COLUMN(K9)) &amp; ":" &amp; ADDRESS(ROW(),COLUMN(K9)))), 0)</f>
        <v>0</v>
      </c>
      <c r="M9" s="32">
        <f>IF(J9="-",1,0)</f>
        <v>1</v>
      </c>
      <c r="N9" s="32">
        <f ca="1">IF(L9 = 0, INDIRECT("N" &amp; ROW() - 1), L9)</f>
        <v>0</v>
      </c>
      <c r="R9" s="31" t="str">
        <f ca="1">IF(Q9 = "", "", Q9 / INDIRECT("D" &amp; ROW() - 1) )</f>
        <v/>
      </c>
      <c r="S9" s="31">
        <f ca="1">IF(J9="-",IF(ISNUMBER(SEARCH(",", INDIRECT("B" &amp; ROW() - 1) )),1,""), "")</f>
        <v>1</v>
      </c>
      <c r="AMJ9" s="2"/>
    </row>
    <row r="10" spans="1:1024" s="32" customFormat="1" ht="13.5" customHeight="1" x14ac:dyDescent="0.2">
      <c r="A10" s="41">
        <f ca="1">IF(J10="-", "", 1 + SUM(INDIRECT(ADDRESS(2,COLUMN(M10)) &amp; ":" &amp; ADDRESS(ROW(),COLUMN(M10)))))</f>
        <v>4</v>
      </c>
      <c r="B10" s="40" t="str">
        <f>IF(D10="","",VLOOKUP(D10, 'SKU Маскарпоне'!$A$1:$B$150, 2, 0))</f>
        <v xml:space="preserve">80, </v>
      </c>
      <c r="C10" s="40">
        <f>IF(D10="","",VLOOKUP(D10, 'SKU Маскарпоне'!$A$1:$D$150, 4, 0))</f>
        <v>600</v>
      </c>
      <c r="D10" s="41" t="s">
        <v>123</v>
      </c>
      <c r="E10" s="42">
        <f>IF(D10="-", "-", IF(D10="", "", INT(F10*VLOOKUP(D10, 'SKU Маскарпоне'!$A$1:$C$150, 3, 0))))</f>
        <v>600</v>
      </c>
      <c r="F10" s="43">
        <v>600</v>
      </c>
      <c r="G10" s="30" t="str">
        <f ca="1">IF(J10="","",(INDIRECT("N" &amp; ROW() - 1) - N10))</f>
        <v/>
      </c>
      <c r="H10" s="51"/>
      <c r="I10" s="51" t="str">
        <f ca="1">IF(J10 = "-", INDIRECT("C" &amp; ROW() - 1),"")</f>
        <v/>
      </c>
      <c r="K10" s="33">
        <f ca="1">IF(J10 = "-", -INDIRECT("C" &amp; ROW() - 1),E10)</f>
        <v>600</v>
      </c>
      <c r="L10" s="32">
        <f ca="1">IF(J10 = "-", SUM(INDIRECT(ADDRESS(2,COLUMN(K10)) &amp; ":" &amp; ADDRESS(ROW(),COLUMN(K10)))), 0)</f>
        <v>0</v>
      </c>
      <c r="M10" s="32">
        <f>IF(J10="-",1,0)</f>
        <v>0</v>
      </c>
      <c r="N10" s="32">
        <f ca="1">IF(L10 = 0, INDIRECT("N" &amp; ROW() - 1), L10)</f>
        <v>0</v>
      </c>
      <c r="R10" s="51" t="str">
        <f ca="1">IF(Q10 = "", "", Q10 / INDIRECT("D" &amp; ROW() - 1) )</f>
        <v/>
      </c>
      <c r="S10" s="51" t="str">
        <f ca="1">IF(J10="-",IF(ISNUMBER(SEARCH(",", INDIRECT("B" &amp; ROW() - 1) )),1,""), "")</f>
        <v/>
      </c>
      <c r="AMJ10" s="2"/>
    </row>
    <row r="11" spans="1:1024" s="32" customFormat="1" ht="13.5" customHeight="1" x14ac:dyDescent="0.2">
      <c r="A11" s="34" t="str">
        <f ca="1">IF(J11="-", "", 1 + SUM(INDIRECT(ADDRESS(2,COLUMN(M11)) &amp; ":" &amp; ADDRESS(ROW(),COLUMN(M11)))))</f>
        <v/>
      </c>
      <c r="B11" s="35" t="str">
        <f>IF(D11="","",VLOOKUP(D11, 'SKU Маскарпоне'!$A$1:$B$150, 2, 0))</f>
        <v>-</v>
      </c>
      <c r="C11" s="36" t="s">
        <v>409</v>
      </c>
      <c r="D11" s="34" t="s">
        <v>409</v>
      </c>
      <c r="E11" s="37" t="str">
        <f>IF(D11="-", "-", IF(D11="", "", INT(F11*VLOOKUP(D11, 'SKU Маскарпоне'!$A$1:$C$150, 3, 0))))</f>
        <v>-</v>
      </c>
      <c r="F11" s="33"/>
      <c r="G11" s="30">
        <f ca="1">IF(J11="","",(INDIRECT("N" &amp; ROW() - 1) - N11))</f>
        <v>0</v>
      </c>
      <c r="H11" s="51"/>
      <c r="I11" s="51">
        <f ca="1">IF(J11 = "-", INDIRECT("C" &amp; ROW() - 1),"")</f>
        <v>600</v>
      </c>
      <c r="J11" s="34" t="s">
        <v>409</v>
      </c>
      <c r="K11" s="33">
        <f ca="1">IF(J11 = "-", -INDIRECT("C" &amp; ROW() - 1),E11)</f>
        <v>-600</v>
      </c>
      <c r="L11" s="32">
        <f ca="1">IF(J11 = "-", SUM(INDIRECT(ADDRESS(2,COLUMN(K11)) &amp; ":" &amp; ADDRESS(ROW(),COLUMN(K11)))), 0)</f>
        <v>0</v>
      </c>
      <c r="M11" s="32">
        <f>IF(J11="-",1,0)</f>
        <v>1</v>
      </c>
      <c r="N11" s="32">
        <f ca="1">IF(L11 = 0, INDIRECT("N" &amp; ROW() - 1), L11)</f>
        <v>0</v>
      </c>
      <c r="R11" s="51" t="str">
        <f ca="1">IF(Q11 = "", "", Q11 / INDIRECT("D" &amp; ROW() - 1) )</f>
        <v/>
      </c>
      <c r="S11" s="51">
        <f ca="1">IF(J11="-",IF(ISNUMBER(SEARCH(",", INDIRECT("B" &amp; ROW() - 1) )),1,""), "")</f>
        <v>1</v>
      </c>
      <c r="AMJ11" s="2"/>
    </row>
    <row r="12" spans="1:1024" s="32" customFormat="1" ht="13.5" customHeight="1" x14ac:dyDescent="0.2">
      <c r="A12" s="41">
        <f ca="1">IF(J12="-", "", 1 + SUM(INDIRECT(ADDRESS(2,COLUMN(M12)) &amp; ":" &amp; ADDRESS(ROW(),COLUMN(M12)))))</f>
        <v>5</v>
      </c>
      <c r="B12" s="40" t="str">
        <f>IF(D12="","",VLOOKUP(D12, 'SKU Маскарпоне'!$A$1:$B$150, 2, 0))</f>
        <v xml:space="preserve">80, </v>
      </c>
      <c r="C12" s="40">
        <f>IF(D12="","",VLOOKUP(D12, 'SKU Маскарпоне'!$A$1:$D$150, 4, 0))</f>
        <v>600</v>
      </c>
      <c r="D12" s="41" t="s">
        <v>123</v>
      </c>
      <c r="E12" s="42">
        <f>IF(D12="-", "-", IF(D12="", "", INT(F12*VLOOKUP(D12, 'SKU Маскарпоне'!$A$1:$C$150, 3, 0))))</f>
        <v>600</v>
      </c>
      <c r="F12" s="43">
        <v>600</v>
      </c>
      <c r="G12" s="30" t="str">
        <f ca="1">IF(J12="","",(INDIRECT("N" &amp; ROW() - 1) - N12))</f>
        <v/>
      </c>
      <c r="H12" s="51"/>
      <c r="I12" s="51" t="str">
        <f ca="1">IF(J12 = "-", INDIRECT("C" &amp; ROW() - 1),"")</f>
        <v/>
      </c>
      <c r="K12" s="33">
        <f ca="1">IF(J12 = "-", -INDIRECT("C" &amp; ROW() - 1),E12)</f>
        <v>600</v>
      </c>
      <c r="L12" s="32">
        <f ca="1">IF(J12 = "-", SUM(INDIRECT(ADDRESS(2,COLUMN(K12)) &amp; ":" &amp; ADDRESS(ROW(),COLUMN(K12)))), 0)</f>
        <v>0</v>
      </c>
      <c r="M12" s="32">
        <f>IF(J12="-",1,0)</f>
        <v>0</v>
      </c>
      <c r="N12" s="32">
        <f ca="1">IF(L12 = 0, INDIRECT("N" &amp; ROW() - 1), L12)</f>
        <v>0</v>
      </c>
      <c r="R12" s="51" t="str">
        <f ca="1">IF(Q12 = "", "", Q12 / INDIRECT("D" &amp; ROW() - 1) )</f>
        <v/>
      </c>
      <c r="S12" s="51" t="str">
        <f ca="1">IF(J12="-",IF(ISNUMBER(SEARCH(",", INDIRECT("B" &amp; ROW() - 1) )),1,""), "")</f>
        <v/>
      </c>
      <c r="AMJ12" s="2"/>
    </row>
    <row r="13" spans="1:1024" s="32" customFormat="1" ht="13.5" customHeight="1" x14ac:dyDescent="0.2">
      <c r="A13" s="34" t="str">
        <f ca="1">IF(J13="-", "", 1 + SUM(INDIRECT(ADDRESS(2,COLUMN(M13)) &amp; ":" &amp; ADDRESS(ROW(),COLUMN(M13)))))</f>
        <v/>
      </c>
      <c r="B13" s="35" t="str">
        <f>IF(D13="","",VLOOKUP(D13, 'SKU Маскарпоне'!$A$1:$B$150, 2, 0))</f>
        <v>-</v>
      </c>
      <c r="C13" s="36" t="s">
        <v>409</v>
      </c>
      <c r="D13" s="34" t="s">
        <v>409</v>
      </c>
      <c r="E13" s="37" t="str">
        <f>IF(D13="-", "-", IF(D13="", "", INT(F13*VLOOKUP(D13, 'SKU Маскарпоне'!$A$1:$C$150, 3, 0))))</f>
        <v>-</v>
      </c>
      <c r="F13" s="33"/>
      <c r="G13" s="30">
        <f ca="1">IF(J13="","",(INDIRECT("N" &amp; ROW() - 1) - N13))</f>
        <v>0</v>
      </c>
      <c r="H13" s="51"/>
      <c r="I13" s="51">
        <f ca="1">IF(J13 = "-", INDIRECT("C" &amp; ROW() - 1),"")</f>
        <v>600</v>
      </c>
      <c r="J13" s="34" t="s">
        <v>409</v>
      </c>
      <c r="K13" s="33">
        <f ca="1">IF(J13 = "-", -INDIRECT("C" &amp; ROW() - 1),E13)</f>
        <v>-600</v>
      </c>
      <c r="L13" s="32">
        <f ca="1">IF(J13 = "-", SUM(INDIRECT(ADDRESS(2,COLUMN(K13)) &amp; ":" &amp; ADDRESS(ROW(),COLUMN(K13)))), 0)</f>
        <v>0</v>
      </c>
      <c r="M13" s="32">
        <f>IF(J13="-",1,0)</f>
        <v>1</v>
      </c>
      <c r="N13" s="32">
        <f ca="1">IF(L13 = 0, INDIRECT("N" &amp; ROW() - 1), L13)</f>
        <v>0</v>
      </c>
      <c r="R13" s="51" t="str">
        <f ca="1">IF(Q13 = "", "", Q13 / INDIRECT("D" &amp; ROW() - 1) )</f>
        <v/>
      </c>
      <c r="S13" s="51">
        <f ca="1">IF(J13="-",IF(ISNUMBER(SEARCH(",", INDIRECT("B" &amp; ROW() - 1) )),1,""), "")</f>
        <v>1</v>
      </c>
      <c r="AMJ13" s="2"/>
    </row>
    <row r="14" spans="1:1024" s="32" customFormat="1" ht="13.5" customHeight="1" x14ac:dyDescent="0.2">
      <c r="A14" s="41">
        <f ca="1">IF(J14="-", "", 1 + SUM(INDIRECT(ADDRESS(2,COLUMN(M14)) &amp; ":" &amp; ADDRESS(ROW(),COLUMN(M14)))))</f>
        <v>6</v>
      </c>
      <c r="B14" s="40" t="str">
        <f>IF(D14="","",VLOOKUP(D14, 'SKU Маскарпоне'!$A$1:$B$150, 2, 0))</f>
        <v xml:space="preserve">80, </v>
      </c>
      <c r="C14" s="40">
        <f>IF(D14="","",VLOOKUP(D14, 'SKU Маскарпоне'!$A$1:$D$150, 4, 0))</f>
        <v>600</v>
      </c>
      <c r="D14" s="41" t="s">
        <v>123</v>
      </c>
      <c r="E14" s="42">
        <f>IF(D14="-", "-", IF(D14="", "", INT(F14*VLOOKUP(D14, 'SKU Маскарпоне'!$A$1:$C$150, 3, 0))))</f>
        <v>600</v>
      </c>
      <c r="F14" s="43">
        <v>600</v>
      </c>
      <c r="G14" s="30" t="str">
        <f ca="1">IF(J14="","",(INDIRECT("N" &amp; ROW() - 1) - N14))</f>
        <v/>
      </c>
      <c r="H14" s="51"/>
      <c r="I14" s="51" t="str">
        <f ca="1">IF(J14 = "-", INDIRECT("C" &amp; ROW() - 1),"")</f>
        <v/>
      </c>
      <c r="K14" s="33">
        <f ca="1">IF(J14 = "-", -INDIRECT("C" &amp; ROW() - 1),E14)</f>
        <v>600</v>
      </c>
      <c r="L14" s="32">
        <f ca="1">IF(J14 = "-", SUM(INDIRECT(ADDRESS(2,COLUMN(K14)) &amp; ":" &amp; ADDRESS(ROW(),COLUMN(K14)))), 0)</f>
        <v>0</v>
      </c>
      <c r="M14" s="32">
        <f>IF(J14="-",1,0)</f>
        <v>0</v>
      </c>
      <c r="N14" s="32">
        <f ca="1">IF(L14 = 0, INDIRECT("N" &amp; ROW() - 1), L14)</f>
        <v>0</v>
      </c>
      <c r="R14" s="51" t="str">
        <f ca="1">IF(Q14 = "", "", Q14 / INDIRECT("D" &amp; ROW() - 1) )</f>
        <v/>
      </c>
      <c r="S14" s="51" t="str">
        <f ca="1">IF(J14="-",IF(ISNUMBER(SEARCH(",", INDIRECT("B" &amp; ROW() - 1) )),1,""), "")</f>
        <v/>
      </c>
      <c r="AMJ14" s="2"/>
    </row>
    <row r="15" spans="1:1024" s="32" customFormat="1" ht="13.5" customHeight="1" x14ac:dyDescent="0.2">
      <c r="A15" s="34" t="str">
        <f ca="1">IF(J15="-", "", 1 + SUM(INDIRECT(ADDRESS(2,COLUMN(M15)) &amp; ":" &amp; ADDRESS(ROW(),COLUMN(M15)))))</f>
        <v/>
      </c>
      <c r="B15" s="35" t="str">
        <f>IF(D15="","",VLOOKUP(D15, 'SKU Маскарпоне'!$A$1:$B$150, 2, 0))</f>
        <v>-</v>
      </c>
      <c r="C15" s="36" t="s">
        <v>409</v>
      </c>
      <c r="D15" s="34" t="s">
        <v>409</v>
      </c>
      <c r="E15" s="37" t="str">
        <f>IF(D15="-", "-", IF(D15="", "", INT(F15*VLOOKUP(D15, 'SKU Маскарпоне'!$A$1:$C$150, 3, 0))))</f>
        <v>-</v>
      </c>
      <c r="F15" s="33"/>
      <c r="G15" s="30">
        <f ca="1">IF(J15="","",(INDIRECT("N" &amp; ROW() - 1) - N15))</f>
        <v>0</v>
      </c>
      <c r="H15" s="51"/>
      <c r="I15" s="51">
        <f ca="1">IF(J15 = "-", INDIRECT("C" &amp; ROW() - 1),"")</f>
        <v>600</v>
      </c>
      <c r="J15" s="34" t="s">
        <v>409</v>
      </c>
      <c r="K15" s="33">
        <f ca="1">IF(J15 = "-", -INDIRECT("C" &amp; ROW() - 1),E15)</f>
        <v>-600</v>
      </c>
      <c r="L15" s="32">
        <f ca="1">IF(J15 = "-", SUM(INDIRECT(ADDRESS(2,COLUMN(K15)) &amp; ":" &amp; ADDRESS(ROW(),COLUMN(K15)))), 0)</f>
        <v>0</v>
      </c>
      <c r="M15" s="32">
        <f>IF(J15="-",1,0)</f>
        <v>1</v>
      </c>
      <c r="N15" s="32">
        <f ca="1">IF(L15 = 0, INDIRECT("N" &amp; ROW() - 1), L15)</f>
        <v>0</v>
      </c>
      <c r="R15" s="51" t="str">
        <f ca="1">IF(Q15 = "", "", Q15 / INDIRECT("D" &amp; ROW() - 1) )</f>
        <v/>
      </c>
      <c r="S15" s="51">
        <f ca="1">IF(J15="-",IF(ISNUMBER(SEARCH(",", INDIRECT("B" &amp; ROW() - 1) )),1,""), "")</f>
        <v>1</v>
      </c>
      <c r="AMJ15" s="2"/>
    </row>
    <row r="16" spans="1:1024" s="32" customFormat="1" ht="13.5" customHeight="1" x14ac:dyDescent="0.2">
      <c r="A16" s="41">
        <f ca="1">IF(J16="-", "", 1 + SUM(INDIRECT(ADDRESS(2,COLUMN(M16)) &amp; ":" &amp; ADDRESS(ROW(),COLUMN(M16)))))</f>
        <v>7</v>
      </c>
      <c r="B16" s="40" t="str">
        <f>IF(D16="","",VLOOKUP(D16, 'SKU Маскарпоне'!$A$1:$B$150, 2, 0))</f>
        <v xml:space="preserve">80, </v>
      </c>
      <c r="C16" s="40">
        <f>IF(D16="","",VLOOKUP(D16, 'SKU Маскарпоне'!$A$1:$D$150, 4, 0))</f>
        <v>600</v>
      </c>
      <c r="D16" s="41" t="s">
        <v>123</v>
      </c>
      <c r="E16" s="42">
        <f>IF(D16="-", "-", IF(D16="", "", INT(F16*VLOOKUP(D16, 'SKU Маскарпоне'!$A$1:$C$150, 3, 0))))</f>
        <v>600</v>
      </c>
      <c r="F16" s="43">
        <v>600</v>
      </c>
      <c r="G16" s="30" t="str">
        <f ca="1">IF(J16="","",(INDIRECT("N" &amp; ROW() - 1) - N16))</f>
        <v/>
      </c>
      <c r="H16" s="51"/>
      <c r="I16" s="51" t="str">
        <f ca="1">IF(J16 = "-", INDIRECT("C" &amp; ROW() - 1),"")</f>
        <v/>
      </c>
      <c r="K16" s="33">
        <f ca="1">IF(J16 = "-", -INDIRECT("C" &amp; ROW() - 1),E16)</f>
        <v>600</v>
      </c>
      <c r="L16" s="32">
        <f ca="1">IF(J16 = "-", SUM(INDIRECT(ADDRESS(2,COLUMN(K16)) &amp; ":" &amp; ADDRESS(ROW(),COLUMN(K16)))), 0)</f>
        <v>0</v>
      </c>
      <c r="M16" s="32">
        <f>IF(J16="-",1,0)</f>
        <v>0</v>
      </c>
      <c r="N16" s="32">
        <f ca="1">IF(L16 = 0, INDIRECT("N" &amp; ROW() - 1), L16)</f>
        <v>0</v>
      </c>
      <c r="R16" s="51" t="str">
        <f ca="1">IF(Q16 = "", "", Q16 / INDIRECT("D" &amp; ROW() - 1) )</f>
        <v/>
      </c>
      <c r="S16" s="51" t="str">
        <f ca="1">IF(J16="-",IF(ISNUMBER(SEARCH(",", INDIRECT("B" &amp; ROW() - 1) )),1,""), "")</f>
        <v/>
      </c>
      <c r="AMJ16" s="2"/>
    </row>
    <row r="17" spans="1:1024" s="32" customFormat="1" ht="13.5" customHeight="1" x14ac:dyDescent="0.2">
      <c r="A17" s="34" t="str">
        <f ca="1">IF(J17="-", "", 1 + SUM(INDIRECT(ADDRESS(2,COLUMN(M17)) &amp; ":" &amp; ADDRESS(ROW(),COLUMN(M17)))))</f>
        <v/>
      </c>
      <c r="B17" s="35" t="str">
        <f>IF(D17="","",VLOOKUP(D17, 'SKU Маскарпоне'!$A$1:$B$150, 2, 0))</f>
        <v>-</v>
      </c>
      <c r="C17" s="36" t="s">
        <v>409</v>
      </c>
      <c r="D17" s="34" t="s">
        <v>409</v>
      </c>
      <c r="E17" s="37" t="str">
        <f>IF(D17="-", "-", IF(D17="", "", INT(F17*VLOOKUP(D17, 'SKU Маскарпоне'!$A$1:$C$150, 3, 0))))</f>
        <v>-</v>
      </c>
      <c r="F17" s="33"/>
      <c r="G17" s="30">
        <f ca="1">IF(J17="","",(INDIRECT("N" &amp; ROW() - 1) - N17))</f>
        <v>0</v>
      </c>
      <c r="H17" s="51"/>
      <c r="I17" s="51">
        <f ca="1">IF(J17 = "-", INDIRECT("C" &amp; ROW() - 1),"")</f>
        <v>600</v>
      </c>
      <c r="J17" s="34" t="s">
        <v>409</v>
      </c>
      <c r="K17" s="33">
        <f ca="1">IF(J17 = "-", -INDIRECT("C" &amp; ROW() - 1),E17)</f>
        <v>-600</v>
      </c>
      <c r="L17" s="32">
        <f ca="1">IF(J17 = "-", SUM(INDIRECT(ADDRESS(2,COLUMN(K17)) &amp; ":" &amp; ADDRESS(ROW(),COLUMN(K17)))), 0)</f>
        <v>0</v>
      </c>
      <c r="M17" s="32">
        <f>IF(J17="-",1,0)</f>
        <v>1</v>
      </c>
      <c r="N17" s="32">
        <f ca="1">IF(L17 = 0, INDIRECT("N" &amp; ROW() - 1), L17)</f>
        <v>0</v>
      </c>
      <c r="R17" s="51" t="str">
        <f ca="1">IF(Q17 = "", "", Q17 / INDIRECT("D" &amp; ROW() - 1) )</f>
        <v/>
      </c>
      <c r="S17" s="51">
        <f ca="1">IF(J17="-",IF(ISNUMBER(SEARCH(",", INDIRECT("B" &amp; ROW() - 1) )),1,""), "")</f>
        <v>1</v>
      </c>
      <c r="AMJ17" s="2"/>
    </row>
    <row r="18" spans="1:1024" s="32" customFormat="1" ht="13.5" customHeight="1" x14ac:dyDescent="0.2">
      <c r="A18" s="41">
        <f ca="1">IF(J18="-", "", 1 + SUM(INDIRECT(ADDRESS(2,COLUMN(M18)) &amp; ":" &amp; ADDRESS(ROW(),COLUMN(M18)))))</f>
        <v>8</v>
      </c>
      <c r="B18" s="40" t="str">
        <f>IF(D18="","",VLOOKUP(D18, 'SKU Маскарпоне'!$A$1:$B$150, 2, 0))</f>
        <v xml:space="preserve">80, </v>
      </c>
      <c r="C18" s="40">
        <f>IF(D18="","",VLOOKUP(D18, 'SKU Маскарпоне'!$A$1:$D$150, 4, 0))</f>
        <v>600</v>
      </c>
      <c r="D18" s="41" t="s">
        <v>123</v>
      </c>
      <c r="E18" s="42">
        <f>IF(D18="-", "-", IF(D18="", "", INT(F18*VLOOKUP(D18, 'SKU Маскарпоне'!$A$1:$C$150, 3, 0))))</f>
        <v>600</v>
      </c>
      <c r="F18" s="43">
        <v>600</v>
      </c>
      <c r="G18" s="30" t="str">
        <f ca="1">IF(J18="","",(INDIRECT("N" &amp; ROW() - 1) - N18))</f>
        <v/>
      </c>
      <c r="H18" s="51"/>
      <c r="I18" s="51" t="str">
        <f ca="1">IF(J18 = "-", INDIRECT("C" &amp; ROW() - 1),"")</f>
        <v/>
      </c>
      <c r="K18" s="33">
        <f ca="1">IF(J18 = "-", -INDIRECT("C" &amp; ROW() - 1),E18)</f>
        <v>600</v>
      </c>
      <c r="L18" s="32">
        <f ca="1">IF(J18 = "-", SUM(INDIRECT(ADDRESS(2,COLUMN(K18)) &amp; ":" &amp; ADDRESS(ROW(),COLUMN(K18)))), 0)</f>
        <v>0</v>
      </c>
      <c r="M18" s="32">
        <f>IF(J18="-",1,0)</f>
        <v>0</v>
      </c>
      <c r="N18" s="32">
        <f ca="1">IF(L18 = 0, INDIRECT("N" &amp; ROW() - 1), L18)</f>
        <v>0</v>
      </c>
      <c r="R18" s="51" t="str">
        <f ca="1">IF(Q18 = "", "", Q18 / INDIRECT("D" &amp; ROW() - 1) )</f>
        <v/>
      </c>
      <c r="S18" s="51" t="str">
        <f ca="1">IF(J18="-",IF(ISNUMBER(SEARCH(",", INDIRECT("B" &amp; ROW() - 1) )),1,""), "")</f>
        <v/>
      </c>
      <c r="AMJ18" s="2"/>
    </row>
    <row r="19" spans="1:1024" s="32" customFormat="1" ht="13.5" customHeight="1" x14ac:dyDescent="0.2">
      <c r="A19" s="34" t="str">
        <f ca="1">IF(J19="-", "", 1 + SUM(INDIRECT(ADDRESS(2,COLUMN(M19)) &amp; ":" &amp; ADDRESS(ROW(),COLUMN(M19)))))</f>
        <v/>
      </c>
      <c r="B19" s="35" t="str">
        <f>IF(D19="","",VLOOKUP(D19, 'SKU Маскарпоне'!$A$1:$B$150, 2, 0))</f>
        <v>-</v>
      </c>
      <c r="C19" s="36" t="s">
        <v>409</v>
      </c>
      <c r="D19" s="34" t="s">
        <v>409</v>
      </c>
      <c r="E19" s="37" t="str">
        <f>IF(D19="-", "-", IF(D19="", "", INT(F19*VLOOKUP(D19, 'SKU Маскарпоне'!$A$1:$C$150, 3, 0))))</f>
        <v>-</v>
      </c>
      <c r="F19" s="33"/>
      <c r="G19" s="30">
        <f ca="1">IF(J19="","",(INDIRECT("N" &amp; ROW() - 1) - N19))</f>
        <v>0</v>
      </c>
      <c r="H19" s="51"/>
      <c r="I19" s="51">
        <f ca="1">IF(J19 = "-", INDIRECT("C" &amp; ROW() - 1),"")</f>
        <v>600</v>
      </c>
      <c r="J19" s="34" t="s">
        <v>409</v>
      </c>
      <c r="K19" s="33">
        <f ca="1">IF(J19 = "-", -INDIRECT("C" &amp; ROW() - 1),E19)</f>
        <v>-600</v>
      </c>
      <c r="L19" s="32">
        <f ca="1">IF(J19 = "-", SUM(INDIRECT(ADDRESS(2,COLUMN(K19)) &amp; ":" &amp; ADDRESS(ROW(),COLUMN(K19)))), 0)</f>
        <v>0</v>
      </c>
      <c r="M19" s="32">
        <f>IF(J19="-",1,0)</f>
        <v>1</v>
      </c>
      <c r="N19" s="32">
        <f ca="1">IF(L19 = 0, INDIRECT("N" &amp; ROW() - 1), L19)</f>
        <v>0</v>
      </c>
      <c r="R19" s="51" t="str">
        <f ca="1">IF(Q19 = "", "", Q19 / INDIRECT("D" &amp; ROW() - 1) )</f>
        <v/>
      </c>
      <c r="S19" s="51">
        <f ca="1">IF(J19="-",IF(ISNUMBER(SEARCH(",", INDIRECT("B" &amp; ROW() - 1) )),1,""), "")</f>
        <v>1</v>
      </c>
      <c r="AMJ19" s="2"/>
    </row>
    <row r="20" spans="1:1024" s="32" customFormat="1" ht="13.5" customHeight="1" x14ac:dyDescent="0.2">
      <c r="A20" s="41">
        <f ca="1">IF(J20="-", "", 1 + SUM(INDIRECT(ADDRESS(2,COLUMN(M20)) &amp; ":" &amp; ADDRESS(ROW(),COLUMN(M20)))))</f>
        <v>9</v>
      </c>
      <c r="B20" s="40" t="str">
        <f>IF(D20="","",VLOOKUP(D20, 'SKU Маскарпоне'!$A$1:$B$150, 2, 0))</f>
        <v xml:space="preserve">80, </v>
      </c>
      <c r="C20" s="40">
        <f>IF(D20="","",VLOOKUP(D20, 'SKU Маскарпоне'!$A$1:$D$150, 4, 0))</f>
        <v>600</v>
      </c>
      <c r="D20" s="41" t="s">
        <v>123</v>
      </c>
      <c r="E20" s="42">
        <f>IF(D20="-", "-", IF(D20="", "", INT(F20*VLOOKUP(D20, 'SKU Маскарпоне'!$A$1:$C$150, 3, 0))))</f>
        <v>600</v>
      </c>
      <c r="F20" s="43">
        <v>600</v>
      </c>
      <c r="G20" s="30" t="str">
        <f ca="1">IF(J20="","",(INDIRECT("N" &amp; ROW() - 1) - N20))</f>
        <v/>
      </c>
      <c r="H20" s="51"/>
      <c r="I20" s="51" t="str">
        <f ca="1">IF(J20 = "-", INDIRECT("C" &amp; ROW() - 1),"")</f>
        <v/>
      </c>
      <c r="K20" s="33">
        <f ca="1">IF(J20 = "-", -INDIRECT("C" &amp; ROW() - 1),E20)</f>
        <v>600</v>
      </c>
      <c r="L20" s="32">
        <f ca="1">IF(J20 = "-", SUM(INDIRECT(ADDRESS(2,COLUMN(K20)) &amp; ":" &amp; ADDRESS(ROW(),COLUMN(K20)))), 0)</f>
        <v>0</v>
      </c>
      <c r="M20" s="32">
        <f>IF(J20="-",1,0)</f>
        <v>0</v>
      </c>
      <c r="N20" s="32">
        <f ca="1">IF(L20 = 0, INDIRECT("N" &amp; ROW() - 1), L20)</f>
        <v>0</v>
      </c>
      <c r="R20" s="51" t="str">
        <f ca="1">IF(Q20 = "", "", Q20 / INDIRECT("D" &amp; ROW() - 1) )</f>
        <v/>
      </c>
      <c r="S20" s="51" t="str">
        <f ca="1">IF(J20="-",IF(ISNUMBER(SEARCH(",", INDIRECT("B" &amp; ROW() - 1) )),1,""), "")</f>
        <v/>
      </c>
      <c r="AMJ20" s="2"/>
    </row>
    <row r="21" spans="1:1024" s="32" customFormat="1" ht="13.5" customHeight="1" x14ac:dyDescent="0.2">
      <c r="A21" s="34" t="str">
        <f ca="1">IF(J21="-", "", 1 + SUM(INDIRECT(ADDRESS(2,COLUMN(M21)) &amp; ":" &amp; ADDRESS(ROW(),COLUMN(M21)))))</f>
        <v/>
      </c>
      <c r="B21" s="35" t="str">
        <f>IF(D21="","",VLOOKUP(D21, 'SKU Маскарпоне'!$A$1:$B$150, 2, 0))</f>
        <v>-</v>
      </c>
      <c r="C21" s="36" t="s">
        <v>409</v>
      </c>
      <c r="D21" s="34" t="s">
        <v>409</v>
      </c>
      <c r="E21" s="37" t="str">
        <f>IF(D21="-", "-", IF(D21="", "", INT(F21*VLOOKUP(D21, 'SKU Маскарпоне'!$A$1:$C$150, 3, 0))))</f>
        <v>-</v>
      </c>
      <c r="F21" s="33"/>
      <c r="G21" s="30">
        <f ca="1">IF(J21="","",(INDIRECT("N" &amp; ROW() - 1) - N21))</f>
        <v>0</v>
      </c>
      <c r="H21" s="51"/>
      <c r="I21" s="51">
        <f ca="1">IF(J21 = "-", INDIRECT("C" &amp; ROW() - 1),"")</f>
        <v>600</v>
      </c>
      <c r="J21" s="34" t="s">
        <v>409</v>
      </c>
      <c r="K21" s="33">
        <f ca="1">IF(J21 = "-", -INDIRECT("C" &amp; ROW() - 1),E21)</f>
        <v>-600</v>
      </c>
      <c r="L21" s="32">
        <f ca="1">IF(J21 = "-", SUM(INDIRECT(ADDRESS(2,COLUMN(K21)) &amp; ":" &amp; ADDRESS(ROW(),COLUMN(K21)))), 0)</f>
        <v>0</v>
      </c>
      <c r="M21" s="32">
        <f>IF(J21="-",1,0)</f>
        <v>1</v>
      </c>
      <c r="N21" s="32">
        <f ca="1">IF(L21 = 0, INDIRECT("N" &amp; ROW() - 1), L21)</f>
        <v>0</v>
      </c>
      <c r="R21" s="51" t="str">
        <f ca="1">IF(Q21 = "", "", Q21 / INDIRECT("D" &amp; ROW() - 1) )</f>
        <v/>
      </c>
      <c r="S21" s="51">
        <f ca="1">IF(J21="-",IF(ISNUMBER(SEARCH(",", INDIRECT("B" &amp; ROW() - 1) )),1,""), "")</f>
        <v>1</v>
      </c>
      <c r="AMJ21" s="2"/>
    </row>
    <row r="22" spans="1:1024" s="32" customFormat="1" ht="13.5" customHeight="1" x14ac:dyDescent="0.2">
      <c r="A22" s="41">
        <f ca="1">IF(J22="-", "", 1 + SUM(INDIRECT(ADDRESS(2,COLUMN(M22)) &amp; ":" &amp; ADDRESS(ROW(),COLUMN(M22)))))</f>
        <v>10</v>
      </c>
      <c r="B22" s="40" t="str">
        <f>IF(D22="","",VLOOKUP(D22, 'SKU Маскарпоне'!$A$1:$B$150, 2, 0))</f>
        <v xml:space="preserve">80, </v>
      </c>
      <c r="C22" s="40">
        <f>IF(D22="","",VLOOKUP(D22, 'SKU Маскарпоне'!$A$1:$D$150, 4, 0))</f>
        <v>600</v>
      </c>
      <c r="D22" s="41" t="s">
        <v>123</v>
      </c>
      <c r="E22" s="42">
        <f>IF(D22="-", "-", IF(D22="", "", INT(F22*VLOOKUP(D22, 'SKU Маскарпоне'!$A$1:$C$150, 3, 0))))</f>
        <v>600</v>
      </c>
      <c r="F22" s="43">
        <v>600</v>
      </c>
      <c r="G22" s="30" t="str">
        <f ca="1">IF(J22="","",(INDIRECT("N" &amp; ROW() - 1) - N22))</f>
        <v/>
      </c>
      <c r="H22" s="51"/>
      <c r="I22" s="51" t="str">
        <f ca="1">IF(J22 = "-", INDIRECT("C" &amp; ROW() - 1),"")</f>
        <v/>
      </c>
      <c r="K22" s="33">
        <f ca="1">IF(J22 = "-", -INDIRECT("C" &amp; ROW() - 1),E22)</f>
        <v>600</v>
      </c>
      <c r="L22" s="32">
        <f ca="1">IF(J22 = "-", SUM(INDIRECT(ADDRESS(2,COLUMN(K22)) &amp; ":" &amp; ADDRESS(ROW(),COLUMN(K22)))), 0)</f>
        <v>0</v>
      </c>
      <c r="M22" s="32">
        <f>IF(J22="-",1,0)</f>
        <v>0</v>
      </c>
      <c r="N22" s="32">
        <f ca="1">IF(L22 = 0, INDIRECT("N" &amp; ROW() - 1), L22)</f>
        <v>0</v>
      </c>
      <c r="R22" s="51" t="str">
        <f ca="1">IF(Q22 = "", "", Q22 / INDIRECT("D" &amp; ROW() - 1) )</f>
        <v/>
      </c>
      <c r="S22" s="51" t="str">
        <f ca="1">IF(J22="-",IF(ISNUMBER(SEARCH(",", INDIRECT("B" &amp; ROW() - 1) )),1,""), "")</f>
        <v/>
      </c>
      <c r="AMJ22" s="2"/>
    </row>
    <row r="23" spans="1:1024" s="32" customFormat="1" ht="13.5" customHeight="1" x14ac:dyDescent="0.2">
      <c r="A23" s="34" t="str">
        <f ca="1">IF(J23="-", "", 1 + SUM(INDIRECT(ADDRESS(2,COLUMN(M23)) &amp; ":" &amp; ADDRESS(ROW(),COLUMN(M23)))))</f>
        <v/>
      </c>
      <c r="B23" s="35" t="str">
        <f>IF(D23="","",VLOOKUP(D23, 'SKU Маскарпоне'!$A$1:$B$150, 2, 0))</f>
        <v>-</v>
      </c>
      <c r="C23" s="36" t="s">
        <v>409</v>
      </c>
      <c r="D23" s="34" t="s">
        <v>409</v>
      </c>
      <c r="E23" s="37" t="str">
        <f>IF(D23="-", "-", IF(D23="", "", INT(F23*VLOOKUP(D23, 'SKU Маскарпоне'!$A$1:$C$150, 3, 0))))</f>
        <v>-</v>
      </c>
      <c r="F23" s="33"/>
      <c r="G23" s="30">
        <f ca="1">IF(J23="","",(INDIRECT("N" &amp; ROW() - 1) - N23))</f>
        <v>0</v>
      </c>
      <c r="H23" s="51"/>
      <c r="I23" s="51">
        <f ca="1">IF(J23 = "-", INDIRECT("C" &amp; ROW() - 1),"")</f>
        <v>600</v>
      </c>
      <c r="J23" s="34" t="s">
        <v>409</v>
      </c>
      <c r="K23" s="33">
        <f ca="1">IF(J23 = "-", -INDIRECT("C" &amp; ROW() - 1),E23)</f>
        <v>-600</v>
      </c>
      <c r="L23" s="32">
        <f ca="1">IF(J23 = "-", SUM(INDIRECT(ADDRESS(2,COLUMN(K23)) &amp; ":" &amp; ADDRESS(ROW(),COLUMN(K23)))), 0)</f>
        <v>0</v>
      </c>
      <c r="M23" s="32">
        <f>IF(J23="-",1,0)</f>
        <v>1</v>
      </c>
      <c r="N23" s="32">
        <f ca="1">IF(L23 = 0, INDIRECT("N" &amp; ROW() - 1), L23)</f>
        <v>0</v>
      </c>
      <c r="R23" s="51" t="str">
        <f ca="1">IF(Q23 = "", "", Q23 / INDIRECT("D" &amp; ROW() - 1) )</f>
        <v/>
      </c>
      <c r="S23" s="51">
        <f ca="1">IF(J23="-",IF(ISNUMBER(SEARCH(",", INDIRECT("B" &amp; ROW() - 1) )),1,""), "")</f>
        <v>1</v>
      </c>
      <c r="AMJ23" s="2"/>
    </row>
    <row r="24" spans="1:1024" s="32" customFormat="1" ht="13.5" customHeight="1" x14ac:dyDescent="0.2">
      <c r="A24" s="38">
        <f t="shared" ref="A24:A41" ca="1" si="0">IF(J24="-", "", 1 + SUM(INDIRECT(ADDRESS(2,COLUMN(M24)) &amp; ":" &amp; ADDRESS(ROW(),COLUMN(M24)))))</f>
        <v>11</v>
      </c>
      <c r="B24" s="39" t="str">
        <f>IF(D24="","",VLOOKUP(D24, 'SKU Маскарпоне'!$A$1:$B$150, 2, 0))</f>
        <v xml:space="preserve">80, </v>
      </c>
      <c r="C24" s="40">
        <f>IF(D24="","",VLOOKUP(D24, 'SKU Маскарпоне'!$A$1:$D$150, 4, 0))</f>
        <v>600</v>
      </c>
      <c r="D24" s="41" t="s">
        <v>125</v>
      </c>
      <c r="E24" s="42">
        <f>IF(D24="-", "-", IF(D24="", "", INT(F24*VLOOKUP(D24, 'SKU Маскарпоне'!$A$1:$C$150, 3, 0))))</f>
        <v>600</v>
      </c>
      <c r="F24" s="43">
        <v>600</v>
      </c>
      <c r="G24" s="30" t="str">
        <f t="shared" ref="G24:G65" ca="1" si="1">IF(J24="","",(INDIRECT("N" &amp; ROW() - 1) - N24))</f>
        <v/>
      </c>
      <c r="H24" s="31"/>
      <c r="I24" s="31" t="str">
        <f t="shared" ref="I24:I97" ca="1" si="2">IF(J24 = "-", INDIRECT("C" &amp; ROW() - 1),"")</f>
        <v/>
      </c>
      <c r="K24" s="33">
        <f t="shared" ref="K24:K65" ca="1" si="3">IF(J24 = "-", -INDIRECT("C" &amp; ROW() - 1),E24)</f>
        <v>600</v>
      </c>
      <c r="L24" s="32">
        <f t="shared" ref="L24:L65" ca="1" si="4">IF(J24 = "-", SUM(INDIRECT(ADDRESS(2,COLUMN(K24)) &amp; ":" &amp; ADDRESS(ROW(),COLUMN(K24)))), 0)</f>
        <v>0</v>
      </c>
      <c r="M24" s="32">
        <f t="shared" ref="M24:M65" si="5">IF(J24="-",1,0)</f>
        <v>0</v>
      </c>
      <c r="N24" s="32">
        <f t="shared" ref="N24:N65" ca="1" si="6">IF(L24 = 0, INDIRECT("N" &amp; ROW() - 1), L24)</f>
        <v>0</v>
      </c>
      <c r="R24" s="31" t="str">
        <f t="shared" ref="R24:R65" ca="1" si="7">IF(Q24 = "", "", Q24 / INDIRECT("D" &amp; ROW() - 1) )</f>
        <v/>
      </c>
      <c r="S24" s="31" t="str">
        <f t="shared" ref="S24:S97" ca="1" si="8">IF(J24="-",IF(ISNUMBER(SEARCH(",", INDIRECT("B" &amp; ROW() - 1) )),1,""), "")</f>
        <v/>
      </c>
      <c r="AMJ24" s="2"/>
    </row>
    <row r="25" spans="1:1024" s="32" customFormat="1" ht="13.5" customHeight="1" x14ac:dyDescent="0.2">
      <c r="A25" s="34" t="str">
        <f t="shared" ca="1" si="0"/>
        <v/>
      </c>
      <c r="B25" s="35" t="str">
        <f>IF(D25="","",VLOOKUP(D25, 'SKU Маскарпоне'!$A$1:$B$150, 2, 0))</f>
        <v>-</v>
      </c>
      <c r="C25" s="36" t="s">
        <v>409</v>
      </c>
      <c r="D25" s="34" t="s">
        <v>409</v>
      </c>
      <c r="E25" s="37" t="str">
        <f>IF(D25="-", "-", IF(D25="", "", INT(F25*VLOOKUP(D25, 'SKU Маскарпоне'!$A$1:$C$150, 3, 0))))</f>
        <v>-</v>
      </c>
      <c r="F25" s="33"/>
      <c r="G25" s="30">
        <f t="shared" ca="1" si="1"/>
        <v>0</v>
      </c>
      <c r="H25" s="31"/>
      <c r="I25" s="31">
        <f t="shared" ca="1" si="2"/>
        <v>600</v>
      </c>
      <c r="J25" s="34" t="s">
        <v>409</v>
      </c>
      <c r="K25" s="33">
        <f t="shared" ca="1" si="3"/>
        <v>-600</v>
      </c>
      <c r="L25" s="32">
        <f t="shared" ca="1" si="4"/>
        <v>0</v>
      </c>
      <c r="M25" s="32">
        <f t="shared" si="5"/>
        <v>1</v>
      </c>
      <c r="N25" s="32">
        <f t="shared" ca="1" si="6"/>
        <v>0</v>
      </c>
      <c r="R25" s="31" t="str">
        <f t="shared" ca="1" si="7"/>
        <v/>
      </c>
      <c r="S25" s="31">
        <f t="shared" ca="1" si="8"/>
        <v>1</v>
      </c>
      <c r="AMJ25" s="2"/>
    </row>
    <row r="26" spans="1:1024" s="32" customFormat="1" ht="13.5" customHeight="1" x14ac:dyDescent="0.2">
      <c r="A26" s="41">
        <f t="shared" ref="A26:A29" ca="1" si="9">IF(J26="-", "", 1 + SUM(INDIRECT(ADDRESS(2,COLUMN(M26)) &amp; ":" &amp; ADDRESS(ROW(),COLUMN(M26)))))</f>
        <v>12</v>
      </c>
      <c r="B26" s="40" t="str">
        <f>IF(D26="","",VLOOKUP(D26, 'SKU Маскарпоне'!$A$1:$B$150, 2, 0))</f>
        <v xml:space="preserve">80, </v>
      </c>
      <c r="C26" s="40">
        <f>IF(D26="","",VLOOKUP(D26, 'SKU Маскарпоне'!$A$1:$D$150, 4, 0))</f>
        <v>600</v>
      </c>
      <c r="D26" s="41" t="s">
        <v>125</v>
      </c>
      <c r="E26" s="42">
        <f>IF(D26="-", "-", IF(D26="", "", INT(F26*VLOOKUP(D26, 'SKU Маскарпоне'!$A$1:$C$150, 3, 0))))</f>
        <v>600</v>
      </c>
      <c r="F26" s="43">
        <v>600</v>
      </c>
      <c r="G26" s="30" t="str">
        <f t="shared" ref="G26:G29" ca="1" si="10">IF(J26="","",(INDIRECT("N" &amp; ROW() - 1) - N26))</f>
        <v/>
      </c>
      <c r="H26" s="51"/>
      <c r="I26" s="51" t="str">
        <f t="shared" ref="I26:I29" ca="1" si="11">IF(J26 = "-", INDIRECT("C" &amp; ROW() - 1),"")</f>
        <v/>
      </c>
      <c r="K26" s="33">
        <f t="shared" ref="K26:K29" ca="1" si="12">IF(J26 = "-", -INDIRECT("C" &amp; ROW() - 1),E26)</f>
        <v>600</v>
      </c>
      <c r="L26" s="32">
        <f t="shared" ref="L26:L29" ca="1" si="13">IF(J26 = "-", SUM(INDIRECT(ADDRESS(2,COLUMN(K26)) &amp; ":" &amp; ADDRESS(ROW(),COLUMN(K26)))), 0)</f>
        <v>0</v>
      </c>
      <c r="M26" s="32">
        <f t="shared" ref="M26:M29" si="14">IF(J26="-",1,0)</f>
        <v>0</v>
      </c>
      <c r="N26" s="32">
        <f t="shared" ref="N26:N29" ca="1" si="15">IF(L26 = 0, INDIRECT("N" &amp; ROW() - 1), L26)</f>
        <v>0</v>
      </c>
      <c r="R26" s="51" t="str">
        <f t="shared" ref="R26:R29" ca="1" si="16">IF(Q26 = "", "", Q26 / INDIRECT("D" &amp; ROW() - 1) )</f>
        <v/>
      </c>
      <c r="S26" s="51" t="str">
        <f t="shared" ref="S26:S29" ca="1" si="17">IF(J26="-",IF(ISNUMBER(SEARCH(",", INDIRECT("B" &amp; ROW() - 1) )),1,""), "")</f>
        <v/>
      </c>
      <c r="AMJ26" s="2"/>
    </row>
    <row r="27" spans="1:1024" s="32" customFormat="1" ht="13.5" customHeight="1" x14ac:dyDescent="0.2">
      <c r="A27" s="34" t="str">
        <f t="shared" ca="1" si="9"/>
        <v/>
      </c>
      <c r="B27" s="35" t="str">
        <f>IF(D27="","",VLOOKUP(D27, 'SKU Маскарпоне'!$A$1:$B$150, 2, 0))</f>
        <v>-</v>
      </c>
      <c r="C27" s="36" t="s">
        <v>409</v>
      </c>
      <c r="D27" s="34" t="s">
        <v>409</v>
      </c>
      <c r="E27" s="37" t="str">
        <f>IF(D27="-", "-", IF(D27="", "", INT(F27*VLOOKUP(D27, 'SKU Маскарпоне'!$A$1:$C$150, 3, 0))))</f>
        <v>-</v>
      </c>
      <c r="F27" s="33"/>
      <c r="G27" s="30">
        <f t="shared" ca="1" si="10"/>
        <v>0</v>
      </c>
      <c r="H27" s="51"/>
      <c r="I27" s="51">
        <f t="shared" ca="1" si="11"/>
        <v>600</v>
      </c>
      <c r="J27" s="34" t="s">
        <v>409</v>
      </c>
      <c r="K27" s="33">
        <f t="shared" ca="1" si="12"/>
        <v>-600</v>
      </c>
      <c r="L27" s="32">
        <f t="shared" ca="1" si="13"/>
        <v>0</v>
      </c>
      <c r="M27" s="32">
        <f t="shared" si="14"/>
        <v>1</v>
      </c>
      <c r="N27" s="32">
        <f t="shared" ca="1" si="15"/>
        <v>0</v>
      </c>
      <c r="R27" s="51" t="str">
        <f t="shared" ca="1" si="16"/>
        <v/>
      </c>
      <c r="S27" s="51">
        <f t="shared" ca="1" si="17"/>
        <v>1</v>
      </c>
      <c r="AMJ27" s="2"/>
    </row>
    <row r="28" spans="1:1024" s="32" customFormat="1" ht="13.5" customHeight="1" x14ac:dyDescent="0.2">
      <c r="A28" s="41">
        <f t="shared" ca="1" si="9"/>
        <v>13</v>
      </c>
      <c r="B28" s="40" t="str">
        <f>IF(D28="","",VLOOKUP(D28, 'SKU Маскарпоне'!$A$1:$B$150, 2, 0))</f>
        <v xml:space="preserve">80, </v>
      </c>
      <c r="C28" s="40">
        <f>IF(D28="","",VLOOKUP(D28, 'SKU Маскарпоне'!$A$1:$D$150, 4, 0))</f>
        <v>600</v>
      </c>
      <c r="D28" s="41" t="s">
        <v>125</v>
      </c>
      <c r="E28" s="42">
        <f>IF(D28="-", "-", IF(D28="", "", INT(F28*VLOOKUP(D28, 'SKU Маскарпоне'!$A$1:$C$150, 3, 0))))</f>
        <v>600</v>
      </c>
      <c r="F28" s="43">
        <v>600</v>
      </c>
      <c r="G28" s="30" t="str">
        <f t="shared" ca="1" si="10"/>
        <v/>
      </c>
      <c r="H28" s="51"/>
      <c r="I28" s="51" t="str">
        <f t="shared" ca="1" si="11"/>
        <v/>
      </c>
      <c r="K28" s="33">
        <f t="shared" ca="1" si="12"/>
        <v>600</v>
      </c>
      <c r="L28" s="32">
        <f t="shared" ca="1" si="13"/>
        <v>0</v>
      </c>
      <c r="M28" s="32">
        <f t="shared" si="14"/>
        <v>0</v>
      </c>
      <c r="N28" s="32">
        <f t="shared" ca="1" si="15"/>
        <v>0</v>
      </c>
      <c r="R28" s="51" t="str">
        <f t="shared" ca="1" si="16"/>
        <v/>
      </c>
      <c r="S28" s="51" t="str">
        <f t="shared" ca="1" si="17"/>
        <v/>
      </c>
      <c r="AMJ28" s="2"/>
    </row>
    <row r="29" spans="1:1024" s="32" customFormat="1" ht="13.5" customHeight="1" x14ac:dyDescent="0.2">
      <c r="A29" s="34" t="str">
        <f t="shared" ca="1" si="9"/>
        <v/>
      </c>
      <c r="B29" s="35" t="str">
        <f>IF(D29="","",VLOOKUP(D29, 'SKU Маскарпоне'!$A$1:$B$150, 2, 0))</f>
        <v>-</v>
      </c>
      <c r="C29" s="36" t="s">
        <v>409</v>
      </c>
      <c r="D29" s="34" t="s">
        <v>409</v>
      </c>
      <c r="E29" s="37" t="str">
        <f>IF(D29="-", "-", IF(D29="", "", INT(F29*VLOOKUP(D29, 'SKU Маскарпоне'!$A$1:$C$150, 3, 0))))</f>
        <v>-</v>
      </c>
      <c r="F29" s="33"/>
      <c r="G29" s="30">
        <f t="shared" ca="1" si="10"/>
        <v>0</v>
      </c>
      <c r="H29" s="51"/>
      <c r="I29" s="51">
        <f t="shared" ca="1" si="11"/>
        <v>600</v>
      </c>
      <c r="J29" s="34" t="s">
        <v>409</v>
      </c>
      <c r="K29" s="33">
        <f t="shared" ca="1" si="12"/>
        <v>-600</v>
      </c>
      <c r="L29" s="32">
        <f t="shared" ca="1" si="13"/>
        <v>0</v>
      </c>
      <c r="M29" s="32">
        <f t="shared" si="14"/>
        <v>1</v>
      </c>
      <c r="N29" s="32">
        <f t="shared" ca="1" si="15"/>
        <v>0</v>
      </c>
      <c r="R29" s="51" t="str">
        <f t="shared" ca="1" si="16"/>
        <v/>
      </c>
      <c r="S29" s="51">
        <f t="shared" ca="1" si="17"/>
        <v>1</v>
      </c>
      <c r="AMJ29" s="2"/>
    </row>
    <row r="30" spans="1:1024" s="32" customFormat="1" ht="13" customHeight="1" x14ac:dyDescent="0.2">
      <c r="A30" s="41">
        <f t="shared" ref="A30:A37" ca="1" si="18">IF(J30="-", "", 1 + SUM(INDIRECT(ADDRESS(2,COLUMN(M30)) &amp; ":" &amp; ADDRESS(ROW(),COLUMN(M30)))))</f>
        <v>14</v>
      </c>
      <c r="B30" s="40" t="str">
        <f>IF(D30="","",VLOOKUP(D30, 'SKU Маскарпоне'!$A$1:$B$150, 2, 0))</f>
        <v xml:space="preserve">80, </v>
      </c>
      <c r="C30" s="40">
        <f>IF(D30="","",VLOOKUP(D30, 'SKU Маскарпоне'!$A$1:$D$150, 4, 0))</f>
        <v>600</v>
      </c>
      <c r="D30" s="41" t="s">
        <v>125</v>
      </c>
      <c r="E30" s="42">
        <f>IF(D30="-", "-", IF(D30="", "", INT(F30*VLOOKUP(D30, 'SKU Маскарпоне'!$A$1:$C$150, 3, 0))))</f>
        <v>600</v>
      </c>
      <c r="F30" s="43">
        <v>600</v>
      </c>
      <c r="G30" s="30" t="str">
        <f t="shared" ref="G30:G37" ca="1" si="19">IF(J30="","",(INDIRECT("N" &amp; ROW() - 1) - N30))</f>
        <v/>
      </c>
      <c r="H30" s="51"/>
      <c r="I30" s="51" t="str">
        <f t="shared" ref="I30:I37" ca="1" si="20">IF(J30 = "-", INDIRECT("C" &amp; ROW() - 1),"")</f>
        <v/>
      </c>
      <c r="K30" s="33">
        <f t="shared" ref="K30:K37" ca="1" si="21">IF(J30 = "-", -INDIRECT("C" &amp; ROW() - 1),E30)</f>
        <v>600</v>
      </c>
      <c r="L30" s="32">
        <f t="shared" ref="L30:L37" ca="1" si="22">IF(J30 = "-", SUM(INDIRECT(ADDRESS(2,COLUMN(K30)) &amp; ":" &amp; ADDRESS(ROW(),COLUMN(K30)))), 0)</f>
        <v>0</v>
      </c>
      <c r="M30" s="32">
        <f t="shared" ref="M30:M37" si="23">IF(J30="-",1,0)</f>
        <v>0</v>
      </c>
      <c r="N30" s="32">
        <f t="shared" ref="N30:N37" ca="1" si="24">IF(L30 = 0, INDIRECT("N" &amp; ROW() - 1), L30)</f>
        <v>0</v>
      </c>
      <c r="R30" s="51" t="str">
        <f t="shared" ref="R30:R37" ca="1" si="25">IF(Q30 = "", "", Q30 / INDIRECT("D" &amp; ROW() - 1) )</f>
        <v/>
      </c>
      <c r="S30" s="51" t="str">
        <f t="shared" ref="S30:S37" ca="1" si="26">IF(J30="-",IF(ISNUMBER(SEARCH(",", INDIRECT("B" &amp; ROW() - 1) )),1,""), "")</f>
        <v/>
      </c>
      <c r="AMJ30" s="2"/>
    </row>
    <row r="31" spans="1:1024" s="32" customFormat="1" ht="13.5" customHeight="1" x14ac:dyDescent="0.2">
      <c r="A31" s="34" t="str">
        <f t="shared" ca="1" si="18"/>
        <v/>
      </c>
      <c r="B31" s="35" t="str">
        <f>IF(D31="","",VLOOKUP(D31, 'SKU Маскарпоне'!$A$1:$B$150, 2, 0))</f>
        <v>-</v>
      </c>
      <c r="C31" s="36" t="s">
        <v>409</v>
      </c>
      <c r="D31" s="34" t="s">
        <v>409</v>
      </c>
      <c r="E31" s="37" t="str">
        <f>IF(D31="-", "-", IF(D31="", "", INT(F31*VLOOKUP(D31, 'SKU Маскарпоне'!$A$1:$C$150, 3, 0))))</f>
        <v>-</v>
      </c>
      <c r="F31" s="33"/>
      <c r="G31" s="30">
        <f t="shared" ca="1" si="19"/>
        <v>0</v>
      </c>
      <c r="H31" s="51"/>
      <c r="I31" s="51">
        <f t="shared" ca="1" si="20"/>
        <v>600</v>
      </c>
      <c r="J31" s="34" t="s">
        <v>409</v>
      </c>
      <c r="K31" s="33">
        <f t="shared" ca="1" si="21"/>
        <v>-600</v>
      </c>
      <c r="L31" s="32">
        <f t="shared" ca="1" si="22"/>
        <v>0</v>
      </c>
      <c r="M31" s="32">
        <f t="shared" si="23"/>
        <v>1</v>
      </c>
      <c r="N31" s="32">
        <f t="shared" ca="1" si="24"/>
        <v>0</v>
      </c>
      <c r="R31" s="51" t="str">
        <f t="shared" ca="1" si="25"/>
        <v/>
      </c>
      <c r="S31" s="51">
        <f t="shared" ca="1" si="26"/>
        <v>1</v>
      </c>
      <c r="AMJ31" s="2"/>
    </row>
    <row r="32" spans="1:1024" s="32" customFormat="1" ht="13.5" customHeight="1" x14ac:dyDescent="0.2">
      <c r="A32" s="41">
        <f t="shared" ca="1" si="18"/>
        <v>15</v>
      </c>
      <c r="B32" s="40" t="str">
        <f>IF(D32="","",VLOOKUP(D32, 'SKU Маскарпоне'!$A$1:$B$150, 2, 0))</f>
        <v xml:space="preserve">80, </v>
      </c>
      <c r="C32" s="40">
        <f>IF(D32="","",VLOOKUP(D32, 'SKU Маскарпоне'!$A$1:$D$150, 4, 0))</f>
        <v>600</v>
      </c>
      <c r="D32" s="41" t="s">
        <v>125</v>
      </c>
      <c r="E32" s="42">
        <f>IF(D32="-", "-", IF(D32="", "", INT(F32*VLOOKUP(D32, 'SKU Маскарпоне'!$A$1:$C$150, 3, 0))))</f>
        <v>600</v>
      </c>
      <c r="F32" s="43">
        <v>600</v>
      </c>
      <c r="G32" s="30" t="str">
        <f t="shared" ca="1" si="19"/>
        <v/>
      </c>
      <c r="H32" s="51"/>
      <c r="I32" s="51" t="str">
        <f t="shared" ca="1" si="20"/>
        <v/>
      </c>
      <c r="K32" s="33">
        <f t="shared" ca="1" si="21"/>
        <v>600</v>
      </c>
      <c r="L32" s="32">
        <f t="shared" ca="1" si="22"/>
        <v>0</v>
      </c>
      <c r="M32" s="32">
        <f t="shared" si="23"/>
        <v>0</v>
      </c>
      <c r="N32" s="32">
        <f t="shared" ca="1" si="24"/>
        <v>0</v>
      </c>
      <c r="R32" s="51" t="str">
        <f t="shared" ca="1" si="25"/>
        <v/>
      </c>
      <c r="S32" s="51" t="str">
        <f t="shared" ca="1" si="26"/>
        <v/>
      </c>
      <c r="AMJ32" s="2"/>
    </row>
    <row r="33" spans="1:1024" s="32" customFormat="1" ht="13.5" customHeight="1" x14ac:dyDescent="0.2">
      <c r="A33" s="34" t="str">
        <f t="shared" ca="1" si="18"/>
        <v/>
      </c>
      <c r="B33" s="35" t="str">
        <f>IF(D33="","",VLOOKUP(D33, 'SKU Маскарпоне'!$A$1:$B$150, 2, 0))</f>
        <v>-</v>
      </c>
      <c r="C33" s="36" t="s">
        <v>409</v>
      </c>
      <c r="D33" s="34" t="s">
        <v>409</v>
      </c>
      <c r="E33" s="37" t="str">
        <f>IF(D33="-", "-", IF(D33="", "", INT(F33*VLOOKUP(D33, 'SKU Маскарпоне'!$A$1:$C$150, 3, 0))))</f>
        <v>-</v>
      </c>
      <c r="F33" s="33"/>
      <c r="G33" s="30">
        <f t="shared" ca="1" si="19"/>
        <v>0</v>
      </c>
      <c r="H33" s="51"/>
      <c r="I33" s="51">
        <f t="shared" ca="1" si="20"/>
        <v>600</v>
      </c>
      <c r="J33" s="34" t="s">
        <v>409</v>
      </c>
      <c r="K33" s="33">
        <f t="shared" ca="1" si="21"/>
        <v>-600</v>
      </c>
      <c r="L33" s="32">
        <f t="shared" ca="1" si="22"/>
        <v>0</v>
      </c>
      <c r="M33" s="32">
        <f t="shared" si="23"/>
        <v>1</v>
      </c>
      <c r="N33" s="32">
        <f t="shared" ca="1" si="24"/>
        <v>0</v>
      </c>
      <c r="R33" s="51" t="str">
        <f t="shared" ca="1" si="25"/>
        <v/>
      </c>
      <c r="S33" s="51">
        <f t="shared" ca="1" si="26"/>
        <v>1</v>
      </c>
      <c r="AMJ33" s="2"/>
    </row>
    <row r="34" spans="1:1024" s="32" customFormat="1" ht="13.5" customHeight="1" x14ac:dyDescent="0.2">
      <c r="A34" s="41">
        <f t="shared" ca="1" si="18"/>
        <v>16</v>
      </c>
      <c r="B34" s="40" t="str">
        <f>IF(D34="","",VLOOKUP(D34, 'SKU Маскарпоне'!$A$1:$B$150, 2, 0))</f>
        <v xml:space="preserve">80, </v>
      </c>
      <c r="C34" s="40">
        <f>IF(D34="","",VLOOKUP(D34, 'SKU Маскарпоне'!$A$1:$D$150, 4, 0))</f>
        <v>600</v>
      </c>
      <c r="D34" s="41" t="s">
        <v>125</v>
      </c>
      <c r="E34" s="42">
        <f>IF(D34="-", "-", IF(D34="", "", INT(F34*VLOOKUP(D34, 'SKU Маскарпоне'!$A$1:$C$150, 3, 0))))</f>
        <v>600</v>
      </c>
      <c r="F34" s="43">
        <v>600</v>
      </c>
      <c r="G34" s="30" t="str">
        <f t="shared" ca="1" si="19"/>
        <v/>
      </c>
      <c r="H34" s="51"/>
      <c r="I34" s="51" t="str">
        <f t="shared" ca="1" si="20"/>
        <v/>
      </c>
      <c r="K34" s="33">
        <f t="shared" ca="1" si="21"/>
        <v>600</v>
      </c>
      <c r="L34" s="32">
        <f t="shared" ca="1" si="22"/>
        <v>0</v>
      </c>
      <c r="M34" s="32">
        <f t="shared" si="23"/>
        <v>0</v>
      </c>
      <c r="N34" s="32">
        <f t="shared" ca="1" si="24"/>
        <v>0</v>
      </c>
      <c r="R34" s="51" t="str">
        <f t="shared" ca="1" si="25"/>
        <v/>
      </c>
      <c r="S34" s="51" t="str">
        <f t="shared" ca="1" si="26"/>
        <v/>
      </c>
      <c r="AMJ34" s="2"/>
    </row>
    <row r="35" spans="1:1024" s="32" customFormat="1" ht="13.5" customHeight="1" x14ac:dyDescent="0.2">
      <c r="A35" s="34" t="str">
        <f t="shared" ca="1" si="18"/>
        <v/>
      </c>
      <c r="B35" s="35" t="str">
        <f>IF(D35="","",VLOOKUP(D35, 'SKU Маскарпоне'!$A$1:$B$150, 2, 0))</f>
        <v>-</v>
      </c>
      <c r="C35" s="36" t="s">
        <v>409</v>
      </c>
      <c r="D35" s="34" t="s">
        <v>409</v>
      </c>
      <c r="E35" s="37" t="str">
        <f>IF(D35="-", "-", IF(D35="", "", INT(F35*VLOOKUP(D35, 'SKU Маскарпоне'!$A$1:$C$150, 3, 0))))</f>
        <v>-</v>
      </c>
      <c r="F35" s="33"/>
      <c r="G35" s="30">
        <f t="shared" ca="1" si="19"/>
        <v>0</v>
      </c>
      <c r="H35" s="51"/>
      <c r="I35" s="51">
        <f t="shared" ca="1" si="20"/>
        <v>600</v>
      </c>
      <c r="J35" s="34" t="s">
        <v>409</v>
      </c>
      <c r="K35" s="33">
        <f t="shared" ca="1" si="21"/>
        <v>-600</v>
      </c>
      <c r="L35" s="32">
        <f t="shared" ca="1" si="22"/>
        <v>0</v>
      </c>
      <c r="M35" s="32">
        <f t="shared" si="23"/>
        <v>1</v>
      </c>
      <c r="N35" s="32">
        <f t="shared" ca="1" si="24"/>
        <v>0</v>
      </c>
      <c r="R35" s="51" t="str">
        <f t="shared" ca="1" si="25"/>
        <v/>
      </c>
      <c r="S35" s="51">
        <f t="shared" ca="1" si="26"/>
        <v>1</v>
      </c>
      <c r="AMJ35" s="2"/>
    </row>
    <row r="36" spans="1:1024" s="32" customFormat="1" ht="13.5" customHeight="1" x14ac:dyDescent="0.2">
      <c r="A36" s="41">
        <f t="shared" ca="1" si="18"/>
        <v>17</v>
      </c>
      <c r="B36" s="40" t="str">
        <f>IF(D36="","",VLOOKUP(D36, 'SKU Маскарпоне'!$A$1:$B$150, 2, 0))</f>
        <v xml:space="preserve">80, </v>
      </c>
      <c r="C36" s="40">
        <f>IF(D36="","",VLOOKUP(D36, 'SKU Маскарпоне'!$A$1:$D$150, 4, 0))</f>
        <v>600</v>
      </c>
      <c r="D36" s="41" t="s">
        <v>125</v>
      </c>
      <c r="E36" s="42">
        <f>IF(D36="-", "-", IF(D36="", "", INT(F36*VLOOKUP(D36, 'SKU Маскарпоне'!$A$1:$C$150, 3, 0))))</f>
        <v>600</v>
      </c>
      <c r="F36" s="43">
        <v>600</v>
      </c>
      <c r="G36" s="30" t="str">
        <f t="shared" ca="1" si="19"/>
        <v/>
      </c>
      <c r="H36" s="51"/>
      <c r="I36" s="51" t="str">
        <f t="shared" ca="1" si="20"/>
        <v/>
      </c>
      <c r="K36" s="33">
        <f t="shared" ca="1" si="21"/>
        <v>600</v>
      </c>
      <c r="L36" s="32">
        <f t="shared" ca="1" si="22"/>
        <v>0</v>
      </c>
      <c r="M36" s="32">
        <f t="shared" si="23"/>
        <v>0</v>
      </c>
      <c r="N36" s="32">
        <f t="shared" ca="1" si="24"/>
        <v>0</v>
      </c>
      <c r="R36" s="51" t="str">
        <f t="shared" ca="1" si="25"/>
        <v/>
      </c>
      <c r="S36" s="51" t="str">
        <f t="shared" ca="1" si="26"/>
        <v/>
      </c>
      <c r="AMJ36" s="2"/>
    </row>
    <row r="37" spans="1:1024" s="32" customFormat="1" ht="13.5" customHeight="1" x14ac:dyDescent="0.2">
      <c r="A37" s="34" t="str">
        <f t="shared" ca="1" si="18"/>
        <v/>
      </c>
      <c r="B37" s="35" t="str">
        <f>IF(D37="","",VLOOKUP(D37, 'SKU Маскарпоне'!$A$1:$B$150, 2, 0))</f>
        <v>-</v>
      </c>
      <c r="C37" s="36" t="s">
        <v>409</v>
      </c>
      <c r="D37" s="34" t="s">
        <v>409</v>
      </c>
      <c r="E37" s="37" t="str">
        <f>IF(D37="-", "-", IF(D37="", "", INT(F37*VLOOKUP(D37, 'SKU Маскарпоне'!$A$1:$C$150, 3, 0))))</f>
        <v>-</v>
      </c>
      <c r="F37" s="33"/>
      <c r="G37" s="30">
        <f t="shared" ca="1" si="19"/>
        <v>0</v>
      </c>
      <c r="H37" s="51"/>
      <c r="I37" s="51">
        <f t="shared" ca="1" si="20"/>
        <v>600</v>
      </c>
      <c r="J37" s="34" t="s">
        <v>409</v>
      </c>
      <c r="K37" s="33">
        <f t="shared" ca="1" si="21"/>
        <v>-600</v>
      </c>
      <c r="L37" s="32">
        <f t="shared" ca="1" si="22"/>
        <v>0</v>
      </c>
      <c r="M37" s="32">
        <f t="shared" si="23"/>
        <v>1</v>
      </c>
      <c r="N37" s="32">
        <f t="shared" ca="1" si="24"/>
        <v>0</v>
      </c>
      <c r="R37" s="51" t="str">
        <f t="shared" ca="1" si="25"/>
        <v/>
      </c>
      <c r="S37" s="51">
        <f t="shared" ca="1" si="26"/>
        <v>1</v>
      </c>
      <c r="AMJ37" s="2"/>
    </row>
    <row r="38" spans="1:1024" s="32" customFormat="1" ht="13" customHeight="1" x14ac:dyDescent="0.2">
      <c r="A38" s="41">
        <f t="shared" ref="A38:A39" ca="1" si="27">IF(J38="-", "", 1 + SUM(INDIRECT(ADDRESS(2,COLUMN(M38)) &amp; ":" &amp; ADDRESS(ROW(),COLUMN(M38)))))</f>
        <v>18</v>
      </c>
      <c r="B38" s="40" t="str">
        <f>IF(D38="","",VLOOKUP(D38, 'SKU Маскарпоне'!$A$1:$B$150, 2, 0))</f>
        <v xml:space="preserve">80, </v>
      </c>
      <c r="C38" s="40">
        <f>IF(D38="","",VLOOKUP(D38, 'SKU Маскарпоне'!$A$1:$D$150, 4, 0))</f>
        <v>600</v>
      </c>
      <c r="D38" s="41" t="s">
        <v>125</v>
      </c>
      <c r="E38" s="42">
        <f>IF(D38="-", "-", IF(D38="", "", INT(F38*VLOOKUP(D38, 'SKU Маскарпоне'!$A$1:$C$150, 3, 0))))</f>
        <v>600</v>
      </c>
      <c r="F38" s="43">
        <v>600</v>
      </c>
      <c r="G38" s="30" t="str">
        <f t="shared" ref="G38:G39" ca="1" si="28">IF(J38="","",(INDIRECT("N" &amp; ROW() - 1) - N38))</f>
        <v/>
      </c>
      <c r="H38" s="51"/>
      <c r="I38" s="51" t="str">
        <f t="shared" ref="I38:I39" ca="1" si="29">IF(J38 = "-", INDIRECT("C" &amp; ROW() - 1),"")</f>
        <v/>
      </c>
      <c r="K38" s="33">
        <f t="shared" ref="K38:K39" ca="1" si="30">IF(J38 = "-", -INDIRECT("C" &amp; ROW() - 1),E38)</f>
        <v>600</v>
      </c>
      <c r="L38" s="32">
        <f t="shared" ref="L38:L39" ca="1" si="31">IF(J38 = "-", SUM(INDIRECT(ADDRESS(2,COLUMN(K38)) &amp; ":" &amp; ADDRESS(ROW(),COLUMN(K38)))), 0)</f>
        <v>0</v>
      </c>
      <c r="M38" s="32">
        <f t="shared" ref="M38:M39" si="32">IF(J38="-",1,0)</f>
        <v>0</v>
      </c>
      <c r="N38" s="32">
        <f t="shared" ref="N38:N39" ca="1" si="33">IF(L38 = 0, INDIRECT("N" &amp; ROW() - 1), L38)</f>
        <v>0</v>
      </c>
      <c r="R38" s="51" t="str">
        <f t="shared" ref="R38:R39" ca="1" si="34">IF(Q38 = "", "", Q38 / INDIRECT("D" &amp; ROW() - 1) )</f>
        <v/>
      </c>
      <c r="S38" s="51" t="str">
        <f t="shared" ref="S38:S39" ca="1" si="35">IF(J38="-",IF(ISNUMBER(SEARCH(",", INDIRECT("B" &amp; ROW() - 1) )),1,""), "")</f>
        <v/>
      </c>
      <c r="AMJ38" s="2"/>
    </row>
    <row r="39" spans="1:1024" s="32" customFormat="1" ht="13.5" customHeight="1" x14ac:dyDescent="0.2">
      <c r="A39" s="34" t="str">
        <f t="shared" ca="1" si="27"/>
        <v/>
      </c>
      <c r="B39" s="35" t="str">
        <f>IF(D39="","",VLOOKUP(D39, 'SKU Маскарпоне'!$A$1:$B$150, 2, 0))</f>
        <v>-</v>
      </c>
      <c r="C39" s="36" t="s">
        <v>409</v>
      </c>
      <c r="D39" s="34" t="s">
        <v>409</v>
      </c>
      <c r="E39" s="37" t="str">
        <f>IF(D39="-", "-", IF(D39="", "", INT(F39*VLOOKUP(D39, 'SKU Маскарпоне'!$A$1:$C$150, 3, 0))))</f>
        <v>-</v>
      </c>
      <c r="F39" s="33"/>
      <c r="G39" s="30">
        <f t="shared" ca="1" si="28"/>
        <v>0</v>
      </c>
      <c r="H39" s="51"/>
      <c r="I39" s="51">
        <f t="shared" ca="1" si="29"/>
        <v>600</v>
      </c>
      <c r="J39" s="34" t="s">
        <v>409</v>
      </c>
      <c r="K39" s="33">
        <f t="shared" ca="1" si="30"/>
        <v>-600</v>
      </c>
      <c r="L39" s="32">
        <f t="shared" ca="1" si="31"/>
        <v>0</v>
      </c>
      <c r="M39" s="32">
        <f t="shared" si="32"/>
        <v>1</v>
      </c>
      <c r="N39" s="32">
        <f t="shared" ca="1" si="33"/>
        <v>0</v>
      </c>
      <c r="R39" s="51" t="str">
        <f t="shared" ca="1" si="34"/>
        <v/>
      </c>
      <c r="S39" s="51">
        <f t="shared" ca="1" si="35"/>
        <v>1</v>
      </c>
      <c r="AMJ39" s="2"/>
    </row>
    <row r="40" spans="1:1024" s="32" customFormat="1" ht="13.5" customHeight="1" x14ac:dyDescent="0.2">
      <c r="A40" s="44">
        <f t="shared" ca="1" si="0"/>
        <v>19</v>
      </c>
      <c r="B40" s="45" t="str">
        <f>IF(D40="","",VLOOKUP(D40, 'SKU Маскарпоне'!$A$1:$B$150, 2, 0))</f>
        <v xml:space="preserve">70, </v>
      </c>
      <c r="C40" s="46">
        <f>IF(D40="","",VLOOKUP(D40, 'SKU Маскарпоне'!$A$1:$D$150, 4, 0))</f>
        <v>370</v>
      </c>
      <c r="D40" s="47" t="s">
        <v>130</v>
      </c>
      <c r="E40" s="48">
        <f>IF(D40="-", "-", IF(D40="", "", INT(F40*VLOOKUP(D40, 'SKU Маскарпоне'!$A$1:$C$150, 3, 0))))</f>
        <v>187</v>
      </c>
      <c r="F40" s="49">
        <v>187</v>
      </c>
      <c r="G40" s="30" t="str">
        <f t="shared" ca="1" si="1"/>
        <v/>
      </c>
      <c r="H40" s="31"/>
      <c r="I40" s="31" t="str">
        <f t="shared" ca="1" si="2"/>
        <v/>
      </c>
      <c r="K40" s="33">
        <f t="shared" ca="1" si="3"/>
        <v>187</v>
      </c>
      <c r="L40" s="32">
        <f t="shared" ca="1" si="4"/>
        <v>0</v>
      </c>
      <c r="M40" s="32">
        <f t="shared" si="5"/>
        <v>0</v>
      </c>
      <c r="N40" s="32">
        <f t="shared" ca="1" si="6"/>
        <v>0</v>
      </c>
      <c r="R40" s="31" t="str">
        <f t="shared" ca="1" si="7"/>
        <v/>
      </c>
      <c r="S40" s="31" t="str">
        <f t="shared" ca="1" si="8"/>
        <v/>
      </c>
      <c r="AMJ40" s="2"/>
    </row>
    <row r="41" spans="1:1024" s="32" customFormat="1" ht="13.5" customHeight="1" x14ac:dyDescent="0.2">
      <c r="A41" s="44">
        <f t="shared" ca="1" si="0"/>
        <v>19</v>
      </c>
      <c r="B41" s="45" t="str">
        <f>IF(D41="","",VLOOKUP(D41, 'SKU Маскарпоне'!$A$1:$B$150, 2, 0))</f>
        <v xml:space="preserve">70, </v>
      </c>
      <c r="C41" s="46">
        <f>IF(D41="","",VLOOKUP(D41, 'SKU Маскарпоне'!$A$1:$D$150, 4, 0))</f>
        <v>370</v>
      </c>
      <c r="D41" s="47" t="s">
        <v>132</v>
      </c>
      <c r="E41" s="48">
        <f>IF(D41="-", "-", IF(D41="", "", INT(F41*VLOOKUP(D41, 'SKU Маскарпоне'!$A$1:$C$150, 3, 0))))</f>
        <v>183</v>
      </c>
      <c r="F41" s="49">
        <v>183</v>
      </c>
      <c r="G41" s="30" t="str">
        <f t="shared" ca="1" si="1"/>
        <v/>
      </c>
      <c r="H41" s="31"/>
      <c r="I41" s="31" t="str">
        <f t="shared" ca="1" si="2"/>
        <v/>
      </c>
      <c r="K41" s="33">
        <f t="shared" ca="1" si="3"/>
        <v>183</v>
      </c>
      <c r="L41" s="32">
        <f t="shared" ca="1" si="4"/>
        <v>0</v>
      </c>
      <c r="M41" s="32">
        <f t="shared" si="5"/>
        <v>0</v>
      </c>
      <c r="N41" s="32">
        <f t="shared" ca="1" si="6"/>
        <v>0</v>
      </c>
      <c r="R41" s="31" t="str">
        <f t="shared" ca="1" si="7"/>
        <v/>
      </c>
      <c r="S41" s="31" t="str">
        <f t="shared" ca="1" si="8"/>
        <v/>
      </c>
      <c r="AMJ41" s="2"/>
    </row>
    <row r="42" spans="1:1024" s="32" customFormat="1" ht="13.5" customHeight="1" x14ac:dyDescent="0.2">
      <c r="A42" s="34" t="str">
        <f t="shared" ref="A42" ca="1" si="36">IF(J42="-", "", 1 + SUM(INDIRECT(ADDRESS(2,COLUMN(M42)) &amp; ":" &amp; ADDRESS(ROW(),COLUMN(M42)))))</f>
        <v/>
      </c>
      <c r="B42" s="35" t="str">
        <f>IF(D42="","",VLOOKUP(D42, 'SKU Маскарпоне'!$A$1:$B$150, 2, 0))</f>
        <v>-</v>
      </c>
      <c r="C42" s="36" t="s">
        <v>409</v>
      </c>
      <c r="D42" s="34" t="s">
        <v>409</v>
      </c>
      <c r="E42" s="37" t="str">
        <f>IF(D42="-", "-", IF(D42="", "", INT(F42*VLOOKUP(D42, 'SKU Маскарпоне'!$A$1:$C$150, 3, 0))))</f>
        <v>-</v>
      </c>
      <c r="F42" s="33"/>
      <c r="G42" s="30">
        <f t="shared" ref="G42:G44" ca="1" si="37">IF(J42="","",(INDIRECT("N" &amp; ROW() - 1) - N42))</f>
        <v>0</v>
      </c>
      <c r="H42" s="51"/>
      <c r="I42" s="51">
        <f t="shared" ca="1" si="2"/>
        <v>370</v>
      </c>
      <c r="J42" s="34" t="s">
        <v>409</v>
      </c>
      <c r="K42" s="33">
        <f t="shared" ref="K42:K44" ca="1" si="38">IF(J42 = "-", -INDIRECT("C" &amp; ROW() - 1),E42)</f>
        <v>-370</v>
      </c>
      <c r="L42" s="32">
        <f t="shared" ref="L42:L44" ca="1" si="39">IF(J42 = "-", SUM(INDIRECT(ADDRESS(2,COLUMN(K42)) &amp; ":" &amp; ADDRESS(ROW(),COLUMN(K42)))), 0)</f>
        <v>0</v>
      </c>
      <c r="M42" s="32">
        <f t="shared" ref="M42:M44" si="40">IF(J42="-",1,0)</f>
        <v>1</v>
      </c>
      <c r="N42" s="32">
        <f t="shared" ref="N42:N44" ca="1" si="41">IF(L42 = 0, INDIRECT("N" &amp; ROW() - 1), L42)</f>
        <v>0</v>
      </c>
      <c r="R42" s="51" t="str">
        <f t="shared" ca="1" si="7"/>
        <v/>
      </c>
      <c r="S42" s="51">
        <f t="shared" ref="S42:S44" ca="1" si="42">IF(J42="-",IF(ISNUMBER(SEARCH(",", INDIRECT("B" &amp; ROW() - 1) )),1,""), "")</f>
        <v>1</v>
      </c>
      <c r="AMJ42" s="2"/>
    </row>
    <row r="43" spans="1:1024" s="32" customFormat="1" ht="13.5" customHeight="1" x14ac:dyDescent="0.2">
      <c r="A43" s="47">
        <f t="shared" ref="A43:A44" ca="1" si="43">IF(J43="-", "", 1 + SUM(INDIRECT(ADDRESS(2,COLUMN(M43)) &amp; ":" &amp; ADDRESS(ROW(),COLUMN(M43)))))</f>
        <v>20</v>
      </c>
      <c r="B43" s="46" t="str">
        <f>IF(D43="","",VLOOKUP(D43, 'SKU Маскарпоне'!$A$1:$B$150, 2, 0))</f>
        <v xml:space="preserve">70, </v>
      </c>
      <c r="C43" s="46">
        <f>IF(D43="","",VLOOKUP(D43, 'SKU Маскарпоне'!$A$1:$D$150, 4, 0))</f>
        <v>370</v>
      </c>
      <c r="D43" s="47" t="s">
        <v>130</v>
      </c>
      <c r="E43" s="48">
        <f>IF(D43="-", "-", IF(D43="", "", INT(F43*VLOOKUP(D43, 'SKU Маскарпоне'!$A$1:$C$150, 3, 0))))</f>
        <v>187</v>
      </c>
      <c r="F43" s="49">
        <v>187</v>
      </c>
      <c r="G43" s="30" t="str">
        <f t="shared" ca="1" si="37"/>
        <v/>
      </c>
      <c r="H43" s="51"/>
      <c r="I43" s="51" t="str">
        <f t="shared" ref="I43:I48" ca="1" si="44">IF(J43 = "-", INDIRECT("C" &amp; ROW() - 1),"")</f>
        <v/>
      </c>
      <c r="K43" s="33">
        <f t="shared" ca="1" si="38"/>
        <v>187</v>
      </c>
      <c r="L43" s="32">
        <f t="shared" ca="1" si="39"/>
        <v>0</v>
      </c>
      <c r="M43" s="32">
        <f t="shared" si="40"/>
        <v>0</v>
      </c>
      <c r="N43" s="32">
        <f t="shared" ca="1" si="41"/>
        <v>0</v>
      </c>
      <c r="R43" s="51" t="str">
        <f t="shared" ref="R43:R48" ca="1" si="45">IF(Q43 = "", "", Q43 / INDIRECT("D" &amp; ROW() - 1) )</f>
        <v/>
      </c>
      <c r="S43" s="51" t="str">
        <f t="shared" ca="1" si="42"/>
        <v/>
      </c>
      <c r="AMJ43" s="2"/>
    </row>
    <row r="44" spans="1:1024" s="32" customFormat="1" ht="13.5" customHeight="1" x14ac:dyDescent="0.2">
      <c r="A44" s="47">
        <f t="shared" ca="1" si="43"/>
        <v>20</v>
      </c>
      <c r="B44" s="46" t="str">
        <f>IF(D44="","",VLOOKUP(D44, 'SKU Маскарпоне'!$A$1:$B$150, 2, 0))</f>
        <v xml:space="preserve">70, </v>
      </c>
      <c r="C44" s="46">
        <f>IF(D44="","",VLOOKUP(D44, 'SKU Маскарпоне'!$A$1:$D$150, 4, 0))</f>
        <v>370</v>
      </c>
      <c r="D44" s="47" t="s">
        <v>132</v>
      </c>
      <c r="E44" s="48">
        <f>IF(D44="-", "-", IF(D44="", "", INT(F44*VLOOKUP(D44, 'SKU Маскарпоне'!$A$1:$C$150, 3, 0))))</f>
        <v>183</v>
      </c>
      <c r="F44" s="49">
        <v>183</v>
      </c>
      <c r="G44" s="30" t="str">
        <f t="shared" ca="1" si="37"/>
        <v/>
      </c>
      <c r="H44" s="51"/>
      <c r="I44" s="51" t="str">
        <f t="shared" ca="1" si="44"/>
        <v/>
      </c>
      <c r="K44" s="33">
        <f t="shared" ca="1" si="38"/>
        <v>183</v>
      </c>
      <c r="L44" s="32">
        <f t="shared" ca="1" si="39"/>
        <v>0</v>
      </c>
      <c r="M44" s="32">
        <f t="shared" si="40"/>
        <v>0</v>
      </c>
      <c r="N44" s="32">
        <f t="shared" ca="1" si="41"/>
        <v>0</v>
      </c>
      <c r="R44" s="51" t="str">
        <f t="shared" ca="1" si="45"/>
        <v/>
      </c>
      <c r="S44" s="51" t="str">
        <f t="shared" ca="1" si="42"/>
        <v/>
      </c>
      <c r="AMJ44" s="2"/>
    </row>
    <row r="45" spans="1:1024" s="32" customFormat="1" ht="13.5" customHeight="1" x14ac:dyDescent="0.2">
      <c r="A45" s="34" t="str">
        <f t="shared" ref="A45" ca="1" si="46">IF(J45="-", "", 1 + SUM(INDIRECT(ADDRESS(2,COLUMN(M45)) &amp; ":" &amp; ADDRESS(ROW(),COLUMN(M45)))))</f>
        <v/>
      </c>
      <c r="B45" s="35" t="str">
        <f>IF(D45="","",VLOOKUP(D45, 'SKU Маскарпоне'!$A$1:$B$150, 2, 0))</f>
        <v>-</v>
      </c>
      <c r="C45" s="36" t="s">
        <v>409</v>
      </c>
      <c r="D45" s="34" t="s">
        <v>409</v>
      </c>
      <c r="E45" s="37" t="str">
        <f>IF(D45="-", "-", IF(D45="", "", INT(F45*VLOOKUP(D45, 'SKU Маскарпоне'!$A$1:$C$150, 3, 0))))</f>
        <v>-</v>
      </c>
      <c r="F45" s="33"/>
      <c r="G45" s="30">
        <f t="shared" ref="G45:G50" ca="1" si="47">IF(J45="","",(INDIRECT("N" &amp; ROW() - 1) - N45))</f>
        <v>0</v>
      </c>
      <c r="H45" s="51"/>
      <c r="I45" s="51">
        <f t="shared" ca="1" si="44"/>
        <v>370</v>
      </c>
      <c r="J45" s="34" t="s">
        <v>409</v>
      </c>
      <c r="K45" s="33">
        <f t="shared" ref="K45:K50" ca="1" si="48">IF(J45 = "-", -INDIRECT("C" &amp; ROW() - 1),E45)</f>
        <v>-370</v>
      </c>
      <c r="L45" s="32">
        <f t="shared" ref="L45:L50" ca="1" si="49">IF(J45 = "-", SUM(INDIRECT(ADDRESS(2,COLUMN(K45)) &amp; ":" &amp; ADDRESS(ROW(),COLUMN(K45)))), 0)</f>
        <v>0</v>
      </c>
      <c r="M45" s="32">
        <f t="shared" ref="M45:M50" si="50">IF(J45="-",1,0)</f>
        <v>1</v>
      </c>
      <c r="N45" s="32">
        <f t="shared" ref="N45:N50" ca="1" si="51">IF(L45 = 0, INDIRECT("N" &amp; ROW() - 1), L45)</f>
        <v>0</v>
      </c>
      <c r="R45" s="51" t="str">
        <f t="shared" ca="1" si="45"/>
        <v/>
      </c>
      <c r="S45" s="51">
        <f t="shared" ref="S45:S50" ca="1" si="52">IF(J45="-",IF(ISNUMBER(SEARCH(",", INDIRECT("B" &amp; ROW() - 1) )),1,""), "")</f>
        <v>1</v>
      </c>
      <c r="AMJ45" s="2"/>
    </row>
    <row r="46" spans="1:1024" s="32" customFormat="1" ht="13.5" customHeight="1" x14ac:dyDescent="0.2">
      <c r="A46" s="47">
        <f t="shared" ref="A46:A47" ca="1" si="53">IF(J46="-", "", 1 + SUM(INDIRECT(ADDRESS(2,COLUMN(M46)) &amp; ":" &amp; ADDRESS(ROW(),COLUMN(M46)))))</f>
        <v>21</v>
      </c>
      <c r="B46" s="46" t="str">
        <f>IF(D46="","",VLOOKUP(D46, 'SKU Маскарпоне'!$A$1:$B$150, 2, 0))</f>
        <v xml:space="preserve">70, </v>
      </c>
      <c r="C46" s="46">
        <f>IF(D46="","",VLOOKUP(D46, 'SKU Маскарпоне'!$A$1:$D$150, 4, 0))</f>
        <v>370</v>
      </c>
      <c r="D46" s="47" t="s">
        <v>130</v>
      </c>
      <c r="E46" s="48">
        <f>IF(D46="-", "-", IF(D46="", "", INT(F46*VLOOKUP(D46, 'SKU Маскарпоне'!$A$1:$C$150, 3, 0))))</f>
        <v>187</v>
      </c>
      <c r="F46" s="49">
        <v>187</v>
      </c>
      <c r="G46" s="30" t="str">
        <f t="shared" ca="1" si="47"/>
        <v/>
      </c>
      <c r="H46" s="51"/>
      <c r="I46" s="51" t="str">
        <f t="shared" ca="1" si="44"/>
        <v/>
      </c>
      <c r="K46" s="33">
        <f t="shared" ca="1" si="48"/>
        <v>187</v>
      </c>
      <c r="L46" s="32">
        <f t="shared" ca="1" si="49"/>
        <v>0</v>
      </c>
      <c r="M46" s="32">
        <f t="shared" si="50"/>
        <v>0</v>
      </c>
      <c r="N46" s="32">
        <f t="shared" ca="1" si="51"/>
        <v>0</v>
      </c>
      <c r="R46" s="51" t="str">
        <f t="shared" ca="1" si="45"/>
        <v/>
      </c>
      <c r="S46" s="51" t="str">
        <f t="shared" ca="1" si="52"/>
        <v/>
      </c>
      <c r="AMJ46" s="2"/>
    </row>
    <row r="47" spans="1:1024" s="32" customFormat="1" ht="13.5" customHeight="1" x14ac:dyDescent="0.2">
      <c r="A47" s="47">
        <f t="shared" ca="1" si="53"/>
        <v>21</v>
      </c>
      <c r="B47" s="46" t="str">
        <f>IF(D47="","",VLOOKUP(D47, 'SKU Маскарпоне'!$A$1:$B$150, 2, 0))</f>
        <v xml:space="preserve">70, </v>
      </c>
      <c r="C47" s="46">
        <f>IF(D47="","",VLOOKUP(D47, 'SKU Маскарпоне'!$A$1:$D$150, 4, 0))</f>
        <v>370</v>
      </c>
      <c r="D47" s="47" t="s">
        <v>132</v>
      </c>
      <c r="E47" s="48">
        <f>IF(D47="-", "-", IF(D47="", "", INT(F47*VLOOKUP(D47, 'SKU Маскарпоне'!$A$1:$C$150, 3, 0))))</f>
        <v>183</v>
      </c>
      <c r="F47" s="49">
        <v>183</v>
      </c>
      <c r="G47" s="30" t="str">
        <f t="shared" ca="1" si="47"/>
        <v/>
      </c>
      <c r="H47" s="51"/>
      <c r="I47" s="51" t="str">
        <f t="shared" ca="1" si="44"/>
        <v/>
      </c>
      <c r="K47" s="33">
        <f t="shared" ca="1" si="48"/>
        <v>183</v>
      </c>
      <c r="L47" s="32">
        <f t="shared" ca="1" si="49"/>
        <v>0</v>
      </c>
      <c r="M47" s="32">
        <f t="shared" si="50"/>
        <v>0</v>
      </c>
      <c r="N47" s="32">
        <f t="shared" ca="1" si="51"/>
        <v>0</v>
      </c>
      <c r="R47" s="51" t="str">
        <f t="shared" ca="1" si="45"/>
        <v/>
      </c>
      <c r="S47" s="51" t="str">
        <f t="shared" ca="1" si="52"/>
        <v/>
      </c>
      <c r="AMJ47" s="2"/>
    </row>
    <row r="48" spans="1:1024" s="32" customFormat="1" ht="13.5" customHeight="1" x14ac:dyDescent="0.2">
      <c r="A48" s="34" t="str">
        <f t="shared" ref="A48" ca="1" si="54">IF(J48="-", "", 1 + SUM(INDIRECT(ADDRESS(2,COLUMN(M48)) &amp; ":" &amp; ADDRESS(ROW(),COLUMN(M48)))))</f>
        <v/>
      </c>
      <c r="B48" s="35" t="str">
        <f>IF(D48="","",VLOOKUP(D48, 'SKU Маскарпоне'!$A$1:$B$150, 2, 0))</f>
        <v>-</v>
      </c>
      <c r="C48" s="36" t="s">
        <v>409</v>
      </c>
      <c r="D48" s="34" t="s">
        <v>409</v>
      </c>
      <c r="E48" s="37" t="str">
        <f>IF(D48="-", "-", IF(D48="", "", INT(F48*VLOOKUP(D48, 'SKU Маскарпоне'!$A$1:$C$150, 3, 0))))</f>
        <v>-</v>
      </c>
      <c r="F48" s="33"/>
      <c r="G48" s="30">
        <f t="shared" ca="1" si="47"/>
        <v>0</v>
      </c>
      <c r="H48" s="51"/>
      <c r="I48" s="51">
        <f t="shared" ca="1" si="44"/>
        <v>370</v>
      </c>
      <c r="J48" s="34" t="s">
        <v>409</v>
      </c>
      <c r="K48" s="33">
        <f t="shared" ca="1" si="48"/>
        <v>-370</v>
      </c>
      <c r="L48" s="32">
        <f t="shared" ca="1" si="49"/>
        <v>0</v>
      </c>
      <c r="M48" s="32">
        <f t="shared" si="50"/>
        <v>1</v>
      </c>
      <c r="N48" s="32">
        <f t="shared" ca="1" si="51"/>
        <v>0</v>
      </c>
      <c r="R48" s="51" t="str">
        <f t="shared" ca="1" si="45"/>
        <v/>
      </c>
      <c r="S48" s="51">
        <f t="shared" ca="1" si="52"/>
        <v>1</v>
      </c>
      <c r="AMJ48" s="2"/>
    </row>
    <row r="49" spans="1:1024" s="32" customFormat="1" ht="13.5" customHeight="1" x14ac:dyDescent="0.2">
      <c r="A49" s="47">
        <f t="shared" ref="A49:A50" ca="1" si="55">IF(J49="-", "", 1 + SUM(INDIRECT(ADDRESS(2,COLUMN(M49)) &amp; ":" &amp; ADDRESS(ROW(),COLUMN(M49)))))</f>
        <v>22</v>
      </c>
      <c r="B49" s="46" t="str">
        <f>IF(D49="","",VLOOKUP(D49, 'SKU Маскарпоне'!$A$1:$B$150, 2, 0))</f>
        <v xml:space="preserve">70, </v>
      </c>
      <c r="C49" s="46">
        <f>IF(D49="","",VLOOKUP(D49, 'SKU Маскарпоне'!$A$1:$D$150, 4, 0))</f>
        <v>370</v>
      </c>
      <c r="D49" s="47" t="s">
        <v>130</v>
      </c>
      <c r="E49" s="48">
        <f>IF(D49="-", "-", IF(D49="", "", INT(F49*VLOOKUP(D49, 'SKU Маскарпоне'!$A$1:$C$150, 3, 0))))</f>
        <v>187</v>
      </c>
      <c r="F49" s="49">
        <v>187</v>
      </c>
      <c r="G49" s="30" t="str">
        <f t="shared" ca="1" si="47"/>
        <v/>
      </c>
      <c r="H49" s="51"/>
      <c r="I49" s="51" t="str">
        <f t="shared" ref="I49:I53" ca="1" si="56">IF(J49 = "-", INDIRECT("C" &amp; ROW() - 1),"")</f>
        <v/>
      </c>
      <c r="K49" s="33">
        <f t="shared" ca="1" si="48"/>
        <v>187</v>
      </c>
      <c r="L49" s="32">
        <f t="shared" ca="1" si="49"/>
        <v>0</v>
      </c>
      <c r="M49" s="32">
        <f t="shared" si="50"/>
        <v>0</v>
      </c>
      <c r="N49" s="32">
        <f t="shared" ca="1" si="51"/>
        <v>0</v>
      </c>
      <c r="R49" s="51" t="str">
        <f t="shared" ref="R49:R53" ca="1" si="57">IF(Q49 = "", "", Q49 / INDIRECT("D" &amp; ROW() - 1) )</f>
        <v/>
      </c>
      <c r="S49" s="51" t="str">
        <f t="shared" ca="1" si="52"/>
        <v/>
      </c>
      <c r="AMJ49" s="2"/>
    </row>
    <row r="50" spans="1:1024" s="32" customFormat="1" ht="13.5" customHeight="1" x14ac:dyDescent="0.2">
      <c r="A50" s="47">
        <f t="shared" ca="1" si="55"/>
        <v>22</v>
      </c>
      <c r="B50" s="46" t="str">
        <f>IF(D50="","",VLOOKUP(D50, 'SKU Маскарпоне'!$A$1:$B$150, 2, 0))</f>
        <v xml:space="preserve">70, </v>
      </c>
      <c r="C50" s="46">
        <f>IF(D50="","",VLOOKUP(D50, 'SKU Маскарпоне'!$A$1:$D$150, 4, 0))</f>
        <v>370</v>
      </c>
      <c r="D50" s="47" t="s">
        <v>132</v>
      </c>
      <c r="E50" s="48">
        <f>IF(D50="-", "-", IF(D50="", "", INT(F50*VLOOKUP(D50, 'SKU Маскарпоне'!$A$1:$C$150, 3, 0))))</f>
        <v>183</v>
      </c>
      <c r="F50" s="49">
        <v>183</v>
      </c>
      <c r="G50" s="30" t="str">
        <f t="shared" ca="1" si="47"/>
        <v/>
      </c>
      <c r="H50" s="51"/>
      <c r="I50" s="51" t="str">
        <f t="shared" ca="1" si="56"/>
        <v/>
      </c>
      <c r="K50" s="33">
        <f t="shared" ca="1" si="48"/>
        <v>183</v>
      </c>
      <c r="L50" s="32">
        <f t="shared" ca="1" si="49"/>
        <v>0</v>
      </c>
      <c r="M50" s="32">
        <f t="shared" si="50"/>
        <v>0</v>
      </c>
      <c r="N50" s="32">
        <f t="shared" ca="1" si="51"/>
        <v>0</v>
      </c>
      <c r="R50" s="51" t="str">
        <f t="shared" ca="1" si="57"/>
        <v/>
      </c>
      <c r="S50" s="51" t="str">
        <f t="shared" ca="1" si="52"/>
        <v/>
      </c>
      <c r="AMJ50" s="2"/>
    </row>
    <row r="51" spans="1:1024" s="32" customFormat="1" ht="13.5" customHeight="1" x14ac:dyDescent="0.2">
      <c r="A51" s="34" t="str">
        <f t="shared" ref="A51" ca="1" si="58">IF(J51="-", "", 1 + SUM(INDIRECT(ADDRESS(2,COLUMN(M51)) &amp; ":" &amp; ADDRESS(ROW(),COLUMN(M51)))))</f>
        <v/>
      </c>
      <c r="B51" s="35" t="str">
        <f>IF(D51="","",VLOOKUP(D51, 'SKU Маскарпоне'!$A$1:$B$150, 2, 0))</f>
        <v>-</v>
      </c>
      <c r="C51" s="36" t="s">
        <v>409</v>
      </c>
      <c r="D51" s="34" t="s">
        <v>409</v>
      </c>
      <c r="E51" s="37" t="str">
        <f>IF(D51="-", "-", IF(D51="", "", INT(F51*VLOOKUP(D51, 'SKU Маскарпоне'!$A$1:$C$150, 3, 0))))</f>
        <v>-</v>
      </c>
      <c r="F51" s="33"/>
      <c r="G51" s="30">
        <f t="shared" ref="G51:G53" ca="1" si="59">IF(J51="","",(INDIRECT("N" &amp; ROW() - 1) - N51))</f>
        <v>0</v>
      </c>
      <c r="H51" s="51"/>
      <c r="I51" s="51">
        <f t="shared" ca="1" si="56"/>
        <v>370</v>
      </c>
      <c r="J51" s="34" t="s">
        <v>409</v>
      </c>
      <c r="K51" s="33">
        <f t="shared" ref="K51:K53" ca="1" si="60">IF(J51 = "-", -INDIRECT("C" &amp; ROW() - 1),E51)</f>
        <v>-370</v>
      </c>
      <c r="L51" s="32">
        <f t="shared" ref="L51:L53" ca="1" si="61">IF(J51 = "-", SUM(INDIRECT(ADDRESS(2,COLUMN(K51)) &amp; ":" &amp; ADDRESS(ROW(),COLUMN(K51)))), 0)</f>
        <v>0</v>
      </c>
      <c r="M51" s="32">
        <f t="shared" ref="M51:M53" si="62">IF(J51="-",1,0)</f>
        <v>1</v>
      </c>
      <c r="N51" s="32">
        <f t="shared" ref="N51:N53" ca="1" si="63">IF(L51 = 0, INDIRECT("N" &amp; ROW() - 1), L51)</f>
        <v>0</v>
      </c>
      <c r="R51" s="51" t="str">
        <f t="shared" ca="1" si="57"/>
        <v/>
      </c>
      <c r="S51" s="51">
        <f t="shared" ref="S51:S53" ca="1" si="64">IF(J51="-",IF(ISNUMBER(SEARCH(",", INDIRECT("B" &amp; ROW() - 1) )),1,""), "")</f>
        <v>1</v>
      </c>
      <c r="AMJ51" s="2"/>
    </row>
    <row r="52" spans="1:1024" s="32" customFormat="1" ht="13.5" customHeight="1" x14ac:dyDescent="0.2">
      <c r="A52" s="47">
        <f t="shared" ref="A52" ca="1" si="65">IF(J52="-", "", 1 + SUM(INDIRECT(ADDRESS(2,COLUMN(M52)) &amp; ":" &amp; ADDRESS(ROW(),COLUMN(M52)))))</f>
        <v>23</v>
      </c>
      <c r="B52" s="46" t="str">
        <f>IF(D52="","",VLOOKUP(D52, 'SKU Маскарпоне'!$A$1:$B$150, 2, 0))</f>
        <v xml:space="preserve">70, </v>
      </c>
      <c r="C52" s="46">
        <f>IF(D52="","",VLOOKUP(D52, 'SKU Маскарпоне'!$A$1:$D$150, 4, 0))</f>
        <v>370</v>
      </c>
      <c r="D52" s="47" t="s">
        <v>129</v>
      </c>
      <c r="E52" s="48">
        <v>370</v>
      </c>
      <c r="F52" s="48">
        <v>370</v>
      </c>
      <c r="G52" s="30" t="str">
        <f t="shared" ca="1" si="59"/>
        <v/>
      </c>
      <c r="H52" s="51"/>
      <c r="I52" s="51" t="str">
        <f t="shared" ca="1" si="56"/>
        <v/>
      </c>
      <c r="K52" s="33">
        <f t="shared" ca="1" si="60"/>
        <v>370</v>
      </c>
      <c r="L52" s="32">
        <f t="shared" ca="1" si="61"/>
        <v>0</v>
      </c>
      <c r="M52" s="32">
        <f t="shared" si="62"/>
        <v>0</v>
      </c>
      <c r="N52" s="32">
        <f t="shared" ca="1" si="63"/>
        <v>0</v>
      </c>
      <c r="R52" s="51" t="str">
        <f t="shared" ca="1" si="57"/>
        <v/>
      </c>
      <c r="S52" s="51" t="str">
        <f t="shared" ca="1" si="64"/>
        <v/>
      </c>
      <c r="AMJ52" s="2"/>
    </row>
    <row r="53" spans="1:1024" s="32" customFormat="1" ht="13.5" customHeight="1" x14ac:dyDescent="0.2">
      <c r="A53" s="34" t="str">
        <f t="shared" ref="A53" ca="1" si="66">IF(J53="-", "", 1 + SUM(INDIRECT(ADDRESS(2,COLUMN(M53)) &amp; ":" &amp; ADDRESS(ROW(),COLUMN(M53)))))</f>
        <v/>
      </c>
      <c r="B53" s="35" t="str">
        <f>IF(D53="","",VLOOKUP(D53, 'SKU Маскарпоне'!$A$1:$B$150, 2, 0))</f>
        <v>-</v>
      </c>
      <c r="C53" s="36" t="s">
        <v>409</v>
      </c>
      <c r="D53" s="34" t="s">
        <v>409</v>
      </c>
      <c r="E53" s="37" t="str">
        <f>IF(D53="-", "-", IF(D53="", "", INT(F53*VLOOKUP(D53, 'SKU Маскарпоне'!$A$1:$C$150, 3, 0))))</f>
        <v>-</v>
      </c>
      <c r="F53" s="33"/>
      <c r="G53" s="30">
        <f t="shared" ca="1" si="59"/>
        <v>0</v>
      </c>
      <c r="H53" s="51"/>
      <c r="I53" s="51">
        <f t="shared" ca="1" si="56"/>
        <v>370</v>
      </c>
      <c r="J53" s="34" t="s">
        <v>409</v>
      </c>
      <c r="K53" s="33">
        <f t="shared" ca="1" si="60"/>
        <v>-370</v>
      </c>
      <c r="L53" s="32">
        <f t="shared" ca="1" si="61"/>
        <v>0</v>
      </c>
      <c r="M53" s="32">
        <f t="shared" si="62"/>
        <v>1</v>
      </c>
      <c r="N53" s="32">
        <f t="shared" ca="1" si="63"/>
        <v>0</v>
      </c>
      <c r="R53" s="51" t="str">
        <f t="shared" ca="1" si="57"/>
        <v/>
      </c>
      <c r="S53" s="51">
        <f t="shared" ca="1" si="64"/>
        <v>1</v>
      </c>
      <c r="AMJ53" s="2"/>
    </row>
    <row r="54" spans="1:1024" s="32" customFormat="1" ht="13.5" customHeight="1" x14ac:dyDescent="0.2">
      <c r="A54" s="47">
        <f t="shared" ref="A54" ca="1" si="67">IF(J54="-", "", 1 + SUM(INDIRECT(ADDRESS(2,COLUMN(M54)) &amp; ":" &amp; ADDRESS(ROW(),COLUMN(M54)))))</f>
        <v>24</v>
      </c>
      <c r="B54" s="46" t="str">
        <f>IF(D54="","",VLOOKUP(D54, 'SKU Маскарпоне'!$A$1:$B$150, 2, 0))</f>
        <v xml:space="preserve">70, </v>
      </c>
      <c r="C54" s="46">
        <f>IF(D54="","",VLOOKUP(D54, 'SKU Маскарпоне'!$A$1:$D$150, 4, 0))</f>
        <v>370</v>
      </c>
      <c r="D54" s="47" t="s">
        <v>129</v>
      </c>
      <c r="E54" s="48">
        <v>370</v>
      </c>
      <c r="F54" s="48">
        <v>370</v>
      </c>
      <c r="G54" s="30" t="str">
        <f t="shared" ref="G54:G57" ca="1" si="68">IF(J54="","",(INDIRECT("N" &amp; ROW() - 1) - N54))</f>
        <v/>
      </c>
      <c r="H54" s="51"/>
      <c r="I54" s="51" t="str">
        <f t="shared" ref="I54:I57" ca="1" si="69">IF(J54 = "-", INDIRECT("C" &amp; ROW() - 1),"")</f>
        <v/>
      </c>
      <c r="K54" s="33">
        <f t="shared" ref="K54:K57" ca="1" si="70">IF(J54 = "-", -INDIRECT("C" &amp; ROW() - 1),E54)</f>
        <v>370</v>
      </c>
      <c r="L54" s="32">
        <f t="shared" ref="L54:L57" ca="1" si="71">IF(J54 = "-", SUM(INDIRECT(ADDRESS(2,COLUMN(K54)) &amp; ":" &amp; ADDRESS(ROW(),COLUMN(K54)))), 0)</f>
        <v>0</v>
      </c>
      <c r="M54" s="32">
        <f t="shared" ref="M54:M57" si="72">IF(J54="-",1,0)</f>
        <v>0</v>
      </c>
      <c r="N54" s="32">
        <f t="shared" ref="N54:N57" ca="1" si="73">IF(L54 = 0, INDIRECT("N" &amp; ROW() - 1), L54)</f>
        <v>0</v>
      </c>
      <c r="R54" s="51" t="str">
        <f t="shared" ref="R54:R57" ca="1" si="74">IF(Q54 = "", "", Q54 / INDIRECT("D" &amp; ROW() - 1) )</f>
        <v/>
      </c>
      <c r="S54" s="51" t="str">
        <f t="shared" ref="S54:S57" ca="1" si="75">IF(J54="-",IF(ISNUMBER(SEARCH(",", INDIRECT("B" &amp; ROW() - 1) )),1,""), "")</f>
        <v/>
      </c>
      <c r="AMJ54" s="2"/>
    </row>
    <row r="55" spans="1:1024" s="32" customFormat="1" ht="13.5" customHeight="1" x14ac:dyDescent="0.2">
      <c r="A55" s="34" t="str">
        <f t="shared" ref="A55" ca="1" si="76">IF(J55="-", "", 1 + SUM(INDIRECT(ADDRESS(2,COLUMN(M55)) &amp; ":" &amp; ADDRESS(ROW(),COLUMN(M55)))))</f>
        <v/>
      </c>
      <c r="B55" s="35" t="str">
        <f>IF(D55="","",VLOOKUP(D55, 'SKU Маскарпоне'!$A$1:$B$150, 2, 0))</f>
        <v>-</v>
      </c>
      <c r="C55" s="36" t="s">
        <v>409</v>
      </c>
      <c r="D55" s="34" t="s">
        <v>409</v>
      </c>
      <c r="E55" s="37" t="str">
        <f>IF(D55="-", "-", IF(D55="", "", INT(F55*VLOOKUP(D55, 'SKU Маскарпоне'!$A$1:$C$150, 3, 0))))</f>
        <v>-</v>
      </c>
      <c r="F55" s="33"/>
      <c r="G55" s="30">
        <f t="shared" ca="1" si="68"/>
        <v>0</v>
      </c>
      <c r="H55" s="51"/>
      <c r="I55" s="51">
        <f t="shared" ca="1" si="69"/>
        <v>370</v>
      </c>
      <c r="J55" s="34" t="s">
        <v>409</v>
      </c>
      <c r="K55" s="33">
        <f t="shared" ca="1" si="70"/>
        <v>-370</v>
      </c>
      <c r="L55" s="32">
        <f t="shared" ca="1" si="71"/>
        <v>0</v>
      </c>
      <c r="M55" s="32">
        <f t="shared" si="72"/>
        <v>1</v>
      </c>
      <c r="N55" s="32">
        <f t="shared" ca="1" si="73"/>
        <v>0</v>
      </c>
      <c r="R55" s="51" t="str">
        <f t="shared" ca="1" si="74"/>
        <v/>
      </c>
      <c r="S55" s="51">
        <f t="shared" ca="1" si="75"/>
        <v>1</v>
      </c>
      <c r="AMJ55" s="2"/>
    </row>
    <row r="56" spans="1:1024" s="32" customFormat="1" ht="13.5" customHeight="1" x14ac:dyDescent="0.2">
      <c r="A56" s="47">
        <f t="shared" ref="A56" ca="1" si="77">IF(J56="-", "", 1 + SUM(INDIRECT(ADDRESS(2,COLUMN(M56)) &amp; ":" &amp; ADDRESS(ROW(),COLUMN(M56)))))</f>
        <v>25</v>
      </c>
      <c r="B56" s="46" t="str">
        <f>IF(D56="","",VLOOKUP(D56, 'SKU Маскарпоне'!$A$1:$B$150, 2, 0))</f>
        <v xml:space="preserve">70, </v>
      </c>
      <c r="C56" s="46">
        <f>IF(D56="","",VLOOKUP(D56, 'SKU Маскарпоне'!$A$1:$D$150, 4, 0))</f>
        <v>370</v>
      </c>
      <c r="D56" s="47" t="s">
        <v>129</v>
      </c>
      <c r="E56" s="48">
        <v>370</v>
      </c>
      <c r="F56" s="48">
        <v>370</v>
      </c>
      <c r="G56" s="30" t="str">
        <f t="shared" ca="1" si="68"/>
        <v/>
      </c>
      <c r="H56" s="51"/>
      <c r="I56" s="51" t="str">
        <f t="shared" ca="1" si="69"/>
        <v/>
      </c>
      <c r="K56" s="33">
        <f t="shared" ca="1" si="70"/>
        <v>370</v>
      </c>
      <c r="L56" s="32">
        <f t="shared" ca="1" si="71"/>
        <v>0</v>
      </c>
      <c r="M56" s="32">
        <f t="shared" si="72"/>
        <v>0</v>
      </c>
      <c r="N56" s="32">
        <f t="shared" ca="1" si="73"/>
        <v>0</v>
      </c>
      <c r="R56" s="51" t="str">
        <f t="shared" ca="1" si="74"/>
        <v/>
      </c>
      <c r="S56" s="51" t="str">
        <f t="shared" ca="1" si="75"/>
        <v/>
      </c>
      <c r="AMJ56" s="2"/>
    </row>
    <row r="57" spans="1:1024" s="32" customFormat="1" ht="13.5" customHeight="1" x14ac:dyDescent="0.2">
      <c r="A57" s="34" t="str">
        <f t="shared" ref="A57" ca="1" si="78">IF(J57="-", "", 1 + SUM(INDIRECT(ADDRESS(2,COLUMN(M57)) &amp; ":" &amp; ADDRESS(ROW(),COLUMN(M57)))))</f>
        <v/>
      </c>
      <c r="B57" s="35" t="str">
        <f>IF(D57="","",VLOOKUP(D57, 'SKU Маскарпоне'!$A$1:$B$150, 2, 0))</f>
        <v>-</v>
      </c>
      <c r="C57" s="36" t="s">
        <v>409</v>
      </c>
      <c r="D57" s="34" t="s">
        <v>409</v>
      </c>
      <c r="E57" s="37" t="str">
        <f>IF(D57="-", "-", IF(D57="", "", INT(F57*VLOOKUP(D57, 'SKU Маскарпоне'!$A$1:$C$150, 3, 0))))</f>
        <v>-</v>
      </c>
      <c r="F57" s="33"/>
      <c r="G57" s="30">
        <f t="shared" ca="1" si="68"/>
        <v>0</v>
      </c>
      <c r="H57" s="51"/>
      <c r="I57" s="51">
        <f t="shared" ca="1" si="69"/>
        <v>370</v>
      </c>
      <c r="J57" s="34" t="s">
        <v>409</v>
      </c>
      <c r="K57" s="33">
        <f t="shared" ca="1" si="70"/>
        <v>-370</v>
      </c>
      <c r="L57" s="32">
        <f t="shared" ca="1" si="71"/>
        <v>0</v>
      </c>
      <c r="M57" s="32">
        <f t="shared" si="72"/>
        <v>1</v>
      </c>
      <c r="N57" s="32">
        <f t="shared" ca="1" si="73"/>
        <v>0</v>
      </c>
      <c r="R57" s="51" t="str">
        <f t="shared" ca="1" si="74"/>
        <v/>
      </c>
      <c r="S57" s="51">
        <f t="shared" ca="1" si="75"/>
        <v>1</v>
      </c>
      <c r="AMJ57" s="2"/>
    </row>
    <row r="58" spans="1:1024" s="32" customFormat="1" ht="13.5" customHeight="1" x14ac:dyDescent="0.2">
      <c r="A58" s="47">
        <f t="shared" ref="A58" ca="1" si="79">IF(J58="-", "", 1 + SUM(INDIRECT(ADDRESS(2,COLUMN(M58)) &amp; ":" &amp; ADDRESS(ROW(),COLUMN(M58)))))</f>
        <v>26</v>
      </c>
      <c r="B58" s="46" t="str">
        <f>IF(D58="","",VLOOKUP(D58, 'SKU Маскарпоне'!$A$1:$B$150, 2, 0))</f>
        <v xml:space="preserve">70, </v>
      </c>
      <c r="C58" s="46">
        <f>IF(D58="","",VLOOKUP(D58, 'SKU Маскарпоне'!$A$1:$D$150, 4, 0))</f>
        <v>370</v>
      </c>
      <c r="D58" s="47" t="s">
        <v>129</v>
      </c>
      <c r="E58" s="48">
        <v>370</v>
      </c>
      <c r="F58" s="48">
        <v>370</v>
      </c>
      <c r="G58" s="30" t="str">
        <f t="shared" ref="G58:G59" ca="1" si="80">IF(J58="","",(INDIRECT("N" &amp; ROW() - 1) - N58))</f>
        <v/>
      </c>
      <c r="H58" s="51"/>
      <c r="I58" s="51" t="str">
        <f t="shared" ref="I58:I59" ca="1" si="81">IF(J58 = "-", INDIRECT("C" &amp; ROW() - 1),"")</f>
        <v/>
      </c>
      <c r="K58" s="33">
        <f t="shared" ref="K58:K59" ca="1" si="82">IF(J58 = "-", -INDIRECT("C" &amp; ROW() - 1),E58)</f>
        <v>370</v>
      </c>
      <c r="L58" s="32">
        <f t="shared" ref="L58:L59" ca="1" si="83">IF(J58 = "-", SUM(INDIRECT(ADDRESS(2,COLUMN(K58)) &amp; ":" &amp; ADDRESS(ROW(),COLUMN(K58)))), 0)</f>
        <v>0</v>
      </c>
      <c r="M58" s="32">
        <f t="shared" ref="M58:M59" si="84">IF(J58="-",1,0)</f>
        <v>0</v>
      </c>
      <c r="N58" s="32">
        <f t="shared" ref="N58:N59" ca="1" si="85">IF(L58 = 0, INDIRECT("N" &amp; ROW() - 1), L58)</f>
        <v>0</v>
      </c>
      <c r="R58" s="51" t="str">
        <f t="shared" ref="R58:R59" ca="1" si="86">IF(Q58 = "", "", Q58 / INDIRECT("D" &amp; ROW() - 1) )</f>
        <v/>
      </c>
      <c r="S58" s="51" t="str">
        <f t="shared" ref="S58:S59" ca="1" si="87">IF(J58="-",IF(ISNUMBER(SEARCH(",", INDIRECT("B" &amp; ROW() - 1) )),1,""), "")</f>
        <v/>
      </c>
      <c r="AMJ58" s="2"/>
    </row>
    <row r="59" spans="1:1024" s="32" customFormat="1" ht="13.5" customHeight="1" x14ac:dyDescent="0.2">
      <c r="A59" s="34" t="str">
        <f t="shared" ref="A59" ca="1" si="88">IF(J59="-", "", 1 + SUM(INDIRECT(ADDRESS(2,COLUMN(M59)) &amp; ":" &amp; ADDRESS(ROW(),COLUMN(M59)))))</f>
        <v/>
      </c>
      <c r="B59" s="35" t="str">
        <f>IF(D59="","",VLOOKUP(D59, 'SKU Маскарпоне'!$A$1:$B$150, 2, 0))</f>
        <v>-</v>
      </c>
      <c r="C59" s="36" t="s">
        <v>409</v>
      </c>
      <c r="D59" s="34" t="s">
        <v>409</v>
      </c>
      <c r="E59" s="37" t="str">
        <f>IF(D59="-", "-", IF(D59="", "", INT(F59*VLOOKUP(D59, 'SKU Маскарпоне'!$A$1:$C$150, 3, 0))))</f>
        <v>-</v>
      </c>
      <c r="F59" s="33"/>
      <c r="G59" s="30">
        <f t="shared" ca="1" si="80"/>
        <v>0</v>
      </c>
      <c r="H59" s="51"/>
      <c r="I59" s="51">
        <f t="shared" ca="1" si="81"/>
        <v>370</v>
      </c>
      <c r="J59" s="34" t="s">
        <v>409</v>
      </c>
      <c r="K59" s="33">
        <f t="shared" ca="1" si="82"/>
        <v>-370</v>
      </c>
      <c r="L59" s="32">
        <f t="shared" ca="1" si="83"/>
        <v>0</v>
      </c>
      <c r="M59" s="32">
        <f t="shared" si="84"/>
        <v>1</v>
      </c>
      <c r="N59" s="32">
        <f t="shared" ca="1" si="85"/>
        <v>0</v>
      </c>
      <c r="R59" s="51" t="str">
        <f t="shared" ca="1" si="86"/>
        <v/>
      </c>
      <c r="S59" s="51">
        <f t="shared" ca="1" si="87"/>
        <v>1</v>
      </c>
      <c r="AMJ59" s="2"/>
    </row>
    <row r="60" spans="1:1024" s="32" customFormat="1" ht="13.5" customHeight="1" x14ac:dyDescent="0.2">
      <c r="B60" s="31" t="str">
        <f>IF(D60="","",VLOOKUP(D60, 'SKU Маскарпоне'!$A$1:$B$150, 2, 0))</f>
        <v/>
      </c>
      <c r="C60" s="31" t="str">
        <f>IF(D60="","",VLOOKUP(D60, 'SKU Маскарпоне'!$A$1:$D$150, 4, 0))</f>
        <v/>
      </c>
      <c r="E60" s="50" t="str">
        <f>IF(D60="-", "-", IF(D60="", "", INT(F60*VLOOKUP(D60, 'SKU Маскарпоне'!$A$1:$C$150, 3, 0))))</f>
        <v/>
      </c>
      <c r="F60" s="33"/>
      <c r="G60" s="30" t="str">
        <f t="shared" ca="1" si="1"/>
        <v/>
      </c>
      <c r="H60" s="31"/>
      <c r="I60" s="31" t="str">
        <f t="shared" ca="1" si="2"/>
        <v/>
      </c>
      <c r="K60" s="33" t="str">
        <f t="shared" ca="1" si="3"/>
        <v/>
      </c>
      <c r="L60" s="32">
        <f t="shared" ca="1" si="4"/>
        <v>0</v>
      </c>
      <c r="M60" s="32">
        <f t="shared" si="5"/>
        <v>0</v>
      </c>
      <c r="N60" s="32">
        <f t="shared" ca="1" si="6"/>
        <v>0</v>
      </c>
      <c r="R60" s="31" t="str">
        <f t="shared" ca="1" si="7"/>
        <v/>
      </c>
      <c r="S60" s="31" t="str">
        <f t="shared" ca="1" si="8"/>
        <v/>
      </c>
      <c r="AMJ60" s="2"/>
    </row>
    <row r="61" spans="1:1024" s="32" customFormat="1" ht="13.5" customHeight="1" x14ac:dyDescent="0.2">
      <c r="B61" s="31" t="str">
        <f>IF(D61="","",VLOOKUP(D61, 'SKU Маскарпоне'!$A$1:$B$150, 2, 0))</f>
        <v/>
      </c>
      <c r="C61" s="31" t="str">
        <f>IF(D61="","",VLOOKUP(D61, 'SKU Маскарпоне'!$A$1:$D$150, 4, 0))</f>
        <v/>
      </c>
      <c r="E61" s="50" t="str">
        <f>IF(D61="-", "-", IF(D61="", "", INT(F61*VLOOKUP(D61, 'SKU Маскарпоне'!$A$1:$C$150, 3, 0))))</f>
        <v/>
      </c>
      <c r="F61" s="33"/>
      <c r="G61" s="30" t="str">
        <f t="shared" ca="1" si="1"/>
        <v/>
      </c>
      <c r="H61" s="31"/>
      <c r="I61" s="31" t="str">
        <f t="shared" ca="1" si="2"/>
        <v/>
      </c>
      <c r="K61" s="33" t="str">
        <f t="shared" ca="1" si="3"/>
        <v/>
      </c>
      <c r="L61" s="32">
        <f t="shared" ca="1" si="4"/>
        <v>0</v>
      </c>
      <c r="M61" s="32">
        <f t="shared" si="5"/>
        <v>0</v>
      </c>
      <c r="N61" s="32">
        <f t="shared" ca="1" si="6"/>
        <v>0</v>
      </c>
      <c r="R61" s="31" t="str">
        <f t="shared" ca="1" si="7"/>
        <v/>
      </c>
      <c r="S61" s="31" t="str">
        <f t="shared" ca="1" si="8"/>
        <v/>
      </c>
      <c r="AMJ61" s="2"/>
    </row>
    <row r="62" spans="1:1024" s="32" customFormat="1" ht="13.5" customHeight="1" x14ac:dyDescent="0.2">
      <c r="B62" s="31" t="str">
        <f>IF(D62="","",VLOOKUP(D62, 'SKU Маскарпоне'!$A$1:$B$150, 2, 0))</f>
        <v/>
      </c>
      <c r="C62" s="31" t="str">
        <f>IF(D62="","",VLOOKUP(D62, 'SKU Маскарпоне'!$A$1:$D$150, 4, 0))</f>
        <v/>
      </c>
      <c r="E62" s="50" t="str">
        <f>IF(D62="-", "-", IF(D62="", "", INT(F62*VLOOKUP(D62, 'SKU Маскарпоне'!$A$1:$C$150, 3, 0))))</f>
        <v/>
      </c>
      <c r="F62" s="33"/>
      <c r="G62" s="30" t="str">
        <f t="shared" ca="1" si="1"/>
        <v/>
      </c>
      <c r="H62" s="31"/>
      <c r="I62" s="31" t="str">
        <f t="shared" ca="1" si="2"/>
        <v/>
      </c>
      <c r="K62" s="33" t="str">
        <f t="shared" ca="1" si="3"/>
        <v/>
      </c>
      <c r="L62" s="32">
        <f t="shared" ca="1" si="4"/>
        <v>0</v>
      </c>
      <c r="M62" s="32">
        <f t="shared" si="5"/>
        <v>0</v>
      </c>
      <c r="N62" s="32">
        <f t="shared" ca="1" si="6"/>
        <v>0</v>
      </c>
      <c r="R62" s="31" t="str">
        <f t="shared" ca="1" si="7"/>
        <v/>
      </c>
      <c r="S62" s="31" t="str">
        <f t="shared" ca="1" si="8"/>
        <v/>
      </c>
      <c r="AMJ62" s="2"/>
    </row>
    <row r="63" spans="1:1024" s="32" customFormat="1" ht="13.5" customHeight="1" x14ac:dyDescent="0.2">
      <c r="B63" s="31" t="str">
        <f>IF(D63="","",VLOOKUP(D63, 'SKU Маскарпоне'!$A$1:$B$150, 2, 0))</f>
        <v/>
      </c>
      <c r="C63" s="31" t="str">
        <f>IF(D63="","",VLOOKUP(D63, 'SKU Маскарпоне'!$A$1:$D$150, 4, 0))</f>
        <v/>
      </c>
      <c r="E63" s="50" t="str">
        <f>IF(D63="-", "-", IF(D63="", "", INT(F63*VLOOKUP(D63, 'SKU Маскарпоне'!$A$1:$C$150, 3, 0))))</f>
        <v/>
      </c>
      <c r="F63" s="33"/>
      <c r="G63" s="30" t="str">
        <f t="shared" ca="1" si="1"/>
        <v/>
      </c>
      <c r="H63" s="31"/>
      <c r="I63" s="31" t="str">
        <f t="shared" ca="1" si="2"/>
        <v/>
      </c>
      <c r="K63" s="33" t="str">
        <f t="shared" ca="1" si="3"/>
        <v/>
      </c>
      <c r="L63" s="32">
        <f t="shared" ca="1" si="4"/>
        <v>0</v>
      </c>
      <c r="M63" s="32">
        <f t="shared" si="5"/>
        <v>0</v>
      </c>
      <c r="N63" s="32">
        <f t="shared" ca="1" si="6"/>
        <v>0</v>
      </c>
      <c r="R63" s="31" t="str">
        <f t="shared" ca="1" si="7"/>
        <v/>
      </c>
      <c r="S63" s="31" t="str">
        <f t="shared" ca="1" si="8"/>
        <v/>
      </c>
      <c r="AMJ63" s="2"/>
    </row>
    <row r="64" spans="1:1024" s="32" customFormat="1" ht="13.5" customHeight="1" x14ac:dyDescent="0.2">
      <c r="B64" s="31" t="str">
        <f>IF(D64="","",VLOOKUP(D64, 'SKU Маскарпоне'!$A$1:$B$150, 2, 0))</f>
        <v/>
      </c>
      <c r="C64" s="31" t="str">
        <f>IF(D64="","",VLOOKUP(D64, 'SKU Маскарпоне'!$A$1:$D$150, 4, 0))</f>
        <v/>
      </c>
      <c r="E64" s="50" t="str">
        <f>IF(D64="-", "-", IF(D64="", "", INT(F64*VLOOKUP(D64, 'SKU Маскарпоне'!$A$1:$C$150, 3, 0))))</f>
        <v/>
      </c>
      <c r="F64" s="33"/>
      <c r="G64" s="30" t="str">
        <f t="shared" ca="1" si="1"/>
        <v/>
      </c>
      <c r="H64" s="31"/>
      <c r="I64" s="31" t="str">
        <f t="shared" ca="1" si="2"/>
        <v/>
      </c>
      <c r="K64" s="33" t="str">
        <f t="shared" ca="1" si="3"/>
        <v/>
      </c>
      <c r="L64" s="32">
        <f t="shared" ca="1" si="4"/>
        <v>0</v>
      </c>
      <c r="M64" s="32">
        <f t="shared" si="5"/>
        <v>0</v>
      </c>
      <c r="N64" s="32">
        <f t="shared" ca="1" si="6"/>
        <v>0</v>
      </c>
      <c r="R64" s="31" t="str">
        <f t="shared" ca="1" si="7"/>
        <v/>
      </c>
      <c r="S64" s="31" t="str">
        <f t="shared" ca="1" si="8"/>
        <v/>
      </c>
      <c r="AMJ64" s="2"/>
    </row>
    <row r="65" spans="2:1024" s="32" customFormat="1" ht="13.5" customHeight="1" x14ac:dyDescent="0.2">
      <c r="B65" s="31" t="str">
        <f>IF(D65="","",VLOOKUP(D65, 'SKU Маскарпоне'!$A$1:$B$150, 2, 0))</f>
        <v/>
      </c>
      <c r="C65" s="31" t="str">
        <f>IF(D65="","",VLOOKUP(D65, 'SKU Маскарпоне'!$A$1:$D$150, 4, 0))</f>
        <v/>
      </c>
      <c r="E65" s="50" t="str">
        <f>IF(D65="-", "-", IF(D65="", "", INT(F65*VLOOKUP(D65, 'SKU Маскарпоне'!$A$1:$C$150, 3, 0))))</f>
        <v/>
      </c>
      <c r="F65" s="33"/>
      <c r="G65" s="30" t="str">
        <f t="shared" ca="1" si="1"/>
        <v/>
      </c>
      <c r="H65" s="31"/>
      <c r="I65" s="31" t="str">
        <f t="shared" ca="1" si="2"/>
        <v/>
      </c>
      <c r="K65" s="33" t="str">
        <f t="shared" ca="1" si="3"/>
        <v/>
      </c>
      <c r="L65" s="32">
        <f t="shared" ca="1" si="4"/>
        <v>0</v>
      </c>
      <c r="M65" s="32">
        <f t="shared" si="5"/>
        <v>0</v>
      </c>
      <c r="N65" s="32">
        <f t="shared" ca="1" si="6"/>
        <v>0</v>
      </c>
      <c r="R65" s="31" t="str">
        <f t="shared" ca="1" si="7"/>
        <v/>
      </c>
      <c r="S65" s="31" t="str">
        <f t="shared" ca="1" si="8"/>
        <v/>
      </c>
      <c r="AMJ65" s="2"/>
    </row>
    <row r="66" spans="2:1024" s="32" customFormat="1" ht="13.5" customHeight="1" x14ac:dyDescent="0.2">
      <c r="B66" s="31" t="str">
        <f>IF(D66="","",VLOOKUP(D66, 'SKU Маскарпоне'!$A$1:$B$150, 2, 0))</f>
        <v/>
      </c>
      <c r="C66" s="31" t="str">
        <f>IF(D66="","",VLOOKUP(D66, 'SKU Маскарпоне'!$A$1:$D$150, 4, 0))</f>
        <v/>
      </c>
      <c r="E66" s="50" t="str">
        <f>IF(D66="-", "-", IF(D66="", "", INT(F66*VLOOKUP(D66, 'SKU Маскарпоне'!$A$1:$C$150, 3, 0))))</f>
        <v/>
      </c>
      <c r="F66" s="33"/>
      <c r="G66" s="30" t="str">
        <f t="shared" ref="G66:G97" ca="1" si="89">IF(J66="","",(INDIRECT("N" &amp; ROW() - 1) - N66))</f>
        <v/>
      </c>
      <c r="H66" s="31"/>
      <c r="I66" s="31" t="str">
        <f t="shared" ca="1" si="2"/>
        <v/>
      </c>
      <c r="K66" s="33" t="str">
        <f t="shared" ref="K66:K97" ca="1" si="90">IF(J66 = "-", -INDIRECT("C" &amp; ROW() - 1),E66)</f>
        <v/>
      </c>
      <c r="L66" s="32">
        <f t="shared" ref="L66:L97" ca="1" si="91">IF(J66 = "-", SUM(INDIRECT(ADDRESS(2,COLUMN(K66)) &amp; ":" &amp; ADDRESS(ROW(),COLUMN(K66)))), 0)</f>
        <v>0</v>
      </c>
      <c r="M66" s="32">
        <f t="shared" ref="M66:M97" si="92">IF(J66="-",1,0)</f>
        <v>0</v>
      </c>
      <c r="N66" s="32">
        <f t="shared" ref="N66:N97" ca="1" si="93">IF(L66 = 0, INDIRECT("N" &amp; ROW() - 1), L66)</f>
        <v>0</v>
      </c>
      <c r="R66" s="31" t="str">
        <f t="shared" ref="R66:R97" ca="1" si="94">IF(Q66 = "", "", Q66 / INDIRECT("D" &amp; ROW() - 1) )</f>
        <v/>
      </c>
      <c r="S66" s="31" t="str">
        <f t="shared" ca="1" si="8"/>
        <v/>
      </c>
      <c r="AMJ66" s="2"/>
    </row>
    <row r="67" spans="2:1024" s="32" customFormat="1" ht="13.5" customHeight="1" x14ac:dyDescent="0.2">
      <c r="B67" s="31" t="str">
        <f>IF(D67="","",VLOOKUP(D67, 'SKU Маскарпоне'!$A$1:$B$150, 2, 0))</f>
        <v/>
      </c>
      <c r="C67" s="31" t="str">
        <f>IF(D67="","",VLOOKUP(D67, 'SKU Маскарпоне'!$A$1:$D$150, 4, 0))</f>
        <v/>
      </c>
      <c r="E67" s="50" t="str">
        <f>IF(D67="-", "-", IF(D67="", "", INT(F67*VLOOKUP(D67, 'SKU Маскарпоне'!$A$1:$C$150, 3, 0))))</f>
        <v/>
      </c>
      <c r="F67" s="33"/>
      <c r="G67" s="30" t="str">
        <f t="shared" ca="1" si="89"/>
        <v/>
      </c>
      <c r="H67" s="31"/>
      <c r="I67" s="31" t="str">
        <f t="shared" ca="1" si="2"/>
        <v/>
      </c>
      <c r="K67" s="33" t="str">
        <f t="shared" ca="1" si="90"/>
        <v/>
      </c>
      <c r="L67" s="32">
        <f t="shared" ca="1" si="91"/>
        <v>0</v>
      </c>
      <c r="M67" s="32">
        <f t="shared" si="92"/>
        <v>0</v>
      </c>
      <c r="N67" s="32">
        <f t="shared" ca="1" si="93"/>
        <v>0</v>
      </c>
      <c r="R67" s="31" t="str">
        <f t="shared" ca="1" si="94"/>
        <v/>
      </c>
      <c r="S67" s="31" t="str">
        <f t="shared" ca="1" si="8"/>
        <v/>
      </c>
      <c r="AMJ67" s="2"/>
    </row>
    <row r="68" spans="2:1024" s="32" customFormat="1" ht="13.5" customHeight="1" x14ac:dyDescent="0.2">
      <c r="B68" s="31" t="str">
        <f>IF(D68="","",VLOOKUP(D68, 'SKU Маскарпоне'!$A$1:$B$150, 2, 0))</f>
        <v/>
      </c>
      <c r="C68" s="31" t="str">
        <f>IF(D68="","",VLOOKUP(D68, 'SKU Маскарпоне'!$A$1:$D$150, 4, 0))</f>
        <v/>
      </c>
      <c r="E68" s="50" t="str">
        <f>IF(D68="-", "-", IF(D68="", "", INT(F68*VLOOKUP(D68, 'SKU Маскарпоне'!$A$1:$C$150, 3, 0))))</f>
        <v/>
      </c>
      <c r="F68" s="33"/>
      <c r="G68" s="30" t="str">
        <f t="shared" ca="1" si="89"/>
        <v/>
      </c>
      <c r="H68" s="31"/>
      <c r="I68" s="31" t="str">
        <f t="shared" ca="1" si="2"/>
        <v/>
      </c>
      <c r="K68" s="33" t="str">
        <f t="shared" ca="1" si="90"/>
        <v/>
      </c>
      <c r="L68" s="32">
        <f t="shared" ca="1" si="91"/>
        <v>0</v>
      </c>
      <c r="M68" s="32">
        <f t="shared" si="92"/>
        <v>0</v>
      </c>
      <c r="N68" s="32">
        <f t="shared" ca="1" si="93"/>
        <v>0</v>
      </c>
      <c r="R68" s="31" t="str">
        <f t="shared" ca="1" si="94"/>
        <v/>
      </c>
      <c r="S68" s="31" t="str">
        <f t="shared" ca="1" si="8"/>
        <v/>
      </c>
      <c r="AMJ68" s="2"/>
    </row>
    <row r="69" spans="2:1024" s="32" customFormat="1" ht="13.5" customHeight="1" x14ac:dyDescent="0.2">
      <c r="B69" s="31" t="str">
        <f>IF(D69="","",VLOOKUP(D69, 'SKU Маскарпоне'!$A$1:$B$150, 2, 0))</f>
        <v/>
      </c>
      <c r="C69" s="31" t="str">
        <f>IF(D69="","",VLOOKUP(D69, 'SKU Маскарпоне'!$A$1:$D$150, 4, 0))</f>
        <v/>
      </c>
      <c r="E69" s="50" t="str">
        <f>IF(D69="-", "-", IF(D69="", "", INT(F69*VLOOKUP(D69, 'SKU Маскарпоне'!$A$1:$C$150, 3, 0))))</f>
        <v/>
      </c>
      <c r="F69" s="33"/>
      <c r="G69" s="30" t="str">
        <f t="shared" ca="1" si="89"/>
        <v/>
      </c>
      <c r="H69" s="31"/>
      <c r="I69" s="31" t="str">
        <f t="shared" ca="1" si="2"/>
        <v/>
      </c>
      <c r="K69" s="33" t="str">
        <f t="shared" ca="1" si="90"/>
        <v/>
      </c>
      <c r="L69" s="32">
        <f t="shared" ca="1" si="91"/>
        <v>0</v>
      </c>
      <c r="M69" s="32">
        <f t="shared" si="92"/>
        <v>0</v>
      </c>
      <c r="N69" s="32">
        <f t="shared" ca="1" si="93"/>
        <v>0</v>
      </c>
      <c r="R69" s="31" t="str">
        <f t="shared" ca="1" si="94"/>
        <v/>
      </c>
      <c r="S69" s="31" t="str">
        <f t="shared" ca="1" si="8"/>
        <v/>
      </c>
      <c r="AMJ69" s="2"/>
    </row>
    <row r="70" spans="2:1024" s="32" customFormat="1" ht="13.5" customHeight="1" x14ac:dyDescent="0.2">
      <c r="B70" s="31" t="str">
        <f>IF(D70="","",VLOOKUP(D70, 'SKU Маскарпоне'!$A$1:$B$150, 2, 0))</f>
        <v/>
      </c>
      <c r="C70" s="31" t="str">
        <f>IF(D70="","",VLOOKUP(D70, 'SKU Маскарпоне'!$A$1:$D$150, 4, 0))</f>
        <v/>
      </c>
      <c r="E70" s="50" t="str">
        <f>IF(D70="-", "-", IF(D70="", "", INT(F70*VLOOKUP(D70, 'SKU Маскарпоне'!$A$1:$C$150, 3, 0))))</f>
        <v/>
      </c>
      <c r="F70" s="33"/>
      <c r="G70" s="30" t="str">
        <f t="shared" ca="1" si="89"/>
        <v/>
      </c>
      <c r="H70" s="31"/>
      <c r="I70" s="31" t="str">
        <f t="shared" ca="1" si="2"/>
        <v/>
      </c>
      <c r="K70" s="33" t="str">
        <f t="shared" ca="1" si="90"/>
        <v/>
      </c>
      <c r="L70" s="32">
        <f t="shared" ca="1" si="91"/>
        <v>0</v>
      </c>
      <c r="M70" s="32">
        <f t="shared" si="92"/>
        <v>0</v>
      </c>
      <c r="N70" s="32">
        <f t="shared" ca="1" si="93"/>
        <v>0</v>
      </c>
      <c r="R70" s="31" t="str">
        <f t="shared" ca="1" si="94"/>
        <v/>
      </c>
      <c r="S70" s="31" t="str">
        <f t="shared" ca="1" si="8"/>
        <v/>
      </c>
      <c r="AMJ70" s="2"/>
    </row>
    <row r="71" spans="2:1024" s="32" customFormat="1" ht="13.5" customHeight="1" x14ac:dyDescent="0.2">
      <c r="B71" s="31" t="str">
        <f>IF(D71="","",VLOOKUP(D71, 'SKU Маскарпоне'!$A$1:$B$150, 2, 0))</f>
        <v/>
      </c>
      <c r="C71" s="31" t="str">
        <f>IF(D71="","",VLOOKUP(D71, 'SKU Маскарпоне'!$A$1:$D$150, 4, 0))</f>
        <v/>
      </c>
      <c r="E71" s="50" t="str">
        <f>IF(D71="-", "-", IF(D71="", "", INT(F71*VLOOKUP(D71, 'SKU Маскарпоне'!$A$1:$C$150, 3, 0))))</f>
        <v/>
      </c>
      <c r="F71" s="33"/>
      <c r="G71" s="30" t="str">
        <f t="shared" ca="1" si="89"/>
        <v/>
      </c>
      <c r="H71" s="31"/>
      <c r="I71" s="31" t="str">
        <f t="shared" ca="1" si="2"/>
        <v/>
      </c>
      <c r="K71" s="33" t="str">
        <f t="shared" ca="1" si="90"/>
        <v/>
      </c>
      <c r="L71" s="32">
        <f t="shared" ca="1" si="91"/>
        <v>0</v>
      </c>
      <c r="M71" s="32">
        <f t="shared" si="92"/>
        <v>0</v>
      </c>
      <c r="N71" s="32">
        <f t="shared" ca="1" si="93"/>
        <v>0</v>
      </c>
      <c r="R71" s="31" t="str">
        <f t="shared" ca="1" si="94"/>
        <v/>
      </c>
      <c r="S71" s="31" t="str">
        <f t="shared" ca="1" si="8"/>
        <v/>
      </c>
      <c r="AMJ71" s="2"/>
    </row>
    <row r="72" spans="2:1024" s="32" customFormat="1" ht="13.5" customHeight="1" x14ac:dyDescent="0.2">
      <c r="B72" s="31" t="str">
        <f>IF(D72="","",VLOOKUP(D72, 'SKU Маскарпоне'!$A$1:$B$150, 2, 0))</f>
        <v/>
      </c>
      <c r="C72" s="31" t="str">
        <f>IF(D72="","",VLOOKUP(D72, 'SKU Маскарпоне'!$A$1:$D$150, 4, 0))</f>
        <v/>
      </c>
      <c r="E72" s="50" t="str">
        <f>IF(D72="-", "-", IF(D72="", "", INT(F72*VLOOKUP(D72, 'SKU Маскарпоне'!$A$1:$C$150, 3, 0))))</f>
        <v/>
      </c>
      <c r="F72" s="33"/>
      <c r="G72" s="30" t="str">
        <f t="shared" ca="1" si="89"/>
        <v/>
      </c>
      <c r="H72" s="31"/>
      <c r="I72" s="31" t="str">
        <f t="shared" ca="1" si="2"/>
        <v/>
      </c>
      <c r="K72" s="33" t="str">
        <f t="shared" ca="1" si="90"/>
        <v/>
      </c>
      <c r="L72" s="32">
        <f t="shared" ca="1" si="91"/>
        <v>0</v>
      </c>
      <c r="M72" s="32">
        <f t="shared" si="92"/>
        <v>0</v>
      </c>
      <c r="N72" s="32">
        <f t="shared" ca="1" si="93"/>
        <v>0</v>
      </c>
      <c r="R72" s="31" t="str">
        <f t="shared" ca="1" si="94"/>
        <v/>
      </c>
      <c r="S72" s="31" t="str">
        <f t="shared" ca="1" si="8"/>
        <v/>
      </c>
      <c r="AMJ72" s="2"/>
    </row>
    <row r="73" spans="2:1024" s="32" customFormat="1" ht="13.5" customHeight="1" x14ac:dyDescent="0.2">
      <c r="B73" s="31" t="str">
        <f>IF(D73="","",VLOOKUP(D73, 'SKU Маскарпоне'!$A$1:$B$150, 2, 0))</f>
        <v/>
      </c>
      <c r="C73" s="31" t="str">
        <f>IF(D73="","",VLOOKUP(D73, 'SKU Маскарпоне'!$A$1:$D$150, 4, 0))</f>
        <v/>
      </c>
      <c r="E73" s="50" t="str">
        <f>IF(D73="-", "-", IF(D73="", "", INT(F73*VLOOKUP(D73, 'SKU Маскарпоне'!$A$1:$C$150, 3, 0))))</f>
        <v/>
      </c>
      <c r="F73" s="33"/>
      <c r="G73" s="30" t="str">
        <f t="shared" ca="1" si="89"/>
        <v/>
      </c>
      <c r="H73" s="31"/>
      <c r="I73" s="31" t="str">
        <f t="shared" ca="1" si="2"/>
        <v/>
      </c>
      <c r="K73" s="33" t="str">
        <f t="shared" ca="1" si="90"/>
        <v/>
      </c>
      <c r="L73" s="32">
        <f t="shared" ca="1" si="91"/>
        <v>0</v>
      </c>
      <c r="M73" s="32">
        <f t="shared" si="92"/>
        <v>0</v>
      </c>
      <c r="N73" s="32">
        <f t="shared" ca="1" si="93"/>
        <v>0</v>
      </c>
      <c r="R73" s="31" t="str">
        <f t="shared" ca="1" si="94"/>
        <v/>
      </c>
      <c r="S73" s="31" t="str">
        <f t="shared" ca="1" si="8"/>
        <v/>
      </c>
      <c r="AMJ73" s="2"/>
    </row>
    <row r="74" spans="2:1024" s="32" customFormat="1" ht="13.5" customHeight="1" x14ac:dyDescent="0.2">
      <c r="B74" s="31" t="str">
        <f>IF(D74="","",VLOOKUP(D74, 'SKU Маскарпоне'!$A$1:$B$150, 2, 0))</f>
        <v/>
      </c>
      <c r="C74" s="31" t="str">
        <f>IF(D74="","",VLOOKUP(D74, 'SKU Маскарпоне'!$A$1:$D$150, 4, 0))</f>
        <v/>
      </c>
      <c r="E74" s="50" t="str">
        <f>IF(D74="-", "-", IF(D74="", "", INT(F74*VLOOKUP(D74, 'SKU Маскарпоне'!$A$1:$C$150, 3, 0))))</f>
        <v/>
      </c>
      <c r="F74" s="33"/>
      <c r="G74" s="30" t="str">
        <f t="shared" ca="1" si="89"/>
        <v/>
      </c>
      <c r="H74" s="31"/>
      <c r="I74" s="31" t="str">
        <f t="shared" ca="1" si="2"/>
        <v/>
      </c>
      <c r="K74" s="33" t="str">
        <f t="shared" ca="1" si="90"/>
        <v/>
      </c>
      <c r="L74" s="32">
        <f t="shared" ca="1" si="91"/>
        <v>0</v>
      </c>
      <c r="M74" s="32">
        <f t="shared" si="92"/>
        <v>0</v>
      </c>
      <c r="N74" s="32">
        <f t="shared" ca="1" si="93"/>
        <v>0</v>
      </c>
      <c r="R74" s="31" t="str">
        <f t="shared" ca="1" si="94"/>
        <v/>
      </c>
      <c r="S74" s="31" t="str">
        <f t="shared" ca="1" si="8"/>
        <v/>
      </c>
      <c r="AMJ74" s="2"/>
    </row>
    <row r="75" spans="2:1024" s="32" customFormat="1" ht="13.5" customHeight="1" x14ac:dyDescent="0.2">
      <c r="B75" s="31" t="str">
        <f>IF(D75="","",VLOOKUP(D75, 'SKU Маскарпоне'!$A$1:$B$150, 2, 0))</f>
        <v/>
      </c>
      <c r="C75" s="31" t="str">
        <f>IF(D75="","",VLOOKUP(D75, 'SKU Маскарпоне'!$A$1:$D$150, 4, 0))</f>
        <v/>
      </c>
      <c r="E75" s="50" t="str">
        <f>IF(D75="-", "-", IF(D75="", "", INT(F75*VLOOKUP(D75, 'SKU Маскарпоне'!$A$1:$C$150, 3, 0))))</f>
        <v/>
      </c>
      <c r="F75" s="33"/>
      <c r="G75" s="30" t="str">
        <f t="shared" ca="1" si="89"/>
        <v/>
      </c>
      <c r="H75" s="31"/>
      <c r="I75" s="31" t="str">
        <f t="shared" ca="1" si="2"/>
        <v/>
      </c>
      <c r="K75" s="33" t="str">
        <f t="shared" ca="1" si="90"/>
        <v/>
      </c>
      <c r="L75" s="32">
        <f t="shared" ca="1" si="91"/>
        <v>0</v>
      </c>
      <c r="M75" s="32">
        <f t="shared" si="92"/>
        <v>0</v>
      </c>
      <c r="N75" s="32">
        <f t="shared" ca="1" si="93"/>
        <v>0</v>
      </c>
      <c r="R75" s="31" t="str">
        <f t="shared" ca="1" si="94"/>
        <v/>
      </c>
      <c r="S75" s="31" t="str">
        <f t="shared" ca="1" si="8"/>
        <v/>
      </c>
      <c r="AMJ75" s="2"/>
    </row>
    <row r="76" spans="2:1024" s="32" customFormat="1" ht="13.5" customHeight="1" x14ac:dyDescent="0.2">
      <c r="B76" s="31" t="str">
        <f>IF(D76="","",VLOOKUP(D76, 'SKU Маскарпоне'!$A$1:$B$150, 2, 0))</f>
        <v/>
      </c>
      <c r="C76" s="31" t="str">
        <f>IF(D76="","",VLOOKUP(D76, 'SKU Маскарпоне'!$A$1:$D$150, 4, 0))</f>
        <v/>
      </c>
      <c r="E76" s="50" t="str">
        <f>IF(D76="-", "-", IF(D76="", "", INT(F76*VLOOKUP(D76, 'SKU Маскарпоне'!$A$1:$C$150, 3, 0))))</f>
        <v/>
      </c>
      <c r="F76" s="33"/>
      <c r="G76" s="30" t="str">
        <f t="shared" ca="1" si="89"/>
        <v/>
      </c>
      <c r="H76" s="31"/>
      <c r="I76" s="31" t="str">
        <f t="shared" ca="1" si="2"/>
        <v/>
      </c>
      <c r="K76" s="33" t="str">
        <f t="shared" ca="1" si="90"/>
        <v/>
      </c>
      <c r="L76" s="32">
        <f t="shared" ca="1" si="91"/>
        <v>0</v>
      </c>
      <c r="M76" s="32">
        <f t="shared" si="92"/>
        <v>0</v>
      </c>
      <c r="N76" s="32">
        <f t="shared" ca="1" si="93"/>
        <v>0</v>
      </c>
      <c r="R76" s="31" t="str">
        <f t="shared" ca="1" si="94"/>
        <v/>
      </c>
      <c r="S76" s="31" t="str">
        <f t="shared" ca="1" si="8"/>
        <v/>
      </c>
      <c r="AMJ76" s="2"/>
    </row>
    <row r="77" spans="2:1024" s="32" customFormat="1" ht="13.5" customHeight="1" x14ac:dyDescent="0.2">
      <c r="B77" s="31" t="str">
        <f>IF(D77="","",VLOOKUP(D77, 'SKU Маскарпоне'!$A$1:$B$150, 2, 0))</f>
        <v/>
      </c>
      <c r="C77" s="31" t="str">
        <f>IF(D77="","",VLOOKUP(D77, 'SKU Маскарпоне'!$A$1:$D$150, 4, 0))</f>
        <v/>
      </c>
      <c r="E77" s="50" t="str">
        <f>IF(D77="-", "-", IF(D77="", "", INT(F77*VLOOKUP(D77, 'SKU Маскарпоне'!$A$1:$C$150, 3, 0))))</f>
        <v/>
      </c>
      <c r="F77" s="33"/>
      <c r="G77" s="30" t="str">
        <f t="shared" ca="1" si="89"/>
        <v/>
      </c>
      <c r="H77" s="31"/>
      <c r="I77" s="31" t="str">
        <f t="shared" ca="1" si="2"/>
        <v/>
      </c>
      <c r="K77" s="33" t="str">
        <f t="shared" ca="1" si="90"/>
        <v/>
      </c>
      <c r="L77" s="32">
        <f t="shared" ca="1" si="91"/>
        <v>0</v>
      </c>
      <c r="M77" s="32">
        <f t="shared" si="92"/>
        <v>0</v>
      </c>
      <c r="N77" s="32">
        <f t="shared" ca="1" si="93"/>
        <v>0</v>
      </c>
      <c r="R77" s="31" t="str">
        <f t="shared" ca="1" si="94"/>
        <v/>
      </c>
      <c r="S77" s="31" t="str">
        <f t="shared" ca="1" si="8"/>
        <v/>
      </c>
      <c r="AMJ77" s="2"/>
    </row>
    <row r="78" spans="2:1024" s="32" customFormat="1" ht="13.5" customHeight="1" x14ac:dyDescent="0.2">
      <c r="B78" s="31" t="str">
        <f>IF(D78="","",VLOOKUP(D78, 'SKU Маскарпоне'!$A$1:$B$150, 2, 0))</f>
        <v/>
      </c>
      <c r="C78" s="31" t="str">
        <f>IF(D78="","",VLOOKUP(D78, 'SKU Маскарпоне'!$A$1:$D$150, 4, 0))</f>
        <v/>
      </c>
      <c r="E78" s="50" t="str">
        <f>IF(D78="-", "-", IF(D78="", "", INT(F78*VLOOKUP(D78, 'SKU Маскарпоне'!$A$1:$C$150, 3, 0))))</f>
        <v/>
      </c>
      <c r="F78" s="33"/>
      <c r="G78" s="30" t="str">
        <f t="shared" ca="1" si="89"/>
        <v/>
      </c>
      <c r="H78" s="31"/>
      <c r="I78" s="31" t="str">
        <f t="shared" ca="1" si="2"/>
        <v/>
      </c>
      <c r="K78" s="33" t="str">
        <f t="shared" ca="1" si="90"/>
        <v/>
      </c>
      <c r="L78" s="32">
        <f t="shared" ca="1" si="91"/>
        <v>0</v>
      </c>
      <c r="M78" s="32">
        <f t="shared" si="92"/>
        <v>0</v>
      </c>
      <c r="N78" s="32">
        <f t="shared" ca="1" si="93"/>
        <v>0</v>
      </c>
      <c r="R78" s="31" t="str">
        <f t="shared" ca="1" si="94"/>
        <v/>
      </c>
      <c r="S78" s="31" t="str">
        <f t="shared" ca="1" si="8"/>
        <v/>
      </c>
      <c r="AMJ78" s="2"/>
    </row>
    <row r="79" spans="2:1024" s="32" customFormat="1" ht="13.5" customHeight="1" x14ac:dyDescent="0.2">
      <c r="B79" s="31" t="str">
        <f>IF(D79="","",VLOOKUP(D79, 'SKU Маскарпоне'!$A$1:$B$150, 2, 0))</f>
        <v/>
      </c>
      <c r="C79" s="31" t="str">
        <f>IF(D79="","",VLOOKUP(D79, 'SKU Маскарпоне'!$A$1:$D$150, 4, 0))</f>
        <v/>
      </c>
      <c r="E79" s="50" t="str">
        <f>IF(D79="-", "-", IF(D79="", "", INT(F79*VLOOKUP(D79, 'SKU Маскарпоне'!$A$1:$C$150, 3, 0))))</f>
        <v/>
      </c>
      <c r="F79" s="33"/>
      <c r="G79" s="30" t="str">
        <f t="shared" ca="1" si="89"/>
        <v/>
      </c>
      <c r="H79" s="31"/>
      <c r="I79" s="31" t="str">
        <f t="shared" ca="1" si="2"/>
        <v/>
      </c>
      <c r="K79" s="33" t="str">
        <f t="shared" ca="1" si="90"/>
        <v/>
      </c>
      <c r="L79" s="32">
        <f t="shared" ca="1" si="91"/>
        <v>0</v>
      </c>
      <c r="M79" s="32">
        <f t="shared" si="92"/>
        <v>0</v>
      </c>
      <c r="N79" s="32">
        <f t="shared" ca="1" si="93"/>
        <v>0</v>
      </c>
      <c r="R79" s="31" t="str">
        <f t="shared" ca="1" si="94"/>
        <v/>
      </c>
      <c r="S79" s="31" t="str">
        <f t="shared" ca="1" si="8"/>
        <v/>
      </c>
      <c r="AMJ79" s="2"/>
    </row>
    <row r="80" spans="2:1024" s="32" customFormat="1" ht="13.5" customHeight="1" x14ac:dyDescent="0.2">
      <c r="B80" s="31" t="str">
        <f>IF(D80="","",VLOOKUP(D80, 'SKU Маскарпоне'!$A$1:$B$150, 2, 0))</f>
        <v/>
      </c>
      <c r="C80" s="31" t="str">
        <f>IF(D80="","",VLOOKUP(D80, 'SKU Маскарпоне'!$A$1:$D$150, 4, 0))</f>
        <v/>
      </c>
      <c r="E80" s="50" t="str">
        <f>IF(D80="-", "-", IF(D80="", "", INT(F80*VLOOKUP(D80, 'SKU Маскарпоне'!$A$1:$C$150, 3, 0))))</f>
        <v/>
      </c>
      <c r="F80" s="33"/>
      <c r="G80" s="30" t="str">
        <f t="shared" ca="1" si="89"/>
        <v/>
      </c>
      <c r="H80" s="31"/>
      <c r="I80" s="31" t="str">
        <f t="shared" ca="1" si="2"/>
        <v/>
      </c>
      <c r="K80" s="33" t="str">
        <f t="shared" ca="1" si="90"/>
        <v/>
      </c>
      <c r="L80" s="32">
        <f t="shared" ca="1" si="91"/>
        <v>0</v>
      </c>
      <c r="M80" s="32">
        <f t="shared" si="92"/>
        <v>0</v>
      </c>
      <c r="N80" s="32">
        <f t="shared" ca="1" si="93"/>
        <v>0</v>
      </c>
      <c r="R80" s="31" t="str">
        <f t="shared" ca="1" si="94"/>
        <v/>
      </c>
      <c r="S80" s="31" t="str">
        <f t="shared" ca="1" si="8"/>
        <v/>
      </c>
      <c r="AMJ80" s="2"/>
    </row>
    <row r="81" spans="2:1024" s="32" customFormat="1" ht="13.5" customHeight="1" x14ac:dyDescent="0.2">
      <c r="B81" s="31" t="str">
        <f>IF(D81="","",VLOOKUP(D81, 'SKU Маскарпоне'!$A$1:$B$150, 2, 0))</f>
        <v/>
      </c>
      <c r="C81" s="31" t="str">
        <f>IF(D81="","",VLOOKUP(D81, 'SKU Маскарпоне'!$A$1:$D$150, 4, 0))</f>
        <v/>
      </c>
      <c r="E81" s="50" t="str">
        <f>IF(D81="-", "-", IF(D81="", "", INT(F81*VLOOKUP(D81, 'SKU Маскарпоне'!$A$1:$C$150, 3, 0))))</f>
        <v/>
      </c>
      <c r="F81" s="33"/>
      <c r="G81" s="30" t="str">
        <f t="shared" ca="1" si="89"/>
        <v/>
      </c>
      <c r="H81" s="31"/>
      <c r="I81" s="31" t="str">
        <f t="shared" ca="1" si="2"/>
        <v/>
      </c>
      <c r="K81" s="33" t="str">
        <f t="shared" ca="1" si="90"/>
        <v/>
      </c>
      <c r="L81" s="32">
        <f t="shared" ca="1" si="91"/>
        <v>0</v>
      </c>
      <c r="M81" s="32">
        <f t="shared" si="92"/>
        <v>0</v>
      </c>
      <c r="N81" s="32">
        <f t="shared" ca="1" si="93"/>
        <v>0</v>
      </c>
      <c r="R81" s="31" t="str">
        <f t="shared" ca="1" si="94"/>
        <v/>
      </c>
      <c r="S81" s="31" t="str">
        <f t="shared" ca="1" si="8"/>
        <v/>
      </c>
      <c r="AMJ81" s="2"/>
    </row>
    <row r="82" spans="2:1024" s="32" customFormat="1" ht="13.5" customHeight="1" x14ac:dyDescent="0.2">
      <c r="B82" s="31" t="str">
        <f>IF(D82="","",VLOOKUP(D82, 'SKU Маскарпоне'!$A$1:$B$150, 2, 0))</f>
        <v/>
      </c>
      <c r="C82" s="31" t="str">
        <f>IF(D82="","",VLOOKUP(D82, 'SKU Маскарпоне'!$A$1:$D$150, 4, 0))</f>
        <v/>
      </c>
      <c r="E82" s="50" t="str">
        <f>IF(D82="-", "-", IF(D82="", "", INT(F82*VLOOKUP(D82, 'SKU Маскарпоне'!$A$1:$C$150, 3, 0))))</f>
        <v/>
      </c>
      <c r="F82" s="33"/>
      <c r="G82" s="30" t="str">
        <f t="shared" ca="1" si="89"/>
        <v/>
      </c>
      <c r="H82" s="31"/>
      <c r="I82" s="31" t="str">
        <f t="shared" ca="1" si="2"/>
        <v/>
      </c>
      <c r="K82" s="33" t="str">
        <f t="shared" ca="1" si="90"/>
        <v/>
      </c>
      <c r="L82" s="32">
        <f t="shared" ca="1" si="91"/>
        <v>0</v>
      </c>
      <c r="M82" s="32">
        <f t="shared" si="92"/>
        <v>0</v>
      </c>
      <c r="N82" s="32">
        <f t="shared" ca="1" si="93"/>
        <v>0</v>
      </c>
      <c r="R82" s="31" t="str">
        <f t="shared" ca="1" si="94"/>
        <v/>
      </c>
      <c r="S82" s="31" t="str">
        <f t="shared" ca="1" si="8"/>
        <v/>
      </c>
      <c r="AMJ82" s="2"/>
    </row>
    <row r="83" spans="2:1024" s="32" customFormat="1" ht="13.5" customHeight="1" x14ac:dyDescent="0.2">
      <c r="B83" s="31" t="str">
        <f>IF(D83="","",VLOOKUP(D83, 'SKU Маскарпоне'!$A$1:$B$150, 2, 0))</f>
        <v/>
      </c>
      <c r="C83" s="31" t="str">
        <f>IF(D83="","",VLOOKUP(D83, 'SKU Маскарпоне'!$A$1:$D$150, 4, 0))</f>
        <v/>
      </c>
      <c r="E83" s="50" t="str">
        <f>IF(D83="-", "-", IF(D83="", "", INT(F83*VLOOKUP(D83, 'SKU Маскарпоне'!$A$1:$C$150, 3, 0))))</f>
        <v/>
      </c>
      <c r="F83" s="33"/>
      <c r="G83" s="30" t="str">
        <f t="shared" ca="1" si="89"/>
        <v/>
      </c>
      <c r="H83" s="31"/>
      <c r="I83" s="31" t="str">
        <f t="shared" ca="1" si="2"/>
        <v/>
      </c>
      <c r="K83" s="33" t="str">
        <f t="shared" ca="1" si="90"/>
        <v/>
      </c>
      <c r="L83" s="32">
        <f t="shared" ca="1" si="91"/>
        <v>0</v>
      </c>
      <c r="M83" s="32">
        <f t="shared" si="92"/>
        <v>0</v>
      </c>
      <c r="N83" s="32">
        <f t="shared" ca="1" si="93"/>
        <v>0</v>
      </c>
      <c r="R83" s="31" t="str">
        <f t="shared" ca="1" si="94"/>
        <v/>
      </c>
      <c r="S83" s="31" t="str">
        <f t="shared" ca="1" si="8"/>
        <v/>
      </c>
      <c r="AMJ83" s="2"/>
    </row>
    <row r="84" spans="2:1024" s="32" customFormat="1" ht="13.5" customHeight="1" x14ac:dyDescent="0.2">
      <c r="B84" s="31" t="str">
        <f>IF(D84="","",VLOOKUP(D84, 'SKU Маскарпоне'!$A$1:$B$150, 2, 0))</f>
        <v/>
      </c>
      <c r="C84" s="31" t="str">
        <f>IF(D84="","",VLOOKUP(D84, 'SKU Маскарпоне'!$A$1:$D$150, 4, 0))</f>
        <v/>
      </c>
      <c r="E84" s="50" t="str">
        <f>IF(D84="-", "-", IF(D84="", "", INT(F84*VLOOKUP(D84, 'SKU Маскарпоне'!$A$1:$C$150, 3, 0))))</f>
        <v/>
      </c>
      <c r="F84" s="33"/>
      <c r="G84" s="30" t="str">
        <f t="shared" ca="1" si="89"/>
        <v/>
      </c>
      <c r="H84" s="31"/>
      <c r="I84" s="31" t="str">
        <f t="shared" ca="1" si="2"/>
        <v/>
      </c>
      <c r="K84" s="33" t="str">
        <f t="shared" ca="1" si="90"/>
        <v/>
      </c>
      <c r="L84" s="32">
        <f t="shared" ca="1" si="91"/>
        <v>0</v>
      </c>
      <c r="M84" s="32">
        <f t="shared" si="92"/>
        <v>0</v>
      </c>
      <c r="N84" s="32">
        <f t="shared" ca="1" si="93"/>
        <v>0</v>
      </c>
      <c r="R84" s="31" t="str">
        <f t="shared" ca="1" si="94"/>
        <v/>
      </c>
      <c r="S84" s="31" t="str">
        <f t="shared" ca="1" si="8"/>
        <v/>
      </c>
      <c r="AMJ84" s="2"/>
    </row>
    <row r="85" spans="2:1024" s="32" customFormat="1" ht="13.5" customHeight="1" x14ac:dyDescent="0.2">
      <c r="B85" s="31" t="str">
        <f>IF(D85="","",VLOOKUP(D85, 'SKU Маскарпоне'!$A$1:$B$150, 2, 0))</f>
        <v/>
      </c>
      <c r="C85" s="31" t="str">
        <f>IF(D85="","",VLOOKUP(D85, 'SKU Маскарпоне'!$A$1:$D$150, 4, 0))</f>
        <v/>
      </c>
      <c r="E85" s="50" t="str">
        <f>IF(D85="-", "-", IF(D85="", "", INT(F85*VLOOKUP(D85, 'SKU Маскарпоне'!$A$1:$C$150, 3, 0))))</f>
        <v/>
      </c>
      <c r="F85" s="33"/>
      <c r="G85" s="30" t="str">
        <f t="shared" ca="1" si="89"/>
        <v/>
      </c>
      <c r="H85" s="31"/>
      <c r="I85" s="31" t="str">
        <f t="shared" ca="1" si="2"/>
        <v/>
      </c>
      <c r="K85" s="33" t="str">
        <f t="shared" ca="1" si="90"/>
        <v/>
      </c>
      <c r="L85" s="32">
        <f t="shared" ca="1" si="91"/>
        <v>0</v>
      </c>
      <c r="M85" s="32">
        <f t="shared" si="92"/>
        <v>0</v>
      </c>
      <c r="N85" s="32">
        <f t="shared" ca="1" si="93"/>
        <v>0</v>
      </c>
      <c r="R85" s="31" t="str">
        <f t="shared" ca="1" si="94"/>
        <v/>
      </c>
      <c r="S85" s="31" t="str">
        <f t="shared" ca="1" si="8"/>
        <v/>
      </c>
      <c r="AMJ85" s="2"/>
    </row>
    <row r="86" spans="2:1024" s="32" customFormat="1" ht="13.5" customHeight="1" x14ac:dyDescent="0.2">
      <c r="B86" s="31" t="str">
        <f>IF(D86="","",VLOOKUP(D86, 'SKU Маскарпоне'!$A$1:$B$150, 2, 0))</f>
        <v/>
      </c>
      <c r="C86" s="31" t="str">
        <f>IF(D86="","",VLOOKUP(D86, 'SKU Маскарпоне'!$A$1:$D$150, 4, 0))</f>
        <v/>
      </c>
      <c r="E86" s="50" t="str">
        <f>IF(D86="-", "-", IF(D86="", "", INT(F86*VLOOKUP(D86, 'SKU Маскарпоне'!$A$1:$C$150, 3, 0))))</f>
        <v/>
      </c>
      <c r="F86" s="33"/>
      <c r="G86" s="30" t="str">
        <f t="shared" ca="1" si="89"/>
        <v/>
      </c>
      <c r="H86" s="31"/>
      <c r="I86" s="31" t="str">
        <f t="shared" ca="1" si="2"/>
        <v/>
      </c>
      <c r="K86" s="33" t="str">
        <f t="shared" ca="1" si="90"/>
        <v/>
      </c>
      <c r="L86" s="32">
        <f t="shared" ca="1" si="91"/>
        <v>0</v>
      </c>
      <c r="M86" s="32">
        <f t="shared" si="92"/>
        <v>0</v>
      </c>
      <c r="N86" s="32">
        <f t="shared" ca="1" si="93"/>
        <v>0</v>
      </c>
      <c r="R86" s="31" t="str">
        <f t="shared" ca="1" si="94"/>
        <v/>
      </c>
      <c r="S86" s="31" t="str">
        <f t="shared" ca="1" si="8"/>
        <v/>
      </c>
      <c r="AMJ86" s="2"/>
    </row>
    <row r="87" spans="2:1024" s="32" customFormat="1" ht="13.5" customHeight="1" x14ac:dyDescent="0.2">
      <c r="B87" s="31" t="str">
        <f>IF(D87="","",VLOOKUP(D87, 'SKU Маскарпоне'!$A$1:$B$150, 2, 0))</f>
        <v/>
      </c>
      <c r="C87" s="31" t="str">
        <f>IF(D87="","",VLOOKUP(D87, 'SKU Маскарпоне'!$A$1:$D$150, 4, 0))</f>
        <v/>
      </c>
      <c r="E87" s="50" t="str">
        <f>IF(D87="-", "-", IF(D87="", "", INT(F87*VLOOKUP(D87, 'SKU Маскарпоне'!$A$1:$C$150, 3, 0))))</f>
        <v/>
      </c>
      <c r="F87" s="33"/>
      <c r="G87" s="30" t="str">
        <f t="shared" ca="1" si="89"/>
        <v/>
      </c>
      <c r="H87" s="31"/>
      <c r="I87" s="31" t="str">
        <f t="shared" ca="1" si="2"/>
        <v/>
      </c>
      <c r="K87" s="33" t="str">
        <f t="shared" ca="1" si="90"/>
        <v/>
      </c>
      <c r="L87" s="32">
        <f t="shared" ca="1" si="91"/>
        <v>0</v>
      </c>
      <c r="M87" s="32">
        <f t="shared" si="92"/>
        <v>0</v>
      </c>
      <c r="N87" s="32">
        <f t="shared" ca="1" si="93"/>
        <v>0</v>
      </c>
      <c r="R87" s="31" t="str">
        <f t="shared" ca="1" si="94"/>
        <v/>
      </c>
      <c r="S87" s="31" t="str">
        <f t="shared" ca="1" si="8"/>
        <v/>
      </c>
      <c r="AMJ87" s="2"/>
    </row>
    <row r="88" spans="2:1024" s="32" customFormat="1" ht="13.5" customHeight="1" x14ac:dyDescent="0.2">
      <c r="B88" s="31" t="str">
        <f>IF(D88="","",VLOOKUP(D88, 'SKU Маскарпоне'!$A$1:$B$150, 2, 0))</f>
        <v/>
      </c>
      <c r="C88" s="31" t="str">
        <f>IF(D88="","",VLOOKUP(D88, 'SKU Маскарпоне'!$A$1:$D$150, 4, 0))</f>
        <v/>
      </c>
      <c r="E88" s="50" t="str">
        <f>IF(D88="-", "-", IF(D88="", "", INT(F88*VLOOKUP(D88, 'SKU Маскарпоне'!$A$1:$C$150, 3, 0))))</f>
        <v/>
      </c>
      <c r="F88" s="33"/>
      <c r="G88" s="30" t="str">
        <f t="shared" ca="1" si="89"/>
        <v/>
      </c>
      <c r="H88" s="31"/>
      <c r="I88" s="31" t="str">
        <f t="shared" ca="1" si="2"/>
        <v/>
      </c>
      <c r="K88" s="33" t="str">
        <f t="shared" ca="1" si="90"/>
        <v/>
      </c>
      <c r="L88" s="32">
        <f t="shared" ca="1" si="91"/>
        <v>0</v>
      </c>
      <c r="M88" s="32">
        <f t="shared" si="92"/>
        <v>0</v>
      </c>
      <c r="N88" s="32">
        <f t="shared" ca="1" si="93"/>
        <v>0</v>
      </c>
      <c r="R88" s="31" t="str">
        <f t="shared" ca="1" si="94"/>
        <v/>
      </c>
      <c r="S88" s="31" t="str">
        <f t="shared" ca="1" si="8"/>
        <v/>
      </c>
      <c r="AMJ88" s="2"/>
    </row>
    <row r="89" spans="2:1024" s="32" customFormat="1" ht="13.5" customHeight="1" x14ac:dyDescent="0.2">
      <c r="B89" s="31" t="str">
        <f>IF(D89="","",VLOOKUP(D89, 'SKU Маскарпоне'!$A$1:$B$150, 2, 0))</f>
        <v/>
      </c>
      <c r="C89" s="31" t="str">
        <f>IF(D89="","",VLOOKUP(D89, 'SKU Маскарпоне'!$A$1:$D$150, 4, 0))</f>
        <v/>
      </c>
      <c r="E89" s="50" t="str">
        <f>IF(D89="-", "-", IF(D89="", "", INT(F89*VLOOKUP(D89, 'SKU Маскарпоне'!$A$1:$C$150, 3, 0))))</f>
        <v/>
      </c>
      <c r="F89" s="33"/>
      <c r="G89" s="30" t="str">
        <f t="shared" ca="1" si="89"/>
        <v/>
      </c>
      <c r="H89" s="31"/>
      <c r="I89" s="31" t="str">
        <f t="shared" ca="1" si="2"/>
        <v/>
      </c>
      <c r="K89" s="33" t="str">
        <f t="shared" ca="1" si="90"/>
        <v/>
      </c>
      <c r="L89" s="32">
        <f t="shared" ca="1" si="91"/>
        <v>0</v>
      </c>
      <c r="M89" s="32">
        <f t="shared" si="92"/>
        <v>0</v>
      </c>
      <c r="N89" s="32">
        <f t="shared" ca="1" si="93"/>
        <v>0</v>
      </c>
      <c r="R89" s="31" t="str">
        <f t="shared" ca="1" si="94"/>
        <v/>
      </c>
      <c r="S89" s="31" t="str">
        <f t="shared" ca="1" si="8"/>
        <v/>
      </c>
      <c r="AMJ89" s="2"/>
    </row>
    <row r="90" spans="2:1024" s="32" customFormat="1" ht="13.5" customHeight="1" x14ac:dyDescent="0.2">
      <c r="B90" s="31" t="str">
        <f>IF(D90="","",VLOOKUP(D90, 'SKU Маскарпоне'!$A$1:$B$150, 2, 0))</f>
        <v/>
      </c>
      <c r="C90" s="31" t="str">
        <f>IF(D90="","",VLOOKUP(D90, 'SKU Маскарпоне'!$A$1:$D$150, 4, 0))</f>
        <v/>
      </c>
      <c r="E90" s="50" t="str">
        <f>IF(D90="-", "-", IF(D90="", "", INT(F90*VLOOKUP(D90, 'SKU Маскарпоне'!$A$1:$C$150, 3, 0))))</f>
        <v/>
      </c>
      <c r="F90" s="33"/>
      <c r="G90" s="30" t="str">
        <f t="shared" ca="1" si="89"/>
        <v/>
      </c>
      <c r="H90" s="31"/>
      <c r="I90" s="31" t="str">
        <f t="shared" ca="1" si="2"/>
        <v/>
      </c>
      <c r="K90" s="33" t="str">
        <f t="shared" ca="1" si="90"/>
        <v/>
      </c>
      <c r="L90" s="32">
        <f t="shared" ca="1" si="91"/>
        <v>0</v>
      </c>
      <c r="M90" s="32">
        <f t="shared" si="92"/>
        <v>0</v>
      </c>
      <c r="N90" s="32">
        <f t="shared" ca="1" si="93"/>
        <v>0</v>
      </c>
      <c r="R90" s="31" t="str">
        <f t="shared" ca="1" si="94"/>
        <v/>
      </c>
      <c r="S90" s="31" t="str">
        <f t="shared" ca="1" si="8"/>
        <v/>
      </c>
      <c r="AMJ90" s="2"/>
    </row>
    <row r="91" spans="2:1024" s="32" customFormat="1" ht="13.5" customHeight="1" x14ac:dyDescent="0.2">
      <c r="B91" s="31" t="str">
        <f>IF(D91="","",VLOOKUP(D91, 'SKU Маскарпоне'!$A$1:$B$150, 2, 0))</f>
        <v/>
      </c>
      <c r="C91" s="31" t="str">
        <f>IF(D91="","",VLOOKUP(D91, 'SKU Маскарпоне'!$A$1:$D$150, 4, 0))</f>
        <v/>
      </c>
      <c r="E91" s="50" t="str">
        <f>IF(D91="-", "-", IF(D91="", "", INT(F91*VLOOKUP(D91, 'SKU Маскарпоне'!$A$1:$C$150, 3, 0))))</f>
        <v/>
      </c>
      <c r="F91" s="33"/>
      <c r="G91" s="30" t="str">
        <f t="shared" ca="1" si="89"/>
        <v/>
      </c>
      <c r="H91" s="31"/>
      <c r="I91" s="31" t="str">
        <f t="shared" ca="1" si="2"/>
        <v/>
      </c>
      <c r="K91" s="33" t="str">
        <f t="shared" ca="1" si="90"/>
        <v/>
      </c>
      <c r="L91" s="32">
        <f t="shared" ca="1" si="91"/>
        <v>0</v>
      </c>
      <c r="M91" s="32">
        <f t="shared" si="92"/>
        <v>0</v>
      </c>
      <c r="N91" s="32">
        <f t="shared" ca="1" si="93"/>
        <v>0</v>
      </c>
      <c r="R91" s="31" t="str">
        <f t="shared" ca="1" si="94"/>
        <v/>
      </c>
      <c r="S91" s="31" t="str">
        <f t="shared" ca="1" si="8"/>
        <v/>
      </c>
      <c r="AMJ91" s="2"/>
    </row>
    <row r="92" spans="2:1024" s="32" customFormat="1" ht="13.5" customHeight="1" x14ac:dyDescent="0.2">
      <c r="B92" s="31" t="str">
        <f>IF(D92="","",VLOOKUP(D92, 'SKU Маскарпоне'!$A$1:$B$150, 2, 0))</f>
        <v/>
      </c>
      <c r="C92" s="31" t="str">
        <f>IF(D92="","",VLOOKUP(D92, 'SKU Маскарпоне'!$A$1:$D$150, 4, 0))</f>
        <v/>
      </c>
      <c r="E92" s="50" t="str">
        <f>IF(D92="-", "-", IF(D92="", "", INT(F92*VLOOKUP(D92, 'SKU Маскарпоне'!$A$1:$C$150, 3, 0))))</f>
        <v/>
      </c>
      <c r="F92" s="33"/>
      <c r="G92" s="30" t="str">
        <f t="shared" ca="1" si="89"/>
        <v/>
      </c>
      <c r="H92" s="31"/>
      <c r="I92" s="31" t="str">
        <f t="shared" ca="1" si="2"/>
        <v/>
      </c>
      <c r="K92" s="33" t="str">
        <f t="shared" ca="1" si="90"/>
        <v/>
      </c>
      <c r="L92" s="32">
        <f t="shared" ca="1" si="91"/>
        <v>0</v>
      </c>
      <c r="M92" s="32">
        <f t="shared" si="92"/>
        <v>0</v>
      </c>
      <c r="N92" s="32">
        <f t="shared" ca="1" si="93"/>
        <v>0</v>
      </c>
      <c r="R92" s="31" t="str">
        <f t="shared" ca="1" si="94"/>
        <v/>
      </c>
      <c r="S92" s="31" t="str">
        <f t="shared" ca="1" si="8"/>
        <v/>
      </c>
      <c r="AMJ92" s="2"/>
    </row>
    <row r="93" spans="2:1024" s="32" customFormat="1" ht="13.5" customHeight="1" x14ac:dyDescent="0.2">
      <c r="B93" s="31" t="str">
        <f>IF(D93="","",VLOOKUP(D93, 'SKU Маскарпоне'!$A$1:$B$150, 2, 0))</f>
        <v/>
      </c>
      <c r="C93" s="31" t="str">
        <f>IF(D93="","",VLOOKUP(D93, 'SKU Маскарпоне'!$A$1:$D$150, 4, 0))</f>
        <v/>
      </c>
      <c r="E93" s="50" t="str">
        <f>IF(D93="-", "-", IF(D93="", "", INT(F93*VLOOKUP(D93, 'SKU Маскарпоне'!$A$1:$C$150, 3, 0))))</f>
        <v/>
      </c>
      <c r="F93" s="33"/>
      <c r="G93" s="30" t="str">
        <f t="shared" ca="1" si="89"/>
        <v/>
      </c>
      <c r="H93" s="31"/>
      <c r="I93" s="31" t="str">
        <f t="shared" ca="1" si="2"/>
        <v/>
      </c>
      <c r="K93" s="33" t="str">
        <f t="shared" ca="1" si="90"/>
        <v/>
      </c>
      <c r="L93" s="32">
        <f t="shared" ca="1" si="91"/>
        <v>0</v>
      </c>
      <c r="M93" s="32">
        <f t="shared" si="92"/>
        <v>0</v>
      </c>
      <c r="N93" s="32">
        <f t="shared" ca="1" si="93"/>
        <v>0</v>
      </c>
      <c r="R93" s="31" t="str">
        <f t="shared" ca="1" si="94"/>
        <v/>
      </c>
      <c r="S93" s="31" t="str">
        <f t="shared" ca="1" si="8"/>
        <v/>
      </c>
      <c r="AMJ93" s="2"/>
    </row>
    <row r="94" spans="2:1024" s="32" customFormat="1" ht="13.5" customHeight="1" x14ac:dyDescent="0.2">
      <c r="B94" s="31" t="str">
        <f>IF(D94="","",VLOOKUP(D94, 'SKU Маскарпоне'!$A$1:$B$150, 2, 0))</f>
        <v/>
      </c>
      <c r="C94" s="31" t="str">
        <f>IF(D94="","",VLOOKUP(D94, 'SKU Маскарпоне'!$A$1:$D$150, 4, 0))</f>
        <v/>
      </c>
      <c r="E94" s="50" t="str">
        <f>IF(D94="-", "-", IF(D94="", "", INT(F94*VLOOKUP(D94, 'SKU Маскарпоне'!$A$1:$C$150, 3, 0))))</f>
        <v/>
      </c>
      <c r="F94" s="33"/>
      <c r="G94" s="30" t="str">
        <f t="shared" ca="1" si="89"/>
        <v/>
      </c>
      <c r="H94" s="31"/>
      <c r="I94" s="31" t="str">
        <f t="shared" ca="1" si="2"/>
        <v/>
      </c>
      <c r="K94" s="33" t="str">
        <f t="shared" ca="1" si="90"/>
        <v/>
      </c>
      <c r="L94" s="32">
        <f t="shared" ca="1" si="91"/>
        <v>0</v>
      </c>
      <c r="M94" s="32">
        <f t="shared" si="92"/>
        <v>0</v>
      </c>
      <c r="N94" s="32">
        <f t="shared" ca="1" si="93"/>
        <v>0</v>
      </c>
      <c r="R94" s="31" t="str">
        <f t="shared" ca="1" si="94"/>
        <v/>
      </c>
      <c r="S94" s="31" t="str">
        <f t="shared" ca="1" si="8"/>
        <v/>
      </c>
      <c r="AMJ94" s="2"/>
    </row>
    <row r="95" spans="2:1024" s="32" customFormat="1" ht="13.5" customHeight="1" x14ac:dyDescent="0.2">
      <c r="B95" s="31" t="str">
        <f>IF(D95="","",VLOOKUP(D95, 'SKU Маскарпоне'!$A$1:$B$150, 2, 0))</f>
        <v/>
      </c>
      <c r="C95" s="31" t="str">
        <f>IF(D95="","",VLOOKUP(D95, 'SKU Маскарпоне'!$A$1:$D$150, 4, 0))</f>
        <v/>
      </c>
      <c r="E95" s="50" t="str">
        <f>IF(D95="-", "-", IF(D95="", "", INT(F95*VLOOKUP(D95, 'SKU Маскарпоне'!$A$1:$C$150, 3, 0))))</f>
        <v/>
      </c>
      <c r="F95" s="33"/>
      <c r="G95" s="30" t="str">
        <f t="shared" ca="1" si="89"/>
        <v/>
      </c>
      <c r="H95" s="31"/>
      <c r="I95" s="31" t="str">
        <f t="shared" ca="1" si="2"/>
        <v/>
      </c>
      <c r="K95" s="33" t="str">
        <f t="shared" ca="1" si="90"/>
        <v/>
      </c>
      <c r="L95" s="32">
        <f t="shared" ca="1" si="91"/>
        <v>0</v>
      </c>
      <c r="M95" s="32">
        <f t="shared" si="92"/>
        <v>0</v>
      </c>
      <c r="N95" s="32">
        <f t="shared" ca="1" si="93"/>
        <v>0</v>
      </c>
      <c r="R95" s="31" t="str">
        <f t="shared" ca="1" si="94"/>
        <v/>
      </c>
      <c r="S95" s="31" t="str">
        <f t="shared" ca="1" si="8"/>
        <v/>
      </c>
      <c r="AMJ95" s="2"/>
    </row>
    <row r="96" spans="2:1024" s="32" customFormat="1" ht="13.5" customHeight="1" x14ac:dyDescent="0.2">
      <c r="B96" s="31" t="str">
        <f>IF(D96="","",VLOOKUP(D96, 'SKU Маскарпоне'!$A$1:$B$150, 2, 0))</f>
        <v/>
      </c>
      <c r="C96" s="31" t="str">
        <f>IF(D96="","",VLOOKUP(D96, 'SKU Маскарпоне'!$A$1:$D$150, 4, 0))</f>
        <v/>
      </c>
      <c r="E96" s="50" t="str">
        <f>IF(D96="-", "-", IF(D96="", "", INT(F96*VLOOKUP(D96, 'SKU Маскарпоне'!$A$1:$C$150, 3, 0))))</f>
        <v/>
      </c>
      <c r="F96" s="33"/>
      <c r="G96" s="30" t="str">
        <f t="shared" ca="1" si="89"/>
        <v/>
      </c>
      <c r="H96" s="31"/>
      <c r="I96" s="31" t="str">
        <f t="shared" ca="1" si="2"/>
        <v/>
      </c>
      <c r="K96" s="33" t="str">
        <f t="shared" ca="1" si="90"/>
        <v/>
      </c>
      <c r="L96" s="32">
        <f t="shared" ca="1" si="91"/>
        <v>0</v>
      </c>
      <c r="M96" s="32">
        <f t="shared" si="92"/>
        <v>0</v>
      </c>
      <c r="N96" s="32">
        <f t="shared" ca="1" si="93"/>
        <v>0</v>
      </c>
      <c r="R96" s="31" t="str">
        <f t="shared" ca="1" si="94"/>
        <v/>
      </c>
      <c r="S96" s="31" t="str">
        <f t="shared" ca="1" si="8"/>
        <v/>
      </c>
      <c r="AMJ96" s="2"/>
    </row>
    <row r="97" spans="2:1024" s="32" customFormat="1" ht="13.5" customHeight="1" x14ac:dyDescent="0.2">
      <c r="B97" s="31" t="str">
        <f>IF(D97="","",VLOOKUP(D97, 'SKU Маскарпоне'!$A$1:$B$150, 2, 0))</f>
        <v/>
      </c>
      <c r="C97" s="31" t="str">
        <f>IF(D97="","",VLOOKUP(D97, 'SKU Маскарпоне'!$A$1:$D$150, 4, 0))</f>
        <v/>
      </c>
      <c r="E97" s="50" t="str">
        <f>IF(D97="-", "-", IF(D97="", "", INT(F97*VLOOKUP(D97, 'SKU Маскарпоне'!$A$1:$C$150, 3, 0))))</f>
        <v/>
      </c>
      <c r="F97" s="33"/>
      <c r="G97" s="30" t="str">
        <f t="shared" ca="1" si="89"/>
        <v/>
      </c>
      <c r="H97" s="31"/>
      <c r="I97" s="31" t="str">
        <f t="shared" ca="1" si="2"/>
        <v/>
      </c>
      <c r="K97" s="33" t="str">
        <f t="shared" ca="1" si="90"/>
        <v/>
      </c>
      <c r="L97" s="32">
        <f t="shared" ca="1" si="91"/>
        <v>0</v>
      </c>
      <c r="M97" s="32">
        <f t="shared" si="92"/>
        <v>0</v>
      </c>
      <c r="N97" s="32">
        <f t="shared" ca="1" si="93"/>
        <v>0</v>
      </c>
      <c r="R97" s="31" t="str">
        <f t="shared" ca="1" si="94"/>
        <v/>
      </c>
      <c r="S97" s="31" t="str">
        <f t="shared" ca="1" si="8"/>
        <v/>
      </c>
      <c r="AMJ97" s="2"/>
    </row>
    <row r="98" spans="2:1024" s="32" customFormat="1" ht="13.5" customHeight="1" x14ac:dyDescent="0.2">
      <c r="B98" s="31" t="str">
        <f>IF(D98="","",VLOOKUP(D98, 'SKU Маскарпоне'!$A$1:$B$150, 2, 0))</f>
        <v/>
      </c>
      <c r="C98" s="31" t="str">
        <f>IF(D98="","",VLOOKUP(D98, 'SKU Маскарпоне'!$A$1:$D$150, 4, 0))</f>
        <v/>
      </c>
      <c r="E98" s="50" t="str">
        <f>IF(D98="-", "-", IF(D98="", "", INT(F98*VLOOKUP(D98, 'SKU Маскарпоне'!$A$1:$C$150, 3, 0))))</f>
        <v/>
      </c>
      <c r="F98" s="33"/>
      <c r="G98" s="30" t="str">
        <f t="shared" ref="G98:G129" ca="1" si="95">IF(J98="","",(INDIRECT("N" &amp; ROW() - 1) - N98))</f>
        <v/>
      </c>
      <c r="H98" s="31"/>
      <c r="I98" s="31" t="str">
        <f t="shared" ref="I98:I161" ca="1" si="96">IF(J98 = "-", INDIRECT("C" &amp; ROW() - 1),"")</f>
        <v/>
      </c>
      <c r="K98" s="33" t="str">
        <f t="shared" ref="K98:K129" ca="1" si="97">IF(J98 = "-", -INDIRECT("C" &amp; ROW() - 1),E98)</f>
        <v/>
      </c>
      <c r="L98" s="32">
        <f t="shared" ref="L98:L105" ca="1" si="98">IF(J98 = "-", SUM(INDIRECT(ADDRESS(2,COLUMN(K98)) &amp; ":" &amp; ADDRESS(ROW(),COLUMN(K98)))), 0)</f>
        <v>0</v>
      </c>
      <c r="M98" s="32">
        <f t="shared" ref="M98:M129" si="99">IF(J98="-",1,0)</f>
        <v>0</v>
      </c>
      <c r="N98" s="32">
        <f t="shared" ref="N98:N129" ca="1" si="100">IF(L98 = 0, INDIRECT("N" &amp; ROW() - 1), L98)</f>
        <v>0</v>
      </c>
      <c r="R98" s="31" t="str">
        <f t="shared" ref="R98:R129" ca="1" si="101">IF(Q98 = "", "", Q98 / INDIRECT("D" &amp; ROW() - 1) )</f>
        <v/>
      </c>
      <c r="S98" s="31" t="str">
        <f t="shared" ref="S98:S161" ca="1" si="102">IF(J98="-",IF(ISNUMBER(SEARCH(",", INDIRECT("B" &amp; ROW() - 1) )),1,""), "")</f>
        <v/>
      </c>
      <c r="AMJ98" s="2"/>
    </row>
    <row r="99" spans="2:1024" s="32" customFormat="1" ht="13.5" customHeight="1" x14ac:dyDescent="0.2">
      <c r="B99" s="31" t="str">
        <f>IF(D99="","",VLOOKUP(D99, 'SKU Маскарпоне'!$A$1:$B$150, 2, 0))</f>
        <v/>
      </c>
      <c r="C99" s="31" t="str">
        <f>IF(D99="","",VLOOKUP(D99, 'SKU Маскарпоне'!$A$1:$D$150, 4, 0))</f>
        <v/>
      </c>
      <c r="E99" s="50" t="str">
        <f>IF(D99="-", "-", IF(D99="", "", INT(F99*VLOOKUP(D99, 'SKU Маскарпоне'!$A$1:$C$150, 3, 0))))</f>
        <v/>
      </c>
      <c r="F99" s="33"/>
      <c r="G99" s="30" t="str">
        <f t="shared" ca="1" si="95"/>
        <v/>
      </c>
      <c r="H99" s="31"/>
      <c r="I99" s="31" t="str">
        <f t="shared" ca="1" si="96"/>
        <v/>
      </c>
      <c r="K99" s="33" t="str">
        <f t="shared" ca="1" si="97"/>
        <v/>
      </c>
      <c r="L99" s="32">
        <f t="shared" ca="1" si="98"/>
        <v>0</v>
      </c>
      <c r="M99" s="32">
        <f t="shared" si="99"/>
        <v>0</v>
      </c>
      <c r="N99" s="32">
        <f t="shared" ca="1" si="100"/>
        <v>0</v>
      </c>
      <c r="R99" s="31" t="str">
        <f t="shared" ca="1" si="101"/>
        <v/>
      </c>
      <c r="S99" s="31" t="str">
        <f t="shared" ca="1" si="102"/>
        <v/>
      </c>
      <c r="AMJ99" s="2"/>
    </row>
    <row r="100" spans="2:1024" s="32" customFormat="1" ht="13.5" customHeight="1" x14ac:dyDescent="0.2">
      <c r="B100" s="31" t="str">
        <f>IF(D100="","",VLOOKUP(D100, 'SKU Маскарпоне'!$A$1:$B$150, 2, 0))</f>
        <v/>
      </c>
      <c r="C100" s="31" t="str">
        <f>IF(D100="","",VLOOKUP(D100, 'SKU Маскарпоне'!$A$1:$D$150, 4, 0))</f>
        <v/>
      </c>
      <c r="E100" s="50" t="str">
        <f>IF(D100="-", "-", IF(D100="", "", INT(F100*VLOOKUP(D100, 'SKU Маскарпоне'!$A$1:$C$150, 3, 0))))</f>
        <v/>
      </c>
      <c r="F100" s="33"/>
      <c r="G100" s="30" t="str">
        <f t="shared" ca="1" si="95"/>
        <v/>
      </c>
      <c r="H100" s="31"/>
      <c r="I100" s="31" t="str">
        <f t="shared" ca="1" si="96"/>
        <v/>
      </c>
      <c r="K100" s="33" t="str">
        <f t="shared" ca="1" si="97"/>
        <v/>
      </c>
      <c r="L100" s="32">
        <f t="shared" ca="1" si="98"/>
        <v>0</v>
      </c>
      <c r="M100" s="32">
        <f t="shared" si="99"/>
        <v>0</v>
      </c>
      <c r="N100" s="32">
        <f t="shared" ca="1" si="100"/>
        <v>0</v>
      </c>
      <c r="R100" s="31" t="str">
        <f t="shared" ca="1" si="101"/>
        <v/>
      </c>
      <c r="S100" s="31" t="str">
        <f t="shared" ca="1" si="102"/>
        <v/>
      </c>
      <c r="AMJ100" s="2"/>
    </row>
    <row r="101" spans="2:1024" s="32" customFormat="1" ht="13.5" customHeight="1" x14ac:dyDescent="0.2">
      <c r="B101" s="31" t="str">
        <f>IF(D101="","",VLOOKUP(D101, 'SKU Маскарпоне'!$A$1:$B$150, 2, 0))</f>
        <v/>
      </c>
      <c r="C101" s="31" t="str">
        <f>IF(D101="","",VLOOKUP(D101, 'SKU Маскарпоне'!$A$1:$D$150, 4, 0))</f>
        <v/>
      </c>
      <c r="E101" s="50" t="str">
        <f>IF(D101="-", "-", IF(D101="", "", INT(F101*VLOOKUP(D101, 'SKU Маскарпоне'!$A$1:$C$150, 3, 0))))</f>
        <v/>
      </c>
      <c r="F101" s="33"/>
      <c r="G101" s="30" t="str">
        <f t="shared" ca="1" si="95"/>
        <v/>
      </c>
      <c r="H101" s="31"/>
      <c r="I101" s="31" t="str">
        <f t="shared" ca="1" si="96"/>
        <v/>
      </c>
      <c r="K101" s="33" t="str">
        <f t="shared" ca="1" si="97"/>
        <v/>
      </c>
      <c r="L101" s="32">
        <f t="shared" ca="1" si="98"/>
        <v>0</v>
      </c>
      <c r="M101" s="32">
        <f t="shared" si="99"/>
        <v>0</v>
      </c>
      <c r="N101" s="32">
        <f t="shared" ca="1" si="100"/>
        <v>0</v>
      </c>
      <c r="R101" s="31" t="str">
        <f t="shared" ca="1" si="101"/>
        <v/>
      </c>
      <c r="S101" s="31" t="str">
        <f t="shared" ca="1" si="102"/>
        <v/>
      </c>
      <c r="AMJ101" s="2"/>
    </row>
    <row r="102" spans="2:1024" s="32" customFormat="1" ht="13.5" customHeight="1" x14ac:dyDescent="0.2">
      <c r="B102" s="31" t="str">
        <f>IF(D102="","",VLOOKUP(D102, 'SKU Маскарпоне'!$A$1:$B$150, 2, 0))</f>
        <v/>
      </c>
      <c r="C102" s="31" t="str">
        <f>IF(D102="","",VLOOKUP(D102, 'SKU Маскарпоне'!$A$1:$D$150, 4, 0))</f>
        <v/>
      </c>
      <c r="E102" s="50" t="str">
        <f>IF(D102="-", "-", IF(D102="", "", INT(F102*VLOOKUP(D102, 'SKU Маскарпоне'!$A$1:$C$150, 3, 0))))</f>
        <v/>
      </c>
      <c r="F102" s="33"/>
      <c r="G102" s="30" t="str">
        <f t="shared" ca="1" si="95"/>
        <v/>
      </c>
      <c r="H102" s="31"/>
      <c r="I102" s="31" t="str">
        <f t="shared" ca="1" si="96"/>
        <v/>
      </c>
      <c r="K102" s="33" t="str">
        <f t="shared" ca="1" si="97"/>
        <v/>
      </c>
      <c r="L102" s="32">
        <f t="shared" ca="1" si="98"/>
        <v>0</v>
      </c>
      <c r="M102" s="32">
        <f t="shared" si="99"/>
        <v>0</v>
      </c>
      <c r="N102" s="32">
        <f t="shared" ca="1" si="100"/>
        <v>0</v>
      </c>
      <c r="R102" s="31" t="str">
        <f t="shared" ca="1" si="101"/>
        <v/>
      </c>
      <c r="S102" s="31" t="str">
        <f t="shared" ca="1" si="102"/>
        <v/>
      </c>
      <c r="AMJ102" s="2"/>
    </row>
    <row r="103" spans="2:1024" s="32" customFormat="1" ht="13.5" customHeight="1" x14ac:dyDescent="0.2">
      <c r="B103" s="31" t="str">
        <f>IF(D103="","",VLOOKUP(D103, 'SKU Маскарпоне'!$A$1:$B$150, 2, 0))</f>
        <v/>
      </c>
      <c r="C103" s="31" t="str">
        <f>IF(D103="","",VLOOKUP(D103, 'SKU Маскарпоне'!$A$1:$D$150, 4, 0))</f>
        <v/>
      </c>
      <c r="E103" s="50" t="str">
        <f>IF(D103="-", "-", IF(D103="", "", INT(F103*VLOOKUP(D103, 'SKU Маскарпоне'!$A$1:$C$150, 3, 0))))</f>
        <v/>
      </c>
      <c r="F103" s="33"/>
      <c r="G103" s="30" t="str">
        <f t="shared" ca="1" si="95"/>
        <v/>
      </c>
      <c r="H103" s="31"/>
      <c r="I103" s="31" t="str">
        <f t="shared" ca="1" si="96"/>
        <v/>
      </c>
      <c r="K103" s="33" t="str">
        <f t="shared" ca="1" si="97"/>
        <v/>
      </c>
      <c r="L103" s="32">
        <f t="shared" ca="1" si="98"/>
        <v>0</v>
      </c>
      <c r="M103" s="32">
        <f t="shared" si="99"/>
        <v>0</v>
      </c>
      <c r="N103" s="32">
        <f t="shared" ca="1" si="100"/>
        <v>0</v>
      </c>
      <c r="R103" s="31" t="str">
        <f t="shared" ca="1" si="101"/>
        <v/>
      </c>
      <c r="S103" s="31" t="str">
        <f t="shared" ca="1" si="102"/>
        <v/>
      </c>
      <c r="AMJ103" s="2"/>
    </row>
    <row r="104" spans="2:1024" s="32" customFormat="1" ht="13.5" customHeight="1" x14ac:dyDescent="0.2">
      <c r="B104" s="31" t="str">
        <f>IF(D104="","",VLOOKUP(D104, 'SKU Маскарпоне'!$A$1:$B$150, 2, 0))</f>
        <v/>
      </c>
      <c r="C104" s="31" t="str">
        <f>IF(D104="","",VLOOKUP(D104, 'SKU Маскарпоне'!$A$1:$D$150, 4, 0))</f>
        <v/>
      </c>
      <c r="E104" s="50" t="str">
        <f>IF(D104="-", "-", IF(D104="", "", INT(F104*VLOOKUP(D104, 'SKU Маскарпоне'!$A$1:$C$150, 3, 0))))</f>
        <v/>
      </c>
      <c r="F104" s="33"/>
      <c r="G104" s="30" t="str">
        <f t="shared" ca="1" si="95"/>
        <v/>
      </c>
      <c r="H104" s="31"/>
      <c r="I104" s="31" t="str">
        <f t="shared" ca="1" si="96"/>
        <v/>
      </c>
      <c r="K104" s="33" t="str">
        <f t="shared" ca="1" si="97"/>
        <v/>
      </c>
      <c r="L104" s="32">
        <f t="shared" ca="1" si="98"/>
        <v>0</v>
      </c>
      <c r="M104" s="32">
        <f t="shared" si="99"/>
        <v>0</v>
      </c>
      <c r="N104" s="32">
        <f t="shared" ca="1" si="100"/>
        <v>0</v>
      </c>
      <c r="R104" s="31" t="str">
        <f t="shared" ca="1" si="101"/>
        <v/>
      </c>
      <c r="S104" s="31" t="str">
        <f t="shared" ca="1" si="102"/>
        <v/>
      </c>
      <c r="AMJ104" s="2"/>
    </row>
    <row r="105" spans="2:1024" s="32" customFormat="1" ht="13.5" customHeight="1" x14ac:dyDescent="0.2">
      <c r="B105" s="31" t="str">
        <f>IF(D105="","",VLOOKUP(D105, 'SKU Маскарпоне'!$A$1:$B$150, 2, 0))</f>
        <v/>
      </c>
      <c r="C105" s="31" t="str">
        <f>IF(D105="","",VLOOKUP(D105, 'SKU Маскарпоне'!$A$1:$D$150, 4, 0))</f>
        <v/>
      </c>
      <c r="E105" s="50" t="str">
        <f>IF(D105="-", "-", IF(D105="", "", INT(F105*VLOOKUP(D105, 'SKU Маскарпоне'!$A$1:$C$150, 3, 0))))</f>
        <v/>
      </c>
      <c r="F105" s="33"/>
      <c r="G105" s="30" t="str">
        <f t="shared" ca="1" si="95"/>
        <v/>
      </c>
      <c r="H105" s="31"/>
      <c r="I105" s="31" t="str">
        <f t="shared" ca="1" si="96"/>
        <v/>
      </c>
      <c r="K105" s="33" t="str">
        <f t="shared" ca="1" si="97"/>
        <v/>
      </c>
      <c r="L105" s="32">
        <f t="shared" ca="1" si="98"/>
        <v>0</v>
      </c>
      <c r="M105" s="32">
        <f t="shared" si="99"/>
        <v>0</v>
      </c>
      <c r="N105" s="32">
        <f t="shared" ca="1" si="100"/>
        <v>0</v>
      </c>
      <c r="R105" s="31" t="str">
        <f t="shared" ca="1" si="101"/>
        <v/>
      </c>
      <c r="S105" s="31" t="str">
        <f t="shared" ca="1" si="102"/>
        <v/>
      </c>
      <c r="AMJ105" s="2"/>
    </row>
    <row r="106" spans="2:1024" s="32" customFormat="1" ht="13.5" customHeight="1" x14ac:dyDescent="0.2">
      <c r="B106" s="31" t="str">
        <f>IF(D106="","",VLOOKUP(D106, 'SKU Маскарпоне'!$A$1:$B$150, 2, 0))</f>
        <v/>
      </c>
      <c r="C106" s="31" t="str">
        <f>IF(D106="","",VLOOKUP(D106, 'SKU Маскарпоне'!$A$1:$D$150, 4, 0))</f>
        <v/>
      </c>
      <c r="E106" s="50" t="str">
        <f>IF(D106="-", "-", IF(D106="", "", INT(F106*VLOOKUP(D106, 'SKU Маскарпоне'!$A$1:$C$150, 3, 0))))</f>
        <v/>
      </c>
      <c r="F106" s="33"/>
      <c r="G106" s="30" t="str">
        <f t="shared" ca="1" si="95"/>
        <v/>
      </c>
      <c r="H106" s="31"/>
      <c r="I106" s="31" t="str">
        <f t="shared" ca="1" si="96"/>
        <v/>
      </c>
      <c r="K106" s="33" t="str">
        <f t="shared" ca="1" si="97"/>
        <v/>
      </c>
      <c r="L106" s="32">
        <f t="shared" ref="L106:L131" ca="1" si="103">IF(J106="-",SUM(INDIRECT(ADDRESS(2,COLUMN(K106))&amp;":"&amp;ADDRESS(ROW(),COLUMN(K106)))),0)</f>
        <v>0</v>
      </c>
      <c r="M106" s="32">
        <f t="shared" si="99"/>
        <v>0</v>
      </c>
      <c r="N106" s="32">
        <f t="shared" ca="1" si="100"/>
        <v>0</v>
      </c>
      <c r="R106" s="31" t="str">
        <f t="shared" ca="1" si="101"/>
        <v/>
      </c>
      <c r="S106" s="31" t="str">
        <f t="shared" ca="1" si="102"/>
        <v/>
      </c>
      <c r="AMJ106" s="2"/>
    </row>
    <row r="107" spans="2:1024" s="32" customFormat="1" ht="13.5" customHeight="1" x14ac:dyDescent="0.2">
      <c r="B107" s="31" t="str">
        <f>IF(D107="","",VLOOKUP(D107, 'SKU Маскарпоне'!$A$1:$B$150, 2, 0))</f>
        <v/>
      </c>
      <c r="C107" s="31" t="str">
        <f>IF(D107="","",VLOOKUP(D107, 'SKU Маскарпоне'!$A$1:$D$150, 4, 0))</f>
        <v/>
      </c>
      <c r="E107" s="50" t="str">
        <f>IF(D107="-", "-", IF(D107="", "", INT(F107*VLOOKUP(D107, 'SKU Маскарпоне'!$A$1:$C$150, 3, 0))))</f>
        <v/>
      </c>
      <c r="F107" s="33"/>
      <c r="G107" s="30" t="str">
        <f t="shared" ca="1" si="95"/>
        <v/>
      </c>
      <c r="H107" s="31"/>
      <c r="I107" s="31" t="str">
        <f t="shared" ca="1" si="96"/>
        <v/>
      </c>
      <c r="K107" s="33" t="str">
        <f t="shared" ca="1" si="97"/>
        <v/>
      </c>
      <c r="L107" s="32">
        <f t="shared" ca="1" si="103"/>
        <v>0</v>
      </c>
      <c r="M107" s="32">
        <f t="shared" si="99"/>
        <v>0</v>
      </c>
      <c r="N107" s="32">
        <f t="shared" ca="1" si="100"/>
        <v>0</v>
      </c>
      <c r="R107" s="31" t="str">
        <f t="shared" ca="1" si="101"/>
        <v/>
      </c>
      <c r="S107" s="31" t="str">
        <f t="shared" ca="1" si="102"/>
        <v/>
      </c>
      <c r="AMJ107" s="2"/>
    </row>
    <row r="108" spans="2:1024" s="32" customFormat="1" ht="13.5" customHeight="1" x14ac:dyDescent="0.2">
      <c r="B108" s="31" t="str">
        <f>IF(D108="","",VLOOKUP(D108, 'SKU Маскарпоне'!$A$1:$B$150, 2, 0))</f>
        <v/>
      </c>
      <c r="C108" s="31" t="str">
        <f>IF(D108="","",VLOOKUP(D108, 'SKU Маскарпоне'!$A$1:$D$150, 4, 0))</f>
        <v/>
      </c>
      <c r="E108" s="50" t="str">
        <f>IF(D108="-", "-", IF(D108="", "", INT(F108*VLOOKUP(D108, 'SKU Маскарпоне'!$A$1:$C$150, 3, 0))))</f>
        <v/>
      </c>
      <c r="F108" s="33"/>
      <c r="G108" s="30" t="str">
        <f t="shared" ca="1" si="95"/>
        <v/>
      </c>
      <c r="H108" s="31"/>
      <c r="I108" s="31" t="str">
        <f t="shared" ca="1" si="96"/>
        <v/>
      </c>
      <c r="K108" s="33" t="str">
        <f t="shared" ca="1" si="97"/>
        <v/>
      </c>
      <c r="L108" s="32">
        <f t="shared" ca="1" si="103"/>
        <v>0</v>
      </c>
      <c r="M108" s="32">
        <f t="shared" si="99"/>
        <v>0</v>
      </c>
      <c r="N108" s="32">
        <f t="shared" ca="1" si="100"/>
        <v>0</v>
      </c>
      <c r="R108" s="31" t="str">
        <f t="shared" ca="1" si="101"/>
        <v/>
      </c>
      <c r="S108" s="31" t="str">
        <f t="shared" ca="1" si="102"/>
        <v/>
      </c>
      <c r="AMJ108" s="2"/>
    </row>
    <row r="109" spans="2:1024" s="32" customFormat="1" ht="13.5" customHeight="1" x14ac:dyDescent="0.2">
      <c r="B109" s="31" t="str">
        <f>IF(D109="","",VLOOKUP(D109, 'SKU Маскарпоне'!$A$1:$B$150, 2, 0))</f>
        <v/>
      </c>
      <c r="C109" s="31" t="str">
        <f>IF(D109="","",VLOOKUP(D109, 'SKU Маскарпоне'!$A$1:$D$150, 4, 0))</f>
        <v/>
      </c>
      <c r="E109" s="50" t="str">
        <f>IF(D109="-", "-", IF(D109="", "", INT(F109*VLOOKUP(D109, 'SKU Маскарпоне'!$A$1:$C$150, 3, 0))))</f>
        <v/>
      </c>
      <c r="F109" s="33"/>
      <c r="G109" s="30" t="str">
        <f t="shared" ca="1" si="95"/>
        <v/>
      </c>
      <c r="H109" s="31"/>
      <c r="I109" s="31" t="str">
        <f t="shared" ca="1" si="96"/>
        <v/>
      </c>
      <c r="K109" s="33" t="str">
        <f t="shared" ca="1" si="97"/>
        <v/>
      </c>
      <c r="L109" s="32">
        <f t="shared" ca="1" si="103"/>
        <v>0</v>
      </c>
      <c r="M109" s="32">
        <f t="shared" si="99"/>
        <v>0</v>
      </c>
      <c r="N109" s="32">
        <f t="shared" ca="1" si="100"/>
        <v>0</v>
      </c>
      <c r="R109" s="31" t="str">
        <f t="shared" ca="1" si="101"/>
        <v/>
      </c>
      <c r="S109" s="31" t="str">
        <f t="shared" ca="1" si="102"/>
        <v/>
      </c>
      <c r="AMJ109" s="2"/>
    </row>
    <row r="110" spans="2:1024" s="32" customFormat="1" ht="13.5" customHeight="1" x14ac:dyDescent="0.2">
      <c r="B110" s="31" t="str">
        <f>IF(D110="","",VLOOKUP(D110, 'SKU Маскарпоне'!$A$1:$B$150, 2, 0))</f>
        <v/>
      </c>
      <c r="C110" s="31" t="str">
        <f>IF(D110="","",VLOOKUP(D110, 'SKU Маскарпоне'!$A$1:$D$150, 4, 0))</f>
        <v/>
      </c>
      <c r="E110" s="50" t="str">
        <f>IF(D110="-", "-", IF(D110="", "", INT(F110*VLOOKUP(D110, 'SKU Маскарпоне'!$A$1:$C$150, 3, 0))))</f>
        <v/>
      </c>
      <c r="F110" s="33"/>
      <c r="G110" s="30" t="str">
        <f t="shared" ca="1" si="95"/>
        <v/>
      </c>
      <c r="H110" s="31"/>
      <c r="I110" s="31" t="str">
        <f t="shared" ca="1" si="96"/>
        <v/>
      </c>
      <c r="K110" s="33" t="str">
        <f t="shared" ca="1" si="97"/>
        <v/>
      </c>
      <c r="L110" s="32">
        <f t="shared" ca="1" si="103"/>
        <v>0</v>
      </c>
      <c r="M110" s="32">
        <f t="shared" si="99"/>
        <v>0</v>
      </c>
      <c r="N110" s="32">
        <f t="shared" ca="1" si="100"/>
        <v>0</v>
      </c>
      <c r="R110" s="31" t="str">
        <f t="shared" ca="1" si="101"/>
        <v/>
      </c>
      <c r="S110" s="31" t="str">
        <f t="shared" ca="1" si="102"/>
        <v/>
      </c>
      <c r="AMJ110" s="2"/>
    </row>
    <row r="111" spans="2:1024" s="32" customFormat="1" ht="13.5" customHeight="1" x14ac:dyDescent="0.2">
      <c r="B111" s="31" t="str">
        <f>IF(D111="","",VLOOKUP(D111, 'SKU Маскарпоне'!$A$1:$B$150, 2, 0))</f>
        <v/>
      </c>
      <c r="C111" s="31" t="str">
        <f>IF(D111="","",VLOOKUP(D111, 'SKU Маскарпоне'!$A$1:$D$150, 4, 0))</f>
        <v/>
      </c>
      <c r="E111" s="50" t="str">
        <f>IF(D111="-", "-", IF(D111="", "", INT(F111*VLOOKUP(D111, 'SKU Маскарпоне'!$A$1:$C$150, 3, 0))))</f>
        <v/>
      </c>
      <c r="F111" s="33"/>
      <c r="G111" s="30" t="str">
        <f t="shared" ca="1" si="95"/>
        <v/>
      </c>
      <c r="H111" s="31"/>
      <c r="I111" s="31" t="str">
        <f t="shared" ca="1" si="96"/>
        <v/>
      </c>
      <c r="K111" s="33" t="str">
        <f t="shared" ca="1" si="97"/>
        <v/>
      </c>
      <c r="L111" s="32">
        <f t="shared" ca="1" si="103"/>
        <v>0</v>
      </c>
      <c r="M111" s="32">
        <f t="shared" si="99"/>
        <v>0</v>
      </c>
      <c r="N111" s="32">
        <f t="shared" ca="1" si="100"/>
        <v>0</v>
      </c>
      <c r="R111" s="31" t="str">
        <f t="shared" ca="1" si="101"/>
        <v/>
      </c>
      <c r="S111" s="31" t="str">
        <f t="shared" ca="1" si="102"/>
        <v/>
      </c>
      <c r="AMJ111" s="2"/>
    </row>
    <row r="112" spans="2:1024" s="32" customFormat="1" ht="13.5" customHeight="1" x14ac:dyDescent="0.2">
      <c r="B112" s="31" t="str">
        <f>IF(D112="","",VLOOKUP(D112, 'SKU Маскарпоне'!$A$1:$B$150, 2, 0))</f>
        <v/>
      </c>
      <c r="C112" s="31" t="str">
        <f>IF(D112="","",VLOOKUP(D112, 'SKU Маскарпоне'!$A$1:$D$150, 4, 0))</f>
        <v/>
      </c>
      <c r="E112" s="50" t="str">
        <f>IF(D112="-", "-", IF(D112="", "", INT(F112*VLOOKUP(D112, 'SKU Маскарпоне'!$A$1:$C$150, 3, 0))))</f>
        <v/>
      </c>
      <c r="F112" s="33"/>
      <c r="G112" s="30" t="str">
        <f t="shared" ca="1" si="95"/>
        <v/>
      </c>
      <c r="H112" s="31"/>
      <c r="I112" s="31" t="str">
        <f t="shared" ca="1" si="96"/>
        <v/>
      </c>
      <c r="K112" s="33" t="str">
        <f t="shared" ca="1" si="97"/>
        <v/>
      </c>
      <c r="L112" s="32">
        <f t="shared" ca="1" si="103"/>
        <v>0</v>
      </c>
      <c r="M112" s="32">
        <f t="shared" si="99"/>
        <v>0</v>
      </c>
      <c r="N112" s="32">
        <f t="shared" ca="1" si="100"/>
        <v>0</v>
      </c>
      <c r="R112" s="31" t="str">
        <f t="shared" ca="1" si="101"/>
        <v/>
      </c>
      <c r="S112" s="31" t="str">
        <f t="shared" ca="1" si="102"/>
        <v/>
      </c>
      <c r="AMJ112" s="2"/>
    </row>
    <row r="113" spans="2:1024" s="32" customFormat="1" ht="13.5" customHeight="1" x14ac:dyDescent="0.2">
      <c r="B113" s="31" t="str">
        <f>IF(D113="","",VLOOKUP(D113, 'SKU Маскарпоне'!$A$1:$B$150, 2, 0))</f>
        <v/>
      </c>
      <c r="C113" s="31" t="str">
        <f>IF(D113="","",VLOOKUP(D113, 'SKU Маскарпоне'!$A$1:$D$150, 4, 0))</f>
        <v/>
      </c>
      <c r="E113" s="50" t="str">
        <f>IF(D113="-", "-", IF(D113="", "", INT(F113*VLOOKUP(D113, 'SKU Маскарпоне'!$A$1:$C$150, 3, 0))))</f>
        <v/>
      </c>
      <c r="F113" s="33"/>
      <c r="G113" s="30" t="str">
        <f t="shared" ca="1" si="95"/>
        <v/>
      </c>
      <c r="H113" s="31"/>
      <c r="I113" s="31" t="str">
        <f t="shared" ca="1" si="96"/>
        <v/>
      </c>
      <c r="K113" s="33" t="str">
        <f t="shared" ca="1" si="97"/>
        <v/>
      </c>
      <c r="L113" s="32">
        <f t="shared" ca="1" si="103"/>
        <v>0</v>
      </c>
      <c r="M113" s="32">
        <f t="shared" si="99"/>
        <v>0</v>
      </c>
      <c r="N113" s="32">
        <f t="shared" ca="1" si="100"/>
        <v>0</v>
      </c>
      <c r="R113" s="31" t="str">
        <f t="shared" ca="1" si="101"/>
        <v/>
      </c>
      <c r="S113" s="31" t="str">
        <f t="shared" ca="1" si="102"/>
        <v/>
      </c>
      <c r="AMJ113" s="2"/>
    </row>
    <row r="114" spans="2:1024" s="32" customFormat="1" ht="13.5" customHeight="1" x14ac:dyDescent="0.2">
      <c r="B114" s="31" t="str">
        <f>IF(D114="","",VLOOKUP(D114, 'SKU Маскарпоне'!$A$1:$B$150, 2, 0))</f>
        <v/>
      </c>
      <c r="C114" s="31" t="str">
        <f>IF(D114="","",VLOOKUP(D114, 'SKU Маскарпоне'!$A$1:$D$150, 4, 0))</f>
        <v/>
      </c>
      <c r="E114" s="50" t="str">
        <f>IF(D114="-", "-", IF(D114="", "", INT(F114*VLOOKUP(D114, 'SKU Маскарпоне'!$A$1:$C$150, 3, 0))))</f>
        <v/>
      </c>
      <c r="F114" s="33"/>
      <c r="G114" s="30" t="str">
        <f t="shared" ca="1" si="95"/>
        <v/>
      </c>
      <c r="H114" s="31"/>
      <c r="I114" s="31" t="str">
        <f t="shared" ca="1" si="96"/>
        <v/>
      </c>
      <c r="K114" s="33" t="str">
        <f t="shared" ca="1" si="97"/>
        <v/>
      </c>
      <c r="L114" s="32">
        <f t="shared" ca="1" si="103"/>
        <v>0</v>
      </c>
      <c r="M114" s="32">
        <f t="shared" si="99"/>
        <v>0</v>
      </c>
      <c r="N114" s="32">
        <f t="shared" ca="1" si="100"/>
        <v>0</v>
      </c>
      <c r="R114" s="31" t="str">
        <f t="shared" ca="1" si="101"/>
        <v/>
      </c>
      <c r="S114" s="31" t="str">
        <f t="shared" ca="1" si="102"/>
        <v/>
      </c>
      <c r="AMJ114" s="2"/>
    </row>
    <row r="115" spans="2:1024" s="32" customFormat="1" ht="13.5" customHeight="1" x14ac:dyDescent="0.2">
      <c r="B115" s="31" t="str">
        <f>IF(D115="","",VLOOKUP(D115, 'SKU Маскарпоне'!$A$1:$B$150, 2, 0))</f>
        <v/>
      </c>
      <c r="C115" s="31" t="str">
        <f>IF(D115="","",VLOOKUP(D115, 'SKU Маскарпоне'!$A$1:$D$150, 4, 0))</f>
        <v/>
      </c>
      <c r="E115" s="50" t="str">
        <f>IF(D115="-", "-", IF(D115="", "", INT(F115*VLOOKUP(D115, 'SKU Маскарпоне'!$A$1:$C$150, 3, 0))))</f>
        <v/>
      </c>
      <c r="F115" s="33"/>
      <c r="G115" s="30" t="str">
        <f t="shared" ca="1" si="95"/>
        <v/>
      </c>
      <c r="H115" s="31"/>
      <c r="I115" s="31" t="str">
        <f t="shared" ca="1" si="96"/>
        <v/>
      </c>
      <c r="K115" s="33" t="str">
        <f t="shared" ca="1" si="97"/>
        <v/>
      </c>
      <c r="L115" s="32">
        <f t="shared" ca="1" si="103"/>
        <v>0</v>
      </c>
      <c r="M115" s="32">
        <f t="shared" si="99"/>
        <v>0</v>
      </c>
      <c r="N115" s="32">
        <f t="shared" ca="1" si="100"/>
        <v>0</v>
      </c>
      <c r="R115" s="31" t="str">
        <f t="shared" ca="1" si="101"/>
        <v/>
      </c>
      <c r="S115" s="31" t="str">
        <f t="shared" ca="1" si="102"/>
        <v/>
      </c>
      <c r="AMJ115" s="2"/>
    </row>
    <row r="116" spans="2:1024" s="32" customFormat="1" ht="13.5" customHeight="1" x14ac:dyDescent="0.2">
      <c r="B116" s="31" t="str">
        <f>IF(D116="","",VLOOKUP(D116, 'SKU Маскарпоне'!$A$1:$B$150, 2, 0))</f>
        <v/>
      </c>
      <c r="C116" s="31" t="str">
        <f>IF(D116="","",VLOOKUP(D116, 'SKU Маскарпоне'!$A$1:$D$150, 4, 0))</f>
        <v/>
      </c>
      <c r="E116" s="50" t="str">
        <f>IF(D116="-", "-", IF(D116="", "", INT(F116*VLOOKUP(D116, 'SKU Маскарпоне'!$A$1:$C$150, 3, 0))))</f>
        <v/>
      </c>
      <c r="F116" s="33"/>
      <c r="G116" s="30" t="str">
        <f t="shared" ca="1" si="95"/>
        <v/>
      </c>
      <c r="H116" s="31"/>
      <c r="I116" s="31" t="str">
        <f t="shared" ca="1" si="96"/>
        <v/>
      </c>
      <c r="K116" s="33" t="str">
        <f t="shared" ca="1" si="97"/>
        <v/>
      </c>
      <c r="L116" s="32">
        <f t="shared" ca="1" si="103"/>
        <v>0</v>
      </c>
      <c r="M116" s="32">
        <f t="shared" si="99"/>
        <v>0</v>
      </c>
      <c r="N116" s="32">
        <f t="shared" ca="1" si="100"/>
        <v>0</v>
      </c>
      <c r="R116" s="31" t="str">
        <f t="shared" ca="1" si="101"/>
        <v/>
      </c>
      <c r="S116" s="31" t="str">
        <f t="shared" ca="1" si="102"/>
        <v/>
      </c>
      <c r="AMJ116" s="2"/>
    </row>
    <row r="117" spans="2:1024" s="32" customFormat="1" ht="13.5" customHeight="1" x14ac:dyDescent="0.2">
      <c r="B117" s="31" t="str">
        <f>IF(D117="","",VLOOKUP(D117, 'SKU Маскарпоне'!$A$1:$B$150, 2, 0))</f>
        <v/>
      </c>
      <c r="C117" s="31" t="str">
        <f>IF(D117="","",VLOOKUP(D117, 'SKU Маскарпоне'!$A$1:$D$150, 4, 0))</f>
        <v/>
      </c>
      <c r="E117" s="50" t="str">
        <f>IF(D117="-", "-", IF(D117="", "", INT(F117*VLOOKUP(D117, 'SKU Маскарпоне'!$A$1:$C$150, 3, 0))))</f>
        <v/>
      </c>
      <c r="F117" s="33"/>
      <c r="G117" s="30" t="str">
        <f t="shared" ca="1" si="95"/>
        <v/>
      </c>
      <c r="H117" s="31"/>
      <c r="I117" s="31" t="str">
        <f t="shared" ca="1" si="96"/>
        <v/>
      </c>
      <c r="K117" s="33" t="str">
        <f t="shared" ca="1" si="97"/>
        <v/>
      </c>
      <c r="L117" s="32">
        <f t="shared" ca="1" si="103"/>
        <v>0</v>
      </c>
      <c r="M117" s="32">
        <f t="shared" si="99"/>
        <v>0</v>
      </c>
      <c r="N117" s="32">
        <f t="shared" ca="1" si="100"/>
        <v>0</v>
      </c>
      <c r="R117" s="31" t="str">
        <f t="shared" ca="1" si="101"/>
        <v/>
      </c>
      <c r="S117" s="31" t="str">
        <f t="shared" ca="1" si="102"/>
        <v/>
      </c>
      <c r="AMJ117" s="2"/>
    </row>
    <row r="118" spans="2:1024" s="32" customFormat="1" ht="13.5" customHeight="1" x14ac:dyDescent="0.2">
      <c r="B118" s="31" t="str">
        <f>IF(D118="","",VLOOKUP(D118, 'SKU Маскарпоне'!$A$1:$B$150, 2, 0))</f>
        <v/>
      </c>
      <c r="C118" s="31" t="str">
        <f>IF(D118="","",VLOOKUP(D118, 'SKU Маскарпоне'!$A$1:$D$150, 4, 0))</f>
        <v/>
      </c>
      <c r="E118" s="50" t="str">
        <f>IF(D118="-", "-", IF(D118="", "", INT(F118*VLOOKUP(D118, 'SKU Маскарпоне'!$A$1:$C$150, 3, 0))))</f>
        <v/>
      </c>
      <c r="F118" s="33"/>
      <c r="G118" s="30" t="str">
        <f t="shared" ca="1" si="95"/>
        <v/>
      </c>
      <c r="H118" s="31"/>
      <c r="I118" s="31" t="str">
        <f t="shared" ca="1" si="96"/>
        <v/>
      </c>
      <c r="K118" s="33" t="str">
        <f t="shared" ca="1" si="97"/>
        <v/>
      </c>
      <c r="L118" s="32">
        <f t="shared" ca="1" si="103"/>
        <v>0</v>
      </c>
      <c r="M118" s="32">
        <f t="shared" si="99"/>
        <v>0</v>
      </c>
      <c r="N118" s="32">
        <f t="shared" ca="1" si="100"/>
        <v>0</v>
      </c>
      <c r="R118" s="31" t="str">
        <f t="shared" ca="1" si="101"/>
        <v/>
      </c>
      <c r="S118" s="31" t="str">
        <f t="shared" ca="1" si="102"/>
        <v/>
      </c>
      <c r="AMJ118" s="2"/>
    </row>
    <row r="119" spans="2:1024" s="32" customFormat="1" ht="13.5" customHeight="1" x14ac:dyDescent="0.2">
      <c r="B119" s="31" t="str">
        <f>IF(D119="","",VLOOKUP(D119, 'SKU Маскарпоне'!$A$1:$B$150, 2, 0))</f>
        <v/>
      </c>
      <c r="C119" s="31" t="str">
        <f>IF(D119="","",VLOOKUP(D119, 'SKU Маскарпоне'!$A$1:$D$150, 4, 0))</f>
        <v/>
      </c>
      <c r="E119" s="50" t="str">
        <f>IF(D119="-", "-", IF(D119="", "", INT(F119*VLOOKUP(D119, 'SKU Маскарпоне'!$A$1:$C$150, 3, 0))))</f>
        <v/>
      </c>
      <c r="F119" s="33"/>
      <c r="G119" s="30" t="str">
        <f t="shared" ca="1" si="95"/>
        <v/>
      </c>
      <c r="H119" s="31"/>
      <c r="I119" s="31" t="str">
        <f t="shared" ca="1" si="96"/>
        <v/>
      </c>
      <c r="K119" s="33" t="str">
        <f t="shared" ca="1" si="97"/>
        <v/>
      </c>
      <c r="L119" s="32">
        <f t="shared" ca="1" si="103"/>
        <v>0</v>
      </c>
      <c r="M119" s="32">
        <f t="shared" si="99"/>
        <v>0</v>
      </c>
      <c r="N119" s="32">
        <f t="shared" ca="1" si="100"/>
        <v>0</v>
      </c>
      <c r="R119" s="31" t="str">
        <f t="shared" ca="1" si="101"/>
        <v/>
      </c>
      <c r="S119" s="31" t="str">
        <f t="shared" ca="1" si="102"/>
        <v/>
      </c>
      <c r="AMJ119" s="2"/>
    </row>
    <row r="120" spans="2:1024" s="32" customFormat="1" ht="13.5" customHeight="1" x14ac:dyDescent="0.2">
      <c r="B120" s="31" t="str">
        <f>IF(D120="","",VLOOKUP(D120, 'SKU Маскарпоне'!$A$1:$B$150, 2, 0))</f>
        <v/>
      </c>
      <c r="C120" s="31" t="str">
        <f>IF(D120="","",VLOOKUP(D120, 'SKU Маскарпоне'!$A$1:$D$150, 4, 0))</f>
        <v/>
      </c>
      <c r="E120" s="50" t="str">
        <f>IF(D120="-", "-", IF(D120="", "", INT(F120*VLOOKUP(D120, 'SKU Маскарпоне'!$A$1:$C$150, 3, 0))))</f>
        <v/>
      </c>
      <c r="F120" s="33"/>
      <c r="G120" s="30" t="str">
        <f t="shared" ca="1" si="95"/>
        <v/>
      </c>
      <c r="H120" s="31"/>
      <c r="I120" s="31" t="str">
        <f t="shared" ca="1" si="96"/>
        <v/>
      </c>
      <c r="K120" s="33" t="str">
        <f t="shared" ca="1" si="97"/>
        <v/>
      </c>
      <c r="L120" s="32">
        <f t="shared" ca="1" si="103"/>
        <v>0</v>
      </c>
      <c r="M120" s="32">
        <f t="shared" si="99"/>
        <v>0</v>
      </c>
      <c r="N120" s="32">
        <f t="shared" ca="1" si="100"/>
        <v>0</v>
      </c>
      <c r="R120" s="31" t="str">
        <f t="shared" ca="1" si="101"/>
        <v/>
      </c>
      <c r="S120" s="31" t="str">
        <f t="shared" ca="1" si="102"/>
        <v/>
      </c>
      <c r="AMJ120" s="2"/>
    </row>
    <row r="121" spans="2:1024" s="32" customFormat="1" ht="13.5" customHeight="1" x14ac:dyDescent="0.2">
      <c r="B121" s="31" t="str">
        <f>IF(D121="","",VLOOKUP(D121, 'SKU Маскарпоне'!$A$1:$B$150, 2, 0))</f>
        <v/>
      </c>
      <c r="C121" s="31" t="str">
        <f>IF(D121="","",VLOOKUP(D121, 'SKU Маскарпоне'!$A$1:$D$150, 4, 0))</f>
        <v/>
      </c>
      <c r="E121" s="50" t="str">
        <f>IF(D121="-", "-", IF(D121="", "", INT(F121*VLOOKUP(D121, 'SKU Маскарпоне'!$A$1:$C$150, 3, 0))))</f>
        <v/>
      </c>
      <c r="F121" s="33"/>
      <c r="G121" s="30" t="str">
        <f t="shared" ca="1" si="95"/>
        <v/>
      </c>
      <c r="H121" s="31"/>
      <c r="I121" s="31" t="str">
        <f t="shared" ca="1" si="96"/>
        <v/>
      </c>
      <c r="K121" s="33" t="str">
        <f t="shared" ca="1" si="97"/>
        <v/>
      </c>
      <c r="L121" s="32">
        <f t="shared" ca="1" si="103"/>
        <v>0</v>
      </c>
      <c r="M121" s="32">
        <f t="shared" si="99"/>
        <v>0</v>
      </c>
      <c r="N121" s="32">
        <f t="shared" ca="1" si="100"/>
        <v>0</v>
      </c>
      <c r="R121" s="31" t="str">
        <f t="shared" ca="1" si="101"/>
        <v/>
      </c>
      <c r="S121" s="31" t="str">
        <f t="shared" ca="1" si="102"/>
        <v/>
      </c>
      <c r="AMJ121" s="2"/>
    </row>
    <row r="122" spans="2:1024" s="32" customFormat="1" ht="13.5" customHeight="1" x14ac:dyDescent="0.2">
      <c r="B122" s="31" t="str">
        <f>IF(D122="","",VLOOKUP(D122, 'SKU Маскарпоне'!$A$1:$B$150, 2, 0))</f>
        <v/>
      </c>
      <c r="C122" s="31" t="str">
        <f>IF(D122="","",VLOOKUP(D122, 'SKU Маскарпоне'!$A$1:$D$150, 4, 0))</f>
        <v/>
      </c>
      <c r="E122" s="50" t="str">
        <f>IF(D122="-", "-", IF(D122="", "", INT(F122*VLOOKUP(D122, 'SKU Маскарпоне'!$A$1:$C$150, 3, 0))))</f>
        <v/>
      </c>
      <c r="F122" s="33"/>
      <c r="G122" s="30" t="str">
        <f t="shared" ca="1" si="95"/>
        <v/>
      </c>
      <c r="H122" s="31"/>
      <c r="I122" s="31" t="str">
        <f t="shared" ca="1" si="96"/>
        <v/>
      </c>
      <c r="K122" s="33" t="str">
        <f t="shared" ca="1" si="97"/>
        <v/>
      </c>
      <c r="L122" s="32">
        <f t="shared" ca="1" si="103"/>
        <v>0</v>
      </c>
      <c r="M122" s="32">
        <f t="shared" si="99"/>
        <v>0</v>
      </c>
      <c r="N122" s="32">
        <f t="shared" ca="1" si="100"/>
        <v>0</v>
      </c>
      <c r="R122" s="31" t="str">
        <f t="shared" ca="1" si="101"/>
        <v/>
      </c>
      <c r="S122" s="31" t="str">
        <f t="shared" ca="1" si="102"/>
        <v/>
      </c>
      <c r="AMJ122" s="2"/>
    </row>
    <row r="123" spans="2:1024" s="32" customFormat="1" ht="13.5" customHeight="1" x14ac:dyDescent="0.2">
      <c r="B123" s="31" t="str">
        <f>IF(D123="","",VLOOKUP(D123, 'SKU Маскарпоне'!$A$1:$B$150, 2, 0))</f>
        <v/>
      </c>
      <c r="C123" s="31" t="str">
        <f>IF(D123="","",VLOOKUP(D123, 'SKU Маскарпоне'!$A$1:$D$150, 4, 0))</f>
        <v/>
      </c>
      <c r="E123" s="50" t="str">
        <f>IF(D123="-", "-", IF(D123="", "", INT(F123*VLOOKUP(D123, 'SKU Маскарпоне'!$A$1:$C$150, 3, 0))))</f>
        <v/>
      </c>
      <c r="F123" s="33"/>
      <c r="G123" s="30" t="str">
        <f t="shared" ca="1" si="95"/>
        <v/>
      </c>
      <c r="H123" s="31"/>
      <c r="I123" s="31" t="str">
        <f t="shared" ca="1" si="96"/>
        <v/>
      </c>
      <c r="K123" s="33" t="str">
        <f t="shared" ca="1" si="97"/>
        <v/>
      </c>
      <c r="L123" s="32">
        <f t="shared" ca="1" si="103"/>
        <v>0</v>
      </c>
      <c r="M123" s="32">
        <f t="shared" si="99"/>
        <v>0</v>
      </c>
      <c r="N123" s="32">
        <f t="shared" ca="1" si="100"/>
        <v>0</v>
      </c>
      <c r="R123" s="31" t="str">
        <f t="shared" ca="1" si="101"/>
        <v/>
      </c>
      <c r="S123" s="31" t="str">
        <f t="shared" ca="1" si="102"/>
        <v/>
      </c>
      <c r="AMJ123" s="2"/>
    </row>
    <row r="124" spans="2:1024" s="32" customFormat="1" ht="13.5" customHeight="1" x14ac:dyDescent="0.2">
      <c r="B124" s="31" t="str">
        <f>IF(D124="","",VLOOKUP(D124, 'SKU Маскарпоне'!$A$1:$B$150, 2, 0))</f>
        <v/>
      </c>
      <c r="C124" s="31" t="str">
        <f>IF(D124="","",VLOOKUP(D124, 'SKU Маскарпоне'!$A$1:$D$150, 4, 0))</f>
        <v/>
      </c>
      <c r="E124" s="50" t="str">
        <f>IF(D124="-", "-", IF(D124="", "", INT(F124*VLOOKUP(D124, 'SKU Маскарпоне'!$A$1:$C$150, 3, 0))))</f>
        <v/>
      </c>
      <c r="F124" s="33"/>
      <c r="G124" s="30" t="str">
        <f t="shared" ca="1" si="95"/>
        <v/>
      </c>
      <c r="H124" s="31"/>
      <c r="I124" s="31" t="str">
        <f t="shared" ca="1" si="96"/>
        <v/>
      </c>
      <c r="K124" s="33" t="str">
        <f t="shared" ca="1" si="97"/>
        <v/>
      </c>
      <c r="L124" s="32">
        <f t="shared" ca="1" si="103"/>
        <v>0</v>
      </c>
      <c r="M124" s="32">
        <f t="shared" si="99"/>
        <v>0</v>
      </c>
      <c r="N124" s="32">
        <f t="shared" ca="1" si="100"/>
        <v>0</v>
      </c>
      <c r="R124" s="31" t="str">
        <f t="shared" ca="1" si="101"/>
        <v/>
      </c>
      <c r="S124" s="31" t="str">
        <f t="shared" ca="1" si="102"/>
        <v/>
      </c>
      <c r="AMJ124" s="2"/>
    </row>
    <row r="125" spans="2:1024" s="32" customFormat="1" ht="13.5" customHeight="1" x14ac:dyDescent="0.2">
      <c r="B125" s="31" t="str">
        <f>IF(D125="","",VLOOKUP(D125, 'SKU Маскарпоне'!$A$1:$B$150, 2, 0))</f>
        <v/>
      </c>
      <c r="C125" s="31" t="str">
        <f>IF(D125="","",VLOOKUP(D125, 'SKU Маскарпоне'!$A$1:$D$150, 4, 0))</f>
        <v/>
      </c>
      <c r="E125" s="50" t="str">
        <f>IF(D125="-", "-", IF(D125="", "", INT(F125*VLOOKUP(D125, 'SKU Маскарпоне'!$A$1:$C$150, 3, 0))))</f>
        <v/>
      </c>
      <c r="F125" s="33"/>
      <c r="G125" s="30" t="str">
        <f t="shared" ca="1" si="95"/>
        <v/>
      </c>
      <c r="H125" s="31"/>
      <c r="I125" s="31" t="str">
        <f t="shared" ca="1" si="96"/>
        <v/>
      </c>
      <c r="K125" s="33" t="str">
        <f t="shared" ca="1" si="97"/>
        <v/>
      </c>
      <c r="L125" s="32">
        <f t="shared" ca="1" si="103"/>
        <v>0</v>
      </c>
      <c r="M125" s="32">
        <f t="shared" si="99"/>
        <v>0</v>
      </c>
      <c r="N125" s="32">
        <f t="shared" ca="1" si="100"/>
        <v>0</v>
      </c>
      <c r="R125" s="31" t="str">
        <f t="shared" ca="1" si="101"/>
        <v/>
      </c>
      <c r="S125" s="31" t="str">
        <f t="shared" ca="1" si="102"/>
        <v/>
      </c>
      <c r="AMJ125" s="2"/>
    </row>
    <row r="126" spans="2:1024" s="32" customFormat="1" ht="13.5" customHeight="1" x14ac:dyDescent="0.2">
      <c r="B126" s="31" t="str">
        <f>IF(D126="","",VLOOKUP(D126, 'SKU Маскарпоне'!$A$1:$B$150, 2, 0))</f>
        <v/>
      </c>
      <c r="C126" s="31" t="str">
        <f>IF(D126="","",VLOOKUP(D126, 'SKU Маскарпоне'!$A$1:$D$150, 4, 0))</f>
        <v/>
      </c>
      <c r="E126" s="50" t="str">
        <f>IF(D126="-", "-", IF(D126="", "", INT(F126*VLOOKUP(D126, 'SKU Маскарпоне'!$A$1:$C$150, 3, 0))))</f>
        <v/>
      </c>
      <c r="F126" s="33"/>
      <c r="G126" s="30" t="str">
        <f t="shared" ca="1" si="95"/>
        <v/>
      </c>
      <c r="H126" s="31"/>
      <c r="I126" s="31" t="str">
        <f t="shared" ca="1" si="96"/>
        <v/>
      </c>
      <c r="K126" s="33" t="str">
        <f t="shared" ca="1" si="97"/>
        <v/>
      </c>
      <c r="L126" s="32">
        <f t="shared" ca="1" si="103"/>
        <v>0</v>
      </c>
      <c r="M126" s="32">
        <f t="shared" si="99"/>
        <v>0</v>
      </c>
      <c r="N126" s="32">
        <f t="shared" ca="1" si="100"/>
        <v>0</v>
      </c>
      <c r="R126" s="31" t="str">
        <f t="shared" ca="1" si="101"/>
        <v/>
      </c>
      <c r="S126" s="31" t="str">
        <f t="shared" ca="1" si="102"/>
        <v/>
      </c>
      <c r="AMJ126" s="2"/>
    </row>
    <row r="127" spans="2:1024" s="32" customFormat="1" ht="13.5" customHeight="1" x14ac:dyDescent="0.2">
      <c r="B127" s="31" t="str">
        <f>IF(D127="","",VLOOKUP(D127, 'SKU Маскарпоне'!$A$1:$B$150, 2, 0))</f>
        <v/>
      </c>
      <c r="C127" s="31" t="str">
        <f>IF(D127="","",VLOOKUP(D127, 'SKU Маскарпоне'!$A$1:$D$150, 4, 0))</f>
        <v/>
      </c>
      <c r="E127" s="50" t="str">
        <f>IF(D127="-", "-", IF(D127="", "", INT(F127*VLOOKUP(D127, 'SKU Маскарпоне'!$A$1:$C$150, 3, 0))))</f>
        <v/>
      </c>
      <c r="F127" s="33"/>
      <c r="G127" s="30" t="str">
        <f t="shared" ca="1" si="95"/>
        <v/>
      </c>
      <c r="H127" s="31"/>
      <c r="I127" s="31" t="str">
        <f t="shared" ca="1" si="96"/>
        <v/>
      </c>
      <c r="K127" s="33" t="str">
        <f t="shared" ca="1" si="97"/>
        <v/>
      </c>
      <c r="L127" s="32">
        <f t="shared" ca="1" si="103"/>
        <v>0</v>
      </c>
      <c r="M127" s="32">
        <f t="shared" si="99"/>
        <v>0</v>
      </c>
      <c r="N127" s="32">
        <f t="shared" ca="1" si="100"/>
        <v>0</v>
      </c>
      <c r="R127" s="31" t="str">
        <f t="shared" ca="1" si="101"/>
        <v/>
      </c>
      <c r="S127" s="31" t="str">
        <f t="shared" ca="1" si="102"/>
        <v/>
      </c>
      <c r="AMJ127" s="2"/>
    </row>
    <row r="128" spans="2:1024" s="32" customFormat="1" ht="13.5" customHeight="1" x14ac:dyDescent="0.2">
      <c r="B128" s="31" t="str">
        <f>IF(D128="","",VLOOKUP(D128, 'SKU Маскарпоне'!$A$1:$B$150, 2, 0))</f>
        <v/>
      </c>
      <c r="C128" s="31" t="str">
        <f>IF(D128="","",VLOOKUP(D128, 'SKU Маскарпоне'!$A$1:$D$150, 4, 0))</f>
        <v/>
      </c>
      <c r="E128" s="50" t="str">
        <f>IF(D128="-", "-", IF(D128="", "", INT(F128*VLOOKUP(D128, 'SKU Маскарпоне'!$A$1:$C$150, 3, 0))))</f>
        <v/>
      </c>
      <c r="F128" s="33"/>
      <c r="G128" s="30" t="str">
        <f t="shared" ca="1" si="95"/>
        <v/>
      </c>
      <c r="H128" s="31"/>
      <c r="I128" s="31" t="str">
        <f t="shared" ca="1" si="96"/>
        <v/>
      </c>
      <c r="K128" s="33" t="str">
        <f t="shared" ca="1" si="97"/>
        <v/>
      </c>
      <c r="L128" s="32">
        <f t="shared" ca="1" si="103"/>
        <v>0</v>
      </c>
      <c r="M128" s="32">
        <f t="shared" si="99"/>
        <v>0</v>
      </c>
      <c r="N128" s="32">
        <f t="shared" ca="1" si="100"/>
        <v>0</v>
      </c>
      <c r="R128" s="31" t="str">
        <f t="shared" ca="1" si="101"/>
        <v/>
      </c>
      <c r="S128" s="31" t="str">
        <f t="shared" ca="1" si="102"/>
        <v/>
      </c>
      <c r="AMJ128" s="2"/>
    </row>
    <row r="129" spans="2:1024" s="32" customFormat="1" ht="13.5" customHeight="1" x14ac:dyDescent="0.2">
      <c r="B129" s="31" t="str">
        <f>IF(D129="","",VLOOKUP(D129, 'SKU Маскарпоне'!$A$1:$B$150, 2, 0))</f>
        <v/>
      </c>
      <c r="C129" s="31" t="str">
        <f>IF(D129="","",VLOOKUP(D129, 'SKU Маскарпоне'!$A$1:$D$150, 4, 0))</f>
        <v/>
      </c>
      <c r="E129" s="50" t="str">
        <f>IF(D129="-", "-", IF(D129="", "", INT(F129*VLOOKUP(D129, 'SKU Маскарпоне'!$A$1:$C$150, 3, 0))))</f>
        <v/>
      </c>
      <c r="F129" s="33"/>
      <c r="G129" s="30" t="str">
        <f t="shared" ca="1" si="95"/>
        <v/>
      </c>
      <c r="H129" s="31"/>
      <c r="I129" s="31" t="str">
        <f t="shared" ca="1" si="96"/>
        <v/>
      </c>
      <c r="K129" s="33" t="str">
        <f t="shared" ca="1" si="97"/>
        <v/>
      </c>
      <c r="L129" s="32">
        <f t="shared" ca="1" si="103"/>
        <v>0</v>
      </c>
      <c r="M129" s="32">
        <f t="shared" si="99"/>
        <v>0</v>
      </c>
      <c r="N129" s="32">
        <f t="shared" ca="1" si="100"/>
        <v>0</v>
      </c>
      <c r="R129" s="31" t="str">
        <f t="shared" ca="1" si="101"/>
        <v/>
      </c>
      <c r="S129" s="31" t="str">
        <f t="shared" ca="1" si="102"/>
        <v/>
      </c>
      <c r="AMJ129" s="2"/>
    </row>
    <row r="130" spans="2:1024" s="32" customFormat="1" ht="13.5" customHeight="1" x14ac:dyDescent="0.2">
      <c r="B130" s="31" t="str">
        <f>IF(D130="","",VLOOKUP(D130, 'SKU Маскарпоне'!$A$1:$B$150, 2, 0))</f>
        <v/>
      </c>
      <c r="C130" s="31" t="str">
        <f>IF(D130="","",VLOOKUP(D130, 'SKU Маскарпоне'!$A$1:$D$150, 4, 0))</f>
        <v/>
      </c>
      <c r="E130" s="50" t="str">
        <f>IF(D130="-", "-", IF(D130="", "", INT(F130*VLOOKUP(D130, 'SKU Маскарпоне'!$A$1:$C$150, 3, 0))))</f>
        <v/>
      </c>
      <c r="F130" s="33"/>
      <c r="G130" s="30" t="str">
        <f t="shared" ref="G130:G161" ca="1" si="104">IF(J130="","",(INDIRECT("N" &amp; ROW() - 1) - N130))</f>
        <v/>
      </c>
      <c r="H130" s="31"/>
      <c r="I130" s="31" t="str">
        <f t="shared" ca="1" si="96"/>
        <v/>
      </c>
      <c r="K130" s="33" t="str">
        <f t="shared" ref="K130:K154" ca="1" si="105">IF(J130 = "-", -INDIRECT("C" &amp; ROW() - 1),E130)</f>
        <v/>
      </c>
      <c r="L130" s="32">
        <f t="shared" ca="1" si="103"/>
        <v>0</v>
      </c>
      <c r="M130" s="32">
        <f t="shared" ref="M130:M154" si="106">IF(J130="-",1,0)</f>
        <v>0</v>
      </c>
      <c r="N130" s="32">
        <f t="shared" ref="N130:N154" ca="1" si="107">IF(L130 = 0, INDIRECT("N" &amp; ROW() - 1), L130)</f>
        <v>0</v>
      </c>
      <c r="R130" s="31" t="str">
        <f t="shared" ref="R130:R161" ca="1" si="108">IF(Q130 = "", "", Q130 / INDIRECT("D" &amp; ROW() - 1) )</f>
        <v/>
      </c>
      <c r="S130" s="31" t="str">
        <f t="shared" ca="1" si="102"/>
        <v/>
      </c>
      <c r="AMJ130" s="2"/>
    </row>
    <row r="131" spans="2:1024" s="32" customFormat="1" ht="13.5" customHeight="1" x14ac:dyDescent="0.2">
      <c r="B131" s="31" t="str">
        <f>IF(D131="","",VLOOKUP(D131, 'SKU Маскарпоне'!$A$1:$B$150, 2, 0))</f>
        <v/>
      </c>
      <c r="C131" s="31" t="str">
        <f>IF(D131="","",VLOOKUP(D131, 'SKU Маскарпоне'!$A$1:$D$150, 4, 0))</f>
        <v/>
      </c>
      <c r="E131" s="50" t="str">
        <f>IF(D131="-", "-", IF(D131="", "", INT(F131*VLOOKUP(D131, 'SKU Маскарпоне'!$A$1:$C$150, 3, 0))))</f>
        <v/>
      </c>
      <c r="F131" s="33"/>
      <c r="G131" s="30" t="str">
        <f t="shared" ca="1" si="104"/>
        <v/>
      </c>
      <c r="H131" s="31"/>
      <c r="I131" s="31" t="str">
        <f t="shared" ca="1" si="96"/>
        <v/>
      </c>
      <c r="K131" s="33" t="str">
        <f t="shared" ca="1" si="105"/>
        <v/>
      </c>
      <c r="L131" s="32">
        <f t="shared" ca="1" si="103"/>
        <v>0</v>
      </c>
      <c r="M131" s="32">
        <f t="shared" si="106"/>
        <v>0</v>
      </c>
      <c r="N131" s="32">
        <f t="shared" ca="1" si="107"/>
        <v>0</v>
      </c>
      <c r="R131" s="31" t="str">
        <f t="shared" ca="1" si="108"/>
        <v/>
      </c>
      <c r="S131" s="31" t="str">
        <f t="shared" ca="1" si="102"/>
        <v/>
      </c>
      <c r="AMJ131" s="2"/>
    </row>
    <row r="132" spans="2:1024" s="32" customFormat="1" ht="13.5" customHeight="1" x14ac:dyDescent="0.2">
      <c r="B132" s="31" t="str">
        <f>IF(D132="","",VLOOKUP(D132, 'SKU Маскарпоне'!$A$1:$B$150, 2, 0))</f>
        <v/>
      </c>
      <c r="C132" s="31" t="str">
        <f>IF(D132="","",VLOOKUP(D132, 'SKU Маскарпоне'!$A$1:$D$150, 4, 0))</f>
        <v/>
      </c>
      <c r="E132" s="50" t="str">
        <f>IF(D132="-", "-", IF(D132="", "", INT(F132*VLOOKUP(D132, 'SKU Маскарпоне'!$A$1:$C$150, 3, 0))))</f>
        <v/>
      </c>
      <c r="F132" s="33"/>
      <c r="G132" s="30" t="str">
        <f t="shared" ca="1" si="104"/>
        <v/>
      </c>
      <c r="H132" s="31"/>
      <c r="I132" s="31" t="str">
        <f t="shared" ca="1" si="96"/>
        <v/>
      </c>
      <c r="K132" s="33" t="str">
        <f t="shared" ca="1" si="105"/>
        <v/>
      </c>
      <c r="L132" s="32">
        <f t="shared" ref="L132:L154" ca="1" si="109">IF(J132 = "-", SUM(INDIRECT(ADDRESS(2,COLUMN(K132)) &amp; ":" &amp; ADDRESS(ROW(),COLUMN(K132)))), 0)</f>
        <v>0</v>
      </c>
      <c r="M132" s="32">
        <f t="shared" si="106"/>
        <v>0</v>
      </c>
      <c r="N132" s="32">
        <f t="shared" ca="1" si="107"/>
        <v>0</v>
      </c>
      <c r="R132" s="31" t="str">
        <f t="shared" ca="1" si="108"/>
        <v/>
      </c>
      <c r="S132" s="31" t="str">
        <f t="shared" ca="1" si="102"/>
        <v/>
      </c>
      <c r="AMJ132" s="2"/>
    </row>
    <row r="133" spans="2:1024" s="32" customFormat="1" ht="13.5" customHeight="1" x14ac:dyDescent="0.2">
      <c r="B133" s="31" t="str">
        <f>IF(D133="","",VLOOKUP(D133, 'SKU Маскарпоне'!$A$1:$B$150, 2, 0))</f>
        <v/>
      </c>
      <c r="C133" s="31" t="str">
        <f>IF(D133="","",VLOOKUP(D133, 'SKU Маскарпоне'!$A$1:$D$150, 4, 0))</f>
        <v/>
      </c>
      <c r="E133" s="50" t="str">
        <f>IF(D133="-", "-", IF(D133="", "", INT(F133*VLOOKUP(D133, 'SKU Маскарпоне'!$A$1:$C$150, 3, 0))))</f>
        <v/>
      </c>
      <c r="F133" s="33"/>
      <c r="G133" s="30" t="str">
        <f t="shared" ca="1" si="104"/>
        <v/>
      </c>
      <c r="H133" s="31"/>
      <c r="I133" s="31" t="str">
        <f t="shared" ca="1" si="96"/>
        <v/>
      </c>
      <c r="K133" s="33" t="str">
        <f t="shared" ca="1" si="105"/>
        <v/>
      </c>
      <c r="L133" s="32">
        <f t="shared" ca="1" si="109"/>
        <v>0</v>
      </c>
      <c r="M133" s="32">
        <f t="shared" si="106"/>
        <v>0</v>
      </c>
      <c r="N133" s="32">
        <f t="shared" ca="1" si="107"/>
        <v>0</v>
      </c>
      <c r="R133" s="31" t="str">
        <f t="shared" ca="1" si="108"/>
        <v/>
      </c>
      <c r="S133" s="31" t="str">
        <f t="shared" ca="1" si="102"/>
        <v/>
      </c>
      <c r="AMJ133" s="2"/>
    </row>
    <row r="134" spans="2:1024" s="32" customFormat="1" ht="13.5" customHeight="1" x14ac:dyDescent="0.2">
      <c r="B134" s="31" t="str">
        <f>IF(D134="","",VLOOKUP(D134, 'SKU Маскарпоне'!$A$1:$B$150, 2, 0))</f>
        <v/>
      </c>
      <c r="C134" s="31" t="str">
        <f>IF(D134="","",VLOOKUP(D134, 'SKU Маскарпоне'!$A$1:$D$150, 4, 0))</f>
        <v/>
      </c>
      <c r="E134" s="50" t="str">
        <f>IF(D134="-", "-", IF(D134="", "", INT(F134*VLOOKUP(D134, 'SKU Маскарпоне'!$A$1:$C$150, 3, 0))))</f>
        <v/>
      </c>
      <c r="F134" s="33"/>
      <c r="G134" s="30" t="str">
        <f t="shared" ca="1" si="104"/>
        <v/>
      </c>
      <c r="H134" s="31"/>
      <c r="I134" s="31" t="str">
        <f t="shared" ca="1" si="96"/>
        <v/>
      </c>
      <c r="K134" s="33" t="str">
        <f t="shared" ca="1" si="105"/>
        <v/>
      </c>
      <c r="L134" s="32">
        <f t="shared" ca="1" si="109"/>
        <v>0</v>
      </c>
      <c r="M134" s="32">
        <f t="shared" si="106"/>
        <v>0</v>
      </c>
      <c r="N134" s="32">
        <f t="shared" ca="1" si="107"/>
        <v>0</v>
      </c>
      <c r="R134" s="31" t="str">
        <f t="shared" ca="1" si="108"/>
        <v/>
      </c>
      <c r="S134" s="31" t="str">
        <f t="shared" ca="1" si="102"/>
        <v/>
      </c>
      <c r="AMJ134" s="2"/>
    </row>
    <row r="135" spans="2:1024" s="32" customFormat="1" ht="13.5" customHeight="1" x14ac:dyDescent="0.2">
      <c r="B135" s="31" t="str">
        <f>IF(D135="","",VLOOKUP(D135, 'SKU Маскарпоне'!$A$1:$B$150, 2, 0))</f>
        <v/>
      </c>
      <c r="C135" s="31" t="str">
        <f>IF(D135="","",VLOOKUP(D135, 'SKU Маскарпоне'!$A$1:$D$150, 4, 0))</f>
        <v/>
      </c>
      <c r="E135" s="50" t="str">
        <f>IF(D135="-", "-", IF(D135="", "", INT(F135*VLOOKUP(D135, 'SKU Маскарпоне'!$A$1:$C$150, 3, 0))))</f>
        <v/>
      </c>
      <c r="F135" s="33"/>
      <c r="G135" s="30" t="str">
        <f t="shared" ca="1" si="104"/>
        <v/>
      </c>
      <c r="H135" s="31"/>
      <c r="I135" s="31" t="str">
        <f t="shared" ca="1" si="96"/>
        <v/>
      </c>
      <c r="K135" s="33" t="str">
        <f t="shared" ca="1" si="105"/>
        <v/>
      </c>
      <c r="L135" s="32">
        <f t="shared" ca="1" si="109"/>
        <v>0</v>
      </c>
      <c r="M135" s="32">
        <f t="shared" si="106"/>
        <v>0</v>
      </c>
      <c r="N135" s="32">
        <f t="shared" ca="1" si="107"/>
        <v>0</v>
      </c>
      <c r="R135" s="31" t="str">
        <f t="shared" ca="1" si="108"/>
        <v/>
      </c>
      <c r="S135" s="31" t="str">
        <f t="shared" ca="1" si="102"/>
        <v/>
      </c>
      <c r="AMJ135" s="2"/>
    </row>
    <row r="136" spans="2:1024" s="32" customFormat="1" ht="13.5" customHeight="1" x14ac:dyDescent="0.2">
      <c r="B136" s="31" t="str">
        <f>IF(D136="","",VLOOKUP(D136, 'SKU Маскарпоне'!$A$1:$B$150, 2, 0))</f>
        <v/>
      </c>
      <c r="C136" s="31" t="str">
        <f>IF(D136="","",VLOOKUP(D136, 'SKU Маскарпоне'!$A$1:$D$150, 4, 0))</f>
        <v/>
      </c>
      <c r="E136" s="50" t="str">
        <f>IF(D136="-", "-", IF(D136="", "", INT(F136*VLOOKUP(D136, 'SKU Маскарпоне'!$A$1:$C$150, 3, 0))))</f>
        <v/>
      </c>
      <c r="F136" s="33"/>
      <c r="G136" s="30" t="str">
        <f t="shared" ca="1" si="104"/>
        <v/>
      </c>
      <c r="H136" s="31"/>
      <c r="I136" s="31" t="str">
        <f t="shared" ca="1" si="96"/>
        <v/>
      </c>
      <c r="K136" s="33" t="str">
        <f t="shared" ca="1" si="105"/>
        <v/>
      </c>
      <c r="L136" s="32">
        <f t="shared" ca="1" si="109"/>
        <v>0</v>
      </c>
      <c r="M136" s="32">
        <f t="shared" si="106"/>
        <v>0</v>
      </c>
      <c r="N136" s="32">
        <f t="shared" ca="1" si="107"/>
        <v>0</v>
      </c>
      <c r="R136" s="31" t="str">
        <f t="shared" ca="1" si="108"/>
        <v/>
      </c>
      <c r="S136" s="31" t="str">
        <f t="shared" ca="1" si="102"/>
        <v/>
      </c>
      <c r="AMJ136" s="2"/>
    </row>
    <row r="137" spans="2:1024" s="32" customFormat="1" ht="13.5" customHeight="1" x14ac:dyDescent="0.2">
      <c r="B137" s="31" t="str">
        <f>IF(D137="","",VLOOKUP(D137, 'SKU Маскарпоне'!$A$1:$B$150, 2, 0))</f>
        <v/>
      </c>
      <c r="C137" s="31" t="str">
        <f>IF(D137="","",VLOOKUP(D137, 'SKU Маскарпоне'!$A$1:$D$150, 4, 0))</f>
        <v/>
      </c>
      <c r="E137" s="50" t="str">
        <f>IF(D137="-", "-", IF(D137="", "", INT(F137*VLOOKUP(D137, 'SKU Маскарпоне'!$A$1:$C$150, 3, 0))))</f>
        <v/>
      </c>
      <c r="F137" s="33"/>
      <c r="G137" s="30" t="str">
        <f t="shared" ca="1" si="104"/>
        <v/>
      </c>
      <c r="H137" s="31"/>
      <c r="I137" s="31" t="str">
        <f t="shared" ca="1" si="96"/>
        <v/>
      </c>
      <c r="K137" s="33" t="str">
        <f t="shared" ca="1" si="105"/>
        <v/>
      </c>
      <c r="L137" s="32">
        <f t="shared" ca="1" si="109"/>
        <v>0</v>
      </c>
      <c r="M137" s="32">
        <f t="shared" si="106"/>
        <v>0</v>
      </c>
      <c r="N137" s="32">
        <f t="shared" ca="1" si="107"/>
        <v>0</v>
      </c>
      <c r="R137" s="31" t="str">
        <f t="shared" ca="1" si="108"/>
        <v/>
      </c>
      <c r="S137" s="31" t="str">
        <f t="shared" ca="1" si="102"/>
        <v/>
      </c>
      <c r="AMJ137" s="2"/>
    </row>
    <row r="138" spans="2:1024" s="32" customFormat="1" ht="13.5" customHeight="1" x14ac:dyDescent="0.2">
      <c r="B138" s="31" t="str">
        <f>IF(D138="","",VLOOKUP(D138, 'SKU Маскарпоне'!$A$1:$B$150, 2, 0))</f>
        <v/>
      </c>
      <c r="C138" s="31" t="str">
        <f>IF(D138="","",VLOOKUP(D138, 'SKU Маскарпоне'!$A$1:$D$150, 4, 0))</f>
        <v/>
      </c>
      <c r="E138" s="50" t="str">
        <f>IF(D138="-", "-", IF(D138="", "", INT(F138*VLOOKUP(D138, 'SKU Маскарпоне'!$A$1:$C$150, 3, 0))))</f>
        <v/>
      </c>
      <c r="F138" s="33"/>
      <c r="G138" s="30" t="str">
        <f t="shared" ca="1" si="104"/>
        <v/>
      </c>
      <c r="H138" s="31"/>
      <c r="I138" s="31" t="str">
        <f t="shared" ca="1" si="96"/>
        <v/>
      </c>
      <c r="K138" s="33" t="str">
        <f t="shared" ca="1" si="105"/>
        <v/>
      </c>
      <c r="L138" s="32">
        <f t="shared" ca="1" si="109"/>
        <v>0</v>
      </c>
      <c r="M138" s="32">
        <f t="shared" si="106"/>
        <v>0</v>
      </c>
      <c r="N138" s="32">
        <f t="shared" ca="1" si="107"/>
        <v>0</v>
      </c>
      <c r="R138" s="31" t="str">
        <f t="shared" ca="1" si="108"/>
        <v/>
      </c>
      <c r="S138" s="31" t="str">
        <f t="shared" ca="1" si="102"/>
        <v/>
      </c>
      <c r="AMJ138" s="2"/>
    </row>
    <row r="139" spans="2:1024" s="32" customFormat="1" ht="13.5" customHeight="1" x14ac:dyDescent="0.2">
      <c r="B139" s="31" t="str">
        <f>IF(D139="","",VLOOKUP(D139, 'SKU Маскарпоне'!$A$1:$B$150, 2, 0))</f>
        <v/>
      </c>
      <c r="C139" s="31" t="str">
        <f>IF(D139="","",VLOOKUP(D139, 'SKU Маскарпоне'!$A$1:$D$150, 4, 0))</f>
        <v/>
      </c>
      <c r="E139" s="50" t="str">
        <f>IF(D139="-", "-", IF(D139="", "", INT(F139*VLOOKUP(D139, 'SKU Маскарпоне'!$A$1:$C$150, 3, 0))))</f>
        <v/>
      </c>
      <c r="F139" s="33"/>
      <c r="G139" s="30" t="str">
        <f t="shared" ca="1" si="104"/>
        <v/>
      </c>
      <c r="H139" s="31"/>
      <c r="I139" s="31" t="str">
        <f t="shared" ca="1" si="96"/>
        <v/>
      </c>
      <c r="K139" s="33" t="str">
        <f t="shared" ca="1" si="105"/>
        <v/>
      </c>
      <c r="L139" s="32">
        <f t="shared" ca="1" si="109"/>
        <v>0</v>
      </c>
      <c r="M139" s="32">
        <f t="shared" si="106"/>
        <v>0</v>
      </c>
      <c r="N139" s="32">
        <f t="shared" ca="1" si="107"/>
        <v>0</v>
      </c>
      <c r="R139" s="31" t="str">
        <f t="shared" ca="1" si="108"/>
        <v/>
      </c>
      <c r="S139" s="31" t="str">
        <f t="shared" ca="1" si="102"/>
        <v/>
      </c>
      <c r="AMJ139" s="2"/>
    </row>
    <row r="140" spans="2:1024" s="32" customFormat="1" ht="13.5" customHeight="1" x14ac:dyDescent="0.2">
      <c r="B140" s="31" t="str">
        <f>IF(D140="","",VLOOKUP(D140, 'SKU Маскарпоне'!$A$1:$B$150, 2, 0))</f>
        <v/>
      </c>
      <c r="C140" s="31" t="str">
        <f>IF(D140="","",VLOOKUP(D140, 'SKU Маскарпоне'!$A$1:$D$150, 4, 0))</f>
        <v/>
      </c>
      <c r="E140" s="50" t="str">
        <f>IF(D140="-", "-", IF(D140="", "", INT(F140*VLOOKUP(D140, 'SKU Маскарпоне'!$A$1:$C$150, 3, 0))))</f>
        <v/>
      </c>
      <c r="F140" s="33"/>
      <c r="G140" s="30" t="str">
        <f t="shared" ca="1" si="104"/>
        <v/>
      </c>
      <c r="H140" s="31"/>
      <c r="I140" s="31" t="str">
        <f t="shared" ca="1" si="96"/>
        <v/>
      </c>
      <c r="K140" s="33" t="str">
        <f t="shared" ca="1" si="105"/>
        <v/>
      </c>
      <c r="L140" s="32">
        <f t="shared" ca="1" si="109"/>
        <v>0</v>
      </c>
      <c r="M140" s="32">
        <f t="shared" si="106"/>
        <v>0</v>
      </c>
      <c r="N140" s="32">
        <f t="shared" ca="1" si="107"/>
        <v>0</v>
      </c>
      <c r="R140" s="31" t="str">
        <f t="shared" ca="1" si="108"/>
        <v/>
      </c>
      <c r="S140" s="31" t="str">
        <f t="shared" ca="1" si="102"/>
        <v/>
      </c>
      <c r="AMJ140" s="2"/>
    </row>
    <row r="141" spans="2:1024" s="32" customFormat="1" ht="13.5" customHeight="1" x14ac:dyDescent="0.2">
      <c r="B141" s="31" t="str">
        <f>IF(D141="","",VLOOKUP(D141, 'SKU Маскарпоне'!$A$1:$B$150, 2, 0))</f>
        <v/>
      </c>
      <c r="C141" s="31" t="str">
        <f>IF(D141="","",VLOOKUP(D141, 'SKU Маскарпоне'!$A$1:$D$150, 4, 0))</f>
        <v/>
      </c>
      <c r="E141" s="50" t="str">
        <f>IF(D141="-", "-", IF(D141="", "", INT(F141*VLOOKUP(D141, 'SKU Маскарпоне'!$A$1:$C$150, 3, 0))))</f>
        <v/>
      </c>
      <c r="F141" s="33"/>
      <c r="G141" s="30" t="str">
        <f t="shared" ca="1" si="104"/>
        <v/>
      </c>
      <c r="H141" s="31"/>
      <c r="I141" s="31" t="str">
        <f t="shared" ca="1" si="96"/>
        <v/>
      </c>
      <c r="K141" s="33" t="str">
        <f t="shared" ca="1" si="105"/>
        <v/>
      </c>
      <c r="L141" s="32">
        <f t="shared" ca="1" si="109"/>
        <v>0</v>
      </c>
      <c r="M141" s="32">
        <f t="shared" si="106"/>
        <v>0</v>
      </c>
      <c r="N141" s="32">
        <f t="shared" ca="1" si="107"/>
        <v>0</v>
      </c>
      <c r="R141" s="31" t="str">
        <f t="shared" ca="1" si="108"/>
        <v/>
      </c>
      <c r="S141" s="31" t="str">
        <f t="shared" ca="1" si="102"/>
        <v/>
      </c>
      <c r="AMJ141" s="2"/>
    </row>
    <row r="142" spans="2:1024" s="32" customFormat="1" ht="13.5" customHeight="1" x14ac:dyDescent="0.2">
      <c r="B142" s="31" t="str">
        <f>IF(D142="","",VLOOKUP(D142, 'SKU Маскарпоне'!$A$1:$B$150, 2, 0))</f>
        <v/>
      </c>
      <c r="C142" s="31" t="str">
        <f>IF(D142="","",VLOOKUP(D142, 'SKU Маскарпоне'!$A$1:$D$150, 4, 0))</f>
        <v/>
      </c>
      <c r="E142" s="50" t="str">
        <f>IF(D142="-", "-", IF(D142="", "", INT(F142*VLOOKUP(D142, 'SKU Маскарпоне'!$A$1:$C$150, 3, 0))))</f>
        <v/>
      </c>
      <c r="F142" s="33"/>
      <c r="G142" s="30" t="str">
        <f t="shared" ca="1" si="104"/>
        <v/>
      </c>
      <c r="H142" s="31"/>
      <c r="I142" s="31" t="str">
        <f t="shared" ca="1" si="96"/>
        <v/>
      </c>
      <c r="K142" s="33" t="str">
        <f t="shared" ca="1" si="105"/>
        <v/>
      </c>
      <c r="L142" s="32">
        <f t="shared" ca="1" si="109"/>
        <v>0</v>
      </c>
      <c r="M142" s="32">
        <f t="shared" si="106"/>
        <v>0</v>
      </c>
      <c r="N142" s="32">
        <f t="shared" ca="1" si="107"/>
        <v>0</v>
      </c>
      <c r="R142" s="31" t="str">
        <f t="shared" ca="1" si="108"/>
        <v/>
      </c>
      <c r="S142" s="31" t="str">
        <f t="shared" ca="1" si="102"/>
        <v/>
      </c>
      <c r="AMJ142" s="2"/>
    </row>
    <row r="143" spans="2:1024" s="32" customFormat="1" ht="13.5" customHeight="1" x14ac:dyDescent="0.2">
      <c r="B143" s="31" t="str">
        <f>IF(D143="","",VLOOKUP(D143, 'SKU Маскарпоне'!$A$1:$B$150, 2, 0))</f>
        <v/>
      </c>
      <c r="C143" s="31" t="str">
        <f>IF(D143="","",VLOOKUP(D143, 'SKU Маскарпоне'!$A$1:$D$150, 4, 0))</f>
        <v/>
      </c>
      <c r="E143" s="50" t="str">
        <f>IF(D143="-", "-", IF(D143="", "", INT(F143*VLOOKUP(D143, 'SKU Маскарпоне'!$A$1:$C$150, 3, 0))))</f>
        <v/>
      </c>
      <c r="F143" s="33"/>
      <c r="G143" s="30" t="str">
        <f t="shared" ca="1" si="104"/>
        <v/>
      </c>
      <c r="H143" s="31"/>
      <c r="I143" s="31" t="str">
        <f t="shared" ca="1" si="96"/>
        <v/>
      </c>
      <c r="K143" s="33" t="str">
        <f t="shared" ca="1" si="105"/>
        <v/>
      </c>
      <c r="L143" s="32">
        <f t="shared" ca="1" si="109"/>
        <v>0</v>
      </c>
      <c r="M143" s="32">
        <f t="shared" si="106"/>
        <v>0</v>
      </c>
      <c r="N143" s="32">
        <f t="shared" ca="1" si="107"/>
        <v>0</v>
      </c>
      <c r="R143" s="31" t="str">
        <f t="shared" ca="1" si="108"/>
        <v/>
      </c>
      <c r="S143" s="31" t="str">
        <f t="shared" ca="1" si="102"/>
        <v/>
      </c>
      <c r="AMJ143" s="2"/>
    </row>
    <row r="144" spans="2:1024" s="32" customFormat="1" ht="13.5" customHeight="1" x14ac:dyDescent="0.2">
      <c r="B144" s="31" t="str">
        <f>IF(D144="","",VLOOKUP(D144, 'SKU Маскарпоне'!$A$1:$B$150, 2, 0))</f>
        <v/>
      </c>
      <c r="C144" s="31" t="str">
        <f>IF(D144="","",VLOOKUP(D144, 'SKU Маскарпоне'!$A$1:$D$150, 4, 0))</f>
        <v/>
      </c>
      <c r="E144" s="50" t="str">
        <f>IF(D144="-", "-", IF(D144="", "", INT(F144*VLOOKUP(D144, 'SKU Маскарпоне'!$A$1:$C$150, 3, 0))))</f>
        <v/>
      </c>
      <c r="F144" s="33"/>
      <c r="G144" s="30" t="str">
        <f t="shared" ca="1" si="104"/>
        <v/>
      </c>
      <c r="H144" s="31"/>
      <c r="I144" s="31" t="str">
        <f t="shared" ca="1" si="96"/>
        <v/>
      </c>
      <c r="K144" s="33" t="str">
        <f t="shared" ca="1" si="105"/>
        <v/>
      </c>
      <c r="L144" s="32">
        <f t="shared" ca="1" si="109"/>
        <v>0</v>
      </c>
      <c r="M144" s="32">
        <f t="shared" si="106"/>
        <v>0</v>
      </c>
      <c r="N144" s="32">
        <f t="shared" ca="1" si="107"/>
        <v>0</v>
      </c>
      <c r="R144" s="31" t="str">
        <f t="shared" ca="1" si="108"/>
        <v/>
      </c>
      <c r="S144" s="31" t="str">
        <f t="shared" ca="1" si="102"/>
        <v/>
      </c>
      <c r="AMJ144" s="2"/>
    </row>
    <row r="145" spans="2:1024" s="32" customFormat="1" ht="13.5" customHeight="1" x14ac:dyDescent="0.2">
      <c r="B145" s="31" t="str">
        <f>IF(D145="","",VLOOKUP(D145, 'SKU Маскарпоне'!$A$1:$B$150, 2, 0))</f>
        <v/>
      </c>
      <c r="C145" s="31" t="str">
        <f>IF(D145="","",VLOOKUP(D145, 'SKU Маскарпоне'!$A$1:$D$150, 4, 0))</f>
        <v/>
      </c>
      <c r="E145" s="50" t="str">
        <f>IF(D145="-", "-", IF(D145="", "", INT(F145*VLOOKUP(D145, 'SKU Маскарпоне'!$A$1:$C$150, 3, 0))))</f>
        <v/>
      </c>
      <c r="F145" s="33"/>
      <c r="G145" s="30" t="str">
        <f t="shared" ca="1" si="104"/>
        <v/>
      </c>
      <c r="H145" s="31"/>
      <c r="I145" s="31" t="str">
        <f t="shared" ca="1" si="96"/>
        <v/>
      </c>
      <c r="K145" s="33" t="str">
        <f t="shared" ca="1" si="105"/>
        <v/>
      </c>
      <c r="L145" s="32">
        <f t="shared" ca="1" si="109"/>
        <v>0</v>
      </c>
      <c r="M145" s="32">
        <f t="shared" si="106"/>
        <v>0</v>
      </c>
      <c r="N145" s="32">
        <f t="shared" ca="1" si="107"/>
        <v>0</v>
      </c>
      <c r="R145" s="31" t="str">
        <f t="shared" ca="1" si="108"/>
        <v/>
      </c>
      <c r="S145" s="31" t="str">
        <f t="shared" ca="1" si="102"/>
        <v/>
      </c>
      <c r="AMJ145" s="2"/>
    </row>
    <row r="146" spans="2:1024" s="32" customFormat="1" ht="13.5" customHeight="1" x14ac:dyDescent="0.2">
      <c r="B146" s="31" t="str">
        <f>IF(D146="","",VLOOKUP(D146, 'SKU Маскарпоне'!$A$1:$B$150, 2, 0))</f>
        <v/>
      </c>
      <c r="C146" s="31" t="str">
        <f>IF(D146="","",VLOOKUP(D146, 'SKU Маскарпоне'!$A$1:$D$150, 4, 0))</f>
        <v/>
      </c>
      <c r="E146" s="50" t="str">
        <f>IF(D146="-", "-", IF(D146="", "", INT(F146*VLOOKUP(D146, 'SKU Маскарпоне'!$A$1:$C$150, 3, 0))))</f>
        <v/>
      </c>
      <c r="F146" s="33"/>
      <c r="G146" s="30" t="str">
        <f t="shared" ca="1" si="104"/>
        <v/>
      </c>
      <c r="H146" s="31"/>
      <c r="I146" s="31" t="str">
        <f t="shared" ca="1" si="96"/>
        <v/>
      </c>
      <c r="K146" s="33" t="str">
        <f t="shared" ca="1" si="105"/>
        <v/>
      </c>
      <c r="L146" s="32">
        <f t="shared" ca="1" si="109"/>
        <v>0</v>
      </c>
      <c r="M146" s="32">
        <f t="shared" si="106"/>
        <v>0</v>
      </c>
      <c r="N146" s="32">
        <f t="shared" ca="1" si="107"/>
        <v>0</v>
      </c>
      <c r="R146" s="31" t="str">
        <f t="shared" ca="1" si="108"/>
        <v/>
      </c>
      <c r="S146" s="31" t="str">
        <f t="shared" ca="1" si="102"/>
        <v/>
      </c>
      <c r="AMJ146" s="2"/>
    </row>
    <row r="147" spans="2:1024" s="32" customFormat="1" ht="13.5" customHeight="1" x14ac:dyDescent="0.2">
      <c r="B147" s="31" t="str">
        <f>IF(D147="","",VLOOKUP(D147, 'SKU Маскарпоне'!$A$1:$B$150, 2, 0))</f>
        <v/>
      </c>
      <c r="C147" s="31" t="str">
        <f>IF(D147="","",VLOOKUP(D147, 'SKU Маскарпоне'!$A$1:$D$150, 4, 0))</f>
        <v/>
      </c>
      <c r="E147" s="50" t="str">
        <f>IF(D147="-", "-", IF(D147="", "", INT(F147*VLOOKUP(D147, 'SKU Маскарпоне'!$A$1:$C$150, 3, 0))))</f>
        <v/>
      </c>
      <c r="F147" s="33"/>
      <c r="G147" s="30" t="str">
        <f t="shared" ca="1" si="104"/>
        <v/>
      </c>
      <c r="H147" s="31"/>
      <c r="I147" s="31" t="str">
        <f t="shared" ca="1" si="96"/>
        <v/>
      </c>
      <c r="K147" s="33" t="str">
        <f t="shared" ca="1" si="105"/>
        <v/>
      </c>
      <c r="L147" s="32">
        <f t="shared" ca="1" si="109"/>
        <v>0</v>
      </c>
      <c r="M147" s="32">
        <f t="shared" si="106"/>
        <v>0</v>
      </c>
      <c r="N147" s="32">
        <f t="shared" ca="1" si="107"/>
        <v>0</v>
      </c>
      <c r="R147" s="31" t="str">
        <f t="shared" ca="1" si="108"/>
        <v/>
      </c>
      <c r="S147" s="31" t="str">
        <f t="shared" ca="1" si="102"/>
        <v/>
      </c>
      <c r="AMJ147" s="2"/>
    </row>
    <row r="148" spans="2:1024" s="32" customFormat="1" ht="13.5" customHeight="1" x14ac:dyDescent="0.2">
      <c r="B148" s="31" t="str">
        <f>IF(D148="","",VLOOKUP(D148, 'SKU Маскарпоне'!$A$1:$B$150, 2, 0))</f>
        <v/>
      </c>
      <c r="C148" s="31" t="str">
        <f>IF(D148="","",VLOOKUP(D148, 'SKU Маскарпоне'!$A$1:$D$150, 4, 0))</f>
        <v/>
      </c>
      <c r="E148" s="50" t="str">
        <f>IF(D148="-", "-", IF(D148="", "", INT(F148*VLOOKUP(D148, 'SKU Маскарпоне'!$A$1:$C$150, 3, 0))))</f>
        <v/>
      </c>
      <c r="F148" s="33"/>
      <c r="G148" s="30" t="str">
        <f t="shared" ca="1" si="104"/>
        <v/>
      </c>
      <c r="H148" s="31"/>
      <c r="I148" s="31" t="str">
        <f t="shared" ca="1" si="96"/>
        <v/>
      </c>
      <c r="K148" s="33" t="str">
        <f t="shared" ca="1" si="105"/>
        <v/>
      </c>
      <c r="L148" s="32">
        <f t="shared" ca="1" si="109"/>
        <v>0</v>
      </c>
      <c r="M148" s="32">
        <f t="shared" si="106"/>
        <v>0</v>
      </c>
      <c r="N148" s="32">
        <f t="shared" ca="1" si="107"/>
        <v>0</v>
      </c>
      <c r="R148" s="31" t="str">
        <f t="shared" ca="1" si="108"/>
        <v/>
      </c>
      <c r="S148" s="31" t="str">
        <f t="shared" ca="1" si="102"/>
        <v/>
      </c>
      <c r="AMJ148" s="2"/>
    </row>
    <row r="149" spans="2:1024" s="32" customFormat="1" ht="13.5" customHeight="1" x14ac:dyDescent="0.2">
      <c r="B149" s="31" t="str">
        <f>IF(D149="","",VLOOKUP(D149, 'SKU Маскарпоне'!$A$1:$B$150, 2, 0))</f>
        <v/>
      </c>
      <c r="C149" s="31" t="str">
        <f>IF(D149="","",VLOOKUP(D149, 'SKU Маскарпоне'!$A$1:$D$150, 4, 0))</f>
        <v/>
      </c>
      <c r="E149" s="50" t="str">
        <f>IF(D149="-", "-", IF(D149="", "", INT(F149*VLOOKUP(D149, 'SKU Маскарпоне'!$A$1:$C$150, 3, 0))))</f>
        <v/>
      </c>
      <c r="F149" s="33"/>
      <c r="G149" s="30" t="str">
        <f t="shared" ca="1" si="104"/>
        <v/>
      </c>
      <c r="H149" s="31"/>
      <c r="I149" s="31" t="str">
        <f t="shared" ca="1" si="96"/>
        <v/>
      </c>
      <c r="K149" s="33" t="str">
        <f t="shared" ca="1" si="105"/>
        <v/>
      </c>
      <c r="L149" s="32">
        <f t="shared" ca="1" si="109"/>
        <v>0</v>
      </c>
      <c r="M149" s="32">
        <f t="shared" si="106"/>
        <v>0</v>
      </c>
      <c r="N149" s="32">
        <f t="shared" ca="1" si="107"/>
        <v>0</v>
      </c>
      <c r="R149" s="31" t="str">
        <f t="shared" ca="1" si="108"/>
        <v/>
      </c>
      <c r="S149" s="31" t="str">
        <f t="shared" ca="1" si="102"/>
        <v/>
      </c>
      <c r="AMJ149" s="2"/>
    </row>
    <row r="150" spans="2:1024" s="32" customFormat="1" ht="13.5" customHeight="1" x14ac:dyDescent="0.2">
      <c r="B150" s="31" t="str">
        <f>IF(D150="","",VLOOKUP(D150, 'SKU Маскарпоне'!$A$1:$B$150, 2, 0))</f>
        <v/>
      </c>
      <c r="C150" s="31" t="str">
        <f>IF(D150="","",VLOOKUP(D150, 'SKU Маскарпоне'!$A$1:$D$150, 4, 0))</f>
        <v/>
      </c>
      <c r="E150" s="50" t="str">
        <f>IF(D150="-", "-", IF(D150="", "", INT(F150*VLOOKUP(D150, 'SKU Маскарпоне'!$A$1:$C$150, 3, 0))))</f>
        <v/>
      </c>
      <c r="F150" s="33"/>
      <c r="G150" s="30" t="str">
        <f t="shared" ca="1" si="104"/>
        <v/>
      </c>
      <c r="H150" s="31"/>
      <c r="I150" s="31" t="str">
        <f t="shared" ca="1" si="96"/>
        <v/>
      </c>
      <c r="K150" s="33" t="str">
        <f t="shared" ca="1" si="105"/>
        <v/>
      </c>
      <c r="L150" s="32">
        <f t="shared" ca="1" si="109"/>
        <v>0</v>
      </c>
      <c r="M150" s="32">
        <f t="shared" si="106"/>
        <v>0</v>
      </c>
      <c r="N150" s="32">
        <f t="shared" ca="1" si="107"/>
        <v>0</v>
      </c>
      <c r="R150" s="31" t="str">
        <f t="shared" ca="1" si="108"/>
        <v/>
      </c>
      <c r="S150" s="31" t="str">
        <f t="shared" ca="1" si="102"/>
        <v/>
      </c>
      <c r="AMJ150" s="2"/>
    </row>
    <row r="151" spans="2:1024" s="32" customFormat="1" ht="13.5" customHeight="1" x14ac:dyDescent="0.2">
      <c r="B151" s="31" t="str">
        <f>IF(D151="","",VLOOKUP(D151, 'SKU Маскарпоне'!$A$1:$B$150, 2, 0))</f>
        <v/>
      </c>
      <c r="C151" s="31" t="str">
        <f>IF(D151="","",VLOOKUP(D151, 'SKU Маскарпоне'!$A$1:$D$150, 4, 0))</f>
        <v/>
      </c>
      <c r="E151" s="50" t="str">
        <f>IF(D151="-", "-", IF(D151="", "", INT(F151*VLOOKUP(D151, 'SKU Маскарпоне'!$A$1:$C$150, 3, 0))))</f>
        <v/>
      </c>
      <c r="F151" s="33"/>
      <c r="G151" s="30" t="str">
        <f t="shared" ca="1" si="104"/>
        <v/>
      </c>
      <c r="H151" s="31"/>
      <c r="I151" s="31" t="str">
        <f t="shared" ca="1" si="96"/>
        <v/>
      </c>
      <c r="K151" s="33" t="str">
        <f t="shared" ca="1" si="105"/>
        <v/>
      </c>
      <c r="L151" s="32">
        <f t="shared" ca="1" si="109"/>
        <v>0</v>
      </c>
      <c r="M151" s="32">
        <f t="shared" si="106"/>
        <v>0</v>
      </c>
      <c r="N151" s="32">
        <f t="shared" ca="1" si="107"/>
        <v>0</v>
      </c>
      <c r="R151" s="31" t="str">
        <f t="shared" ca="1" si="108"/>
        <v/>
      </c>
      <c r="S151" s="31" t="str">
        <f t="shared" ca="1" si="102"/>
        <v/>
      </c>
      <c r="AMJ151" s="2"/>
    </row>
    <row r="152" spans="2:1024" s="32" customFormat="1" ht="13.5" customHeight="1" x14ac:dyDescent="0.2">
      <c r="B152" s="31" t="str">
        <f>IF(D152="","",VLOOKUP(D152, 'SKU Маскарпоне'!$A$1:$B$150, 2, 0))</f>
        <v/>
      </c>
      <c r="C152" s="31" t="str">
        <f>IF(D152="","",VLOOKUP(D152, 'SKU Маскарпоне'!$A$1:$D$150, 4, 0))</f>
        <v/>
      </c>
      <c r="E152" s="50" t="str">
        <f>IF(D152="-", "-", IF(D152="", "", INT(F152*VLOOKUP(D152, 'SKU Маскарпоне'!$A$1:$C$150, 3, 0))))</f>
        <v/>
      </c>
      <c r="F152" s="33"/>
      <c r="G152" s="30" t="str">
        <f t="shared" ca="1" si="104"/>
        <v/>
      </c>
      <c r="H152" s="31"/>
      <c r="I152" s="31" t="str">
        <f t="shared" ca="1" si="96"/>
        <v/>
      </c>
      <c r="K152" s="33" t="str">
        <f t="shared" ca="1" si="105"/>
        <v/>
      </c>
      <c r="L152" s="32">
        <f t="shared" ca="1" si="109"/>
        <v>0</v>
      </c>
      <c r="M152" s="32">
        <f t="shared" si="106"/>
        <v>0</v>
      </c>
      <c r="N152" s="32">
        <f t="shared" ca="1" si="107"/>
        <v>0</v>
      </c>
      <c r="R152" s="31" t="str">
        <f t="shared" ca="1" si="108"/>
        <v/>
      </c>
      <c r="S152" s="31" t="str">
        <f t="shared" ca="1" si="102"/>
        <v/>
      </c>
      <c r="AMJ152" s="2"/>
    </row>
    <row r="153" spans="2:1024" s="32" customFormat="1" ht="13.5" customHeight="1" x14ac:dyDescent="0.2">
      <c r="B153" s="31" t="str">
        <f>IF(D153="","",VLOOKUP(D153, 'SKU Маскарпоне'!$A$1:$B$150, 2, 0))</f>
        <v/>
      </c>
      <c r="C153" s="31" t="str">
        <f>IF(D153="","",VLOOKUP(D153, 'SKU Маскарпоне'!$A$1:$D$150, 4, 0))</f>
        <v/>
      </c>
      <c r="E153" s="50" t="str">
        <f>IF(D153="-", "-", IF(D153="", "", INT(F153*VLOOKUP(D153, 'SKU Маскарпоне'!$A$1:$C$150, 3, 0))))</f>
        <v/>
      </c>
      <c r="F153" s="33"/>
      <c r="G153" s="30" t="str">
        <f t="shared" ca="1" si="104"/>
        <v/>
      </c>
      <c r="H153" s="31"/>
      <c r="I153" s="31" t="str">
        <f t="shared" ca="1" si="96"/>
        <v/>
      </c>
      <c r="K153" s="33" t="str">
        <f t="shared" ca="1" si="105"/>
        <v/>
      </c>
      <c r="L153" s="32">
        <f t="shared" ca="1" si="109"/>
        <v>0</v>
      </c>
      <c r="M153" s="32">
        <f t="shared" si="106"/>
        <v>0</v>
      </c>
      <c r="N153" s="32">
        <f t="shared" ca="1" si="107"/>
        <v>0</v>
      </c>
      <c r="R153" s="31" t="str">
        <f t="shared" ca="1" si="108"/>
        <v/>
      </c>
      <c r="S153" s="31" t="str">
        <f t="shared" ca="1" si="102"/>
        <v/>
      </c>
      <c r="AMJ153" s="2"/>
    </row>
    <row r="154" spans="2:1024" s="32" customFormat="1" ht="13.5" customHeight="1" x14ac:dyDescent="0.2">
      <c r="B154" s="31" t="str">
        <f>IF(D154="","",VLOOKUP(D154, 'SKU Маскарпоне'!$A$1:$B$150, 2, 0))</f>
        <v/>
      </c>
      <c r="C154" s="31" t="str">
        <f>IF(D154="","",VLOOKUP(D154, 'SKU Маскарпоне'!$A$1:$D$150, 4, 0))</f>
        <v/>
      </c>
      <c r="E154" s="50" t="str">
        <f>IF(D154="-", "-", IF(D154="", "", INT(F154*VLOOKUP(D154, 'SKU Маскарпоне'!$A$1:$C$150, 3, 0))))</f>
        <v/>
      </c>
      <c r="F154" s="33"/>
      <c r="G154" s="30" t="str">
        <f t="shared" ca="1" si="104"/>
        <v/>
      </c>
      <c r="H154" s="31"/>
      <c r="I154" s="31" t="str">
        <f t="shared" ca="1" si="96"/>
        <v/>
      </c>
      <c r="K154" s="33" t="str">
        <f t="shared" ca="1" si="105"/>
        <v/>
      </c>
      <c r="L154" s="32">
        <f t="shared" ca="1" si="109"/>
        <v>0</v>
      </c>
      <c r="M154" s="32">
        <f t="shared" si="106"/>
        <v>0</v>
      </c>
      <c r="N154" s="32">
        <f t="shared" ca="1" si="107"/>
        <v>0</v>
      </c>
      <c r="R154" s="31" t="str">
        <f t="shared" ca="1" si="108"/>
        <v/>
      </c>
      <c r="S154" s="31" t="str">
        <f t="shared" ca="1" si="102"/>
        <v/>
      </c>
      <c r="AMJ154" s="2"/>
    </row>
    <row r="155" spans="2:1024" s="32" customFormat="1" ht="13.5" customHeight="1" x14ac:dyDescent="0.2">
      <c r="B155" s="31" t="str">
        <f>IF(D155="","",VLOOKUP(D155, 'SKU Маскарпоне'!$A$1:$B$150, 2, 0))</f>
        <v/>
      </c>
      <c r="C155" s="31" t="str">
        <f>IF(D155="","",VLOOKUP(D155, 'SKU Маскарпоне'!$A$1:$D$150, 4, 0))</f>
        <v/>
      </c>
      <c r="E155" s="50" t="str">
        <f>IF(D155="-", "-", IF(D155="", "", INT(F155*VLOOKUP(D155, 'SKU Маскарпоне'!$A$1:$C$150, 3, 0))))</f>
        <v/>
      </c>
      <c r="F155" s="33"/>
      <c r="G155" s="30" t="str">
        <f t="shared" ca="1" si="104"/>
        <v/>
      </c>
      <c r="H155" s="31" t="str">
        <f t="shared" ref="H155:H196" ca="1" si="110">IF(J155 = "-", INDIRECT("D" &amp; ROW() - 1) * 1890,"")</f>
        <v/>
      </c>
      <c r="I155" s="31" t="str">
        <f t="shared" ca="1" si="96"/>
        <v/>
      </c>
      <c r="R155" s="31" t="str">
        <f t="shared" ca="1" si="108"/>
        <v/>
      </c>
      <c r="S155" s="31" t="str">
        <f t="shared" ca="1" si="102"/>
        <v/>
      </c>
      <c r="AMJ155" s="2"/>
    </row>
    <row r="156" spans="2:1024" s="32" customFormat="1" ht="13.5" customHeight="1" x14ac:dyDescent="0.2">
      <c r="B156" s="31" t="str">
        <f>IF(D156="","",VLOOKUP(D156, 'SKU Маскарпоне'!$A$1:$B$150, 2, 0))</f>
        <v/>
      </c>
      <c r="C156" s="31" t="str">
        <f>IF(D156="","",VLOOKUP(D156, 'SKU Маскарпоне'!$A$1:$D$150, 4, 0))</f>
        <v/>
      </c>
      <c r="E156" s="50" t="str">
        <f>IF(D156="-", "-", IF(D156="", "", INT(F156*VLOOKUP(D156, 'SKU Маскарпоне'!$A$1:$C$150, 3, 0))))</f>
        <v/>
      </c>
      <c r="F156" s="33"/>
      <c r="G156" s="30" t="str">
        <f t="shared" ca="1" si="104"/>
        <v/>
      </c>
      <c r="H156" s="31" t="str">
        <f t="shared" ca="1" si="110"/>
        <v/>
      </c>
      <c r="I156" s="31" t="str">
        <f t="shared" ca="1" si="96"/>
        <v/>
      </c>
      <c r="R156" s="31" t="str">
        <f t="shared" ca="1" si="108"/>
        <v/>
      </c>
      <c r="S156" s="31" t="str">
        <f t="shared" ca="1" si="102"/>
        <v/>
      </c>
      <c r="AMJ156" s="2"/>
    </row>
    <row r="157" spans="2:1024" s="32" customFormat="1" ht="13.5" customHeight="1" x14ac:dyDescent="0.2">
      <c r="B157" s="31" t="str">
        <f>IF(D157="","",VLOOKUP(D157, 'SKU Маскарпоне'!$A$1:$B$150, 2, 0))</f>
        <v/>
      </c>
      <c r="C157" s="31" t="str">
        <f>IF(D157="","",VLOOKUP(D157, 'SKU Маскарпоне'!$A$1:$D$150, 4, 0))</f>
        <v/>
      </c>
      <c r="E157" s="50" t="str">
        <f>IF(D157="-", "-", IF(D157="", "", INT(F157*VLOOKUP(D157, 'SKU Маскарпоне'!$A$1:$C$150, 3, 0))))</f>
        <v/>
      </c>
      <c r="F157" s="33"/>
      <c r="G157" s="30" t="str">
        <f t="shared" ca="1" si="104"/>
        <v/>
      </c>
      <c r="H157" s="31" t="str">
        <f t="shared" ca="1" si="110"/>
        <v/>
      </c>
      <c r="I157" s="31" t="str">
        <f t="shared" ca="1" si="96"/>
        <v/>
      </c>
      <c r="R157" s="31" t="str">
        <f t="shared" ca="1" si="108"/>
        <v/>
      </c>
      <c r="S157" s="31" t="str">
        <f t="shared" ca="1" si="102"/>
        <v/>
      </c>
      <c r="AMJ157" s="2"/>
    </row>
    <row r="158" spans="2:1024" s="32" customFormat="1" ht="13.5" customHeight="1" x14ac:dyDescent="0.2">
      <c r="B158" s="31" t="str">
        <f>IF(D158="","",VLOOKUP(D158, 'SKU Маскарпоне'!$A$1:$B$150, 2, 0))</f>
        <v/>
      </c>
      <c r="C158" s="31" t="str">
        <f>IF(D158="","",VLOOKUP(D158, 'SKU Маскарпоне'!$A$1:$D$150, 4, 0))</f>
        <v/>
      </c>
      <c r="E158" s="50" t="str">
        <f>IF(D158="-", "-", IF(D158="", "", INT(F158*VLOOKUP(D158, 'SKU Маскарпоне'!$A$1:$C$150, 3, 0))))</f>
        <v/>
      </c>
      <c r="F158" s="33"/>
      <c r="G158" s="30" t="str">
        <f t="shared" ca="1" si="104"/>
        <v/>
      </c>
      <c r="H158" s="31" t="str">
        <f t="shared" ca="1" si="110"/>
        <v/>
      </c>
      <c r="I158" s="31" t="str">
        <f t="shared" ca="1" si="96"/>
        <v/>
      </c>
      <c r="R158" s="31" t="str">
        <f t="shared" ca="1" si="108"/>
        <v/>
      </c>
      <c r="S158" s="31" t="str">
        <f t="shared" ca="1" si="102"/>
        <v/>
      </c>
      <c r="AMJ158" s="2"/>
    </row>
    <row r="159" spans="2:1024" s="32" customFormat="1" ht="13.5" customHeight="1" x14ac:dyDescent="0.2">
      <c r="B159" s="31" t="str">
        <f>IF(D159="","",VLOOKUP(D159, 'SKU Маскарпоне'!$A$1:$B$150, 2, 0))</f>
        <v/>
      </c>
      <c r="C159" s="31" t="str">
        <f>IF(D159="","",VLOOKUP(D159, 'SKU Маскарпоне'!$A$1:$D$150, 4, 0))</f>
        <v/>
      </c>
      <c r="E159" s="50" t="str">
        <f>IF(D159="-", "-", IF(D159="", "", INT(F159*VLOOKUP(D159, 'SKU Маскарпоне'!$A$1:$C$150, 3, 0))))</f>
        <v/>
      </c>
      <c r="F159" s="33"/>
      <c r="G159" s="30" t="str">
        <f t="shared" ca="1" si="104"/>
        <v/>
      </c>
      <c r="H159" s="31" t="str">
        <f t="shared" ca="1" si="110"/>
        <v/>
      </c>
      <c r="I159" s="31" t="str">
        <f t="shared" ca="1" si="96"/>
        <v/>
      </c>
      <c r="R159" s="31" t="str">
        <f t="shared" ca="1" si="108"/>
        <v/>
      </c>
      <c r="S159" s="31" t="str">
        <f t="shared" ca="1" si="102"/>
        <v/>
      </c>
      <c r="AMJ159" s="2"/>
    </row>
    <row r="160" spans="2:1024" s="32" customFormat="1" ht="13.5" customHeight="1" x14ac:dyDescent="0.2">
      <c r="B160" s="31" t="str">
        <f>IF(D160="","",VLOOKUP(D160, 'SKU Маскарпоне'!$A$1:$B$150, 2, 0))</f>
        <v/>
      </c>
      <c r="C160" s="31" t="str">
        <f>IF(D160="","",VLOOKUP(D160, 'SKU Маскарпоне'!$A$1:$D$150, 4, 0))</f>
        <v/>
      </c>
      <c r="E160" s="50" t="str">
        <f>IF(D160="-", "-", IF(D160="", "", INT(F160*VLOOKUP(D160, 'SKU Маскарпоне'!$A$1:$C$150, 3, 0))))</f>
        <v/>
      </c>
      <c r="F160" s="33"/>
      <c r="G160" s="30" t="str">
        <f t="shared" ca="1" si="104"/>
        <v/>
      </c>
      <c r="H160" s="31" t="str">
        <f t="shared" ca="1" si="110"/>
        <v/>
      </c>
      <c r="I160" s="31" t="str">
        <f t="shared" ca="1" si="96"/>
        <v/>
      </c>
      <c r="R160" s="31" t="str">
        <f t="shared" ca="1" si="108"/>
        <v/>
      </c>
      <c r="S160" s="31" t="str">
        <f t="shared" ca="1" si="102"/>
        <v/>
      </c>
      <c r="AMJ160" s="2"/>
    </row>
    <row r="161" spans="2:1024" s="32" customFormat="1" ht="13.5" customHeight="1" x14ac:dyDescent="0.2">
      <c r="B161" s="31" t="str">
        <f>IF(D161="","",VLOOKUP(D161, 'SKU Маскарпоне'!$A$1:$B$150, 2, 0))</f>
        <v/>
      </c>
      <c r="C161" s="31" t="str">
        <f>IF(D161="","",VLOOKUP(D161, 'SKU Маскарпоне'!$A$1:$D$150, 4, 0))</f>
        <v/>
      </c>
      <c r="E161" s="50" t="str">
        <f>IF(D161="-", "-", IF(D161="", "", INT(F161*VLOOKUP(D161, 'SKU Маскарпоне'!$A$1:$C$150, 3, 0))))</f>
        <v/>
      </c>
      <c r="F161" s="33"/>
      <c r="G161" s="30" t="str">
        <f t="shared" ca="1" si="104"/>
        <v/>
      </c>
      <c r="H161" s="31" t="str">
        <f t="shared" ca="1" si="110"/>
        <v/>
      </c>
      <c r="I161" s="31" t="str">
        <f t="shared" ca="1" si="96"/>
        <v/>
      </c>
      <c r="R161" s="31" t="str">
        <f t="shared" ca="1" si="108"/>
        <v/>
      </c>
      <c r="S161" s="31" t="str">
        <f t="shared" ca="1" si="102"/>
        <v/>
      </c>
      <c r="AMJ161" s="2"/>
    </row>
    <row r="162" spans="2:1024" s="32" customFormat="1" ht="13.5" customHeight="1" x14ac:dyDescent="0.2">
      <c r="B162" s="31" t="str">
        <f>IF(D162="","",VLOOKUP(D162, 'SKU Маскарпоне'!$A$1:$B$150, 2, 0))</f>
        <v/>
      </c>
      <c r="C162" s="31" t="str">
        <f>IF(D162="","",VLOOKUP(D162, 'SKU Маскарпоне'!$A$1:$D$150, 4, 0))</f>
        <v/>
      </c>
      <c r="E162" s="50" t="str">
        <f>IF(D162="-", "-", IF(D162="", "", INT(F162*VLOOKUP(D162, 'SKU Маскарпоне'!$A$1:$C$150, 3, 0))))</f>
        <v/>
      </c>
      <c r="F162" s="33"/>
      <c r="G162" s="30" t="str">
        <f t="shared" ref="G162:G193" ca="1" si="111">IF(J162="","",(INDIRECT("N" &amp; ROW() - 1) - N162))</f>
        <v/>
      </c>
      <c r="H162" s="31" t="str">
        <f t="shared" ca="1" si="110"/>
        <v/>
      </c>
      <c r="I162" s="31" t="str">
        <f t="shared" ref="I162:I225" ca="1" si="112">IF(J162 = "-", INDIRECT("C" &amp; ROW() - 1),"")</f>
        <v/>
      </c>
      <c r="R162" s="31" t="str">
        <f t="shared" ref="R162:R193" ca="1" si="113">IF(Q162 = "", "", Q162 / INDIRECT("D" &amp; ROW() - 1) )</f>
        <v/>
      </c>
      <c r="S162" s="31" t="str">
        <f t="shared" ref="S162:S225" ca="1" si="114">IF(J162="-",IF(ISNUMBER(SEARCH(",", INDIRECT("B" &amp; ROW() - 1) )),1,""), "")</f>
        <v/>
      </c>
      <c r="AMJ162" s="2"/>
    </row>
    <row r="163" spans="2:1024" s="32" customFormat="1" ht="13.5" customHeight="1" x14ac:dyDescent="0.2">
      <c r="B163" s="31" t="str">
        <f>IF(D163="","",VLOOKUP(D163, 'SKU Маскарпоне'!$A$1:$B$150, 2, 0))</f>
        <v/>
      </c>
      <c r="C163" s="31" t="str">
        <f>IF(D163="","",VLOOKUP(D163, 'SKU Маскарпоне'!$A$1:$D$150, 4, 0))</f>
        <v/>
      </c>
      <c r="E163" s="50" t="str">
        <f>IF(D163="-", "-", IF(D163="", "", INT(F163*VLOOKUP(D163, 'SKU Маскарпоне'!$A$1:$C$150, 3, 0))))</f>
        <v/>
      </c>
      <c r="F163" s="33"/>
      <c r="G163" s="30" t="str">
        <f t="shared" ca="1" si="111"/>
        <v/>
      </c>
      <c r="H163" s="31" t="str">
        <f t="shared" ca="1" si="110"/>
        <v/>
      </c>
      <c r="I163" s="31" t="str">
        <f t="shared" ca="1" si="112"/>
        <v/>
      </c>
      <c r="R163" s="31" t="str">
        <f t="shared" ca="1" si="113"/>
        <v/>
      </c>
      <c r="S163" s="31" t="str">
        <f t="shared" ca="1" si="114"/>
        <v/>
      </c>
      <c r="AMJ163" s="2"/>
    </row>
    <row r="164" spans="2:1024" s="32" customFormat="1" ht="13.5" customHeight="1" x14ac:dyDescent="0.2">
      <c r="B164" s="31" t="str">
        <f>IF(D164="","",VLOOKUP(D164, 'SKU Маскарпоне'!$A$1:$B$150, 2, 0))</f>
        <v/>
      </c>
      <c r="C164" s="31" t="str">
        <f>IF(D164="","",VLOOKUP(D164, 'SKU Маскарпоне'!$A$1:$D$150, 4, 0))</f>
        <v/>
      </c>
      <c r="E164" s="50" t="str">
        <f>IF(D164="-", "-", IF(D164="", "", INT(F164*VLOOKUP(D164, 'SKU Маскарпоне'!$A$1:$C$150, 3, 0))))</f>
        <v/>
      </c>
      <c r="F164" s="33"/>
      <c r="G164" s="30" t="str">
        <f t="shared" ca="1" si="111"/>
        <v/>
      </c>
      <c r="H164" s="31" t="str">
        <f t="shared" ca="1" si="110"/>
        <v/>
      </c>
      <c r="I164" s="31" t="str">
        <f t="shared" ca="1" si="112"/>
        <v/>
      </c>
      <c r="R164" s="31" t="str">
        <f t="shared" ca="1" si="113"/>
        <v/>
      </c>
      <c r="S164" s="31" t="str">
        <f t="shared" ca="1" si="114"/>
        <v/>
      </c>
      <c r="AMJ164" s="2"/>
    </row>
    <row r="165" spans="2:1024" s="32" customFormat="1" ht="13.5" customHeight="1" x14ac:dyDescent="0.2">
      <c r="B165" s="31" t="str">
        <f>IF(D165="","",VLOOKUP(D165, 'SKU Маскарпоне'!$A$1:$B$150, 2, 0))</f>
        <v/>
      </c>
      <c r="C165" s="31" t="str">
        <f>IF(D165="","",VLOOKUP(D165, 'SKU Маскарпоне'!$A$1:$D$150, 4, 0))</f>
        <v/>
      </c>
      <c r="E165" s="50" t="str">
        <f>IF(D165="-", "-", IF(D165="", "", INT(F165*VLOOKUP(D165, 'SKU Маскарпоне'!$A$1:$C$150, 3, 0))))</f>
        <v/>
      </c>
      <c r="F165" s="33"/>
      <c r="G165" s="30" t="str">
        <f t="shared" ca="1" si="111"/>
        <v/>
      </c>
      <c r="H165" s="31" t="str">
        <f t="shared" ca="1" si="110"/>
        <v/>
      </c>
      <c r="I165" s="31" t="str">
        <f t="shared" ca="1" si="112"/>
        <v/>
      </c>
      <c r="R165" s="31" t="str">
        <f t="shared" ca="1" si="113"/>
        <v/>
      </c>
      <c r="S165" s="31" t="str">
        <f t="shared" ca="1" si="114"/>
        <v/>
      </c>
      <c r="AMJ165" s="2"/>
    </row>
    <row r="166" spans="2:1024" s="32" customFormat="1" ht="13.5" customHeight="1" x14ac:dyDescent="0.2">
      <c r="B166" s="31" t="str">
        <f>IF(D166="","",VLOOKUP(D166, 'SKU Маскарпоне'!$A$1:$B$150, 2, 0))</f>
        <v/>
      </c>
      <c r="C166" s="31" t="str">
        <f>IF(D166="","",VLOOKUP(D166, 'SKU Маскарпоне'!$A$1:$D$150, 4, 0))</f>
        <v/>
      </c>
      <c r="E166" s="50" t="str">
        <f>IF(D166="-", "-", IF(D166="", "", INT(F166*VLOOKUP(D166, 'SKU Маскарпоне'!$A$1:$C$150, 3, 0))))</f>
        <v/>
      </c>
      <c r="F166" s="33"/>
      <c r="G166" s="30" t="str">
        <f t="shared" ca="1" si="111"/>
        <v/>
      </c>
      <c r="H166" s="31" t="str">
        <f t="shared" ca="1" si="110"/>
        <v/>
      </c>
      <c r="I166" s="31" t="str">
        <f t="shared" ca="1" si="112"/>
        <v/>
      </c>
      <c r="R166" s="31" t="str">
        <f t="shared" ca="1" si="113"/>
        <v/>
      </c>
      <c r="S166" s="31" t="str">
        <f t="shared" ca="1" si="114"/>
        <v/>
      </c>
      <c r="AMJ166" s="2"/>
    </row>
    <row r="167" spans="2:1024" s="32" customFormat="1" ht="13.5" customHeight="1" x14ac:dyDescent="0.2">
      <c r="B167" s="31" t="str">
        <f>IF(D167="","",VLOOKUP(D167, 'SKU Маскарпоне'!$A$1:$B$150, 2, 0))</f>
        <v/>
      </c>
      <c r="C167" s="31" t="str">
        <f>IF(D167="","",VLOOKUP(D167, 'SKU Маскарпоне'!$A$1:$D$150, 4, 0))</f>
        <v/>
      </c>
      <c r="E167" s="50" t="str">
        <f>IF(D167="-", "-", IF(D167="", "", INT(F167*VLOOKUP(D167, 'SKU Маскарпоне'!$A$1:$C$150, 3, 0))))</f>
        <v/>
      </c>
      <c r="F167" s="33"/>
      <c r="G167" s="30" t="str">
        <f t="shared" ca="1" si="111"/>
        <v/>
      </c>
      <c r="H167" s="31" t="str">
        <f t="shared" ca="1" si="110"/>
        <v/>
      </c>
      <c r="I167" s="31" t="str">
        <f t="shared" ca="1" si="112"/>
        <v/>
      </c>
      <c r="R167" s="31" t="str">
        <f t="shared" ca="1" si="113"/>
        <v/>
      </c>
      <c r="S167" s="31" t="str">
        <f t="shared" ca="1" si="114"/>
        <v/>
      </c>
      <c r="AMJ167" s="2"/>
    </row>
    <row r="168" spans="2:1024" s="32" customFormat="1" ht="13.5" customHeight="1" x14ac:dyDescent="0.2">
      <c r="B168" s="31" t="str">
        <f>IF(D168="","",VLOOKUP(D168, 'SKU Маскарпоне'!$A$1:$B$150, 2, 0))</f>
        <v/>
      </c>
      <c r="C168" s="51" t="str">
        <f>IF(D168="","",VLOOKUP(D168, 'SKU Маскарпоне'!$A$1:$D$150, 4, 0))</f>
        <v/>
      </c>
      <c r="E168" s="50" t="str">
        <f>IF(D168="-", "-", IF(D168="", "", INT(F168*VLOOKUP(D168, 'SKU Маскарпоне'!$A$1:$C$150, 3, 0))))</f>
        <v/>
      </c>
      <c r="F168" s="33"/>
      <c r="G168" s="30" t="str">
        <f t="shared" ca="1" si="111"/>
        <v/>
      </c>
      <c r="H168" s="31" t="str">
        <f t="shared" ca="1" si="110"/>
        <v/>
      </c>
      <c r="I168" s="31" t="str">
        <f t="shared" ca="1" si="112"/>
        <v/>
      </c>
      <c r="R168" s="31" t="str">
        <f t="shared" ca="1" si="113"/>
        <v/>
      </c>
      <c r="S168" s="31" t="str">
        <f t="shared" ca="1" si="114"/>
        <v/>
      </c>
      <c r="AMJ168" s="2"/>
    </row>
    <row r="169" spans="2:1024" s="32" customFormat="1" ht="13.5" customHeight="1" x14ac:dyDescent="0.2">
      <c r="B169" s="31" t="str">
        <f>IF(D169="","",VLOOKUP(D169, 'SKU Маскарпоне'!$A$1:$B$150, 2, 0))</f>
        <v/>
      </c>
      <c r="C169" s="51" t="str">
        <f>IF(D169="","",VLOOKUP(D169, 'SKU Маскарпоне'!$A$1:$D$150, 4, 0))</f>
        <v/>
      </c>
      <c r="E169" s="50" t="str">
        <f>IF(D169="-", "-", IF(D169="", "", INT(F169*VLOOKUP(D169, 'SKU Маскарпоне'!$A$1:$C$150, 3, 0))))</f>
        <v/>
      </c>
      <c r="F169" s="33"/>
      <c r="G169" s="30" t="str">
        <f t="shared" ca="1" si="111"/>
        <v/>
      </c>
      <c r="H169" s="31" t="str">
        <f t="shared" ca="1" si="110"/>
        <v/>
      </c>
      <c r="I169" s="31" t="str">
        <f t="shared" ca="1" si="112"/>
        <v/>
      </c>
      <c r="R169" s="31" t="str">
        <f t="shared" ca="1" si="113"/>
        <v/>
      </c>
      <c r="S169" s="31" t="str">
        <f t="shared" ca="1" si="114"/>
        <v/>
      </c>
      <c r="AMJ169" s="2"/>
    </row>
    <row r="170" spans="2:1024" s="32" customFormat="1" ht="13.5" customHeight="1" x14ac:dyDescent="0.2">
      <c r="B170" s="31" t="str">
        <f>IF(D170="","",VLOOKUP(D170, 'SKU Маскарпоне'!$A$1:$B$150, 2, 0))</f>
        <v/>
      </c>
      <c r="C170" s="51" t="str">
        <f>IF(D170="","",VLOOKUP(D170, 'SKU Маскарпоне'!$A$1:$D$150, 4, 0))</f>
        <v/>
      </c>
      <c r="E170" s="50" t="str">
        <f>IF(D170="-", "-", IF(D170="", "", INT(F170*VLOOKUP(D170, 'SKU Маскарпоне'!$A$1:$C$150, 3, 0))))</f>
        <v/>
      </c>
      <c r="F170" s="33"/>
      <c r="G170" s="30" t="str">
        <f t="shared" ca="1" si="111"/>
        <v/>
      </c>
      <c r="H170" s="31" t="str">
        <f t="shared" ca="1" si="110"/>
        <v/>
      </c>
      <c r="I170" s="31" t="str">
        <f t="shared" ca="1" si="112"/>
        <v/>
      </c>
      <c r="R170" s="31" t="str">
        <f t="shared" ca="1" si="113"/>
        <v/>
      </c>
      <c r="S170" s="31" t="str">
        <f t="shared" ca="1" si="114"/>
        <v/>
      </c>
      <c r="AMJ170" s="2"/>
    </row>
    <row r="171" spans="2:1024" s="32" customFormat="1" ht="13.5" customHeight="1" x14ac:dyDescent="0.2">
      <c r="B171" s="31" t="str">
        <f>IF(D171="","",VLOOKUP(D171, 'SKU Маскарпоне'!$A$1:$B$150, 2, 0))</f>
        <v/>
      </c>
      <c r="C171" s="51" t="str">
        <f>IF(D171="","",VLOOKUP(D171, 'SKU Маскарпоне'!$A$1:$D$150, 4, 0))</f>
        <v/>
      </c>
      <c r="E171" s="50" t="str">
        <f>IF(D171="-", "-", IF(D171="", "", INT(F171*VLOOKUP(D171, 'SKU Маскарпоне'!$A$1:$C$150, 3, 0))))</f>
        <v/>
      </c>
      <c r="F171" s="33"/>
      <c r="G171" s="30" t="str">
        <f t="shared" ca="1" si="111"/>
        <v/>
      </c>
      <c r="H171" s="31" t="str">
        <f t="shared" ca="1" si="110"/>
        <v/>
      </c>
      <c r="I171" s="31" t="str">
        <f t="shared" ca="1" si="112"/>
        <v/>
      </c>
      <c r="R171" s="31" t="str">
        <f t="shared" ca="1" si="113"/>
        <v/>
      </c>
      <c r="S171" s="31" t="str">
        <f t="shared" ca="1" si="114"/>
        <v/>
      </c>
      <c r="AMJ171" s="2"/>
    </row>
    <row r="172" spans="2:1024" s="32" customFormat="1" ht="13.5" customHeight="1" x14ac:dyDescent="0.2">
      <c r="B172" s="31" t="str">
        <f>IF(D172="","",VLOOKUP(D172, 'SKU Маскарпоне'!$A$1:$B$150, 2, 0))</f>
        <v/>
      </c>
      <c r="C172" s="51" t="str">
        <f>IF(D172="","",VLOOKUP(D172, 'SKU Маскарпоне'!$A$1:$B$150, 3, 0))</f>
        <v/>
      </c>
      <c r="E172" s="50" t="str">
        <f>IF(D172="-", "-", IF(D172="", "", INT(F172*VLOOKUP(D172, 'SKU Маскарпоне'!$A$1:$C$150, 3, 0))))</f>
        <v/>
      </c>
      <c r="F172" s="33"/>
      <c r="G172" s="30" t="str">
        <f t="shared" ca="1" si="111"/>
        <v/>
      </c>
      <c r="H172" s="31" t="str">
        <f t="shared" ca="1" si="110"/>
        <v/>
      </c>
      <c r="I172" s="31" t="str">
        <f t="shared" ca="1" si="112"/>
        <v/>
      </c>
      <c r="R172" s="31" t="str">
        <f t="shared" ca="1" si="113"/>
        <v/>
      </c>
      <c r="S172" s="31" t="str">
        <f t="shared" ca="1" si="114"/>
        <v/>
      </c>
      <c r="AMJ172" s="2"/>
    </row>
    <row r="173" spans="2:1024" s="32" customFormat="1" ht="13.5" customHeight="1" x14ac:dyDescent="0.2">
      <c r="B173" s="31" t="str">
        <f>IF(D173="","",VLOOKUP(D173, 'SKU Маскарпоне'!$A$1:$B$150, 2, 0))</f>
        <v/>
      </c>
      <c r="C173" s="51" t="str">
        <f>IF(D173="","",VLOOKUP(D173, 'SKU Маскарпоне'!$A$1:$B$150, 3, 0))</f>
        <v/>
      </c>
      <c r="E173" s="50" t="str">
        <f>IF(D173="-", "-", IF(D173="", "", INT(F173*VLOOKUP(D173, 'SKU Маскарпоне'!$A$1:$C$150, 3, 0))))</f>
        <v/>
      </c>
      <c r="F173" s="33"/>
      <c r="G173" s="30" t="str">
        <f t="shared" ca="1" si="111"/>
        <v/>
      </c>
      <c r="H173" s="31" t="str">
        <f t="shared" ca="1" si="110"/>
        <v/>
      </c>
      <c r="I173" s="31" t="str">
        <f t="shared" ca="1" si="112"/>
        <v/>
      </c>
      <c r="R173" s="31" t="str">
        <f t="shared" ca="1" si="113"/>
        <v/>
      </c>
      <c r="S173" s="31" t="str">
        <f t="shared" ca="1" si="114"/>
        <v/>
      </c>
      <c r="AMJ173" s="2"/>
    </row>
    <row r="174" spans="2:1024" s="32" customFormat="1" ht="13.5" customHeight="1" x14ac:dyDescent="0.2">
      <c r="B174" s="31" t="str">
        <f>IF(D174="","",VLOOKUP(D174, 'SKU Маскарпоне'!$A$1:$B$150, 2, 0))</f>
        <v/>
      </c>
      <c r="C174" s="51" t="str">
        <f>IF(D174="","",VLOOKUP(D174, 'SKU Маскарпоне'!$A$1:$B$150, 3, 0))</f>
        <v/>
      </c>
      <c r="E174" s="50" t="str">
        <f>IF(D174="-", "-", IF(D174="", "", INT(F174*VLOOKUP(D174, 'SKU Маскарпоне'!$A$1:$C$150, 3, 0))))</f>
        <v/>
      </c>
      <c r="F174" s="33"/>
      <c r="G174" s="30" t="str">
        <f t="shared" ca="1" si="111"/>
        <v/>
      </c>
      <c r="H174" s="31" t="str">
        <f t="shared" ca="1" si="110"/>
        <v/>
      </c>
      <c r="I174" s="31" t="str">
        <f t="shared" ca="1" si="112"/>
        <v/>
      </c>
      <c r="R174" s="31" t="str">
        <f t="shared" ca="1" si="113"/>
        <v/>
      </c>
      <c r="S174" s="31" t="str">
        <f t="shared" ca="1" si="114"/>
        <v/>
      </c>
      <c r="AMJ174" s="2"/>
    </row>
    <row r="175" spans="2:1024" s="32" customFormat="1" ht="13.5" customHeight="1" x14ac:dyDescent="0.2">
      <c r="B175" s="31" t="str">
        <f>IF(D175="","",VLOOKUP(D175, 'SKU Маскарпоне'!$A$1:$B$150, 2, 0))</f>
        <v/>
      </c>
      <c r="C175" s="51" t="str">
        <f>IF(D175="","",VLOOKUP(D175, 'SKU Маскарпоне'!$A$1:$B$150, 3, 0))</f>
        <v/>
      </c>
      <c r="E175" s="50" t="str">
        <f>IF(D175="-", "-", IF(D175="", "", INT(F175*VLOOKUP(D175, 'SKU Маскарпоне'!$A$1:$C$150, 3, 0))))</f>
        <v/>
      </c>
      <c r="F175" s="33"/>
      <c r="G175" s="30" t="str">
        <f t="shared" ca="1" si="111"/>
        <v/>
      </c>
      <c r="H175" s="31" t="str">
        <f t="shared" ca="1" si="110"/>
        <v/>
      </c>
      <c r="I175" s="31" t="str">
        <f t="shared" ca="1" si="112"/>
        <v/>
      </c>
      <c r="R175" s="31" t="str">
        <f t="shared" ca="1" si="113"/>
        <v/>
      </c>
      <c r="S175" s="31" t="str">
        <f t="shared" ca="1" si="114"/>
        <v/>
      </c>
      <c r="AMJ175" s="2"/>
    </row>
    <row r="176" spans="2:1024" s="32" customFormat="1" ht="13.5" customHeight="1" x14ac:dyDescent="0.2">
      <c r="B176" s="31" t="str">
        <f>IF(D176="","",VLOOKUP(D176, 'SKU Маскарпоне'!$A$1:$B$150, 2, 0))</f>
        <v/>
      </c>
      <c r="C176" s="51" t="str">
        <f>IF(D176="","",VLOOKUP(D176, 'SKU Маскарпоне'!$A$1:$B$150, 3, 0))</f>
        <v/>
      </c>
      <c r="E176" s="50" t="str">
        <f>IF(D176="-", "-", IF(D176="", "", INT(F176*VLOOKUP(D176, 'SKU Маскарпоне'!$A$1:$C$150, 3, 0))))</f>
        <v/>
      </c>
      <c r="F176" s="33"/>
      <c r="G176" s="30" t="str">
        <f t="shared" ca="1" si="111"/>
        <v/>
      </c>
      <c r="H176" s="31" t="str">
        <f t="shared" ca="1" si="110"/>
        <v/>
      </c>
      <c r="I176" s="31" t="str">
        <f t="shared" ca="1" si="112"/>
        <v/>
      </c>
      <c r="R176" s="31" t="str">
        <f t="shared" ca="1" si="113"/>
        <v/>
      </c>
      <c r="S176" s="31" t="str">
        <f t="shared" ca="1" si="114"/>
        <v/>
      </c>
      <c r="AMJ176" s="2"/>
    </row>
    <row r="177" spans="2:1024" s="32" customFormat="1" ht="13.5" customHeight="1" x14ac:dyDescent="0.2">
      <c r="B177" s="31" t="str">
        <f>IF(D177="","",VLOOKUP(D177, 'SKU Маскарпоне'!$A$1:$B$150, 2, 0))</f>
        <v/>
      </c>
      <c r="C177" s="51" t="str">
        <f>IF(D177="","",VLOOKUP(D177, 'SKU Маскарпоне'!$A$1:$B$150, 3, 0))</f>
        <v/>
      </c>
      <c r="E177" s="50" t="str">
        <f>IF(D177="-", "-", IF(D177="", "", INT(F177*VLOOKUP(D177, 'SKU Маскарпоне'!$A$1:$C$150, 3, 0))))</f>
        <v/>
      </c>
      <c r="F177" s="33"/>
      <c r="G177" s="30" t="str">
        <f t="shared" ca="1" si="111"/>
        <v/>
      </c>
      <c r="H177" s="31" t="str">
        <f t="shared" ca="1" si="110"/>
        <v/>
      </c>
      <c r="I177" s="31" t="str">
        <f t="shared" ca="1" si="112"/>
        <v/>
      </c>
      <c r="R177" s="31" t="str">
        <f t="shared" ca="1" si="113"/>
        <v/>
      </c>
      <c r="S177" s="31" t="str">
        <f t="shared" ca="1" si="114"/>
        <v/>
      </c>
      <c r="AMJ177" s="2"/>
    </row>
    <row r="178" spans="2:1024" s="32" customFormat="1" ht="13.5" customHeight="1" x14ac:dyDescent="0.2">
      <c r="B178" s="31" t="str">
        <f>IF(D178="","",VLOOKUP(D178, 'SKU Маскарпоне'!$A$1:$B$150, 2, 0))</f>
        <v/>
      </c>
      <c r="C178" s="51" t="str">
        <f>IF(D178="","",VLOOKUP(D178, 'SKU Маскарпоне'!$A$1:$B$150, 3, 0))</f>
        <v/>
      </c>
      <c r="E178" s="50" t="str">
        <f>IF(D178="-", "-", IF(D178="", "", INT(F178*VLOOKUP(D178, 'SKU Маскарпоне'!$A$1:$C$150, 3, 0))))</f>
        <v/>
      </c>
      <c r="F178" s="33"/>
      <c r="G178" s="30" t="str">
        <f t="shared" ca="1" si="111"/>
        <v/>
      </c>
      <c r="H178" s="31" t="str">
        <f t="shared" ca="1" si="110"/>
        <v/>
      </c>
      <c r="I178" s="31" t="str">
        <f t="shared" ca="1" si="112"/>
        <v/>
      </c>
      <c r="R178" s="31" t="str">
        <f t="shared" ca="1" si="113"/>
        <v/>
      </c>
      <c r="S178" s="31" t="str">
        <f t="shared" ca="1" si="114"/>
        <v/>
      </c>
      <c r="AMJ178" s="2"/>
    </row>
    <row r="179" spans="2:1024" s="32" customFormat="1" ht="13.5" customHeight="1" x14ac:dyDescent="0.2">
      <c r="B179" s="31" t="str">
        <f>IF(D179="","",VLOOKUP(D179, 'SKU Маскарпоне'!$A$1:$B$150, 2, 0))</f>
        <v/>
      </c>
      <c r="C179" s="51" t="str">
        <f>IF(D179="","",VLOOKUP(D179, 'SKU Маскарпоне'!$A$1:$B$150, 3, 0))</f>
        <v/>
      </c>
      <c r="E179" s="50" t="str">
        <f>IF(D179="-", "-", IF(D179="", "", INT(F179*VLOOKUP(D179, 'SKU Маскарпоне'!$A$1:$C$150, 3, 0))))</f>
        <v/>
      </c>
      <c r="F179" s="33"/>
      <c r="G179" s="30" t="str">
        <f t="shared" ca="1" si="111"/>
        <v/>
      </c>
      <c r="H179" s="31" t="str">
        <f t="shared" ca="1" si="110"/>
        <v/>
      </c>
      <c r="I179" s="31" t="str">
        <f t="shared" ca="1" si="112"/>
        <v/>
      </c>
      <c r="R179" s="31" t="str">
        <f t="shared" ca="1" si="113"/>
        <v/>
      </c>
      <c r="S179" s="31" t="str">
        <f t="shared" ca="1" si="114"/>
        <v/>
      </c>
      <c r="AMJ179" s="2"/>
    </row>
    <row r="180" spans="2:1024" s="32" customFormat="1" ht="13.5" customHeight="1" x14ac:dyDescent="0.2">
      <c r="B180" s="31" t="str">
        <f>IF(D180="","",VLOOKUP(D180, 'SKU Маскарпоне'!$A$1:$B$150, 2, 0))</f>
        <v/>
      </c>
      <c r="C180" s="51" t="str">
        <f>IF(D180="","",VLOOKUP(D180, 'SKU Маскарпоне'!$A$1:$B$150, 3, 0))</f>
        <v/>
      </c>
      <c r="E180" s="50" t="str">
        <f>IF(D180="-", "-", IF(D180="", "", INT(F180*VLOOKUP(D180, 'SKU Маскарпоне'!$A$1:$C$150, 3, 0))))</f>
        <v/>
      </c>
      <c r="F180" s="33"/>
      <c r="G180" s="30" t="str">
        <f t="shared" ca="1" si="111"/>
        <v/>
      </c>
      <c r="H180" s="31" t="str">
        <f t="shared" ca="1" si="110"/>
        <v/>
      </c>
      <c r="I180" s="31" t="str">
        <f t="shared" ca="1" si="112"/>
        <v/>
      </c>
      <c r="R180" s="31" t="str">
        <f t="shared" ca="1" si="113"/>
        <v/>
      </c>
      <c r="S180" s="31" t="str">
        <f t="shared" ca="1" si="114"/>
        <v/>
      </c>
      <c r="AMJ180" s="2"/>
    </row>
    <row r="181" spans="2:1024" s="32" customFormat="1" ht="13.5" customHeight="1" x14ac:dyDescent="0.2">
      <c r="B181" s="31" t="str">
        <f>IF(D181="","",VLOOKUP(D181, 'SKU Маскарпоне'!$A$1:$B$150, 2, 0))</f>
        <v/>
      </c>
      <c r="C181" s="51" t="str">
        <f>IF(D181="","",VLOOKUP(D181, 'SKU Маскарпоне'!$A$1:$B$150, 3, 0))</f>
        <v/>
      </c>
      <c r="E181" s="50" t="str">
        <f>IF(D181="-", "-", IF(D181="", "", INT(F181*VLOOKUP(D181, 'SKU Маскарпоне'!$A$1:$C$150, 3, 0))))</f>
        <v/>
      </c>
      <c r="F181" s="33"/>
      <c r="G181" s="30" t="str">
        <f t="shared" ca="1" si="111"/>
        <v/>
      </c>
      <c r="H181" s="31" t="str">
        <f t="shared" ca="1" si="110"/>
        <v/>
      </c>
      <c r="I181" s="31" t="str">
        <f t="shared" ca="1" si="112"/>
        <v/>
      </c>
      <c r="R181" s="31" t="str">
        <f t="shared" ca="1" si="113"/>
        <v/>
      </c>
      <c r="S181" s="31" t="str">
        <f t="shared" ca="1" si="114"/>
        <v/>
      </c>
      <c r="AMJ181" s="2"/>
    </row>
    <row r="182" spans="2:1024" s="32" customFormat="1" ht="13.5" customHeight="1" x14ac:dyDescent="0.2">
      <c r="B182" s="31" t="str">
        <f>IF(D182="","",VLOOKUP(D182, 'SKU Маскарпоне'!$A$1:$B$150, 2, 0))</f>
        <v/>
      </c>
      <c r="C182" s="51" t="str">
        <f>IF(D182="","",VLOOKUP(D182, 'SKU Маскарпоне'!$A$1:$B$150, 3, 0))</f>
        <v/>
      </c>
      <c r="E182" s="50" t="str">
        <f>IF(D182="-", "-", IF(D182="", "", INT(F182*VLOOKUP(D182, 'SKU Маскарпоне'!$A$1:$C$150, 3, 0))))</f>
        <v/>
      </c>
      <c r="F182" s="33"/>
      <c r="G182" s="30" t="str">
        <f t="shared" ca="1" si="111"/>
        <v/>
      </c>
      <c r="H182" s="31" t="str">
        <f t="shared" ca="1" si="110"/>
        <v/>
      </c>
      <c r="I182" s="31" t="str">
        <f t="shared" ca="1" si="112"/>
        <v/>
      </c>
      <c r="R182" s="31" t="str">
        <f t="shared" ca="1" si="113"/>
        <v/>
      </c>
      <c r="S182" s="31" t="str">
        <f t="shared" ca="1" si="114"/>
        <v/>
      </c>
      <c r="AMJ182" s="2"/>
    </row>
    <row r="183" spans="2:1024" s="32" customFormat="1" ht="13.5" customHeight="1" x14ac:dyDescent="0.2">
      <c r="B183" s="31" t="str">
        <f>IF(D183="","",VLOOKUP(D183, 'SKU Маскарпоне'!$A$1:$B$150, 2, 0))</f>
        <v/>
      </c>
      <c r="C183" s="51" t="str">
        <f>IF(D183="","",VLOOKUP(D183, 'SKU Маскарпоне'!$A$1:$B$150, 3, 0))</f>
        <v/>
      </c>
      <c r="E183" s="50" t="str">
        <f>IF(D183="-", "-", IF(D183="", "", INT(F183*VLOOKUP(D183, 'SKU Маскарпоне'!$A$1:$C$150, 3, 0))))</f>
        <v/>
      </c>
      <c r="F183" s="33"/>
      <c r="G183" s="30" t="str">
        <f t="shared" ca="1" si="111"/>
        <v/>
      </c>
      <c r="H183" s="31" t="str">
        <f t="shared" ca="1" si="110"/>
        <v/>
      </c>
      <c r="I183" s="31" t="str">
        <f t="shared" ca="1" si="112"/>
        <v/>
      </c>
      <c r="R183" s="31" t="str">
        <f t="shared" ca="1" si="113"/>
        <v/>
      </c>
      <c r="S183" s="31" t="str">
        <f t="shared" ca="1" si="114"/>
        <v/>
      </c>
      <c r="AMJ183" s="2"/>
    </row>
    <row r="184" spans="2:1024" s="32" customFormat="1" ht="13.5" customHeight="1" x14ac:dyDescent="0.2">
      <c r="B184" s="31" t="str">
        <f>IF(D184="","",VLOOKUP(D184, 'SKU Маскарпоне'!$A$1:$B$150, 2, 0))</f>
        <v/>
      </c>
      <c r="C184" s="51" t="str">
        <f>IF(D184="","",VLOOKUP(D184, 'SKU Маскарпоне'!$A$1:$B$150, 3, 0))</f>
        <v/>
      </c>
      <c r="E184" s="50" t="str">
        <f>IF(D184="-", "-", IF(D184="", "", INT(F184*VLOOKUP(D184, 'SKU Маскарпоне'!$A$1:$C$150, 3, 0))))</f>
        <v/>
      </c>
      <c r="F184" s="33"/>
      <c r="G184" s="30" t="str">
        <f t="shared" ca="1" si="111"/>
        <v/>
      </c>
      <c r="H184" s="31" t="str">
        <f t="shared" ca="1" si="110"/>
        <v/>
      </c>
      <c r="I184" s="31" t="str">
        <f t="shared" ca="1" si="112"/>
        <v/>
      </c>
      <c r="R184" s="31" t="str">
        <f t="shared" ca="1" si="113"/>
        <v/>
      </c>
      <c r="S184" s="31" t="str">
        <f t="shared" ca="1" si="114"/>
        <v/>
      </c>
      <c r="AMJ184" s="2"/>
    </row>
    <row r="185" spans="2:1024" s="32" customFormat="1" ht="13.5" customHeight="1" x14ac:dyDescent="0.2">
      <c r="B185" s="31" t="str">
        <f>IF(D185="","",VLOOKUP(D185, 'SKU Маскарпоне'!$A$1:$B$150, 2, 0))</f>
        <v/>
      </c>
      <c r="C185" s="51" t="str">
        <f>IF(D185="","",VLOOKUP(D185, 'SKU Маскарпоне'!$A$1:$B$150, 3, 0))</f>
        <v/>
      </c>
      <c r="E185" s="50" t="str">
        <f>IF(D185="-", "-", IF(D185="", "", INT(F185*VLOOKUP(D185, 'SKU Маскарпоне'!$A$1:$C$150, 3, 0))))</f>
        <v/>
      </c>
      <c r="F185" s="33"/>
      <c r="G185" s="30" t="str">
        <f t="shared" ca="1" si="111"/>
        <v/>
      </c>
      <c r="H185" s="31" t="str">
        <f t="shared" ca="1" si="110"/>
        <v/>
      </c>
      <c r="I185" s="31" t="str">
        <f t="shared" ca="1" si="112"/>
        <v/>
      </c>
      <c r="R185" s="31" t="str">
        <f t="shared" ca="1" si="113"/>
        <v/>
      </c>
      <c r="S185" s="31" t="str">
        <f t="shared" ca="1" si="114"/>
        <v/>
      </c>
      <c r="AMJ185" s="2"/>
    </row>
    <row r="186" spans="2:1024" s="32" customFormat="1" ht="13.5" customHeight="1" x14ac:dyDescent="0.2">
      <c r="B186" s="31" t="str">
        <f>IF(D186="","",VLOOKUP(D186, 'SKU Маскарпоне'!$A$1:$B$150, 2, 0))</f>
        <v/>
      </c>
      <c r="C186" s="51" t="str">
        <f>IF(D186="","",VLOOKUP(D186, 'SKU Маскарпоне'!$A$1:$B$150, 3, 0))</f>
        <v/>
      </c>
      <c r="E186" s="50" t="str">
        <f>IF(D186="-", "-", IF(D186="", "", INT(F186*VLOOKUP(D186, 'SKU Маскарпоне'!$A$1:$C$150, 3, 0))))</f>
        <v/>
      </c>
      <c r="F186" s="33"/>
      <c r="G186" s="30" t="str">
        <f t="shared" ca="1" si="111"/>
        <v/>
      </c>
      <c r="H186" s="31" t="str">
        <f t="shared" ca="1" si="110"/>
        <v/>
      </c>
      <c r="I186" s="31" t="str">
        <f t="shared" ca="1" si="112"/>
        <v/>
      </c>
      <c r="R186" s="31" t="str">
        <f t="shared" ca="1" si="113"/>
        <v/>
      </c>
      <c r="S186" s="31" t="str">
        <f t="shared" ca="1" si="114"/>
        <v/>
      </c>
      <c r="AMJ186" s="2"/>
    </row>
    <row r="187" spans="2:1024" ht="13.5" customHeight="1" x14ac:dyDescent="0.2">
      <c r="B187" s="31" t="str">
        <f>IF(D187="","",VLOOKUP(D187, 'SKU Маскарпоне'!$A$1:$B$150, 2, 0))</f>
        <v/>
      </c>
      <c r="C187" s="51" t="str">
        <f>IF(D187="","",VLOOKUP(D187, 'SKU Маскарпоне'!$A$1:$B$150, 3, 0))</f>
        <v/>
      </c>
      <c r="E187" s="50" t="str">
        <f>IF(D187="-", "-", IF(D187="", "", INT(F187*VLOOKUP(D187, 'SKU Маскарпоне'!$A$1:$C$150, 3, 0))))</f>
        <v/>
      </c>
      <c r="F187" s="52"/>
      <c r="G187" s="53" t="str">
        <f t="shared" ca="1" si="111"/>
        <v/>
      </c>
      <c r="H187" s="54" t="str">
        <f t="shared" ca="1" si="110"/>
        <v/>
      </c>
      <c r="I187" s="54" t="str">
        <f t="shared" ca="1" si="112"/>
        <v/>
      </c>
      <c r="R187" s="55" t="str">
        <f t="shared" ca="1" si="113"/>
        <v/>
      </c>
      <c r="S187" s="55" t="str">
        <f t="shared" ca="1" si="114"/>
        <v/>
      </c>
    </row>
    <row r="188" spans="2:1024" ht="13.5" customHeight="1" x14ac:dyDescent="0.2">
      <c r="B188" s="31" t="str">
        <f>IF(D188="","",VLOOKUP(D188, 'SKU Маскарпоне'!$A$1:$B$150, 2, 0))</f>
        <v/>
      </c>
      <c r="C188" s="51" t="str">
        <f>IF(D188="","",VLOOKUP(D188, 'SKU Маскарпоне'!$A$1:$B$150, 3, 0))</f>
        <v/>
      </c>
      <c r="E188" s="50" t="str">
        <f>IF(D188="-", "-", IF(D188="", "", INT(F188*VLOOKUP(D188, 'SKU Маскарпоне'!$A$1:$C$150, 3, 0))))</f>
        <v/>
      </c>
      <c r="F188" s="52"/>
      <c r="G188" s="53" t="str">
        <f t="shared" ca="1" si="111"/>
        <v/>
      </c>
      <c r="H188" s="54" t="str">
        <f t="shared" ca="1" si="110"/>
        <v/>
      </c>
      <c r="I188" s="54" t="str">
        <f t="shared" ca="1" si="112"/>
        <v/>
      </c>
      <c r="R188" s="55" t="str">
        <f t="shared" ca="1" si="113"/>
        <v/>
      </c>
      <c r="S188" s="55" t="str">
        <f t="shared" ca="1" si="114"/>
        <v/>
      </c>
    </row>
    <row r="189" spans="2:1024" ht="13.5" customHeight="1" x14ac:dyDescent="0.2">
      <c r="B189" s="31" t="str">
        <f>IF(D189="","",VLOOKUP(D189, 'SKU Маскарпоне'!$A$1:$B$150, 2, 0))</f>
        <v/>
      </c>
      <c r="C189" s="51" t="str">
        <f>IF(D189="","",VLOOKUP(D189, 'SKU Маскарпоне'!$A$1:$B$150, 3, 0))</f>
        <v/>
      </c>
      <c r="E189" s="50" t="str">
        <f>IF(D189="-", "-", IF(D189="", "", INT(F189*VLOOKUP(D189, 'SKU Маскарпоне'!$A$1:$C$150, 3, 0))))</f>
        <v/>
      </c>
      <c r="F189" s="52"/>
      <c r="G189" s="53" t="str">
        <f t="shared" ca="1" si="111"/>
        <v/>
      </c>
      <c r="H189" s="54" t="str">
        <f t="shared" ca="1" si="110"/>
        <v/>
      </c>
      <c r="I189" s="54" t="str">
        <f t="shared" ca="1" si="112"/>
        <v/>
      </c>
      <c r="R189" s="55" t="str">
        <f t="shared" ca="1" si="113"/>
        <v/>
      </c>
      <c r="S189" s="55" t="str">
        <f t="shared" ca="1" si="114"/>
        <v/>
      </c>
    </row>
    <row r="190" spans="2:1024" ht="13.5" customHeight="1" x14ac:dyDescent="0.2">
      <c r="B190" s="31" t="str">
        <f>IF(D190="","",VLOOKUP(D190, 'SKU Маскарпоне'!$A$1:$B$150, 2, 0))</f>
        <v/>
      </c>
      <c r="C190" s="51" t="str">
        <f>IF(D190="","",VLOOKUP(D190, 'SKU Маскарпоне'!$A$1:$B$150, 3, 0))</f>
        <v/>
      </c>
      <c r="E190" s="50" t="str">
        <f>IF(D190="-", "-", IF(D190="", "", INT(F190*VLOOKUP(D190, 'SKU Маскарпоне'!$A$1:$C$150, 3, 0))))</f>
        <v/>
      </c>
      <c r="F190" s="52"/>
      <c r="G190" s="53" t="str">
        <f t="shared" ca="1" si="111"/>
        <v/>
      </c>
      <c r="H190" s="54" t="str">
        <f t="shared" ca="1" si="110"/>
        <v/>
      </c>
      <c r="I190" s="54" t="str">
        <f t="shared" ca="1" si="112"/>
        <v/>
      </c>
      <c r="R190" s="55" t="str">
        <f t="shared" ca="1" si="113"/>
        <v/>
      </c>
      <c r="S190" s="55" t="str">
        <f t="shared" ca="1" si="114"/>
        <v/>
      </c>
    </row>
    <row r="191" spans="2:1024" ht="13.5" customHeight="1" x14ac:dyDescent="0.2">
      <c r="B191" s="31" t="str">
        <f>IF(D191="","",VLOOKUP(D191, 'SKU Маскарпоне'!$A$1:$B$150, 2, 0))</f>
        <v/>
      </c>
      <c r="C191" s="51" t="str">
        <f>IF(D191="","",VLOOKUP(D191, 'SKU Маскарпоне'!$A$1:$B$150, 3, 0))</f>
        <v/>
      </c>
      <c r="E191" s="50" t="str">
        <f>IF(D191="-", "-", IF(D191="", "", INT(F191*VLOOKUP(D191, 'SKU Маскарпоне'!$A$1:$C$150, 3, 0))))</f>
        <v/>
      </c>
      <c r="F191" s="52"/>
      <c r="G191" s="53" t="str">
        <f t="shared" ca="1" si="111"/>
        <v/>
      </c>
      <c r="H191" s="54" t="str">
        <f t="shared" ca="1" si="110"/>
        <v/>
      </c>
      <c r="I191" s="54" t="str">
        <f t="shared" ca="1" si="112"/>
        <v/>
      </c>
      <c r="R191" s="55" t="str">
        <f t="shared" ca="1" si="113"/>
        <v/>
      </c>
      <c r="S191" s="55" t="str">
        <f t="shared" ca="1" si="114"/>
        <v/>
      </c>
    </row>
    <row r="192" spans="2:1024" ht="13.5" customHeight="1" x14ac:dyDescent="0.2">
      <c r="B192" s="31" t="str">
        <f>IF(D192="","",VLOOKUP(D192, 'SKU Маскарпоне'!$A$1:$B$150, 2, 0))</f>
        <v/>
      </c>
      <c r="C192" s="51" t="str">
        <f>IF(D192="","",VLOOKUP(D192, 'SKU Маскарпоне'!$A$1:$B$150, 3, 0))</f>
        <v/>
      </c>
      <c r="E192" s="50" t="str">
        <f>IF(D192="-", "-", IF(D192="", "", INT(F192*VLOOKUP(D192, 'SKU Маскарпоне'!$A$1:$C$150, 3, 0))))</f>
        <v/>
      </c>
      <c r="F192" s="52"/>
      <c r="G192" s="53" t="str">
        <f t="shared" ca="1" si="111"/>
        <v/>
      </c>
      <c r="H192" s="54" t="str">
        <f t="shared" ca="1" si="110"/>
        <v/>
      </c>
      <c r="I192" s="54" t="str">
        <f t="shared" ca="1" si="112"/>
        <v/>
      </c>
      <c r="R192" s="55" t="str">
        <f t="shared" ca="1" si="113"/>
        <v/>
      </c>
      <c r="S192" s="55" t="str">
        <f t="shared" ca="1" si="114"/>
        <v/>
      </c>
    </row>
    <row r="193" spans="2:19" ht="13.5" customHeight="1" x14ac:dyDescent="0.2">
      <c r="B193" s="31" t="str">
        <f>IF(D193="","",VLOOKUP(D193, 'SKU Маскарпоне'!$A$1:$B$150, 2, 0))</f>
        <v/>
      </c>
      <c r="C193" s="51" t="str">
        <f>IF(D193="","",VLOOKUP(D193, 'SKU Маскарпоне'!$A$1:$B$150, 3, 0))</f>
        <v/>
      </c>
      <c r="E193" s="50" t="str">
        <f>IF(D193="-", "-", IF(D193="", "", INT(F193*VLOOKUP(D193, 'SKU Маскарпоне'!$A$1:$C$150, 3, 0))))</f>
        <v/>
      </c>
      <c r="F193" s="52"/>
      <c r="G193" s="53" t="str">
        <f t="shared" ca="1" si="111"/>
        <v/>
      </c>
      <c r="H193" s="54" t="str">
        <f t="shared" ca="1" si="110"/>
        <v/>
      </c>
      <c r="I193" s="54" t="str">
        <f t="shared" ca="1" si="112"/>
        <v/>
      </c>
      <c r="R193" s="55" t="str">
        <f t="shared" ca="1" si="113"/>
        <v/>
      </c>
      <c r="S193" s="55" t="str">
        <f t="shared" ca="1" si="114"/>
        <v/>
      </c>
    </row>
    <row r="194" spans="2:19" ht="13.5" customHeight="1" x14ac:dyDescent="0.2">
      <c r="B194" s="31" t="str">
        <f>IF(D194="","",VLOOKUP(D194, 'SKU Маскарпоне'!$A$1:$B$150, 2, 0))</f>
        <v/>
      </c>
      <c r="C194" s="51" t="str">
        <f>IF(D194="","",VLOOKUP(D194, 'SKU Маскарпоне'!$A$1:$B$150, 3, 0))</f>
        <v/>
      </c>
      <c r="E194" s="50" t="str">
        <f>IF(D194="-", "-", IF(D194="", "", INT(F194*VLOOKUP(D194, 'SKU Маскарпоне'!$A$1:$C$150, 3, 0))))</f>
        <v/>
      </c>
      <c r="F194" s="52"/>
      <c r="G194" s="53" t="str">
        <f t="shared" ref="G194:G228" ca="1" si="115">IF(J194="","",(INDIRECT("N" &amp; ROW() - 1) - N194))</f>
        <v/>
      </c>
      <c r="H194" s="54" t="str">
        <f t="shared" ca="1" si="110"/>
        <v/>
      </c>
      <c r="I194" s="54" t="str">
        <f t="shared" ca="1" si="112"/>
        <v/>
      </c>
      <c r="R194" s="55" t="str">
        <f t="shared" ref="R194:R215" ca="1" si="116">IF(Q194 = "", "", Q194 / INDIRECT("D" &amp; ROW() - 1) )</f>
        <v/>
      </c>
      <c r="S194" s="55" t="str">
        <f t="shared" ca="1" si="114"/>
        <v/>
      </c>
    </row>
    <row r="195" spans="2:19" ht="13.5" customHeight="1" x14ac:dyDescent="0.2">
      <c r="B195" s="31" t="str">
        <f>IF(D195="","",VLOOKUP(D195, 'SKU Маскарпоне'!$A$1:$B$150, 2, 0))</f>
        <v/>
      </c>
      <c r="C195" s="51" t="str">
        <f>IF(D195="","",VLOOKUP(D195, 'SKU Маскарпоне'!$A$1:$B$150, 3, 0))</f>
        <v/>
      </c>
      <c r="E195" s="50" t="str">
        <f>IF(D195="-", "-", IF(D195="", "", INT(F195*VLOOKUP(D195, 'SKU Маскарпоне'!$A$1:$C$150, 3, 0))))</f>
        <v/>
      </c>
      <c r="F195" s="52"/>
      <c r="G195" s="53" t="str">
        <f t="shared" ca="1" si="115"/>
        <v/>
      </c>
      <c r="H195" s="54" t="str">
        <f t="shared" ca="1" si="110"/>
        <v/>
      </c>
      <c r="I195" s="54" t="str">
        <f t="shared" ca="1" si="112"/>
        <v/>
      </c>
      <c r="R195" s="55" t="str">
        <f t="shared" ca="1" si="116"/>
        <v/>
      </c>
      <c r="S195" s="55" t="str">
        <f t="shared" ca="1" si="114"/>
        <v/>
      </c>
    </row>
    <row r="196" spans="2:19" ht="13.5" customHeight="1" x14ac:dyDescent="0.2">
      <c r="B196" s="31" t="str">
        <f>IF(D196="","",VLOOKUP(D196, 'SKU Маскарпоне'!$A$1:$B$150, 2, 0))</f>
        <v/>
      </c>
      <c r="C196" s="51" t="str">
        <f>IF(D196="","",VLOOKUP(D196, 'SKU Маскарпоне'!$A$1:$B$150, 3, 0))</f>
        <v/>
      </c>
      <c r="E196" s="50" t="str">
        <f>IF(D196="-", "-", IF(D196="", "", INT(F196*VLOOKUP(D196, 'SKU Маскарпоне'!$A$1:$C$150, 3, 0))))</f>
        <v/>
      </c>
      <c r="F196" s="52"/>
      <c r="G196" s="53" t="str">
        <f t="shared" ca="1" si="115"/>
        <v/>
      </c>
      <c r="H196" s="54" t="str">
        <f t="shared" ca="1" si="110"/>
        <v/>
      </c>
      <c r="I196" s="54" t="str">
        <f t="shared" ca="1" si="112"/>
        <v/>
      </c>
      <c r="R196" s="55" t="str">
        <f t="shared" ca="1" si="116"/>
        <v/>
      </c>
      <c r="S196" s="55" t="str">
        <f t="shared" ca="1" si="114"/>
        <v/>
      </c>
    </row>
    <row r="197" spans="2:19" ht="13.5" customHeight="1" x14ac:dyDescent="0.2">
      <c r="B197" s="31" t="str">
        <f>IF(D197="","",VLOOKUP(D197, 'SKU Маскарпоне'!$A$1:$B$150, 2, 0))</f>
        <v/>
      </c>
      <c r="C197" s="51" t="str">
        <f>IF(D197="","",VLOOKUP(D197, 'SKU Маскарпоне'!$A$1:$B$150, 3, 0))</f>
        <v/>
      </c>
      <c r="E197" s="50" t="str">
        <f>IF(D197="-", "-", IF(D197="", "", INT(F197*VLOOKUP(D197, 'SKU Маскарпоне'!$A$1:$C$150, 3, 0))))</f>
        <v/>
      </c>
      <c r="F197" s="52"/>
      <c r="G197" s="53" t="str">
        <f t="shared" ca="1" si="115"/>
        <v/>
      </c>
      <c r="I197" s="54" t="str">
        <f t="shared" ca="1" si="112"/>
        <v/>
      </c>
      <c r="R197" s="55" t="str">
        <f t="shared" ca="1" si="116"/>
        <v/>
      </c>
      <c r="S197" s="55" t="str">
        <f t="shared" ca="1" si="114"/>
        <v/>
      </c>
    </row>
    <row r="198" spans="2:19" ht="13.5" customHeight="1" x14ac:dyDescent="0.2">
      <c r="B198" s="31" t="str">
        <f>IF(D198="","",VLOOKUP(D198, 'SKU Маскарпоне'!$A$1:$B$150, 2, 0))</f>
        <v/>
      </c>
      <c r="C198" s="51" t="str">
        <f>IF(D198="","",VLOOKUP(D198, 'SKU Маскарпоне'!$A$1:$B$150, 3, 0))</f>
        <v/>
      </c>
      <c r="E198" s="50" t="str">
        <f>IF(D198="-", "-", IF(D198="", "", INT(F198*VLOOKUP(D198, 'SKU Маскарпоне'!$A$1:$C$150, 3, 0))))</f>
        <v/>
      </c>
      <c r="F198" s="52"/>
      <c r="G198" s="53" t="str">
        <f t="shared" ca="1" si="115"/>
        <v/>
      </c>
      <c r="I198" s="54" t="str">
        <f t="shared" ca="1" si="112"/>
        <v/>
      </c>
      <c r="R198" s="55" t="str">
        <f t="shared" ca="1" si="116"/>
        <v/>
      </c>
      <c r="S198" s="55" t="str">
        <f t="shared" ca="1" si="114"/>
        <v/>
      </c>
    </row>
    <row r="199" spans="2:19" ht="13.5" customHeight="1" x14ac:dyDescent="0.2">
      <c r="B199" s="31" t="str">
        <f>IF(D199="","",VLOOKUP(D199, 'SKU Маскарпоне'!$A$1:$B$150, 2, 0))</f>
        <v/>
      </c>
      <c r="C199" s="51" t="str">
        <f>IF(D199="","",VLOOKUP(D199, 'SKU Маскарпоне'!$A$1:$B$150, 3, 0))</f>
        <v/>
      </c>
      <c r="E199" s="50" t="str">
        <f>IF(D199="-", "-", IF(D199="", "", INT(F199*VLOOKUP(D199, 'SKU Маскарпоне'!$A$1:$C$150, 3, 0))))</f>
        <v/>
      </c>
      <c r="F199" s="52"/>
      <c r="G199" s="53" t="str">
        <f t="shared" ca="1" si="115"/>
        <v/>
      </c>
      <c r="I199" s="54" t="str">
        <f t="shared" ca="1" si="112"/>
        <v/>
      </c>
      <c r="R199" s="55" t="str">
        <f t="shared" ca="1" si="116"/>
        <v/>
      </c>
      <c r="S199" s="55" t="str">
        <f t="shared" ca="1" si="114"/>
        <v/>
      </c>
    </row>
    <row r="200" spans="2:19" ht="13.5" customHeight="1" x14ac:dyDescent="0.2">
      <c r="B200" s="31" t="str">
        <f>IF(D200="","",VLOOKUP(D200, 'SKU Маскарпоне'!$A$1:$B$150, 2, 0))</f>
        <v/>
      </c>
      <c r="C200" s="51" t="str">
        <f>IF(D200="","",VLOOKUP(D200, 'SKU Маскарпоне'!$A$1:$B$150, 3, 0))</f>
        <v/>
      </c>
      <c r="E200" s="50" t="str">
        <f>IF(D200="-", "-", IF(D200="", "", INT(F200*VLOOKUP(D200, 'SKU Маскарпоне'!$A$1:$C$150, 3, 0))))</f>
        <v/>
      </c>
      <c r="F200" s="52"/>
      <c r="G200" s="53" t="str">
        <f t="shared" ca="1" si="115"/>
        <v/>
      </c>
      <c r="I200" s="54" t="str">
        <f t="shared" ca="1" si="112"/>
        <v/>
      </c>
      <c r="R200" s="55" t="str">
        <f t="shared" ca="1" si="116"/>
        <v/>
      </c>
      <c r="S200" s="55" t="str">
        <f t="shared" ca="1" si="114"/>
        <v/>
      </c>
    </row>
    <row r="201" spans="2:19" ht="13.5" customHeight="1" x14ac:dyDescent="0.2">
      <c r="B201" s="31" t="str">
        <f>IF(D201="","",VLOOKUP(D201, 'SKU Маскарпоне'!$A$1:$B$150, 2, 0))</f>
        <v/>
      </c>
      <c r="C201" s="51" t="str">
        <f>IF(D201="","",VLOOKUP(D201, 'SKU Маскарпоне'!$A$1:$B$150, 3, 0))</f>
        <v/>
      </c>
      <c r="E201" s="50" t="str">
        <f>IF(D201="-", "-", IF(D201="", "", INT(F201*VLOOKUP(D201, 'SKU Маскарпоне'!$A$1:$C$150, 3, 0))))</f>
        <v/>
      </c>
      <c r="F201" s="52"/>
      <c r="G201" s="53" t="str">
        <f t="shared" ca="1" si="115"/>
        <v/>
      </c>
      <c r="I201" s="54" t="str">
        <f t="shared" ca="1" si="112"/>
        <v/>
      </c>
      <c r="R201" s="55" t="str">
        <f t="shared" ca="1" si="116"/>
        <v/>
      </c>
      <c r="S201" s="55" t="str">
        <f t="shared" ca="1" si="114"/>
        <v/>
      </c>
    </row>
    <row r="202" spans="2:19" ht="13.5" customHeight="1" x14ac:dyDescent="0.2">
      <c r="B202" s="31" t="str">
        <f>IF(D202="","",VLOOKUP(D202, 'SKU Маскарпоне'!$A$1:$B$150, 2, 0))</f>
        <v/>
      </c>
      <c r="C202" s="51" t="str">
        <f>IF(D202="","",VLOOKUP(D202, 'SKU Маскарпоне'!$A$1:$B$150, 3, 0))</f>
        <v/>
      </c>
      <c r="E202" s="50" t="str">
        <f>IF(D202="-", "-", IF(D202="", "", INT(F202*VLOOKUP(D202, 'SKU Маскарпоне'!$A$1:$C$150, 3, 0))))</f>
        <v/>
      </c>
      <c r="F202" s="52"/>
      <c r="G202" s="53" t="str">
        <f t="shared" ca="1" si="115"/>
        <v/>
      </c>
      <c r="I202" s="54" t="str">
        <f t="shared" ca="1" si="112"/>
        <v/>
      </c>
      <c r="R202" s="55" t="str">
        <f t="shared" ca="1" si="116"/>
        <v/>
      </c>
      <c r="S202" s="55" t="str">
        <f t="shared" ca="1" si="114"/>
        <v/>
      </c>
    </row>
    <row r="203" spans="2:19" ht="13.5" customHeight="1" x14ac:dyDescent="0.2">
      <c r="B203" s="31" t="str">
        <f>IF(D203="","",VLOOKUP(D203, 'SKU Маскарпоне'!$A$1:$B$150, 2, 0))</f>
        <v/>
      </c>
      <c r="C203" s="51" t="str">
        <f>IF(D203="","",VLOOKUP(D203, 'SKU Маскарпоне'!$A$1:$B$150, 3, 0))</f>
        <v/>
      </c>
      <c r="E203" s="50" t="str">
        <f>IF(D203="-", "-", IF(D203="", "", INT(F203*VLOOKUP(D203, 'SKU Маскарпоне'!$A$1:$C$150, 3, 0))))</f>
        <v/>
      </c>
      <c r="F203" s="52"/>
      <c r="G203" s="53" t="str">
        <f t="shared" ca="1" si="115"/>
        <v/>
      </c>
      <c r="I203" s="54" t="str">
        <f t="shared" ca="1" si="112"/>
        <v/>
      </c>
      <c r="R203" s="55" t="str">
        <f t="shared" ca="1" si="116"/>
        <v/>
      </c>
      <c r="S203" s="55" t="str">
        <f t="shared" ca="1" si="114"/>
        <v/>
      </c>
    </row>
    <row r="204" spans="2:19" ht="13.5" customHeight="1" x14ac:dyDescent="0.2">
      <c r="B204" s="31" t="str">
        <f>IF(D204="","",VLOOKUP(D204, 'SKU Маскарпоне'!$A$1:$B$150, 2, 0))</f>
        <v/>
      </c>
      <c r="C204" s="51" t="str">
        <f>IF(D204="","",VLOOKUP(D204, 'SKU Маскарпоне'!$A$1:$B$150, 3, 0))</f>
        <v/>
      </c>
      <c r="E204" s="50" t="str">
        <f>IF(D204="-", "-", IF(D204="", "", INT(F204*VLOOKUP(D204, 'SKU Маскарпоне'!$A$1:$C$150, 3, 0))))</f>
        <v/>
      </c>
      <c r="F204" s="52"/>
      <c r="G204" s="53" t="str">
        <f t="shared" ca="1" si="115"/>
        <v/>
      </c>
      <c r="I204" s="54" t="str">
        <f t="shared" ca="1" si="112"/>
        <v/>
      </c>
      <c r="R204" s="55" t="str">
        <f t="shared" ca="1" si="116"/>
        <v/>
      </c>
      <c r="S204" s="55" t="str">
        <f t="shared" ca="1" si="114"/>
        <v/>
      </c>
    </row>
    <row r="205" spans="2:19" ht="13.5" customHeight="1" x14ac:dyDescent="0.2">
      <c r="B205" s="31" t="str">
        <f>IF(D205="","",VLOOKUP(D205, 'SKU Маскарпоне'!$A$1:$B$150, 2, 0))</f>
        <v/>
      </c>
      <c r="C205" s="51" t="str">
        <f>IF(D205="","",VLOOKUP(D205, 'SKU Маскарпоне'!$A$1:$B$150, 3, 0))</f>
        <v/>
      </c>
      <c r="E205" s="50" t="str">
        <f>IF(D205="-", "-", IF(D205="", "", INT(F205*VLOOKUP(D205, 'SKU Маскарпоне'!$A$1:$C$150, 3, 0))))</f>
        <v/>
      </c>
      <c r="F205" s="52"/>
      <c r="G205" s="53" t="str">
        <f t="shared" ca="1" si="115"/>
        <v/>
      </c>
      <c r="I205" s="54" t="str">
        <f t="shared" ca="1" si="112"/>
        <v/>
      </c>
      <c r="R205" s="55" t="str">
        <f t="shared" ca="1" si="116"/>
        <v/>
      </c>
      <c r="S205" s="55" t="str">
        <f t="shared" ca="1" si="114"/>
        <v/>
      </c>
    </row>
    <row r="206" spans="2:19" ht="13.5" customHeight="1" x14ac:dyDescent="0.2">
      <c r="B206" s="31" t="str">
        <f>IF(D206="","",VLOOKUP(D206, 'SKU Маскарпоне'!$A$1:$B$150, 2, 0))</f>
        <v/>
      </c>
      <c r="C206" s="51" t="str">
        <f>IF(D206="","",VLOOKUP(D206, 'SKU Маскарпоне'!$A$1:$B$150, 3, 0))</f>
        <v/>
      </c>
      <c r="E206" s="50" t="str">
        <f>IF(D206="-", "-", IF(D206="", "", INT(F206*VLOOKUP(D206, 'SKU Маскарпоне'!$A$1:$C$150, 3, 0))))</f>
        <v/>
      </c>
      <c r="F206" s="52"/>
      <c r="G206" s="53" t="str">
        <f t="shared" ca="1" si="115"/>
        <v/>
      </c>
      <c r="I206" s="54" t="str">
        <f t="shared" ca="1" si="112"/>
        <v/>
      </c>
      <c r="R206" s="55" t="str">
        <f t="shared" ca="1" si="116"/>
        <v/>
      </c>
      <c r="S206" s="55" t="str">
        <f t="shared" ca="1" si="114"/>
        <v/>
      </c>
    </row>
    <row r="207" spans="2:19" ht="13.5" customHeight="1" x14ac:dyDescent="0.2">
      <c r="B207" s="31" t="str">
        <f>IF(D207="","",VLOOKUP(D207, 'SKU Маскарпоне'!$A$1:$B$150, 2, 0))</f>
        <v/>
      </c>
      <c r="C207" s="51" t="str">
        <f>IF(D207="","",VLOOKUP(D207, 'SKU Маскарпоне'!$A$1:$B$150, 3, 0))</f>
        <v/>
      </c>
      <c r="E207" s="50" t="str">
        <f>IF(D207="-", "-", IF(D207="", "", INT(F207*VLOOKUP(D207, 'SKU Маскарпоне'!$A$1:$C$150, 3, 0))))</f>
        <v/>
      </c>
      <c r="F207" s="52"/>
      <c r="G207" s="53" t="str">
        <f t="shared" ca="1" si="115"/>
        <v/>
      </c>
      <c r="I207" s="54" t="str">
        <f t="shared" ca="1" si="112"/>
        <v/>
      </c>
      <c r="R207" s="55" t="str">
        <f t="shared" ca="1" si="116"/>
        <v/>
      </c>
      <c r="S207" s="55" t="str">
        <f t="shared" ca="1" si="114"/>
        <v/>
      </c>
    </row>
    <row r="208" spans="2:19" ht="13.5" customHeight="1" x14ac:dyDescent="0.2">
      <c r="B208" s="31" t="str">
        <f>IF(D208="","",VLOOKUP(D208, 'SKU Маскарпоне'!$A$1:$B$150, 2, 0))</f>
        <v/>
      </c>
      <c r="C208" s="51" t="str">
        <f>IF(D208="","",VLOOKUP(D208, 'SKU Маскарпоне'!$A$1:$B$150, 3, 0))</f>
        <v/>
      </c>
      <c r="E208" s="50" t="str">
        <f>IF(D208="-", "-", IF(D208="", "", INT(F208*VLOOKUP(D208, 'SKU Маскарпоне'!$A$1:$C$150, 3, 0))))</f>
        <v/>
      </c>
      <c r="F208" s="52"/>
      <c r="G208" s="53" t="str">
        <f t="shared" ca="1" si="115"/>
        <v/>
      </c>
      <c r="I208" s="54" t="str">
        <f t="shared" ca="1" si="112"/>
        <v/>
      </c>
      <c r="R208" s="55" t="str">
        <f t="shared" ca="1" si="116"/>
        <v/>
      </c>
      <c r="S208" s="55" t="str">
        <f t="shared" ca="1" si="114"/>
        <v/>
      </c>
    </row>
    <row r="209" spans="2:19" ht="13.5" customHeight="1" x14ac:dyDescent="0.2">
      <c r="B209" s="31" t="str">
        <f>IF(D209="","",VLOOKUP(D209, 'SKU Маскарпоне'!$A$1:$B$150, 2, 0))</f>
        <v/>
      </c>
      <c r="C209" s="51" t="str">
        <f>IF(D209="","",VLOOKUP(D209, 'SKU Маскарпоне'!$A$1:$B$150, 3, 0))</f>
        <v/>
      </c>
      <c r="E209" s="50" t="str">
        <f>IF(D209="-", "-", IF(D209="", "", INT(F209*VLOOKUP(D209, 'SKU Маскарпоне'!$A$1:$C$150, 3, 0))))</f>
        <v/>
      </c>
      <c r="F209" s="52"/>
      <c r="G209" s="53" t="str">
        <f t="shared" ca="1" si="115"/>
        <v/>
      </c>
      <c r="I209" s="54" t="str">
        <f t="shared" ca="1" si="112"/>
        <v/>
      </c>
      <c r="R209" s="55" t="str">
        <f t="shared" ca="1" si="116"/>
        <v/>
      </c>
      <c r="S209" s="55" t="str">
        <f t="shared" ca="1" si="114"/>
        <v/>
      </c>
    </row>
    <row r="210" spans="2:19" ht="13.5" customHeight="1" x14ac:dyDescent="0.2">
      <c r="B210" s="31" t="str">
        <f>IF(D210="","",VLOOKUP(D210, 'SKU Маскарпоне'!$A$1:$B$150, 2, 0))</f>
        <v/>
      </c>
      <c r="C210" s="51" t="str">
        <f>IF(D210="","",VLOOKUP(D210, 'SKU Маскарпоне'!$A$1:$B$150, 3, 0))</f>
        <v/>
      </c>
      <c r="E210" s="50" t="str">
        <f>IF(D210="-", "-", IF(D210="", "", INT(F210*VLOOKUP(D210, 'SKU Маскарпоне'!$A$1:$C$150, 3, 0))))</f>
        <v/>
      </c>
      <c r="F210" s="52"/>
      <c r="G210" s="53" t="str">
        <f t="shared" ca="1" si="115"/>
        <v/>
      </c>
      <c r="I210" s="54" t="str">
        <f t="shared" ca="1" si="112"/>
        <v/>
      </c>
      <c r="R210" s="55" t="str">
        <f t="shared" ca="1" si="116"/>
        <v/>
      </c>
      <c r="S210" s="55" t="str">
        <f t="shared" ca="1" si="114"/>
        <v/>
      </c>
    </row>
    <row r="211" spans="2:19" ht="13.5" customHeight="1" x14ac:dyDescent="0.2">
      <c r="B211" s="31" t="str">
        <f>IF(D211="","",VLOOKUP(D211, 'SKU Маскарпоне'!$A$1:$B$150, 2, 0))</f>
        <v/>
      </c>
      <c r="C211" s="51" t="str">
        <f>IF(D211="","",VLOOKUP(D211, 'SKU Маскарпоне'!$A$1:$B$150, 3, 0))</f>
        <v/>
      </c>
      <c r="E211" s="50" t="str">
        <f>IF(D211="-", "-", IF(D211="", "", F211*VLOOKUP(D211, 'SKU Маскарпоне'!$A$1:$C$150, 3, 0)))</f>
        <v/>
      </c>
      <c r="F211" s="52"/>
      <c r="G211" s="53" t="str">
        <f t="shared" ca="1" si="115"/>
        <v/>
      </c>
      <c r="I211" s="54" t="str">
        <f t="shared" ca="1" si="112"/>
        <v/>
      </c>
      <c r="R211" s="55" t="str">
        <f t="shared" ca="1" si="116"/>
        <v/>
      </c>
      <c r="S211" s="55" t="str">
        <f t="shared" ca="1" si="114"/>
        <v/>
      </c>
    </row>
    <row r="212" spans="2:19" ht="13.5" customHeight="1" x14ac:dyDescent="0.2">
      <c r="B212" s="31" t="str">
        <f>IF(D212="","",VLOOKUP(D212, 'SKU Маскарпоне'!$A$1:$B$150, 2, 0))</f>
        <v/>
      </c>
      <c r="C212" s="51" t="str">
        <f>IF(D212="","",VLOOKUP(D212, 'SKU Маскарпоне'!$A$1:$B$150, 3, 0))</f>
        <v/>
      </c>
      <c r="E212" s="50" t="str">
        <f>IF(D212="-", "-", IF(D212="", "", F212*VLOOKUP(D212, 'SKU Маскарпоне'!$A$1:$C$150, 3, 0)))</f>
        <v/>
      </c>
      <c r="F212" s="52"/>
      <c r="G212" s="53" t="str">
        <f t="shared" ca="1" si="115"/>
        <v/>
      </c>
      <c r="I212" s="54" t="str">
        <f t="shared" ca="1" si="112"/>
        <v/>
      </c>
      <c r="R212" s="55" t="str">
        <f t="shared" ca="1" si="116"/>
        <v/>
      </c>
      <c r="S212" s="55" t="str">
        <f t="shared" ca="1" si="114"/>
        <v/>
      </c>
    </row>
    <row r="213" spans="2:19" ht="13.5" customHeight="1" x14ac:dyDescent="0.2">
      <c r="B213" s="31" t="str">
        <f>IF(D213="","",VLOOKUP(D213, 'SKU Маскарпоне'!$A$1:$B$150, 2, 0))</f>
        <v/>
      </c>
      <c r="C213" s="51" t="str">
        <f>IF(D213="","",VLOOKUP(D213, 'SKU Маскарпоне'!$A$1:$B$150, 3, 0))</f>
        <v/>
      </c>
      <c r="E213" s="50" t="str">
        <f>IF(D213="-", "-", IF(D213="", "", F213*VLOOKUP(D213, 'SKU Маскарпоне'!$A$1:$C$150, 3, 0)))</f>
        <v/>
      </c>
      <c r="F213" s="52"/>
      <c r="G213" s="53" t="str">
        <f t="shared" ca="1" si="115"/>
        <v/>
      </c>
      <c r="I213" s="54" t="str">
        <f t="shared" ca="1" si="112"/>
        <v/>
      </c>
      <c r="R213" s="55" t="str">
        <f t="shared" ca="1" si="116"/>
        <v/>
      </c>
      <c r="S213" s="55" t="str">
        <f t="shared" ca="1" si="114"/>
        <v/>
      </c>
    </row>
    <row r="214" spans="2:19" ht="13.5" customHeight="1" x14ac:dyDescent="0.2">
      <c r="B214" s="31" t="str">
        <f>IF(D214="","",VLOOKUP(D214, 'SKU Маскарпоне'!$A$1:$B$150, 2, 0))</f>
        <v/>
      </c>
      <c r="C214" s="51" t="str">
        <f>IF(D214="","",VLOOKUP(D214, 'SKU Маскарпоне'!$A$1:$B$150, 3, 0))</f>
        <v/>
      </c>
      <c r="E214" s="50" t="str">
        <f>IF(D214="-", "-", IF(D214="", "", F214*VLOOKUP(D214, 'SKU Маскарпоне'!$A$1:$C$150, 3, 0)))</f>
        <v/>
      </c>
      <c r="F214" s="52"/>
      <c r="G214" s="53" t="str">
        <f t="shared" ca="1" si="115"/>
        <v/>
      </c>
      <c r="I214" s="54" t="str">
        <f t="shared" ca="1" si="112"/>
        <v/>
      </c>
      <c r="R214" s="55" t="str">
        <f t="shared" ca="1" si="116"/>
        <v/>
      </c>
      <c r="S214" s="55" t="str">
        <f t="shared" ca="1" si="114"/>
        <v/>
      </c>
    </row>
    <row r="215" spans="2:19" ht="13.5" customHeight="1" x14ac:dyDescent="0.2">
      <c r="B215" s="31" t="str">
        <f>IF(D215="","",VLOOKUP(D215, 'SKU Маскарпоне'!$A$1:$B$150, 2, 0))</f>
        <v/>
      </c>
      <c r="C215" s="51" t="str">
        <f>IF(D215="","",VLOOKUP(D215, 'SKU Маскарпоне'!$A$1:$B$150, 3, 0))</f>
        <v/>
      </c>
      <c r="E215" s="50" t="str">
        <f>IF(D215="-", "-", IF(D215="", "", F215*VLOOKUP(D215, 'SKU Маскарпоне'!$A$1:$C$150, 3, 0)))</f>
        <v/>
      </c>
      <c r="F215" s="52"/>
      <c r="G215" s="53" t="str">
        <f t="shared" ca="1" si="115"/>
        <v/>
      </c>
      <c r="I215" s="54" t="str">
        <f t="shared" ca="1" si="112"/>
        <v/>
      </c>
      <c r="R215" s="55" t="str">
        <f t="shared" ca="1" si="116"/>
        <v/>
      </c>
      <c r="S215" s="55" t="str">
        <f t="shared" ca="1" si="114"/>
        <v/>
      </c>
    </row>
    <row r="216" spans="2:19" ht="13.5" customHeight="1" x14ac:dyDescent="0.2">
      <c r="B216" s="31" t="str">
        <f>IF(D216="","",VLOOKUP(D216, 'SKU Маскарпоне'!$A$1:$B$150, 2, 0))</f>
        <v/>
      </c>
      <c r="C216" s="51" t="str">
        <f>IF(D216="","",VLOOKUP(D216, 'SKU Маскарпоне'!$A$1:$B$150, 3, 0))</f>
        <v/>
      </c>
      <c r="E216" s="50" t="str">
        <f>IF(D216="-", "-", IF(D216="", "", F216*VLOOKUP(D216, 'SKU Маскарпоне'!$A$1:$C$150, 3, 0)))</f>
        <v/>
      </c>
      <c r="F216" s="52"/>
      <c r="G216" s="53" t="str">
        <f t="shared" ca="1" si="115"/>
        <v/>
      </c>
      <c r="I216" s="54" t="str">
        <f t="shared" ca="1" si="112"/>
        <v/>
      </c>
      <c r="R216" s="55"/>
      <c r="S216" s="55" t="str">
        <f t="shared" ca="1" si="114"/>
        <v/>
      </c>
    </row>
    <row r="217" spans="2:19" ht="13.5" customHeight="1" x14ac:dyDescent="0.2">
      <c r="B217" s="31" t="str">
        <f>IF(D217="","",VLOOKUP(D217, 'SKU Маскарпоне'!$A$1:$B$150, 2, 0))</f>
        <v/>
      </c>
      <c r="C217" s="51" t="str">
        <f>IF(D217="","",VLOOKUP(D217, 'SKU Маскарпоне'!$A$1:$B$150, 3, 0))</f>
        <v/>
      </c>
      <c r="E217" s="50" t="str">
        <f>IF(D217="-", "-", IF(D217="", "", F217*VLOOKUP(D217, 'SKU Маскарпоне'!$A$1:$C$150, 3, 0)))</f>
        <v/>
      </c>
      <c r="F217" s="52"/>
      <c r="G217" s="53" t="str">
        <f t="shared" ca="1" si="115"/>
        <v/>
      </c>
      <c r="I217" s="54" t="str">
        <f t="shared" ca="1" si="112"/>
        <v/>
      </c>
      <c r="R217" s="55"/>
      <c r="S217" s="55" t="str">
        <f t="shared" ca="1" si="114"/>
        <v/>
      </c>
    </row>
    <row r="218" spans="2:19" ht="13.5" customHeight="1" x14ac:dyDescent="0.2">
      <c r="B218" s="31" t="str">
        <f>IF(D218="","",VLOOKUP(D218, 'SKU Маскарпоне'!$A$1:$B$150, 2, 0))</f>
        <v/>
      </c>
      <c r="C218" s="51" t="str">
        <f>IF(D218="","",VLOOKUP(D218, 'SKU Маскарпоне'!$A$1:$B$150, 3, 0))</f>
        <v/>
      </c>
      <c r="E218" s="50" t="str">
        <f>IF(D218="-", "-", IF(D218="", "", F218*VLOOKUP(D218, 'SKU Маскарпоне'!$A$1:$C$150, 3, 0)))</f>
        <v/>
      </c>
      <c r="F218" s="52"/>
      <c r="G218" s="53" t="str">
        <f t="shared" ca="1" si="115"/>
        <v/>
      </c>
      <c r="I218" s="54" t="str">
        <f t="shared" ca="1" si="112"/>
        <v/>
      </c>
      <c r="R218" s="55"/>
      <c r="S218" s="55" t="str">
        <f t="shared" ca="1" si="114"/>
        <v/>
      </c>
    </row>
    <row r="219" spans="2:19" ht="13.5" customHeight="1" x14ac:dyDescent="0.2">
      <c r="B219" s="31" t="str">
        <f>IF(D219="","",VLOOKUP(D219, 'SKU Маскарпоне'!$A$1:$B$150, 2, 0))</f>
        <v/>
      </c>
      <c r="C219" s="51" t="str">
        <f>IF(D219="","",VLOOKUP(D219, 'SKU Маскарпоне'!$A$1:$B$150, 3, 0))</f>
        <v/>
      </c>
      <c r="E219" s="50" t="str">
        <f>IF(D219="-", "-", IF(D219="", "", F219*VLOOKUP(D219, 'SKU Маскарпоне'!$A$1:$C$150, 3, 0)))</f>
        <v/>
      </c>
      <c r="F219" s="52"/>
      <c r="G219" s="53" t="str">
        <f t="shared" ca="1" si="115"/>
        <v/>
      </c>
      <c r="I219" s="54" t="str">
        <f t="shared" ca="1" si="112"/>
        <v/>
      </c>
      <c r="R219" s="55"/>
      <c r="S219" s="55" t="str">
        <f t="shared" ca="1" si="114"/>
        <v/>
      </c>
    </row>
    <row r="220" spans="2:19" ht="13.5" customHeight="1" x14ac:dyDescent="0.2">
      <c r="B220" s="31" t="str">
        <f>IF(D220="","",VLOOKUP(D220, 'SKU Маскарпоне'!$A$1:$B$150, 2, 0))</f>
        <v/>
      </c>
      <c r="C220" s="51" t="str">
        <f>IF(D220="","",VLOOKUP(D220, 'SKU Маскарпоне'!$A$1:$B$150, 3, 0))</f>
        <v/>
      </c>
      <c r="E220" s="50" t="str">
        <f>IF(D220="-", "-", IF(D220="", "", F220*VLOOKUP(D220, 'SKU Маскарпоне'!$A$1:$C$150, 3, 0)))</f>
        <v/>
      </c>
      <c r="F220" s="52"/>
      <c r="G220" s="53" t="str">
        <f t="shared" ca="1" si="115"/>
        <v/>
      </c>
      <c r="I220" s="54" t="str">
        <f t="shared" ca="1" si="112"/>
        <v/>
      </c>
      <c r="R220" s="55"/>
      <c r="S220" s="55" t="str">
        <f t="shared" ca="1" si="114"/>
        <v/>
      </c>
    </row>
    <row r="221" spans="2:19" ht="13.5" customHeight="1" x14ac:dyDescent="0.2">
      <c r="B221" s="31" t="str">
        <f>IF(D221="","",VLOOKUP(D221, 'SKU Маскарпоне'!$A$1:$B$150, 2, 0))</f>
        <v/>
      </c>
      <c r="C221" s="51" t="str">
        <f>IF(D221="","",VLOOKUP(D221, 'SKU Маскарпоне'!$A$1:$B$150, 3, 0))</f>
        <v/>
      </c>
      <c r="E221" s="50" t="str">
        <f>IF(D221="-", "-", IF(D221="", "", F221*VLOOKUP(D221, 'SKU Маскарпоне'!$A$1:$C$150, 3, 0)))</f>
        <v/>
      </c>
      <c r="F221" s="52"/>
      <c r="G221" s="53" t="str">
        <f t="shared" ca="1" si="115"/>
        <v/>
      </c>
      <c r="I221" s="54" t="str">
        <f t="shared" ca="1" si="112"/>
        <v/>
      </c>
      <c r="R221" s="55"/>
      <c r="S221" s="55" t="str">
        <f t="shared" ca="1" si="114"/>
        <v/>
      </c>
    </row>
    <row r="222" spans="2:19" ht="13.5" customHeight="1" x14ac:dyDescent="0.2">
      <c r="B222" s="31" t="str">
        <f>IF(D222="","",VLOOKUP(D222, 'SKU Маскарпоне'!$A$1:$B$150, 2, 0))</f>
        <v/>
      </c>
      <c r="C222" s="51" t="str">
        <f>IF(D222="","",VLOOKUP(D222, 'SKU Маскарпоне'!$A$1:$B$150, 3, 0))</f>
        <v/>
      </c>
      <c r="E222" s="50" t="str">
        <f>IF(D222="-", "-", IF(D222="", "", F222*VLOOKUP(D222, 'SKU Маскарпоне'!$A$1:$C$150, 3, 0)))</f>
        <v/>
      </c>
      <c r="F222" s="52"/>
      <c r="G222" s="53" t="str">
        <f t="shared" ca="1" si="115"/>
        <v/>
      </c>
      <c r="I222" s="54" t="str">
        <f t="shared" ca="1" si="112"/>
        <v/>
      </c>
      <c r="R222" s="55"/>
      <c r="S222" s="55" t="str">
        <f t="shared" ca="1" si="114"/>
        <v/>
      </c>
    </row>
    <row r="223" spans="2:19" ht="13.5" customHeight="1" x14ac:dyDescent="0.2">
      <c r="B223" s="31" t="str">
        <f>IF(D223="","",VLOOKUP(D223, 'SKU Маскарпоне'!$A$1:$B$150, 2, 0))</f>
        <v/>
      </c>
      <c r="C223" s="51" t="str">
        <f>IF(D223="","",VLOOKUP(D223, 'SKU Маскарпоне'!$A$1:$B$150, 3, 0))</f>
        <v/>
      </c>
      <c r="E223" s="50" t="str">
        <f>IF(D223="-", "-", IF(D223="", "", F223*VLOOKUP(D223, 'SKU Маскарпоне'!$A$1:$C$150, 3, 0)))</f>
        <v/>
      </c>
      <c r="F223" s="52"/>
      <c r="G223" s="53" t="str">
        <f t="shared" ca="1" si="115"/>
        <v/>
      </c>
      <c r="I223" s="54" t="str">
        <f t="shared" ca="1" si="112"/>
        <v/>
      </c>
      <c r="R223" s="55"/>
      <c r="S223" s="55" t="str">
        <f t="shared" ca="1" si="114"/>
        <v/>
      </c>
    </row>
    <row r="224" spans="2:19" ht="13.5" customHeight="1" x14ac:dyDescent="0.2">
      <c r="B224" s="31" t="str">
        <f>IF(D224="","",VLOOKUP(D224, 'SKU Маскарпоне'!$A$1:$B$150, 2, 0))</f>
        <v/>
      </c>
      <c r="C224" s="51" t="str">
        <f>IF(D224="","",VLOOKUP(D224, 'SKU Маскарпоне'!$A$1:$B$150, 3, 0))</f>
        <v/>
      </c>
      <c r="E224" s="50" t="str">
        <f>IF(D224="-", "-", IF(D224="", "", F224*VLOOKUP(D224, 'SKU Маскарпоне'!$A$1:$C$150, 3, 0)))</f>
        <v/>
      </c>
      <c r="F224" s="52"/>
      <c r="G224" s="53" t="str">
        <f t="shared" ca="1" si="115"/>
        <v/>
      </c>
      <c r="I224" s="54" t="str">
        <f t="shared" ca="1" si="112"/>
        <v/>
      </c>
      <c r="R224" s="55"/>
      <c r="S224" s="55" t="str">
        <f t="shared" ca="1" si="114"/>
        <v/>
      </c>
    </row>
    <row r="225" spans="2:19" ht="13.5" customHeight="1" x14ac:dyDescent="0.2">
      <c r="B225" s="31" t="str">
        <f>IF(D225="","",VLOOKUP(D225, 'SKU Маскарпоне'!$A$1:$B$150, 2, 0))</f>
        <v/>
      </c>
      <c r="C225" s="51" t="str">
        <f>IF(D225="","",VLOOKUP(D225, 'SKU Маскарпоне'!$A$1:$B$150, 3, 0))</f>
        <v/>
      </c>
      <c r="E225" s="50" t="str">
        <f>IF(D225="-", "-", IF(D225="", "", F225*VLOOKUP(D225, 'SKU Маскарпоне'!$A$1:$C$150, 3, 0)))</f>
        <v/>
      </c>
      <c r="F225" s="52"/>
      <c r="G225" s="53" t="str">
        <f t="shared" ca="1" si="115"/>
        <v/>
      </c>
      <c r="I225" s="54" t="str">
        <f t="shared" ca="1" si="112"/>
        <v/>
      </c>
      <c r="R225" s="55"/>
      <c r="S225" s="55" t="str">
        <f t="shared" ca="1" si="114"/>
        <v/>
      </c>
    </row>
    <row r="226" spans="2:19" ht="13.5" customHeight="1" x14ac:dyDescent="0.2">
      <c r="B226" s="31" t="str">
        <f>IF(D226="","",VLOOKUP(D226, 'SKU Маскарпоне'!$A$1:$B$150, 2, 0))</f>
        <v/>
      </c>
      <c r="C226" s="51" t="str">
        <f>IF(D226="","",VLOOKUP(D226, 'SKU Маскарпоне'!$A$1:$B$150, 3, 0))</f>
        <v/>
      </c>
      <c r="E226" s="50" t="str">
        <f>IF(D226="-", "-", IF(D226="", "", F226*VLOOKUP(D226, 'SKU Маскарпоне'!$A$1:$C$150, 3, 0)))</f>
        <v/>
      </c>
      <c r="F226" s="52"/>
      <c r="G226" s="53" t="str">
        <f t="shared" ca="1" si="115"/>
        <v/>
      </c>
      <c r="I226" s="54" t="str">
        <f t="shared" ref="I226:I289" ca="1" si="117">IF(J226 = "-", INDIRECT("C" &amp; ROW() - 1),"")</f>
        <v/>
      </c>
      <c r="R226" s="55"/>
      <c r="S226" s="55" t="str">
        <f t="shared" ref="S226:S260" ca="1" si="118">IF(J226="-",IF(ISNUMBER(SEARCH(",", INDIRECT("B" &amp; ROW() - 1) )),1,""), "")</f>
        <v/>
      </c>
    </row>
    <row r="227" spans="2:19" ht="13.5" customHeight="1" x14ac:dyDescent="0.2">
      <c r="B227" s="31" t="str">
        <f>IF(D227="","",VLOOKUP(D227, 'SKU Маскарпоне'!$A$1:$B$150, 2, 0))</f>
        <v/>
      </c>
      <c r="C227" s="51" t="str">
        <f>IF(D227="","",VLOOKUP(D227, 'SKU Маскарпоне'!$A$1:$B$150, 3, 0))</f>
        <v/>
      </c>
      <c r="E227" s="50" t="str">
        <f>IF(D227="-", "-", IF(D227="", "", F227*VLOOKUP(D227, 'SKU Маскарпоне'!$A$1:$C$150, 3, 0)))</f>
        <v/>
      </c>
      <c r="F227" s="52"/>
      <c r="G227" s="53" t="str">
        <f t="shared" ca="1" si="115"/>
        <v/>
      </c>
      <c r="I227" s="54" t="str">
        <f t="shared" ca="1" si="117"/>
        <v/>
      </c>
      <c r="R227" s="55"/>
      <c r="S227" s="55" t="str">
        <f t="shared" ca="1" si="118"/>
        <v/>
      </c>
    </row>
    <row r="228" spans="2:19" ht="13.5" customHeight="1" x14ac:dyDescent="0.2">
      <c r="B228" s="31" t="str">
        <f>IF(D228="","",VLOOKUP(D228, 'SKU Маскарпоне'!$A$1:$B$150, 2, 0))</f>
        <v/>
      </c>
      <c r="C228" s="51" t="str">
        <f>IF(D228="","",VLOOKUP(D228, 'SKU Маскарпоне'!$A$1:$B$150, 3, 0))</f>
        <v/>
      </c>
      <c r="E228" s="50" t="str">
        <f>IF(D228="-", "-", IF(D228="", "", F228*VLOOKUP(D228, 'SKU Маскарпоне'!$A$1:$C$150, 3, 0)))</f>
        <v/>
      </c>
      <c r="F228" s="52"/>
      <c r="G228" s="53" t="str">
        <f t="shared" ca="1" si="115"/>
        <v/>
      </c>
      <c r="I228" s="54" t="str">
        <f t="shared" ca="1" si="117"/>
        <v/>
      </c>
      <c r="R228" s="55"/>
      <c r="S228" s="55" t="str">
        <f t="shared" ca="1" si="118"/>
        <v/>
      </c>
    </row>
    <row r="229" spans="2:19" ht="13.5" customHeight="1" x14ac:dyDescent="0.2">
      <c r="B229" s="31" t="str">
        <f>IF(D229="","",VLOOKUP(D229, 'SKU Маскарпоне'!$A$1:$B$150, 2, 0))</f>
        <v/>
      </c>
      <c r="C229" s="51" t="str">
        <f>IF(D229="","",VLOOKUP(D229, 'SKU Маскарпоне'!$A$1:$B$150, 3, 0))</f>
        <v/>
      </c>
      <c r="E229" s="50" t="str">
        <f>IF(D229="-", "-", IF(D229="", "", F229*VLOOKUP(D229, 'SKU Маскарпоне'!$A$1:$C$150, 3, 0)))</f>
        <v/>
      </c>
      <c r="F229" s="52"/>
      <c r="G229" s="52"/>
      <c r="I229" s="54" t="str">
        <f t="shared" ca="1" si="117"/>
        <v/>
      </c>
      <c r="R229" s="55"/>
      <c r="S229" s="55" t="str">
        <f t="shared" ca="1" si="118"/>
        <v/>
      </c>
    </row>
    <row r="230" spans="2:19" ht="13.5" customHeight="1" x14ac:dyDescent="0.2">
      <c r="B230" s="31" t="str">
        <f>IF(D230="","",VLOOKUP(D230, 'SKU Маскарпоне'!$A$1:$B$150, 2, 0))</f>
        <v/>
      </c>
      <c r="C230" s="51" t="str">
        <f>IF(D230="","",VLOOKUP(D230, 'SKU Маскарпоне'!$A$1:$B$150, 3, 0))</f>
        <v/>
      </c>
      <c r="E230" s="50" t="str">
        <f>IF(D230="-", "-", IF(D230="", "", F230*VLOOKUP(D230, 'SKU Маскарпоне'!$A$1:$C$150, 3, 0)))</f>
        <v/>
      </c>
      <c r="F230" s="52"/>
      <c r="G230" s="52"/>
      <c r="I230" s="54" t="str">
        <f t="shared" ca="1" si="117"/>
        <v/>
      </c>
      <c r="R230" s="55"/>
      <c r="S230" s="55" t="str">
        <f t="shared" ca="1" si="118"/>
        <v/>
      </c>
    </row>
    <row r="231" spans="2:19" ht="13.5" customHeight="1" x14ac:dyDescent="0.2">
      <c r="B231" s="31" t="str">
        <f>IF(D231="","",VLOOKUP(D231, 'SKU Маскарпоне'!$A$1:$B$150, 2, 0))</f>
        <v/>
      </c>
      <c r="C231" s="51" t="str">
        <f>IF(D231="","",VLOOKUP(D231, 'SKU Маскарпоне'!$A$1:$B$150, 3, 0))</f>
        <v/>
      </c>
      <c r="E231" s="50" t="str">
        <f>IF(D231="-", "-", IF(D231="", "", F231*VLOOKUP(D231, 'SKU Маскарпоне'!$A$1:$C$150, 3, 0)))</f>
        <v/>
      </c>
      <c r="F231" s="52"/>
      <c r="G231" s="52"/>
      <c r="I231" s="54" t="str">
        <f t="shared" ca="1" si="117"/>
        <v/>
      </c>
      <c r="R231" s="55"/>
      <c r="S231" s="55" t="str">
        <f t="shared" ca="1" si="118"/>
        <v/>
      </c>
    </row>
    <row r="232" spans="2:19" ht="13.5" customHeight="1" x14ac:dyDescent="0.2">
      <c r="B232" s="31" t="str">
        <f>IF(D232="","",VLOOKUP(D232, 'SKU Маскарпоне'!$A$1:$B$150, 2, 0))</f>
        <v/>
      </c>
      <c r="C232" s="51" t="str">
        <f>IF(D232="","",VLOOKUP(D232, 'SKU Маскарпоне'!$A$1:$B$150, 3, 0))</f>
        <v/>
      </c>
      <c r="E232" s="50" t="str">
        <f>IF(D232="-", "-", IF(D232="", "", F232*VLOOKUP(D232, 'SKU Маскарпоне'!$A$1:$C$150, 3, 0)))</f>
        <v/>
      </c>
      <c r="F232" s="52"/>
      <c r="G232" s="52"/>
      <c r="I232" s="54" t="str">
        <f t="shared" ca="1" si="117"/>
        <v/>
      </c>
      <c r="R232" s="55"/>
      <c r="S232" s="55" t="str">
        <f t="shared" ca="1" si="118"/>
        <v/>
      </c>
    </row>
    <row r="233" spans="2:19" ht="13.5" customHeight="1" x14ac:dyDescent="0.2">
      <c r="B233" s="31" t="str">
        <f>IF(D233="","",VLOOKUP(D233, 'SKU Маскарпоне'!$A$1:$B$150, 2, 0))</f>
        <v/>
      </c>
      <c r="C233" s="51" t="str">
        <f>IF(D233="","",VLOOKUP(D233, 'SKU Маскарпоне'!$A$1:$B$150, 3, 0))</f>
        <v/>
      </c>
      <c r="E233" s="50" t="str">
        <f>IF(D233="-", "-", IF(D233="", "", F233*VLOOKUP(D233, 'SKU Маскарпоне'!$A$1:$C$150, 3, 0)))</f>
        <v/>
      </c>
      <c r="F233" s="52"/>
      <c r="G233" s="52"/>
      <c r="I233" s="54" t="str">
        <f t="shared" ca="1" si="117"/>
        <v/>
      </c>
      <c r="R233" s="55"/>
      <c r="S233" s="55" t="str">
        <f t="shared" ca="1" si="118"/>
        <v/>
      </c>
    </row>
    <row r="234" spans="2:19" ht="13.5" customHeight="1" x14ac:dyDescent="0.2">
      <c r="B234" s="31" t="str">
        <f>IF(D234="","",VLOOKUP(D234, 'SKU Маскарпоне'!$A$1:$B$150, 2, 0))</f>
        <v/>
      </c>
      <c r="C234" s="51" t="str">
        <f>IF(D234="","",VLOOKUP(D234, 'SKU Маскарпоне'!$A$1:$B$150, 3, 0))</f>
        <v/>
      </c>
      <c r="E234" s="50" t="str">
        <f>IF(D234="-", "-", IF(D234="", "", F234*VLOOKUP(D234, 'SKU Маскарпоне'!$A$1:$C$150, 3, 0)))</f>
        <v/>
      </c>
      <c r="F234" s="52"/>
      <c r="G234" s="52"/>
      <c r="I234" s="54" t="str">
        <f t="shared" ca="1" si="117"/>
        <v/>
      </c>
      <c r="R234" s="55"/>
      <c r="S234" s="55" t="str">
        <f t="shared" ca="1" si="118"/>
        <v/>
      </c>
    </row>
    <row r="235" spans="2:19" ht="13.5" customHeight="1" x14ac:dyDescent="0.2">
      <c r="B235" s="31" t="str">
        <f>IF(D235="","",VLOOKUP(D235, 'SKU Маскарпоне'!$A$1:$B$150, 2, 0))</f>
        <v/>
      </c>
      <c r="C235" s="51" t="str">
        <f>IF(D235="","",VLOOKUP(D235, 'SKU Маскарпоне'!$A$1:$B$150, 3, 0))</f>
        <v/>
      </c>
      <c r="E235" s="50" t="str">
        <f>IF(D235="-", "-", IF(D235="", "", F235*VLOOKUP(D235, 'SKU Маскарпоне'!$A$1:$C$150, 3, 0)))</f>
        <v/>
      </c>
      <c r="F235" s="52"/>
      <c r="G235" s="52"/>
      <c r="I235" s="54" t="str">
        <f t="shared" ca="1" si="117"/>
        <v/>
      </c>
      <c r="R235" s="55"/>
      <c r="S235" s="55" t="str">
        <f t="shared" ca="1" si="118"/>
        <v/>
      </c>
    </row>
    <row r="236" spans="2:19" ht="13.5" customHeight="1" x14ac:dyDescent="0.2">
      <c r="B236" s="31" t="str">
        <f>IF(D236="","",VLOOKUP(D236, 'SKU Маскарпоне'!$A$1:$B$150, 2, 0))</f>
        <v/>
      </c>
      <c r="C236" s="51" t="str">
        <f>IF(D236="","",VLOOKUP(D236, 'SKU Маскарпоне'!$A$1:$B$150, 3, 0))</f>
        <v/>
      </c>
      <c r="E236" s="50" t="str">
        <f>IF(D236="-", "-", IF(D236="", "", F236*VLOOKUP(D236, 'SKU Маскарпоне'!$A$1:$C$150, 3, 0)))</f>
        <v/>
      </c>
      <c r="F236" s="52"/>
      <c r="G236" s="52"/>
      <c r="I236" s="54" t="str">
        <f t="shared" ca="1" si="117"/>
        <v/>
      </c>
      <c r="R236" s="55"/>
      <c r="S236" s="55" t="str">
        <f t="shared" ca="1" si="118"/>
        <v/>
      </c>
    </row>
    <row r="237" spans="2:19" ht="13.5" customHeight="1" x14ac:dyDescent="0.2">
      <c r="B237" s="31" t="str">
        <f>IF(D237="","",VLOOKUP(D237, 'SKU Маскарпоне'!$A$1:$B$150, 2, 0))</f>
        <v/>
      </c>
      <c r="C237" s="51" t="str">
        <f>IF(D237="","",VLOOKUP(D237, 'SKU Маскарпоне'!$A$1:$B$150, 3, 0))</f>
        <v/>
      </c>
      <c r="E237" s="50" t="str">
        <f>IF(D237="-", "-", IF(D237="", "", F237*VLOOKUP(D237, 'SKU Маскарпоне'!$A$1:$C$150, 3, 0)))</f>
        <v/>
      </c>
      <c r="F237" s="52"/>
      <c r="G237" s="52"/>
      <c r="I237" s="54" t="str">
        <f t="shared" ca="1" si="117"/>
        <v/>
      </c>
      <c r="R237" s="55"/>
      <c r="S237" s="55" t="str">
        <f t="shared" ca="1" si="118"/>
        <v/>
      </c>
    </row>
    <row r="238" spans="2:19" ht="13.5" customHeight="1" x14ac:dyDescent="0.2">
      <c r="B238" s="31" t="str">
        <f>IF(D238="","",VLOOKUP(D238, 'SKU Маскарпоне'!$A$1:$B$150, 2, 0))</f>
        <v/>
      </c>
      <c r="C238" s="51" t="str">
        <f>IF(D238="","",VLOOKUP(D238, 'SKU Маскарпоне'!$A$1:$B$150, 3, 0))</f>
        <v/>
      </c>
      <c r="E238" s="50" t="str">
        <f>IF(D238="-", "-", IF(D238="", "", F238*VLOOKUP(D238, 'SKU Маскарпоне'!$A$1:$C$150, 3, 0)))</f>
        <v/>
      </c>
      <c r="F238" s="52"/>
      <c r="G238" s="52"/>
      <c r="I238" s="54" t="str">
        <f t="shared" ca="1" si="117"/>
        <v/>
      </c>
      <c r="R238" s="55"/>
      <c r="S238" s="55" t="str">
        <f t="shared" ca="1" si="118"/>
        <v/>
      </c>
    </row>
    <row r="239" spans="2:19" ht="13.5" customHeight="1" x14ac:dyDescent="0.2">
      <c r="B239" s="31" t="str">
        <f>IF(D239="","",VLOOKUP(D239, 'SKU Маскарпоне'!$A$1:$B$150, 2, 0))</f>
        <v/>
      </c>
      <c r="C239" s="51" t="str">
        <f>IF(D239="","",VLOOKUP(D239, 'SKU Маскарпоне'!$A$1:$B$150, 3, 0))</f>
        <v/>
      </c>
      <c r="E239" s="50" t="str">
        <f>IF(D239="-", "-", IF(D239="", "", F239*VLOOKUP(D239, 'SKU Маскарпоне'!$A$1:$C$150, 3, 0)))</f>
        <v/>
      </c>
      <c r="F239" s="52"/>
      <c r="G239" s="52"/>
      <c r="I239" s="54" t="str">
        <f t="shared" ca="1" si="117"/>
        <v/>
      </c>
      <c r="R239" s="55"/>
      <c r="S239" s="55" t="str">
        <f t="shared" ca="1" si="118"/>
        <v/>
      </c>
    </row>
    <row r="240" spans="2:19" ht="13.5" customHeight="1" x14ac:dyDescent="0.2">
      <c r="B240" s="31" t="str">
        <f>IF(D240="","",VLOOKUP(D240, 'SKU Маскарпоне'!$A$1:$B$150, 2, 0))</f>
        <v/>
      </c>
      <c r="C240" s="51" t="str">
        <f>IF(D240="","",VLOOKUP(D240, 'SKU Маскарпоне'!$A$1:$B$150, 3, 0))</f>
        <v/>
      </c>
      <c r="E240" s="50" t="str">
        <f>IF(D240="-", "-", IF(D240="", "", F240*VLOOKUP(D240, 'SKU Маскарпоне'!$A$1:$C$150, 3, 0)))</f>
        <v/>
      </c>
      <c r="F240" s="52"/>
      <c r="G240" s="52"/>
      <c r="I240" s="54" t="str">
        <f t="shared" ca="1" si="117"/>
        <v/>
      </c>
      <c r="R240" s="55"/>
      <c r="S240" s="55" t="str">
        <f t="shared" ca="1" si="118"/>
        <v/>
      </c>
    </row>
    <row r="241" spans="2:19" ht="13.5" customHeight="1" x14ac:dyDescent="0.2">
      <c r="B241" s="31" t="str">
        <f>IF(D241="","",VLOOKUP(D241, 'SKU Маскарпоне'!$A$1:$B$150, 2, 0))</f>
        <v/>
      </c>
      <c r="C241" s="51" t="str">
        <f>IF(D241="","",VLOOKUP(D241, 'SKU Маскарпоне'!$A$1:$B$150, 3, 0))</f>
        <v/>
      </c>
      <c r="E241" s="50" t="str">
        <f>IF(D241="-", "-", IF(D241="", "", F241*VLOOKUP(D241, 'SKU Маскарпоне'!$A$1:$C$150, 3, 0)))</f>
        <v/>
      </c>
      <c r="F241" s="52"/>
      <c r="I241" s="54" t="str">
        <f t="shared" ca="1" si="117"/>
        <v/>
      </c>
      <c r="R241" s="55"/>
      <c r="S241" s="55" t="str">
        <f t="shared" ca="1" si="118"/>
        <v/>
      </c>
    </row>
    <row r="242" spans="2:19" ht="13.5" customHeight="1" x14ac:dyDescent="0.2">
      <c r="B242" s="31" t="str">
        <f>IF(D242="","",VLOOKUP(D242, 'SKU Маскарпоне'!$A$1:$B$150, 2, 0))</f>
        <v/>
      </c>
      <c r="C242" s="51" t="str">
        <f>IF(D242="","",VLOOKUP(D242, 'SKU Маскарпоне'!$A$1:$B$150, 3, 0))</f>
        <v/>
      </c>
      <c r="E242" s="50" t="str">
        <f>IF(D242="-", "-", IF(D242="", "", F242*VLOOKUP(D242, 'SKU Маскарпоне'!$A$1:$C$150, 3, 0)))</f>
        <v/>
      </c>
      <c r="F242" s="52"/>
      <c r="I242" s="54" t="str">
        <f t="shared" ca="1" si="117"/>
        <v/>
      </c>
      <c r="R242" s="55"/>
      <c r="S242" s="55" t="str">
        <f t="shared" ca="1" si="118"/>
        <v/>
      </c>
    </row>
    <row r="243" spans="2:19" ht="13.5" customHeight="1" x14ac:dyDescent="0.2">
      <c r="B243" s="31" t="str">
        <f>IF(D243="","",VLOOKUP(D243, 'SKU Маскарпоне'!$A$1:$B$150, 2, 0))</f>
        <v/>
      </c>
      <c r="C243" s="51" t="str">
        <f>IF(D243="","",VLOOKUP(D243, 'SKU Маскарпоне'!$A$1:$B$150, 3, 0))</f>
        <v/>
      </c>
      <c r="E243" s="50" t="str">
        <f>IF(D243="-", "-", IF(D243="", "", F243*VLOOKUP(D243, 'SKU Маскарпоне'!$A$1:$C$150, 3, 0)))</f>
        <v/>
      </c>
      <c r="F243" s="52"/>
      <c r="I243" s="54" t="str">
        <f t="shared" ca="1" si="117"/>
        <v/>
      </c>
      <c r="R243" s="55"/>
      <c r="S243" s="55" t="str">
        <f t="shared" ca="1" si="118"/>
        <v/>
      </c>
    </row>
    <row r="244" spans="2:19" ht="13.5" customHeight="1" x14ac:dyDescent="0.2">
      <c r="B244" s="31" t="str">
        <f>IF(D244="","",VLOOKUP(D244, 'SKU Маскарпоне'!$A$1:$B$150, 2, 0))</f>
        <v/>
      </c>
      <c r="C244" s="51" t="str">
        <f>IF(D244="","",VLOOKUP(D244, 'SKU Маскарпоне'!$A$1:$B$150, 3, 0))</f>
        <v/>
      </c>
      <c r="E244" s="50" t="str">
        <f>IF(D244="-", "-", IF(D244="", "", F244*VLOOKUP(D244, 'SKU Маскарпоне'!$A$1:$C$150, 3, 0)))</f>
        <v/>
      </c>
      <c r="F244" s="52"/>
      <c r="I244" s="54" t="str">
        <f t="shared" ca="1" si="117"/>
        <v/>
      </c>
      <c r="R244" s="55"/>
      <c r="S244" s="55" t="str">
        <f t="shared" ca="1" si="118"/>
        <v/>
      </c>
    </row>
    <row r="245" spans="2:19" ht="13.5" customHeight="1" x14ac:dyDescent="0.2">
      <c r="B245" s="31" t="str">
        <f>IF(D245="","",VLOOKUP(D245, 'SKU Маскарпоне'!$A$1:$B$150, 2, 0))</f>
        <v/>
      </c>
      <c r="C245" s="51" t="str">
        <f>IF(D245="","",VLOOKUP(D245, 'SKU Маскарпоне'!$A$1:$B$150, 3, 0))</f>
        <v/>
      </c>
      <c r="E245" s="50" t="str">
        <f>IF(D245="-", "-", IF(D245="", "", F245*VLOOKUP(D245, 'SKU Маскарпоне'!$A$1:$C$150, 3, 0)))</f>
        <v/>
      </c>
      <c r="F245" s="52"/>
      <c r="I245" s="54" t="str">
        <f t="shared" ca="1" si="117"/>
        <v/>
      </c>
      <c r="R245" s="55"/>
      <c r="S245" s="55" t="str">
        <f t="shared" ca="1" si="118"/>
        <v/>
      </c>
    </row>
    <row r="246" spans="2:19" ht="13.5" customHeight="1" x14ac:dyDescent="0.2">
      <c r="B246" s="31" t="str">
        <f>IF(D246="","",VLOOKUP(D246, 'SKU Маскарпоне'!$A$1:$B$150, 2, 0))</f>
        <v/>
      </c>
      <c r="C246" s="51" t="str">
        <f>IF(D246="","",VLOOKUP(D246, 'SKU Маскарпоне'!$A$1:$B$150, 3, 0))</f>
        <v/>
      </c>
      <c r="E246" s="50" t="str">
        <f>IF(D246="-", "-", IF(D246="", "", F246*VLOOKUP(D246, 'SKU Маскарпоне'!$A$1:$C$150, 3, 0)))</f>
        <v/>
      </c>
      <c r="F246" s="52"/>
      <c r="I246" s="54" t="str">
        <f t="shared" ca="1" si="117"/>
        <v/>
      </c>
      <c r="R246" s="55"/>
      <c r="S246" s="55" t="str">
        <f t="shared" ca="1" si="118"/>
        <v/>
      </c>
    </row>
    <row r="247" spans="2:19" ht="13.5" customHeight="1" x14ac:dyDescent="0.2">
      <c r="B247" s="31" t="str">
        <f>IF(D247="","",VLOOKUP(D247, 'SKU Маскарпоне'!$A$1:$B$150, 2, 0))</f>
        <v/>
      </c>
      <c r="C247" s="51" t="str">
        <f>IF(D247="","",VLOOKUP(D247, 'SKU Маскарпоне'!$A$1:$B$150, 3, 0))</f>
        <v/>
      </c>
      <c r="E247" s="50" t="str">
        <f>IF(D247="-", "-", IF(D247="", "", F247*VLOOKUP(D247, 'SKU Маскарпоне'!$A$1:$C$150, 3, 0)))</f>
        <v/>
      </c>
      <c r="F247" s="52"/>
      <c r="I247" s="54" t="str">
        <f t="shared" ca="1" si="117"/>
        <v/>
      </c>
      <c r="R247" s="55"/>
      <c r="S247" s="55" t="str">
        <f t="shared" ca="1" si="118"/>
        <v/>
      </c>
    </row>
    <row r="248" spans="2:19" ht="13.5" customHeight="1" x14ac:dyDescent="0.2">
      <c r="B248" s="31" t="str">
        <f>IF(D248="","",VLOOKUP(D248, 'SKU Маскарпоне'!$A$1:$B$150, 2, 0))</f>
        <v/>
      </c>
      <c r="C248" s="51" t="str">
        <f>IF(D248="","",VLOOKUP(D248, 'SKU Маскарпоне'!$A$1:$B$150, 3, 0))</f>
        <v/>
      </c>
      <c r="E248" s="50" t="str">
        <f>IF(D248="-", "-", IF(D248="", "", F248*VLOOKUP(D248, 'SKU Маскарпоне'!$A$1:$C$150, 3, 0)))</f>
        <v/>
      </c>
      <c r="F248" s="52"/>
      <c r="I248" s="54" t="str">
        <f t="shared" ca="1" si="117"/>
        <v/>
      </c>
      <c r="R248" s="55"/>
      <c r="S248" s="55" t="str">
        <f t="shared" ca="1" si="118"/>
        <v/>
      </c>
    </row>
    <row r="249" spans="2:19" ht="13.5" customHeight="1" x14ac:dyDescent="0.2">
      <c r="B249" s="31" t="str">
        <f>IF(D249="","",VLOOKUP(D249, 'SKU Маскарпоне'!$A$1:$B$150, 2, 0))</f>
        <v/>
      </c>
      <c r="C249" s="51" t="str">
        <f>IF(D249="","",VLOOKUP(D249, 'SKU Маскарпоне'!$A$1:$B$150, 3, 0))</f>
        <v/>
      </c>
      <c r="E249" s="50" t="str">
        <f>IF(D249="-", "-", IF(D249="", "", F249*VLOOKUP(D249, 'SKU Маскарпоне'!$A$1:$C$150, 3, 0)))</f>
        <v/>
      </c>
      <c r="F249" s="52"/>
      <c r="I249" s="54" t="str">
        <f t="shared" ca="1" si="117"/>
        <v/>
      </c>
      <c r="R249" s="55"/>
      <c r="S249" s="55" t="str">
        <f t="shared" ca="1" si="118"/>
        <v/>
      </c>
    </row>
    <row r="250" spans="2:19" ht="13.5" customHeight="1" x14ac:dyDescent="0.2">
      <c r="B250" s="31" t="str">
        <f>IF(D250="","",VLOOKUP(D250, 'SKU Маскарпоне'!$A$1:$B$150, 2, 0))</f>
        <v/>
      </c>
      <c r="C250" s="51" t="str">
        <f>IF(D250="","",VLOOKUP(D250, 'SKU Маскарпоне'!$A$1:$B$150, 3, 0))</f>
        <v/>
      </c>
      <c r="E250" s="50" t="str">
        <f>IF(D250="-", "-", IF(D250="", "", F250*VLOOKUP(D250, 'SKU Маскарпоне'!$A$1:$C$150, 3, 0)))</f>
        <v/>
      </c>
      <c r="F250" s="52"/>
      <c r="I250" s="54" t="str">
        <f t="shared" ca="1" si="117"/>
        <v/>
      </c>
      <c r="R250" s="55"/>
      <c r="S250" s="55" t="str">
        <f t="shared" ca="1" si="118"/>
        <v/>
      </c>
    </row>
    <row r="251" spans="2:19" ht="13.5" customHeight="1" x14ac:dyDescent="0.2">
      <c r="B251" s="31" t="str">
        <f>IF(D251="","",VLOOKUP(D251, 'SKU Маскарпоне'!$A$1:$B$150, 2, 0))</f>
        <v/>
      </c>
      <c r="C251" s="51" t="str">
        <f>IF(D251="","",VLOOKUP(D251, 'SKU Маскарпоне'!$A$1:$B$150, 3, 0))</f>
        <v/>
      </c>
      <c r="E251" s="50" t="str">
        <f>IF(D251="-", "-", IF(D251="", "", F251*VLOOKUP(D251, 'SKU Маскарпоне'!$A$1:$C$150, 3, 0)))</f>
        <v/>
      </c>
      <c r="F251" s="52"/>
      <c r="I251" s="54" t="str">
        <f t="shared" ca="1" si="117"/>
        <v/>
      </c>
      <c r="R251" s="55"/>
      <c r="S251" s="55" t="str">
        <f t="shared" ca="1" si="118"/>
        <v/>
      </c>
    </row>
    <row r="252" spans="2:19" ht="13.5" customHeight="1" x14ac:dyDescent="0.2">
      <c r="B252" s="31" t="str">
        <f>IF(D252="","",VLOOKUP(D252, 'SKU Маскарпоне'!$A$1:$B$150, 2, 0))</f>
        <v/>
      </c>
      <c r="C252" s="51" t="str">
        <f>IF(D252="","",VLOOKUP(D252, 'SKU Маскарпоне'!$A$1:$B$150, 3, 0))</f>
        <v/>
      </c>
      <c r="E252" s="50" t="str">
        <f>IF(D252="-", "-", IF(D252="", "", F252*VLOOKUP(D252, 'SKU Маскарпоне'!$A$1:$C$150, 3, 0)))</f>
        <v/>
      </c>
      <c r="F252" s="52"/>
      <c r="I252" s="54" t="str">
        <f t="shared" ca="1" si="117"/>
        <v/>
      </c>
      <c r="R252" s="55"/>
      <c r="S252" s="55" t="str">
        <f t="shared" ca="1" si="118"/>
        <v/>
      </c>
    </row>
    <row r="253" spans="2:19" ht="13.5" customHeight="1" x14ac:dyDescent="0.2">
      <c r="B253" s="31" t="str">
        <f>IF(D253="","",VLOOKUP(D253, 'SKU Маскарпоне'!$A$1:$B$150, 2, 0))</f>
        <v/>
      </c>
      <c r="C253" s="51" t="str">
        <f>IF(D253="","",VLOOKUP(D253, 'SKU Маскарпоне'!$A$1:$B$150, 3, 0))</f>
        <v/>
      </c>
      <c r="E253" s="50" t="str">
        <f>IF(D253="-", "-", IF(D253="", "", F253*VLOOKUP(D253, 'SKU Маскарпоне'!$A$1:$C$150, 3, 0)))</f>
        <v/>
      </c>
      <c r="F253" s="52"/>
      <c r="I253" s="54" t="str">
        <f t="shared" ca="1" si="117"/>
        <v/>
      </c>
      <c r="R253" s="55"/>
      <c r="S253" s="55" t="str">
        <f t="shared" ca="1" si="118"/>
        <v/>
      </c>
    </row>
    <row r="254" spans="2:19" ht="13.5" customHeight="1" x14ac:dyDescent="0.2">
      <c r="B254" s="31" t="str">
        <f>IF(D254="","",VLOOKUP(D254, 'SKU Маскарпоне'!$A$1:$B$150, 2, 0))</f>
        <v/>
      </c>
      <c r="C254" s="51" t="str">
        <f>IF(D254="","",VLOOKUP(D254, 'SKU Маскарпоне'!$A$1:$B$150, 3, 0))</f>
        <v/>
      </c>
      <c r="E254" s="50" t="str">
        <f>IF(D254="-", "-", IF(D254="", "", F254*VLOOKUP(D254, 'SKU Маскарпоне'!$A$1:$C$150, 3, 0)))</f>
        <v/>
      </c>
      <c r="F254" s="52"/>
      <c r="I254" s="54" t="str">
        <f t="shared" ca="1" si="117"/>
        <v/>
      </c>
      <c r="R254" s="55"/>
      <c r="S254" s="55" t="str">
        <f t="shared" ca="1" si="118"/>
        <v/>
      </c>
    </row>
    <row r="255" spans="2:19" ht="13.5" customHeight="1" x14ac:dyDescent="0.2">
      <c r="B255" s="31" t="str">
        <f>IF(D255="","",VLOOKUP(D255, 'SKU Маскарпоне'!$A$1:$B$150, 2, 0))</f>
        <v/>
      </c>
      <c r="C255" s="51" t="str">
        <f>IF(D255="","",VLOOKUP(D255, 'SKU Маскарпоне'!$A$1:$B$150, 3, 0))</f>
        <v/>
      </c>
      <c r="E255" s="50" t="str">
        <f>IF(D255="-", "-", IF(D255="", "", F255*VLOOKUP(D255, 'SKU Маскарпоне'!$A$1:$C$150, 3, 0)))</f>
        <v/>
      </c>
      <c r="F255" s="52"/>
      <c r="I255" s="54" t="str">
        <f t="shared" ca="1" si="117"/>
        <v/>
      </c>
      <c r="R255" s="55"/>
      <c r="S255" s="55" t="str">
        <f t="shared" ca="1" si="118"/>
        <v/>
      </c>
    </row>
    <row r="256" spans="2:19" ht="13.5" customHeight="1" x14ac:dyDescent="0.2">
      <c r="B256" s="31" t="str">
        <f>IF(D256="","",VLOOKUP(D256, 'SKU Маскарпоне'!$A$1:$B$150, 2, 0))</f>
        <v/>
      </c>
      <c r="C256" s="51" t="str">
        <f>IF(D256="","",VLOOKUP(D256, 'SKU Маскарпоне'!$A$1:$B$150, 3, 0))</f>
        <v/>
      </c>
      <c r="E256" s="50" t="str">
        <f>IF(D256="-", "-", IF(D256="", "", F256*VLOOKUP(D256, 'SKU Маскарпоне'!$A$1:$C$150, 3, 0)))</f>
        <v/>
      </c>
      <c r="F256" s="52"/>
      <c r="I256" s="54" t="str">
        <f t="shared" ca="1" si="117"/>
        <v/>
      </c>
      <c r="R256" s="55"/>
      <c r="S256" s="55" t="str">
        <f t="shared" ca="1" si="118"/>
        <v/>
      </c>
    </row>
    <row r="257" spans="2:19" ht="13.5" customHeight="1" x14ac:dyDescent="0.2">
      <c r="B257" s="31" t="str">
        <f>IF(D257="","",VLOOKUP(D257, 'SKU Маскарпоне'!$A$1:$B$150, 2, 0))</f>
        <v/>
      </c>
      <c r="C257" s="51" t="str">
        <f>IF(D257="","",VLOOKUP(D257, 'SKU Маскарпоне'!$A$1:$B$150, 3, 0))</f>
        <v/>
      </c>
      <c r="E257" s="50" t="str">
        <f>IF(D257="-", "-", IF(D257="", "", F257*VLOOKUP(D257, 'SKU Маскарпоне'!$A$1:$C$150, 3, 0)))</f>
        <v/>
      </c>
      <c r="F257" s="52"/>
      <c r="I257" s="54" t="str">
        <f t="shared" ca="1" si="117"/>
        <v/>
      </c>
      <c r="R257" s="55"/>
      <c r="S257" s="55" t="str">
        <f t="shared" ca="1" si="118"/>
        <v/>
      </c>
    </row>
    <row r="258" spans="2:19" ht="13.5" customHeight="1" x14ac:dyDescent="0.2">
      <c r="B258" s="31" t="str">
        <f>IF(D258="","",VLOOKUP(D258, 'SKU Маскарпоне'!$A$1:$B$150, 2, 0))</f>
        <v/>
      </c>
      <c r="C258" s="51" t="str">
        <f>IF(D258="","",VLOOKUP(D258, 'SKU Маскарпоне'!$A$1:$B$150, 3, 0))</f>
        <v/>
      </c>
      <c r="E258" s="50" t="str">
        <f>IF(D258="-", "-", IF(D258="", "", F258*VLOOKUP(D258, 'SKU Маскарпоне'!$A$1:$C$150, 3, 0)))</f>
        <v/>
      </c>
      <c r="F258" s="52"/>
      <c r="I258" s="54" t="str">
        <f t="shared" ca="1" si="117"/>
        <v/>
      </c>
      <c r="R258" s="55"/>
      <c r="S258" s="55" t="str">
        <f t="shared" ca="1" si="118"/>
        <v/>
      </c>
    </row>
    <row r="259" spans="2:19" ht="13.5" customHeight="1" x14ac:dyDescent="0.2">
      <c r="B259" s="31" t="str">
        <f>IF(D259="","",VLOOKUP(D259, 'SKU Маскарпоне'!$A$1:$B$150, 2, 0))</f>
        <v/>
      </c>
      <c r="C259" s="51" t="str">
        <f>IF(D259="","",VLOOKUP(D259, 'SKU Маскарпоне'!$A$1:$B$150, 3, 0))</f>
        <v/>
      </c>
      <c r="E259" s="50" t="str">
        <f>IF(D259="-", "-", IF(D259="", "", F259*VLOOKUP(D259, 'SKU Маскарпоне'!$A$1:$C$150, 3, 0)))</f>
        <v/>
      </c>
      <c r="F259" s="52"/>
      <c r="I259" s="54" t="str">
        <f t="shared" ca="1" si="117"/>
        <v/>
      </c>
      <c r="R259" s="55"/>
      <c r="S259" s="55" t="str">
        <f t="shared" ca="1" si="118"/>
        <v/>
      </c>
    </row>
    <row r="260" spans="2:19" ht="13.5" customHeight="1" x14ac:dyDescent="0.2">
      <c r="B260" s="31" t="str">
        <f>IF(D260="","",VLOOKUP(D260, 'SKU Маскарпоне'!$A$1:$B$150, 2, 0))</f>
        <v/>
      </c>
      <c r="C260" s="51" t="str">
        <f>IF(D260="","",VLOOKUP(D260, 'SKU Маскарпоне'!$A$1:$B$150, 3, 0))</f>
        <v/>
      </c>
      <c r="E260" s="50" t="str">
        <f>IF(D260="-", "-", IF(D260="", "", F260*VLOOKUP(D260, 'SKU Маскарпоне'!$A$1:$C$150, 3, 0)))</f>
        <v/>
      </c>
      <c r="F260" s="52"/>
      <c r="I260" s="54" t="str">
        <f t="shared" ca="1" si="117"/>
        <v/>
      </c>
      <c r="R260" s="55"/>
      <c r="S260" s="55" t="str">
        <f t="shared" ca="1" si="118"/>
        <v/>
      </c>
    </row>
    <row r="261" spans="2:19" ht="13.5" customHeight="1" x14ac:dyDescent="0.2">
      <c r="B261" s="31" t="str">
        <f>IF(D261="","",VLOOKUP(D261, 'SKU Маскарпоне'!$A$1:$B$150, 2, 0))</f>
        <v/>
      </c>
      <c r="C261" s="51" t="str">
        <f>IF(D261="","",VLOOKUP(D261, 'SKU Маскарпоне'!$A$1:$B$150, 3, 0))</f>
        <v/>
      </c>
      <c r="E261" s="50" t="str">
        <f>IF(D261="-", "-", IF(D261="", "", F261*VLOOKUP(D261, 'SKU Маскарпоне'!$A$1:$C$150, 3, 0)))</f>
        <v/>
      </c>
      <c r="F261" s="52"/>
      <c r="I261" s="54" t="str">
        <f t="shared" ca="1" si="117"/>
        <v/>
      </c>
      <c r="R261" s="55"/>
      <c r="S261" s="55"/>
    </row>
    <row r="262" spans="2:19" ht="13.5" customHeight="1" x14ac:dyDescent="0.2">
      <c r="B262" s="31" t="str">
        <f>IF(D262="","",VLOOKUP(D262, 'SKU Маскарпоне'!$A$1:$B$150, 2, 0))</f>
        <v/>
      </c>
      <c r="C262" s="51" t="str">
        <f>IF(D262="","",VLOOKUP(D262, 'SKU Маскарпоне'!$A$1:$B$150, 3, 0))</f>
        <v/>
      </c>
      <c r="E262" s="50" t="str">
        <f>IF(D262="-", "-", IF(D262="", "", F262*VLOOKUP(D262, 'SKU Маскарпоне'!$A$1:$C$150, 3, 0)))</f>
        <v/>
      </c>
      <c r="F262" s="52"/>
      <c r="I262" s="54" t="str">
        <f t="shared" ca="1" si="117"/>
        <v/>
      </c>
      <c r="R262" s="55"/>
      <c r="S262" s="55"/>
    </row>
    <row r="263" spans="2:19" ht="13.5" customHeight="1" x14ac:dyDescent="0.2">
      <c r="B263" s="31" t="str">
        <f>IF(D263="","",VLOOKUP(D263, 'SKU Маскарпоне'!$A$1:$B$150, 2, 0))</f>
        <v/>
      </c>
      <c r="C263" s="51" t="str">
        <f>IF(D263="","",VLOOKUP(D263, 'SKU Маскарпоне'!$A$1:$B$150, 3, 0))</f>
        <v/>
      </c>
      <c r="E263" s="50" t="str">
        <f>IF(D263="-", "-", IF(D263="", "", F263*VLOOKUP(D263, 'SKU Маскарпоне'!$A$1:$C$150, 3, 0)))</f>
        <v/>
      </c>
      <c r="F263" s="52"/>
      <c r="I263" s="54" t="str">
        <f t="shared" ca="1" si="117"/>
        <v/>
      </c>
      <c r="R263" s="55"/>
      <c r="S263" s="55"/>
    </row>
    <row r="264" spans="2:19" ht="13.5" customHeight="1" x14ac:dyDescent="0.2">
      <c r="B264" s="31" t="str">
        <f>IF(D264="","",VLOOKUP(D264, 'SKU Маскарпоне'!$A$1:$B$150, 2, 0))</f>
        <v/>
      </c>
      <c r="C264" s="51" t="str">
        <f>IF(D264="","",VLOOKUP(D264, 'SKU Маскарпоне'!$A$1:$B$150, 3, 0))</f>
        <v/>
      </c>
      <c r="E264" s="50" t="str">
        <f>IF(D264="-", "-", IF(D264="", "", F264*VLOOKUP(D264, 'SKU Маскарпоне'!$A$1:$C$150, 3, 0)))</f>
        <v/>
      </c>
      <c r="F264" s="52"/>
      <c r="I264" s="54" t="str">
        <f t="shared" ca="1" si="117"/>
        <v/>
      </c>
      <c r="R264" s="55"/>
      <c r="S264" s="55"/>
    </row>
    <row r="265" spans="2:19" ht="13.5" customHeight="1" x14ac:dyDescent="0.2">
      <c r="B265" s="31" t="str">
        <f>IF(D265="","",VLOOKUP(D265, 'SKU Маскарпоне'!$A$1:$B$150, 2, 0))</f>
        <v/>
      </c>
      <c r="C265" s="51" t="str">
        <f>IF(D265="","",VLOOKUP(D265, 'SKU Маскарпоне'!$A$1:$B$150, 3, 0))</f>
        <v/>
      </c>
      <c r="E265" s="50" t="str">
        <f>IF(D265="-", "-", IF(D265="", "", F265*VLOOKUP(D265, 'SKU Маскарпоне'!$A$1:$C$150, 3, 0)))</f>
        <v/>
      </c>
      <c r="F265" s="52"/>
      <c r="I265" s="54" t="str">
        <f t="shared" ca="1" si="117"/>
        <v/>
      </c>
      <c r="R265" s="55"/>
      <c r="S265" s="55"/>
    </row>
    <row r="266" spans="2:19" ht="13.5" customHeight="1" x14ac:dyDescent="0.2">
      <c r="B266" s="31" t="str">
        <f>IF(D266="","",VLOOKUP(D266, 'SKU Маскарпоне'!$A$1:$B$150, 2, 0))</f>
        <v/>
      </c>
      <c r="C266" s="51" t="str">
        <f>IF(D266="","",VLOOKUP(D266, 'SKU Маскарпоне'!$A$1:$B$150, 3, 0))</f>
        <v/>
      </c>
      <c r="E266" s="50" t="str">
        <f>IF(D266="-", "-", IF(D266="", "", F266*VLOOKUP(D266, 'SKU Маскарпоне'!$A$1:$C$150, 3, 0)))</f>
        <v/>
      </c>
      <c r="F266" s="52"/>
      <c r="I266" s="54" t="str">
        <f t="shared" ca="1" si="117"/>
        <v/>
      </c>
      <c r="R266" s="55"/>
      <c r="S266" s="55"/>
    </row>
    <row r="267" spans="2:19" ht="13.5" customHeight="1" x14ac:dyDescent="0.2">
      <c r="B267" s="31" t="str">
        <f>IF(D267="","",VLOOKUP(D267, 'SKU Маскарпоне'!$A$1:$B$150, 2, 0))</f>
        <v/>
      </c>
      <c r="C267" s="51" t="str">
        <f>IF(D267="","",VLOOKUP(D267, 'SKU Маскарпоне'!$A$1:$B$150, 3, 0))</f>
        <v/>
      </c>
      <c r="E267" s="50" t="str">
        <f>IF(D267="-", "-", IF(D267="", "", F267*VLOOKUP(D267, 'SKU Маскарпоне'!$A$1:$C$150, 3, 0)))</f>
        <v/>
      </c>
      <c r="F267" s="52"/>
      <c r="I267" s="54" t="str">
        <f t="shared" ca="1" si="117"/>
        <v/>
      </c>
      <c r="R267" s="55"/>
      <c r="S267" s="55"/>
    </row>
    <row r="268" spans="2:19" ht="13.5" customHeight="1" x14ac:dyDescent="0.2">
      <c r="B268" s="31" t="str">
        <f>IF(D268="","",VLOOKUP(D268, 'SKU Маскарпоне'!$A$1:$B$150, 2, 0))</f>
        <v/>
      </c>
      <c r="C268" s="51" t="str">
        <f>IF(D268="","",VLOOKUP(D268, 'SKU Маскарпоне'!$A$1:$B$150, 3, 0))</f>
        <v/>
      </c>
      <c r="E268" s="50" t="str">
        <f>IF(D268="-", "-", IF(D268="", "", F268*VLOOKUP(D268, 'SKU Маскарпоне'!$A$1:$C$150, 3, 0)))</f>
        <v/>
      </c>
      <c r="F268" s="52"/>
      <c r="I268" s="54" t="str">
        <f t="shared" ca="1" si="117"/>
        <v/>
      </c>
      <c r="R268" s="55"/>
      <c r="S268" s="55"/>
    </row>
    <row r="269" spans="2:19" ht="13.5" customHeight="1" x14ac:dyDescent="0.2">
      <c r="B269" s="31" t="str">
        <f>IF(D269="","",VLOOKUP(D269, 'SKU Маскарпоне'!$A$1:$B$150, 2, 0))</f>
        <v/>
      </c>
      <c r="C269" s="51" t="str">
        <f>IF(D269="","",VLOOKUP(D269, 'SKU Маскарпоне'!$A$1:$B$150, 3, 0))</f>
        <v/>
      </c>
      <c r="E269" s="50" t="str">
        <f>IF(D269="-", "-", IF(D269="", "", F269*VLOOKUP(D269, 'SKU Маскарпоне'!$A$1:$C$150, 3, 0)))</f>
        <v/>
      </c>
      <c r="F269" s="52"/>
      <c r="I269" s="54" t="str">
        <f t="shared" ca="1" si="117"/>
        <v/>
      </c>
      <c r="R269" s="55"/>
      <c r="S269" s="55"/>
    </row>
    <row r="270" spans="2:19" ht="13.5" customHeight="1" x14ac:dyDescent="0.2">
      <c r="B270" s="31" t="str">
        <f>IF(D270="","",VLOOKUP(D270, 'SKU Маскарпоне'!$A$1:$B$150, 2, 0))</f>
        <v/>
      </c>
      <c r="C270" s="51" t="str">
        <f>IF(D270="","",VLOOKUP(D270, 'SKU Маскарпоне'!$A$1:$B$150, 3, 0))</f>
        <v/>
      </c>
      <c r="E270" s="50" t="str">
        <f>IF(D270="-", "-", IF(D270="", "", F270*VLOOKUP(D270, 'SKU Маскарпоне'!$A$1:$C$150, 3, 0)))</f>
        <v/>
      </c>
      <c r="F270" s="52"/>
      <c r="I270" s="54" t="str">
        <f t="shared" ca="1" si="117"/>
        <v/>
      </c>
      <c r="R270" s="55"/>
      <c r="S270" s="55"/>
    </row>
    <row r="271" spans="2:19" ht="13.5" customHeight="1" x14ac:dyDescent="0.2">
      <c r="B271" s="31" t="str">
        <f>IF(D271="","",VLOOKUP(D271, 'SKU Маскарпоне'!$A$1:$B$150, 2, 0))</f>
        <v/>
      </c>
      <c r="C271" s="51" t="str">
        <f>IF(D271="","",VLOOKUP(D271, 'SKU Маскарпоне'!$A$1:$B$150, 3, 0))</f>
        <v/>
      </c>
      <c r="E271" s="50" t="str">
        <f>IF(D271="-", "-", IF(D271="", "", F271*VLOOKUP(D271, 'SKU Маскарпоне'!$A$1:$C$150, 3, 0)))</f>
        <v/>
      </c>
      <c r="F271" s="52"/>
      <c r="I271" s="54" t="str">
        <f t="shared" ca="1" si="117"/>
        <v/>
      </c>
      <c r="R271" s="55"/>
      <c r="S271" s="55"/>
    </row>
    <row r="272" spans="2:19" ht="13.5" customHeight="1" x14ac:dyDescent="0.2">
      <c r="B272" s="31" t="str">
        <f>IF(D272="","",VLOOKUP(D272, 'SKU Маскарпоне'!$A$1:$B$150, 2, 0))</f>
        <v/>
      </c>
      <c r="C272" s="51" t="str">
        <f>IF(D272="","",VLOOKUP(D272, 'SKU Маскарпоне'!$A$1:$B$150, 3, 0))</f>
        <v/>
      </c>
      <c r="E272" s="50" t="str">
        <f>IF(D272="-", "-", IF(D272="", "", F272*VLOOKUP(D272, 'SKU Маскарпоне'!$A$1:$C$150, 3, 0)))</f>
        <v/>
      </c>
      <c r="F272" s="52"/>
      <c r="I272" s="54" t="str">
        <f t="shared" ca="1" si="117"/>
        <v/>
      </c>
      <c r="R272" s="55"/>
      <c r="S272" s="55"/>
    </row>
    <row r="273" spans="2:19" ht="13.5" customHeight="1" x14ac:dyDescent="0.2">
      <c r="B273" s="31" t="str">
        <f>IF(D273="","",VLOOKUP(D273, 'SKU Маскарпоне'!$A$1:$B$150, 2, 0))</f>
        <v/>
      </c>
      <c r="C273" s="51" t="str">
        <f>IF(D273="","",VLOOKUP(D273, 'SKU Маскарпоне'!$A$1:$B$150, 3, 0))</f>
        <v/>
      </c>
      <c r="E273" s="50" t="str">
        <f>IF(D273="-", "-", IF(D273="", "", F273*VLOOKUP(D273, 'SKU Маскарпоне'!$A$1:$C$150, 3, 0)))</f>
        <v/>
      </c>
      <c r="F273" s="52"/>
      <c r="I273" s="54" t="str">
        <f t="shared" ca="1" si="117"/>
        <v/>
      </c>
      <c r="R273" s="55"/>
      <c r="S273" s="55"/>
    </row>
    <row r="274" spans="2:19" ht="13.5" customHeight="1" x14ac:dyDescent="0.2">
      <c r="B274" s="31" t="str">
        <f>IF(D274="","",VLOOKUP(D274, 'SKU Маскарпоне'!$A$1:$B$150, 2, 0))</f>
        <v/>
      </c>
      <c r="C274" s="51" t="str">
        <f>IF(D274="","",VLOOKUP(D274, 'SKU Маскарпоне'!$A$1:$B$150, 3, 0))</f>
        <v/>
      </c>
      <c r="E274" s="50" t="str">
        <f>IF(D274="-", "-", IF(D274="", "", F274*VLOOKUP(D274, 'SKU Маскарпоне'!$A$1:$C$150, 3, 0)))</f>
        <v/>
      </c>
      <c r="F274" s="52"/>
      <c r="I274" s="54" t="str">
        <f t="shared" ca="1" si="117"/>
        <v/>
      </c>
      <c r="R274" s="55"/>
      <c r="S274" s="55"/>
    </row>
    <row r="275" spans="2:19" ht="13.5" customHeight="1" x14ac:dyDescent="0.2">
      <c r="B275" s="31" t="str">
        <f>IF(D275="","",VLOOKUP(D275, 'SKU Маскарпоне'!$A$1:$B$150, 2, 0))</f>
        <v/>
      </c>
      <c r="C275" s="51" t="str">
        <f>IF(D275="","",VLOOKUP(D275, 'SKU Маскарпоне'!$A$1:$B$150, 3, 0))</f>
        <v/>
      </c>
      <c r="E275" s="50" t="str">
        <f>IF(D275="-", "-", IF(D275="", "", F275*VLOOKUP(D275, 'SKU Маскарпоне'!$A$1:$C$150, 3, 0)))</f>
        <v/>
      </c>
      <c r="F275" s="52"/>
      <c r="I275" s="54" t="str">
        <f t="shared" ca="1" si="117"/>
        <v/>
      </c>
      <c r="R275" s="55"/>
      <c r="S275" s="55"/>
    </row>
    <row r="276" spans="2:19" ht="13.5" customHeight="1" x14ac:dyDescent="0.2">
      <c r="B276" s="31" t="str">
        <f>IF(D276="","",VLOOKUP(D276, 'SKU Маскарпоне'!$A$1:$B$150, 2, 0))</f>
        <v/>
      </c>
      <c r="C276" s="51" t="str">
        <f>IF(D276="","",VLOOKUP(D276, 'SKU Маскарпоне'!$A$1:$B$150, 3, 0))</f>
        <v/>
      </c>
      <c r="E276" s="50" t="str">
        <f>IF(D276="-", "-", IF(D276="", "", F276*VLOOKUP(D276, 'SKU Маскарпоне'!$A$1:$C$150, 3, 0)))</f>
        <v/>
      </c>
      <c r="F276" s="52"/>
      <c r="I276" s="54" t="str">
        <f t="shared" ca="1" si="117"/>
        <v/>
      </c>
      <c r="R276" s="55"/>
      <c r="S276" s="55"/>
    </row>
    <row r="277" spans="2:19" ht="13.5" customHeight="1" x14ac:dyDescent="0.2">
      <c r="B277" s="31" t="str">
        <f>IF(D277="","",VLOOKUP(D277, 'SKU Маскарпоне'!$A$1:$B$150, 2, 0))</f>
        <v/>
      </c>
      <c r="C277" s="51" t="str">
        <f>IF(D277="","",VLOOKUP(D277, 'SKU Маскарпоне'!$A$1:$B$150, 3, 0))</f>
        <v/>
      </c>
      <c r="E277" s="50" t="str">
        <f>IF(D277="-", "-", IF(D277="", "", F277*VLOOKUP(D277, 'SKU Маскарпоне'!$A$1:$C$150, 3, 0)))</f>
        <v/>
      </c>
      <c r="F277" s="52"/>
      <c r="I277" s="54" t="str">
        <f t="shared" ca="1" si="117"/>
        <v/>
      </c>
      <c r="R277" s="55"/>
      <c r="S277" s="55"/>
    </row>
    <row r="278" spans="2:19" ht="13.5" customHeight="1" x14ac:dyDescent="0.2">
      <c r="B278" s="31" t="str">
        <f>IF(D278="","",VLOOKUP(D278, 'SKU Маскарпоне'!$A$1:$B$150, 2, 0))</f>
        <v/>
      </c>
      <c r="C278" s="51" t="str">
        <f>IF(D278="","",VLOOKUP(D278, 'SKU Маскарпоне'!$A$1:$B$150, 3, 0))</f>
        <v/>
      </c>
      <c r="E278" s="50" t="str">
        <f>IF(D278="-", "-", IF(D278="", "", F278*VLOOKUP(D278, 'SKU Маскарпоне'!$A$1:$C$150, 3, 0)))</f>
        <v/>
      </c>
      <c r="F278" s="52"/>
      <c r="I278" s="54" t="str">
        <f t="shared" ca="1" si="117"/>
        <v/>
      </c>
      <c r="R278" s="55"/>
      <c r="S278" s="55"/>
    </row>
    <row r="279" spans="2:19" ht="13.5" customHeight="1" x14ac:dyDescent="0.2">
      <c r="B279" s="31" t="str">
        <f>IF(D279="","",VLOOKUP(D279, 'SKU Маскарпоне'!$A$1:$B$150, 2, 0))</f>
        <v/>
      </c>
      <c r="C279" s="51" t="str">
        <f>IF(D279="","",VLOOKUP(D279, 'SKU Маскарпоне'!$A$1:$B$150, 3, 0))</f>
        <v/>
      </c>
      <c r="E279" s="50" t="str">
        <f>IF(D279="-", "-", IF(D279="", "", F279*VLOOKUP(D279, 'SKU Маскарпоне'!$A$1:$C$150, 3, 0)))</f>
        <v/>
      </c>
      <c r="F279" s="52"/>
      <c r="I279" s="54" t="str">
        <f t="shared" ca="1" si="117"/>
        <v/>
      </c>
      <c r="R279" s="55"/>
      <c r="S279" s="55"/>
    </row>
    <row r="280" spans="2:19" ht="13.5" customHeight="1" x14ac:dyDescent="0.2">
      <c r="B280" s="31" t="str">
        <f>IF(D280="","",VLOOKUP(D280, 'SKU Маскарпоне'!$A$1:$B$150, 2, 0))</f>
        <v/>
      </c>
      <c r="C280" s="51" t="str">
        <f>IF(D280="","",VLOOKUP(D280, 'SKU Маскарпоне'!$A$1:$B$150, 3, 0))</f>
        <v/>
      </c>
      <c r="E280" s="50" t="str">
        <f>IF(D280="-", "-", IF(D280="", "", F280*VLOOKUP(D280, 'SKU Маскарпоне'!$A$1:$C$150, 3, 0)))</f>
        <v/>
      </c>
      <c r="F280" s="52"/>
      <c r="I280" s="54" t="str">
        <f t="shared" ca="1" si="117"/>
        <v/>
      </c>
      <c r="R280" s="55"/>
      <c r="S280" s="55"/>
    </row>
    <row r="281" spans="2:19" ht="13.5" customHeight="1" x14ac:dyDescent="0.2">
      <c r="B281" s="31" t="str">
        <f>IF(D281="","",VLOOKUP(D281, 'SKU Маскарпоне'!$A$1:$B$150, 2, 0))</f>
        <v/>
      </c>
      <c r="C281" s="51" t="str">
        <f>IF(D281="","",VLOOKUP(D281, 'SKU Маскарпоне'!$A$1:$B$150, 3, 0))</f>
        <v/>
      </c>
      <c r="E281" s="50" t="str">
        <f>IF(D281="-", "-", IF(D281="", "", F281*VLOOKUP(D281, 'SKU Маскарпоне'!$A$1:$C$150, 3, 0)))</f>
        <v/>
      </c>
      <c r="F281" s="52"/>
      <c r="I281" s="54" t="str">
        <f t="shared" ca="1" si="117"/>
        <v/>
      </c>
      <c r="R281" s="55"/>
      <c r="S281" s="55"/>
    </row>
    <row r="282" spans="2:19" ht="13.5" customHeight="1" x14ac:dyDescent="0.2">
      <c r="B282" s="31" t="str">
        <f>IF(D282="","",VLOOKUP(D282, 'SKU Маскарпоне'!$A$1:$B$150, 2, 0))</f>
        <v/>
      </c>
      <c r="C282" s="51" t="str">
        <f>IF(D282="","",VLOOKUP(D282, 'SKU Маскарпоне'!$A$1:$B$150, 3, 0))</f>
        <v/>
      </c>
      <c r="E282" s="50" t="str">
        <f>IF(D282="-", "-", IF(D282="", "", F282*VLOOKUP(D282, 'SKU Маскарпоне'!$A$1:$C$150, 3, 0)))</f>
        <v/>
      </c>
      <c r="F282" s="52"/>
      <c r="I282" s="54" t="str">
        <f t="shared" ca="1" si="117"/>
        <v/>
      </c>
      <c r="R282" s="55"/>
      <c r="S282" s="55"/>
    </row>
    <row r="283" spans="2:19" ht="13.5" customHeight="1" x14ac:dyDescent="0.2">
      <c r="B283" s="31" t="str">
        <f>IF(D283="","",VLOOKUP(D283, 'SKU Маскарпоне'!$A$1:$B$150, 2, 0))</f>
        <v/>
      </c>
      <c r="C283" s="51" t="str">
        <f>IF(D283="","",VLOOKUP(D283, 'SKU Маскарпоне'!$A$1:$B$150, 3, 0))</f>
        <v/>
      </c>
      <c r="E283" s="50" t="str">
        <f>IF(D283="-", "-", IF(D283="", "", F283*VLOOKUP(D283, 'SKU Маскарпоне'!$A$1:$C$150, 3, 0)))</f>
        <v/>
      </c>
      <c r="F283" s="52"/>
      <c r="I283" s="54" t="str">
        <f t="shared" ca="1" si="117"/>
        <v/>
      </c>
      <c r="R283" s="55"/>
      <c r="S283" s="55"/>
    </row>
    <row r="284" spans="2:19" ht="13.5" customHeight="1" x14ac:dyDescent="0.2">
      <c r="B284" s="31" t="str">
        <f>IF(D284="","",VLOOKUP(D284, 'SKU Маскарпоне'!$A$1:$B$150, 2, 0))</f>
        <v/>
      </c>
      <c r="C284" s="51" t="str">
        <f>IF(D284="","",VLOOKUP(D284, 'SKU Маскарпоне'!$A$1:$B$150, 3, 0))</f>
        <v/>
      </c>
      <c r="E284" s="50" t="str">
        <f>IF(D284="-", "-", IF(D284="", "", F284*VLOOKUP(D284, 'SKU Маскарпоне'!$A$1:$C$150, 3, 0)))</f>
        <v/>
      </c>
      <c r="F284" s="52"/>
      <c r="I284" s="54" t="str">
        <f t="shared" ca="1" si="117"/>
        <v/>
      </c>
      <c r="R284" s="55"/>
      <c r="S284" s="55"/>
    </row>
    <row r="285" spans="2:19" ht="13.5" customHeight="1" x14ac:dyDescent="0.2">
      <c r="B285" s="31" t="str">
        <f>IF(D285="","",VLOOKUP(D285, 'SKU Маскарпоне'!$A$1:$B$150, 2, 0))</f>
        <v/>
      </c>
      <c r="C285" s="51" t="str">
        <f>IF(D285="","",VLOOKUP(D285, 'SKU Маскарпоне'!$A$1:$B$150, 3, 0))</f>
        <v/>
      </c>
      <c r="E285" s="50" t="str">
        <f>IF(D285="-", "-", IF(D285="", "", F285*VLOOKUP(D285, 'SKU Маскарпоне'!$A$1:$C$150, 3, 0)))</f>
        <v/>
      </c>
      <c r="F285" s="52"/>
      <c r="I285" s="54" t="str">
        <f t="shared" ca="1" si="117"/>
        <v/>
      </c>
      <c r="R285" s="55"/>
      <c r="S285" s="55"/>
    </row>
    <row r="286" spans="2:19" ht="13.5" customHeight="1" x14ac:dyDescent="0.2">
      <c r="B286" s="31" t="str">
        <f>IF(D286="","",VLOOKUP(D286, 'SKU Маскарпоне'!$A$1:$B$150, 2, 0))</f>
        <v/>
      </c>
      <c r="C286" s="51" t="str">
        <f>IF(D286="","",VLOOKUP(D286, 'SKU Маскарпоне'!$A$1:$B$150, 3, 0))</f>
        <v/>
      </c>
      <c r="E286" s="50" t="str">
        <f>IF(D286="-", "-", IF(D286="", "", F286*VLOOKUP(D286, 'SKU Маскарпоне'!$A$1:$C$150, 3, 0)))</f>
        <v/>
      </c>
      <c r="F286" s="52"/>
      <c r="I286" s="54" t="str">
        <f t="shared" ca="1" si="117"/>
        <v/>
      </c>
      <c r="R286" s="55"/>
      <c r="S286" s="55"/>
    </row>
    <row r="287" spans="2:19" ht="13.5" customHeight="1" x14ac:dyDescent="0.2">
      <c r="B287" s="31" t="str">
        <f>IF(D287="","",VLOOKUP(D287, 'SKU Маскарпоне'!$A$1:$B$150, 2, 0))</f>
        <v/>
      </c>
      <c r="C287" s="51" t="str">
        <f>IF(D287="","",VLOOKUP(D287, 'SKU Маскарпоне'!$A$1:$B$150, 3, 0))</f>
        <v/>
      </c>
      <c r="E287" s="50" t="str">
        <f>IF(D287="-", "-", IF(D287="", "", F287*VLOOKUP(D287, 'SKU Маскарпоне'!$A$1:$C$150, 3, 0)))</f>
        <v/>
      </c>
      <c r="F287" s="52"/>
      <c r="I287" s="54" t="str">
        <f t="shared" ca="1" si="117"/>
        <v/>
      </c>
      <c r="R287" s="55"/>
      <c r="S287" s="55"/>
    </row>
    <row r="288" spans="2:19" ht="13.5" customHeight="1" x14ac:dyDescent="0.2">
      <c r="B288" s="31" t="str">
        <f>IF(D288="","",VLOOKUP(D288, 'SKU Маскарпоне'!$A$1:$B$150, 2, 0))</f>
        <v/>
      </c>
      <c r="C288" s="51" t="str">
        <f>IF(D288="","",VLOOKUP(D288, 'SKU Маскарпоне'!$A$1:$B$150, 3, 0))</f>
        <v/>
      </c>
      <c r="E288" s="50" t="str">
        <f>IF(D288="-", "-", IF(D288="", "", F288*VLOOKUP(D288, 'SKU Маскарпоне'!$A$1:$C$150, 3, 0)))</f>
        <v/>
      </c>
      <c r="F288" s="52"/>
      <c r="I288" s="54" t="str">
        <f t="shared" ca="1" si="117"/>
        <v/>
      </c>
      <c r="R288" s="55"/>
      <c r="S288" s="55"/>
    </row>
    <row r="289" spans="2:19" ht="13.5" customHeight="1" x14ac:dyDescent="0.2">
      <c r="B289" s="31" t="str">
        <f>IF(D289="","",VLOOKUP(D289, 'SKU Маскарпоне'!$A$1:$B$150, 2, 0))</f>
        <v/>
      </c>
      <c r="C289" s="51" t="str">
        <f>IF(D289="","",VLOOKUP(D289, 'SKU Маскарпоне'!$A$1:$B$150, 3, 0))</f>
        <v/>
      </c>
      <c r="E289" s="50" t="str">
        <f>IF(D289="-", "-", IF(D289="", "", F289*VLOOKUP(D289, 'SKU Маскарпоне'!$A$1:$C$150, 3, 0)))</f>
        <v/>
      </c>
      <c r="F289" s="52"/>
      <c r="I289" s="54" t="str">
        <f t="shared" ca="1" si="117"/>
        <v/>
      </c>
      <c r="R289" s="55"/>
      <c r="S289" s="55"/>
    </row>
    <row r="290" spans="2:19" ht="13.5" customHeight="1" x14ac:dyDescent="0.2">
      <c r="B290" s="31" t="str">
        <f>IF(D290="","",VLOOKUP(D290, 'SKU Маскарпоне'!$A$1:$B$150, 2, 0))</f>
        <v/>
      </c>
      <c r="C290" s="51" t="str">
        <f>IF(D290="","",VLOOKUP(D290, 'SKU Маскарпоне'!$A$1:$B$150, 3, 0))</f>
        <v/>
      </c>
      <c r="E290" s="50" t="str">
        <f>IF(D290="-", "-", IF(D290="", "", F290*VLOOKUP(D290, 'SKU Маскарпоне'!$A$1:$C$150, 3, 0)))</f>
        <v/>
      </c>
      <c r="F290" s="52"/>
      <c r="I290" s="54" t="str">
        <f t="shared" ref="I290:I353" ca="1" si="119">IF(J290 = "-", INDIRECT("C" &amp; ROW() - 1),"")</f>
        <v/>
      </c>
      <c r="R290" s="55"/>
      <c r="S290" s="55"/>
    </row>
    <row r="291" spans="2:19" ht="13.5" customHeight="1" x14ac:dyDescent="0.2">
      <c r="B291" s="31" t="str">
        <f>IF(D291="","",VLOOKUP(D291, 'SKU Маскарпоне'!$A$1:$B$150, 2, 0))</f>
        <v/>
      </c>
      <c r="C291" s="51" t="str">
        <f>IF(D291="","",VLOOKUP(D291, 'SKU Маскарпоне'!$A$1:$B$150, 3, 0))</f>
        <v/>
      </c>
      <c r="E291" s="50" t="str">
        <f>IF(D291="-", "-", IF(D291="", "", F291*VLOOKUP(D291, 'SKU Маскарпоне'!$A$1:$C$150, 3, 0)))</f>
        <v/>
      </c>
      <c r="F291" s="52"/>
      <c r="I291" s="54" t="str">
        <f t="shared" ca="1" si="119"/>
        <v/>
      </c>
      <c r="R291" s="55"/>
      <c r="S291" s="55"/>
    </row>
    <row r="292" spans="2:19" ht="13.5" customHeight="1" x14ac:dyDescent="0.2">
      <c r="B292" s="31" t="str">
        <f>IF(D292="","",VLOOKUP(D292, 'SKU Маскарпоне'!$A$1:$B$150, 2, 0))</f>
        <v/>
      </c>
      <c r="C292" s="51" t="str">
        <f>IF(D292="","",VLOOKUP(D292, 'SKU Маскарпоне'!$A$1:$B$150, 3, 0))</f>
        <v/>
      </c>
      <c r="E292" s="50" t="str">
        <f>IF(D292="-", "-", IF(D292="", "", F292*VLOOKUP(D292, 'SKU Маскарпоне'!$A$1:$C$150, 3, 0)))</f>
        <v/>
      </c>
      <c r="F292" s="52"/>
      <c r="I292" s="54" t="str">
        <f t="shared" ca="1" si="119"/>
        <v/>
      </c>
      <c r="R292" s="55"/>
      <c r="S292" s="55"/>
    </row>
    <row r="293" spans="2:19" ht="13.5" customHeight="1" x14ac:dyDescent="0.2">
      <c r="B293" s="31" t="str">
        <f>IF(D293="","",VLOOKUP(D293, 'SKU Маскарпоне'!$A$1:$B$150, 2, 0))</f>
        <v/>
      </c>
      <c r="C293" s="51" t="str">
        <f>IF(D293="","",VLOOKUP(D293, 'SKU Маскарпоне'!$A$1:$B$150, 3, 0))</f>
        <v/>
      </c>
      <c r="E293" s="50" t="str">
        <f>IF(D293="-", "-", IF(D293="", "", F293*VLOOKUP(D293, 'SKU Маскарпоне'!$A$1:$C$150, 3, 0)))</f>
        <v/>
      </c>
      <c r="F293" s="52"/>
      <c r="I293" s="54" t="str">
        <f t="shared" ca="1" si="119"/>
        <v/>
      </c>
      <c r="R293" s="55"/>
      <c r="S293" s="55"/>
    </row>
    <row r="294" spans="2:19" ht="13.5" customHeight="1" x14ac:dyDescent="0.2">
      <c r="B294" s="31" t="str">
        <f>IF(D294="","",VLOOKUP(D294, 'SKU Маскарпоне'!$A$1:$B$150, 2, 0))</f>
        <v/>
      </c>
      <c r="C294" s="51" t="str">
        <f>IF(D294="","",VLOOKUP(D294, 'SKU Маскарпоне'!$A$1:$B$150, 3, 0))</f>
        <v/>
      </c>
      <c r="E294" s="50" t="str">
        <f>IF(D294="-", "-", IF(D294="", "", F294*VLOOKUP(D294, 'SKU Маскарпоне'!$A$1:$C$150, 3, 0)))</f>
        <v/>
      </c>
      <c r="F294" s="52"/>
      <c r="I294" s="54" t="str">
        <f t="shared" ca="1" si="119"/>
        <v/>
      </c>
      <c r="R294" s="55"/>
      <c r="S294" s="55"/>
    </row>
    <row r="295" spans="2:19" ht="13.5" customHeight="1" x14ac:dyDescent="0.2">
      <c r="B295" s="31" t="str">
        <f>IF(D295="","",VLOOKUP(D295, 'SKU Маскарпоне'!$A$1:$B$150, 2, 0))</f>
        <v/>
      </c>
      <c r="C295" s="51" t="str">
        <f>IF(D295="","",VLOOKUP(D295, 'SKU Маскарпоне'!$A$1:$B$150, 3, 0))</f>
        <v/>
      </c>
      <c r="E295" s="50" t="str">
        <f>IF(D295="-", "-", IF(D295="", "", F295*VLOOKUP(D295, 'SKU Маскарпоне'!$A$1:$C$150, 3, 0)))</f>
        <v/>
      </c>
      <c r="F295" s="52"/>
      <c r="I295" s="54" t="str">
        <f t="shared" ca="1" si="119"/>
        <v/>
      </c>
      <c r="R295" s="55"/>
      <c r="S295" s="55"/>
    </row>
    <row r="296" spans="2:19" ht="13.5" customHeight="1" x14ac:dyDescent="0.2">
      <c r="B296" s="31" t="str">
        <f>IF(D296="","",VLOOKUP(D296, 'SKU Маскарпоне'!$A$1:$B$150, 2, 0))</f>
        <v/>
      </c>
      <c r="C296" s="51" t="str">
        <f>IF(D296="","",VLOOKUP(D296, 'SKU Маскарпоне'!$A$1:$B$150, 3, 0))</f>
        <v/>
      </c>
      <c r="E296" s="50" t="str">
        <f>IF(D296="-", "-", IF(D296="", "", F296*VLOOKUP(D296, 'SKU Маскарпоне'!$A$1:$C$150, 3, 0)))</f>
        <v/>
      </c>
      <c r="F296" s="52"/>
      <c r="I296" s="54" t="str">
        <f t="shared" ca="1" si="119"/>
        <v/>
      </c>
      <c r="R296" s="55"/>
      <c r="S296" s="55"/>
    </row>
    <row r="297" spans="2:19" ht="13.5" customHeight="1" x14ac:dyDescent="0.2">
      <c r="B297" s="31" t="str">
        <f>IF(D297="","",VLOOKUP(D297, 'SKU Маскарпоне'!$A$1:$B$150, 2, 0))</f>
        <v/>
      </c>
      <c r="C297" s="51" t="str">
        <f>IF(D297="","",VLOOKUP(D297, 'SKU Маскарпоне'!$A$1:$B$150, 3, 0))</f>
        <v/>
      </c>
      <c r="E297" s="50" t="str">
        <f>IF(D297="-", "-", IF(D297="", "", F297*VLOOKUP(D297, 'SKU Маскарпоне'!$A$1:$C$150, 3, 0)))</f>
        <v/>
      </c>
      <c r="F297" s="52"/>
      <c r="I297" s="54" t="str">
        <f t="shared" ca="1" si="119"/>
        <v/>
      </c>
      <c r="R297" s="55"/>
      <c r="S297" s="55"/>
    </row>
    <row r="298" spans="2:19" ht="13.5" customHeight="1" x14ac:dyDescent="0.2">
      <c r="B298" s="31" t="str">
        <f>IF(D298="","",VLOOKUP(D298, 'SKU Маскарпоне'!$A$1:$B$150, 2, 0))</f>
        <v/>
      </c>
      <c r="C298" s="51" t="str">
        <f>IF(D298="","",VLOOKUP(D298, 'SKU Маскарпоне'!$A$1:$B$150, 3, 0))</f>
        <v/>
      </c>
      <c r="E298" s="50" t="str">
        <f>IF(D298="-", "-", IF(D298="", "", F298*VLOOKUP(D298, 'SKU Маскарпоне'!$A$1:$C$150, 3, 0)))</f>
        <v/>
      </c>
      <c r="F298" s="52"/>
      <c r="I298" s="54" t="str">
        <f t="shared" ca="1" si="119"/>
        <v/>
      </c>
      <c r="R298" s="55"/>
      <c r="S298" s="55"/>
    </row>
    <row r="299" spans="2:19" ht="13.5" customHeight="1" x14ac:dyDescent="0.2">
      <c r="B299" s="31" t="str">
        <f>IF(D299="","",VLOOKUP(D299, 'SKU Маскарпоне'!$A$1:$B$150, 2, 0))</f>
        <v/>
      </c>
      <c r="C299" s="51" t="str">
        <f>IF(D299="","",VLOOKUP(D299, 'SKU Маскарпоне'!$A$1:$B$150, 3, 0))</f>
        <v/>
      </c>
      <c r="E299" s="50" t="str">
        <f>IF(D299="-", "-", IF(D299="", "", F299*VLOOKUP(D299, 'SKU Маскарпоне'!$A$1:$C$150, 3, 0)))</f>
        <v/>
      </c>
      <c r="F299" s="52"/>
      <c r="I299" s="54" t="str">
        <f t="shared" ca="1" si="119"/>
        <v/>
      </c>
    </row>
    <row r="300" spans="2:19" ht="13.5" customHeight="1" x14ac:dyDescent="0.2">
      <c r="B300" s="31" t="str">
        <f>IF(D300="","",VLOOKUP(D300, 'SKU Маскарпоне'!$A$1:$B$150, 2, 0))</f>
        <v/>
      </c>
      <c r="C300" s="51" t="str">
        <f>IF(D300="","",VLOOKUP(D300, 'SKU Маскарпоне'!$A$1:$B$150, 3, 0))</f>
        <v/>
      </c>
      <c r="E300" s="50" t="str">
        <f>IF(D300="-", "-", IF(D300="", "", F300*VLOOKUP(D300, 'SKU Маскарпоне'!$A$1:$C$150, 3, 0)))</f>
        <v/>
      </c>
      <c r="F300" s="52"/>
      <c r="I300" s="54" t="str">
        <f t="shared" ca="1" si="119"/>
        <v/>
      </c>
    </row>
    <row r="301" spans="2:19" ht="13.5" customHeight="1" x14ac:dyDescent="0.2">
      <c r="B301" s="31" t="str">
        <f>IF(D301="","",VLOOKUP(D301, 'SKU Маскарпоне'!$A$1:$B$150, 2, 0))</f>
        <v/>
      </c>
      <c r="C301" s="51" t="str">
        <f>IF(D301="","",VLOOKUP(D301, 'SKU Маскарпоне'!$A$1:$B$150, 3, 0))</f>
        <v/>
      </c>
      <c r="E301" s="50" t="str">
        <f>IF(D301="-", "-", IF(D301="", "", F301*VLOOKUP(D301, 'SKU Маскарпоне'!$A$1:$C$150, 3, 0)))</f>
        <v/>
      </c>
      <c r="F301" s="52"/>
      <c r="I301" s="54" t="str">
        <f t="shared" ca="1" si="119"/>
        <v/>
      </c>
    </row>
    <row r="302" spans="2:19" ht="13.5" customHeight="1" x14ac:dyDescent="0.2">
      <c r="B302" s="31" t="str">
        <f>IF(D302="","",VLOOKUP(D302, 'SKU Маскарпоне'!$A$1:$B$150, 2, 0))</f>
        <v/>
      </c>
      <c r="C302" s="51" t="str">
        <f>IF(D302="","",VLOOKUP(D302, 'SKU Маскарпоне'!$A$1:$B$150, 3, 0))</f>
        <v/>
      </c>
      <c r="E302" s="50" t="str">
        <f>IF(D302="-", "-", IF(D302="", "", F302*VLOOKUP(D302, 'SKU Маскарпоне'!$A$1:$C$150, 3, 0)))</f>
        <v/>
      </c>
      <c r="F302" s="52"/>
      <c r="I302" s="54" t="str">
        <f t="shared" ca="1" si="119"/>
        <v/>
      </c>
    </row>
    <row r="303" spans="2:19" ht="13.5" customHeight="1" x14ac:dyDescent="0.2">
      <c r="B303" s="31" t="str">
        <f>IF(D303="","",VLOOKUP(D303, 'SKU Маскарпоне'!$A$1:$B$150, 2, 0))</f>
        <v/>
      </c>
      <c r="C303" s="51" t="str">
        <f>IF(D303="","",VLOOKUP(D303, 'SKU Маскарпоне'!$A$1:$B$150, 3, 0))</f>
        <v/>
      </c>
      <c r="E303" s="50" t="str">
        <f>IF(D303="-", "-", IF(D303="", "", F303*VLOOKUP(D303, 'SKU Маскарпоне'!$A$1:$C$150, 3, 0)))</f>
        <v/>
      </c>
      <c r="F303" s="52"/>
      <c r="I303" s="54" t="str">
        <f t="shared" ca="1" si="119"/>
        <v/>
      </c>
    </row>
    <row r="304" spans="2:19" ht="13.5" customHeight="1" x14ac:dyDescent="0.2">
      <c r="B304" s="31" t="str">
        <f>IF(D304="","",VLOOKUP(D304, 'SKU Маскарпоне'!$A$1:$B$150, 2, 0))</f>
        <v/>
      </c>
      <c r="C304" s="51" t="str">
        <f>IF(D304="","",VLOOKUP(D304, 'SKU Маскарпоне'!$A$1:$B$150, 3, 0))</f>
        <v/>
      </c>
      <c r="F304" s="52"/>
      <c r="I304" s="54" t="str">
        <f t="shared" ca="1" si="119"/>
        <v/>
      </c>
    </row>
    <row r="305" spans="2:9" ht="13.5" customHeight="1" x14ac:dyDescent="0.2">
      <c r="B305" s="31" t="str">
        <f>IF(D305="","",VLOOKUP(D305, 'SKU Маскарпоне'!$A$1:$B$150, 2, 0))</f>
        <v/>
      </c>
      <c r="C305" s="51" t="str">
        <f>IF(D305="","",VLOOKUP(D305, 'SKU Маскарпоне'!$A$1:$B$150, 3, 0))</f>
        <v/>
      </c>
      <c r="F305" s="52"/>
      <c r="I305" s="54" t="str">
        <f t="shared" ca="1" si="119"/>
        <v/>
      </c>
    </row>
    <row r="306" spans="2:9" ht="13.5" customHeight="1" x14ac:dyDescent="0.2">
      <c r="B306" s="31" t="str">
        <f>IF(D306="","",VLOOKUP(D306, 'SKU Маскарпоне'!$A$1:$B$150, 2, 0))</f>
        <v/>
      </c>
      <c r="C306" s="51" t="str">
        <f>IF(D306="","",VLOOKUP(D306, 'SKU Маскарпоне'!$A$1:$B$150, 3, 0))</f>
        <v/>
      </c>
      <c r="F306" s="52"/>
      <c r="I306" s="54" t="str">
        <f t="shared" ca="1" si="119"/>
        <v/>
      </c>
    </row>
    <row r="307" spans="2:9" ht="13.5" customHeight="1" x14ac:dyDescent="0.2">
      <c r="B307" s="31" t="str">
        <f>IF(D307="","",VLOOKUP(D307, 'SKU Маскарпоне'!$A$1:$B$150, 2, 0))</f>
        <v/>
      </c>
      <c r="C307" s="51" t="str">
        <f>IF(D307="","",VLOOKUP(D307, 'SKU Маскарпоне'!$A$1:$B$150, 3, 0))</f>
        <v/>
      </c>
      <c r="F307" s="52"/>
      <c r="I307" s="54" t="str">
        <f t="shared" ca="1" si="119"/>
        <v/>
      </c>
    </row>
    <row r="308" spans="2:9" ht="13.5" customHeight="1" x14ac:dyDescent="0.2">
      <c r="B308" s="31" t="str">
        <f>IF(D308="","",VLOOKUP(D308, 'SKU Маскарпоне'!$A$1:$B$150, 2, 0))</f>
        <v/>
      </c>
      <c r="C308" s="51" t="str">
        <f>IF(D308="","",VLOOKUP(D308, 'SKU Маскарпоне'!$A$1:$B$150, 3, 0))</f>
        <v/>
      </c>
      <c r="F308" s="52"/>
      <c r="I308" s="54" t="str">
        <f t="shared" ca="1" si="119"/>
        <v/>
      </c>
    </row>
    <row r="309" spans="2:9" ht="13.5" customHeight="1" x14ac:dyDescent="0.2">
      <c r="B309" s="31" t="str">
        <f>IF(D309="","",VLOOKUP(D309, 'SKU Маскарпоне'!$A$1:$B$150, 2, 0))</f>
        <v/>
      </c>
      <c r="C309" s="51" t="str">
        <f>IF(D309="","",VLOOKUP(D309, 'SKU Маскарпоне'!$A$1:$B$150, 3, 0))</f>
        <v/>
      </c>
      <c r="F309" s="52"/>
      <c r="I309" s="54" t="str">
        <f t="shared" ca="1" si="119"/>
        <v/>
      </c>
    </row>
    <row r="310" spans="2:9" ht="13.5" customHeight="1" x14ac:dyDescent="0.2">
      <c r="B310" s="31" t="str">
        <f>IF(D310="","",VLOOKUP(D310, 'SKU Маскарпоне'!$A$1:$B$150, 2, 0))</f>
        <v/>
      </c>
      <c r="C310" s="51" t="str">
        <f>IF(D310="","",VLOOKUP(D310, 'SKU Маскарпоне'!$A$1:$B$150, 3, 0))</f>
        <v/>
      </c>
      <c r="F310" s="52"/>
      <c r="I310" s="54" t="str">
        <f t="shared" ca="1" si="119"/>
        <v/>
      </c>
    </row>
    <row r="311" spans="2:9" ht="13.5" customHeight="1" x14ac:dyDescent="0.2">
      <c r="B311" s="31" t="str">
        <f>IF(D311="","",VLOOKUP(D311, 'SKU Маскарпоне'!$A$1:$B$150, 2, 0))</f>
        <v/>
      </c>
      <c r="C311" s="51" t="str">
        <f>IF(D311="","",VLOOKUP(D311, 'SKU Маскарпоне'!$A$1:$B$150, 3, 0))</f>
        <v/>
      </c>
      <c r="F311" s="52"/>
      <c r="I311" s="54" t="str">
        <f t="shared" ca="1" si="119"/>
        <v/>
      </c>
    </row>
    <row r="312" spans="2:9" ht="13.5" customHeight="1" x14ac:dyDescent="0.2">
      <c r="B312" s="31" t="str">
        <f>IF(D312="","",VLOOKUP(D312, 'SKU Маскарпоне'!$A$1:$B$150, 2, 0))</f>
        <v/>
      </c>
      <c r="C312" s="51" t="str">
        <f>IF(D312="","",VLOOKUP(D312, 'SKU Маскарпоне'!$A$1:$B$150, 3, 0))</f>
        <v/>
      </c>
      <c r="F312" s="52"/>
      <c r="I312" s="54" t="str">
        <f t="shared" ca="1" si="119"/>
        <v/>
      </c>
    </row>
    <row r="313" spans="2:9" ht="13.5" customHeight="1" x14ac:dyDescent="0.2">
      <c r="B313" s="31" t="str">
        <f>IF(D313="","",VLOOKUP(D313, 'SKU Маскарпоне'!$A$1:$B$150, 2, 0))</f>
        <v/>
      </c>
      <c r="C313" s="51" t="str">
        <f>IF(D313="","",VLOOKUP(D313, 'SKU Маскарпоне'!$A$1:$B$150, 3, 0))</f>
        <v/>
      </c>
      <c r="F313" s="52"/>
      <c r="I313" s="54" t="str">
        <f t="shared" ca="1" si="119"/>
        <v/>
      </c>
    </row>
    <row r="314" spans="2:9" ht="13.5" customHeight="1" x14ac:dyDescent="0.2">
      <c r="B314" s="31" t="str">
        <f>IF(D314="","",VLOOKUP(D314, 'SKU Маскарпоне'!$A$1:$B$150, 2, 0))</f>
        <v/>
      </c>
      <c r="C314" s="51" t="str">
        <f>IF(D314="","",VLOOKUP(D314, 'SKU Маскарпоне'!$A$1:$B$150, 3, 0))</f>
        <v/>
      </c>
      <c r="F314" s="52"/>
      <c r="I314" s="54" t="str">
        <f t="shared" ca="1" si="119"/>
        <v/>
      </c>
    </row>
    <row r="315" spans="2:9" ht="13.5" customHeight="1" x14ac:dyDescent="0.2">
      <c r="B315" s="31" t="str">
        <f>IF(D315="","",VLOOKUP(D315, 'SKU Маскарпоне'!$A$1:$B$150, 2, 0))</f>
        <v/>
      </c>
      <c r="C315" s="51" t="str">
        <f>IF(D315="","",VLOOKUP(D315, 'SKU Маскарпоне'!$A$1:$B$150, 3, 0))</f>
        <v/>
      </c>
      <c r="F315" s="52"/>
      <c r="I315" s="54" t="str">
        <f t="shared" ca="1" si="119"/>
        <v/>
      </c>
    </row>
    <row r="316" spans="2:9" ht="13.5" customHeight="1" x14ac:dyDescent="0.2">
      <c r="B316" s="31" t="str">
        <f>IF(D316="","",VLOOKUP(D316, 'SKU Маскарпоне'!$A$1:$B$150, 2, 0))</f>
        <v/>
      </c>
      <c r="C316" s="51" t="str">
        <f>IF(D316="","",VLOOKUP(D316, 'SKU Маскарпоне'!$A$1:$B$150, 3, 0))</f>
        <v/>
      </c>
      <c r="F316" s="52"/>
      <c r="I316" s="54" t="str">
        <f t="shared" ca="1" si="119"/>
        <v/>
      </c>
    </row>
    <row r="317" spans="2:9" ht="13.5" customHeight="1" x14ac:dyDescent="0.2">
      <c r="B317" s="31" t="str">
        <f>IF(D317="","",VLOOKUP(D317, 'SKU Маскарпоне'!$A$1:$B$150, 2, 0))</f>
        <v/>
      </c>
      <c r="C317" s="51" t="str">
        <f>IF(D317="","",VLOOKUP(D317, 'SKU Маскарпоне'!$A$1:$B$150, 3, 0))</f>
        <v/>
      </c>
      <c r="F317" s="52"/>
      <c r="I317" s="54" t="str">
        <f t="shared" ca="1" si="119"/>
        <v/>
      </c>
    </row>
    <row r="318" spans="2:9" ht="13.5" customHeight="1" x14ac:dyDescent="0.2">
      <c r="B318" s="31" t="str">
        <f>IF(D318="","",VLOOKUP(D318, 'SKU Маскарпоне'!$A$1:$B$150, 2, 0))</f>
        <v/>
      </c>
      <c r="C318" s="51" t="str">
        <f>IF(D318="","",VLOOKUP(D318, 'SKU Маскарпоне'!$A$1:$B$150, 3, 0))</f>
        <v/>
      </c>
      <c r="F318" s="52"/>
      <c r="I318" s="54" t="str">
        <f t="shared" ca="1" si="119"/>
        <v/>
      </c>
    </row>
    <row r="319" spans="2:9" ht="13.5" customHeight="1" x14ac:dyDescent="0.2">
      <c r="B319" s="31" t="str">
        <f>IF(D319="","",VLOOKUP(D319, 'SKU Маскарпоне'!$A$1:$B$150, 2, 0))</f>
        <v/>
      </c>
      <c r="C319" s="51" t="str">
        <f>IF(D319="","",VLOOKUP(D319, 'SKU Маскарпоне'!$A$1:$B$150, 3, 0))</f>
        <v/>
      </c>
      <c r="F319" s="52"/>
      <c r="I319" s="54" t="str">
        <f t="shared" ca="1" si="119"/>
        <v/>
      </c>
    </row>
    <row r="320" spans="2:9" ht="13.5" customHeight="1" x14ac:dyDescent="0.2">
      <c r="B320" s="31" t="str">
        <f>IF(D320="","",VLOOKUP(D320, 'SKU Маскарпоне'!$A$1:$B$150, 2, 0))</f>
        <v/>
      </c>
      <c r="C320" s="51" t="str">
        <f>IF(D320="","",VLOOKUP(D320, 'SKU Маскарпоне'!$A$1:$B$150, 3, 0))</f>
        <v/>
      </c>
      <c r="F320" s="52"/>
      <c r="I320" s="54" t="str">
        <f t="shared" ca="1" si="119"/>
        <v/>
      </c>
    </row>
    <row r="321" spans="2:9" ht="13.5" customHeight="1" x14ac:dyDescent="0.2">
      <c r="B321" s="31" t="str">
        <f>IF(D321="","",VLOOKUP(D321, 'SKU Маскарпоне'!$A$1:$B$150, 2, 0))</f>
        <v/>
      </c>
      <c r="C321" s="51" t="str">
        <f>IF(D321="","",VLOOKUP(D321, 'SKU Маскарпоне'!$A$1:$B$150, 3, 0))</f>
        <v/>
      </c>
      <c r="F321" s="52"/>
      <c r="I321" s="54" t="str">
        <f t="shared" ca="1" si="119"/>
        <v/>
      </c>
    </row>
    <row r="322" spans="2:9" ht="13.5" customHeight="1" x14ac:dyDescent="0.2">
      <c r="B322" s="31" t="str">
        <f>IF(D322="","",VLOOKUP(D322, 'SKU Маскарпоне'!$A$1:$B$150, 2, 0))</f>
        <v/>
      </c>
      <c r="C322" s="51" t="str">
        <f>IF(D322="","",VLOOKUP(D322, 'SKU Маскарпоне'!$A$1:$B$150, 3, 0))</f>
        <v/>
      </c>
      <c r="F322" s="52"/>
      <c r="I322" s="54" t="str">
        <f t="shared" ca="1" si="119"/>
        <v/>
      </c>
    </row>
    <row r="323" spans="2:9" ht="13.5" customHeight="1" x14ac:dyDescent="0.2">
      <c r="B323" s="31" t="str">
        <f>IF(D323="","",VLOOKUP(D323, 'SKU Маскарпоне'!$A$1:$B$150, 2, 0))</f>
        <v/>
      </c>
      <c r="C323" s="51" t="str">
        <f>IF(D323="","",VLOOKUP(D323, 'SKU Маскарпоне'!$A$1:$B$150, 3, 0))</f>
        <v/>
      </c>
      <c r="F323" s="52"/>
      <c r="I323" s="54" t="str">
        <f t="shared" ca="1" si="119"/>
        <v/>
      </c>
    </row>
    <row r="324" spans="2:9" ht="13.5" customHeight="1" x14ac:dyDescent="0.2">
      <c r="B324" s="31" t="str">
        <f>IF(D324="","",VLOOKUP(D324, 'SKU Маскарпоне'!$A$1:$B$150, 2, 0))</f>
        <v/>
      </c>
      <c r="C324" s="51" t="str">
        <f>IF(D324="","",VLOOKUP(D324, 'SKU Маскарпоне'!$A$1:$B$150, 3, 0))</f>
        <v/>
      </c>
      <c r="F324" s="52"/>
      <c r="I324" s="54" t="str">
        <f t="shared" ca="1" si="119"/>
        <v/>
      </c>
    </row>
    <row r="325" spans="2:9" ht="13.5" customHeight="1" x14ac:dyDescent="0.2">
      <c r="B325" s="31" t="str">
        <f>IF(D325="","",VLOOKUP(D325, 'SKU Маскарпоне'!$A$1:$B$150, 2, 0))</f>
        <v/>
      </c>
      <c r="C325" s="51" t="str">
        <f>IF(D325="","",VLOOKUP(D325, 'SKU Маскарпоне'!$A$1:$B$150, 3, 0))</f>
        <v/>
      </c>
      <c r="F325" s="52"/>
      <c r="I325" s="54" t="str">
        <f t="shared" ca="1" si="119"/>
        <v/>
      </c>
    </row>
    <row r="326" spans="2:9" ht="13.5" customHeight="1" x14ac:dyDescent="0.2">
      <c r="B326" s="31" t="str">
        <f>IF(D326="","",VLOOKUP(D326, 'SKU Маскарпоне'!$A$1:$B$150, 2, 0))</f>
        <v/>
      </c>
      <c r="C326" s="51" t="str">
        <f>IF(D326="","",VLOOKUP(D326, 'SKU Маскарпоне'!$A$1:$B$150, 3, 0))</f>
        <v/>
      </c>
      <c r="F326" s="52"/>
      <c r="I326" s="54" t="str">
        <f t="shared" ca="1" si="119"/>
        <v/>
      </c>
    </row>
    <row r="327" spans="2:9" ht="13.5" customHeight="1" x14ac:dyDescent="0.2">
      <c r="B327" s="31" t="str">
        <f>IF(D327="","",VLOOKUP(D327, 'SKU Маскарпоне'!$A$1:$B$150, 2, 0))</f>
        <v/>
      </c>
      <c r="C327" s="51" t="str">
        <f>IF(D327="","",VLOOKUP(D327, 'SKU Маскарпоне'!$A$1:$B$150, 3, 0))</f>
        <v/>
      </c>
      <c r="F327" s="52"/>
      <c r="I327" s="54" t="str">
        <f t="shared" ca="1" si="119"/>
        <v/>
      </c>
    </row>
    <row r="328" spans="2:9" ht="13.5" customHeight="1" x14ac:dyDescent="0.2">
      <c r="B328" s="31" t="str">
        <f>IF(D328="","",VLOOKUP(D328, 'SKU Маскарпоне'!$A$1:$B$150, 2, 0))</f>
        <v/>
      </c>
      <c r="C328" s="51" t="str">
        <f>IF(D328="","",VLOOKUP(D328, 'SKU Маскарпоне'!$A$1:$B$150, 3, 0))</f>
        <v/>
      </c>
      <c r="F328" s="52"/>
      <c r="I328" s="54" t="str">
        <f t="shared" ca="1" si="119"/>
        <v/>
      </c>
    </row>
    <row r="329" spans="2:9" ht="13.5" customHeight="1" x14ac:dyDescent="0.2">
      <c r="B329" s="31" t="str">
        <f>IF(D329="","",VLOOKUP(D329, 'SKU Маскарпоне'!$A$1:$B$150, 2, 0))</f>
        <v/>
      </c>
      <c r="C329" s="51" t="str">
        <f>IF(D329="","",VLOOKUP(D329, 'SKU Маскарпоне'!$A$1:$B$150, 3, 0))</f>
        <v/>
      </c>
      <c r="F329" s="52"/>
      <c r="I329" s="54" t="str">
        <f t="shared" ca="1" si="119"/>
        <v/>
      </c>
    </row>
    <row r="330" spans="2:9" ht="13.5" customHeight="1" x14ac:dyDescent="0.2">
      <c r="B330" s="31" t="str">
        <f>IF(D330="","",VLOOKUP(D330, 'SKU Маскарпоне'!$A$1:$B$150, 2, 0))</f>
        <v/>
      </c>
      <c r="C330" s="51" t="str">
        <f>IF(D330="","",VLOOKUP(D330, 'SKU Маскарпоне'!$A$1:$B$150, 3, 0))</f>
        <v/>
      </c>
      <c r="F330" s="52"/>
      <c r="I330" s="54" t="str">
        <f t="shared" ca="1" si="119"/>
        <v/>
      </c>
    </row>
    <row r="331" spans="2:9" ht="13.5" customHeight="1" x14ac:dyDescent="0.2">
      <c r="B331" s="31" t="str">
        <f>IF(D331="","",VLOOKUP(D331, 'SKU Маскарпоне'!$A$1:$B$150, 2, 0))</f>
        <v/>
      </c>
      <c r="C331" s="51" t="str">
        <f>IF(D331="","",VLOOKUP(D331, 'SKU Маскарпоне'!$A$1:$B$150, 3, 0))</f>
        <v/>
      </c>
      <c r="F331" s="52"/>
      <c r="I331" s="54" t="str">
        <f t="shared" ca="1" si="119"/>
        <v/>
      </c>
    </row>
    <row r="332" spans="2:9" ht="13.5" customHeight="1" x14ac:dyDescent="0.2">
      <c r="B332" s="31" t="str">
        <f>IF(D332="","",VLOOKUP(D332, 'SKU Маскарпоне'!$A$1:$B$150, 2, 0))</f>
        <v/>
      </c>
      <c r="C332" s="51" t="str">
        <f>IF(D332="","",VLOOKUP(D332, 'SKU Маскарпоне'!$A$1:$B$150, 3, 0))</f>
        <v/>
      </c>
      <c r="F332" s="52"/>
      <c r="I332" s="54" t="str">
        <f t="shared" ca="1" si="119"/>
        <v/>
      </c>
    </row>
    <row r="333" spans="2:9" ht="13.5" customHeight="1" x14ac:dyDescent="0.2">
      <c r="B333" s="31" t="str">
        <f>IF(D333="","",VLOOKUP(D333, 'SKU Маскарпоне'!$A$1:$B$150, 2, 0))</f>
        <v/>
      </c>
      <c r="C333" s="51" t="str">
        <f>IF(D333="","",VLOOKUP(D333, 'SKU Маскарпоне'!$A$1:$B$150, 3, 0))</f>
        <v/>
      </c>
      <c r="F333" s="52"/>
      <c r="I333" s="54" t="str">
        <f t="shared" ca="1" si="119"/>
        <v/>
      </c>
    </row>
    <row r="334" spans="2:9" ht="13.5" customHeight="1" x14ac:dyDescent="0.2">
      <c r="B334" s="31" t="str">
        <f>IF(D334="","",VLOOKUP(D334, 'SKU Маскарпоне'!$A$1:$B$150, 2, 0))</f>
        <v/>
      </c>
      <c r="C334" s="51" t="str">
        <f>IF(D334="","",VLOOKUP(D334, 'SKU Маскарпоне'!$A$1:$B$150, 3, 0))</f>
        <v/>
      </c>
      <c r="F334" s="52"/>
      <c r="I334" s="54" t="str">
        <f t="shared" ca="1" si="119"/>
        <v/>
      </c>
    </row>
    <row r="335" spans="2:9" ht="13.5" customHeight="1" x14ac:dyDescent="0.2">
      <c r="B335" s="31" t="str">
        <f>IF(D335="","",VLOOKUP(D335, 'SKU Маскарпоне'!$A$1:$B$150, 2, 0))</f>
        <v/>
      </c>
      <c r="C335" s="51" t="str">
        <f>IF(D335="","",VLOOKUP(D335, 'SKU Маскарпоне'!$A$1:$B$150, 3, 0))</f>
        <v/>
      </c>
      <c r="F335" s="52"/>
      <c r="I335" s="54" t="str">
        <f t="shared" ca="1" si="119"/>
        <v/>
      </c>
    </row>
    <row r="336" spans="2:9" ht="13.5" customHeight="1" x14ac:dyDescent="0.2">
      <c r="B336" s="31" t="str">
        <f>IF(D336="","",VLOOKUP(D336, 'SKU Маскарпоне'!$A$1:$B$150, 2, 0))</f>
        <v/>
      </c>
      <c r="C336" s="51" t="str">
        <f>IF(D336="","",VLOOKUP(D336, 'SKU Маскарпоне'!$A$1:$B$150, 3, 0))</f>
        <v/>
      </c>
      <c r="F336" s="52"/>
      <c r="I336" s="54" t="str">
        <f t="shared" ca="1" si="119"/>
        <v/>
      </c>
    </row>
    <row r="337" spans="2:9" ht="13.5" customHeight="1" x14ac:dyDescent="0.2">
      <c r="B337" s="31" t="str">
        <f>IF(D337="","",VLOOKUP(D337, 'SKU Маскарпоне'!$A$1:$B$150, 2, 0))</f>
        <v/>
      </c>
      <c r="C337" s="51" t="str">
        <f>IF(D337="","",VLOOKUP(D337, 'SKU Маскарпоне'!$A$1:$B$150, 3, 0))</f>
        <v/>
      </c>
      <c r="F337" s="52"/>
      <c r="I337" s="54" t="str">
        <f t="shared" ca="1" si="119"/>
        <v/>
      </c>
    </row>
    <row r="338" spans="2:9" ht="13.5" customHeight="1" x14ac:dyDescent="0.2">
      <c r="B338" s="31" t="str">
        <f>IF(D338="","",VLOOKUP(D338, 'SKU Маскарпоне'!$A$1:$B$150, 2, 0))</f>
        <v/>
      </c>
      <c r="C338" s="51" t="str">
        <f>IF(D338="","",VLOOKUP(D338, 'SKU Маскарпоне'!$A$1:$B$150, 3, 0))</f>
        <v/>
      </c>
      <c r="F338" s="52"/>
      <c r="I338" s="54" t="str">
        <f t="shared" ca="1" si="119"/>
        <v/>
      </c>
    </row>
    <row r="339" spans="2:9" ht="13.5" customHeight="1" x14ac:dyDescent="0.2">
      <c r="B339" s="31" t="str">
        <f>IF(D339="","",VLOOKUP(D339, 'SKU Маскарпоне'!$A$1:$B$150, 2, 0))</f>
        <v/>
      </c>
      <c r="C339" s="51" t="str">
        <f>IF(D339="","",VLOOKUP(D339, 'SKU Маскарпоне'!$A$1:$B$150, 3, 0))</f>
        <v/>
      </c>
      <c r="F339" s="52"/>
      <c r="I339" s="54" t="str">
        <f t="shared" ca="1" si="119"/>
        <v/>
      </c>
    </row>
    <row r="340" spans="2:9" ht="13.5" customHeight="1" x14ac:dyDescent="0.2">
      <c r="B340" s="31" t="str">
        <f>IF(D340="","",VLOOKUP(D340, 'SKU Маскарпоне'!$A$1:$B$150, 2, 0))</f>
        <v/>
      </c>
      <c r="C340" s="51" t="str">
        <f>IF(D340="","",VLOOKUP(D340, 'SKU Маскарпоне'!$A$1:$B$150, 3, 0))</f>
        <v/>
      </c>
      <c r="F340" s="52"/>
      <c r="I340" s="54" t="str">
        <f t="shared" ca="1" si="119"/>
        <v/>
      </c>
    </row>
    <row r="341" spans="2:9" ht="13.5" customHeight="1" x14ac:dyDescent="0.2">
      <c r="B341" s="31" t="str">
        <f>IF(D341="","",VLOOKUP(D341, 'SKU Маскарпоне'!$A$1:$B$150, 2, 0))</f>
        <v/>
      </c>
      <c r="C341" s="51" t="str">
        <f>IF(D341="","",VLOOKUP(D341, 'SKU Маскарпоне'!$A$1:$B$150, 3, 0))</f>
        <v/>
      </c>
      <c r="F341" s="52"/>
      <c r="I341" s="54" t="str">
        <f t="shared" ca="1" si="119"/>
        <v/>
      </c>
    </row>
    <row r="342" spans="2:9" ht="13.5" customHeight="1" x14ac:dyDescent="0.2">
      <c r="B342" s="31" t="str">
        <f>IF(D342="","",VLOOKUP(D342, 'SKU Маскарпоне'!$A$1:$B$150, 2, 0))</f>
        <v/>
      </c>
      <c r="C342" s="51" t="str">
        <f>IF(D342="","",VLOOKUP(D342, 'SKU Маскарпоне'!$A$1:$B$150, 3, 0))</f>
        <v/>
      </c>
      <c r="F342" s="52"/>
      <c r="I342" s="54" t="str">
        <f t="shared" ca="1" si="119"/>
        <v/>
      </c>
    </row>
    <row r="343" spans="2:9" ht="13.5" customHeight="1" x14ac:dyDescent="0.2">
      <c r="B343" s="31" t="str">
        <f>IF(D343="","",VLOOKUP(D343, 'SKU Маскарпоне'!$A$1:$B$150, 2, 0))</f>
        <v/>
      </c>
      <c r="C343" s="51" t="str">
        <f>IF(D343="","",VLOOKUP(D343, 'SKU Маскарпоне'!$A$1:$B$150, 3, 0))</f>
        <v/>
      </c>
      <c r="F343" s="52"/>
      <c r="I343" s="54" t="str">
        <f t="shared" ca="1" si="119"/>
        <v/>
      </c>
    </row>
    <row r="344" spans="2:9" ht="13.5" customHeight="1" x14ac:dyDescent="0.2">
      <c r="B344" s="31" t="str">
        <f>IF(D344="","",VLOOKUP(D344, 'SKU Маскарпоне'!$A$1:$B$150, 2, 0))</f>
        <v/>
      </c>
      <c r="C344" s="51" t="str">
        <f>IF(D344="","",VLOOKUP(D344, 'SKU Маскарпоне'!$A$1:$B$150, 3, 0))</f>
        <v/>
      </c>
      <c r="F344" s="52"/>
      <c r="I344" s="54" t="str">
        <f t="shared" ca="1" si="119"/>
        <v/>
      </c>
    </row>
    <row r="345" spans="2:9" ht="13.5" customHeight="1" x14ac:dyDescent="0.2">
      <c r="B345" s="31" t="str">
        <f>IF(D345="","",VLOOKUP(D345, 'SKU Маскарпоне'!$A$1:$B$150, 2, 0))</f>
        <v/>
      </c>
      <c r="C345" s="51" t="str">
        <f>IF(D345="","",VLOOKUP(D345, 'SKU Маскарпоне'!$A$1:$B$150, 3, 0))</f>
        <v/>
      </c>
      <c r="F345" s="52"/>
      <c r="I345" s="54" t="str">
        <f t="shared" ca="1" si="119"/>
        <v/>
      </c>
    </row>
    <row r="346" spans="2:9" ht="13.5" customHeight="1" x14ac:dyDescent="0.2">
      <c r="B346" s="31" t="str">
        <f>IF(D346="","",VLOOKUP(D346, 'SKU Маскарпоне'!$A$1:$B$150, 2, 0))</f>
        <v/>
      </c>
      <c r="C346" s="51" t="str">
        <f>IF(D346="","",VLOOKUP(D346, 'SKU Маскарпоне'!$A$1:$B$150, 3, 0))</f>
        <v/>
      </c>
      <c r="F346" s="52"/>
      <c r="I346" s="54" t="str">
        <f t="shared" ca="1" si="119"/>
        <v/>
      </c>
    </row>
    <row r="347" spans="2:9" ht="13.5" customHeight="1" x14ac:dyDescent="0.2">
      <c r="B347" s="31" t="str">
        <f>IF(D347="","",VLOOKUP(D347, 'SKU Маскарпоне'!$A$1:$B$150, 2, 0))</f>
        <v/>
      </c>
      <c r="C347" s="51" t="str">
        <f>IF(D347="","",VLOOKUP(D347, 'SKU Маскарпоне'!$A$1:$B$150, 3, 0))</f>
        <v/>
      </c>
      <c r="F347" s="52"/>
      <c r="I347" s="54" t="str">
        <f t="shared" ca="1" si="119"/>
        <v/>
      </c>
    </row>
    <row r="348" spans="2:9" ht="13.5" customHeight="1" x14ac:dyDescent="0.2">
      <c r="B348" s="31" t="str">
        <f>IF(D348="","",VLOOKUP(D348, 'SKU Маскарпоне'!$A$1:$B$150, 2, 0))</f>
        <v/>
      </c>
      <c r="C348" s="51" t="str">
        <f>IF(D348="","",VLOOKUP(D348, 'SKU Маскарпоне'!$A$1:$B$150, 3, 0))</f>
        <v/>
      </c>
      <c r="F348" s="52"/>
      <c r="I348" s="54" t="str">
        <f t="shared" ca="1" si="119"/>
        <v/>
      </c>
    </row>
    <row r="349" spans="2:9" ht="13.5" customHeight="1" x14ac:dyDescent="0.2">
      <c r="B349" s="31" t="str">
        <f>IF(D349="","",VLOOKUP(D349, 'SKU Маскарпоне'!$A$1:$B$150, 2, 0))</f>
        <v/>
      </c>
      <c r="C349" s="51" t="str">
        <f>IF(D349="","",VLOOKUP(D349, 'SKU Маскарпоне'!$A$1:$B$150, 3, 0))</f>
        <v/>
      </c>
      <c r="F349" s="52"/>
      <c r="I349" s="54" t="str">
        <f t="shared" ca="1" si="119"/>
        <v/>
      </c>
    </row>
    <row r="350" spans="2:9" ht="13.5" customHeight="1" x14ac:dyDescent="0.2">
      <c r="B350" s="31" t="str">
        <f>IF(D350="","",VLOOKUP(D350, 'SKU Маскарпоне'!$A$1:$B$150, 2, 0))</f>
        <v/>
      </c>
      <c r="C350" s="51" t="str">
        <f>IF(D350="","",VLOOKUP(D350, 'SKU Маскарпоне'!$A$1:$B$150, 3, 0))</f>
        <v/>
      </c>
      <c r="F350" s="52"/>
      <c r="I350" s="54" t="str">
        <f t="shared" ca="1" si="119"/>
        <v/>
      </c>
    </row>
    <row r="351" spans="2:9" ht="13.5" customHeight="1" x14ac:dyDescent="0.2">
      <c r="B351" s="31" t="str">
        <f>IF(D351="","",VLOOKUP(D351, 'SKU Маскарпоне'!$A$1:$B$150, 2, 0))</f>
        <v/>
      </c>
      <c r="C351" s="51" t="str">
        <f>IF(D351="","",VLOOKUP(D351, 'SKU Маскарпоне'!$A$1:$B$150, 3, 0))</f>
        <v/>
      </c>
      <c r="F351" s="52"/>
      <c r="I351" s="54" t="str">
        <f t="shared" ca="1" si="119"/>
        <v/>
      </c>
    </row>
    <row r="352" spans="2:9" ht="13.5" customHeight="1" x14ac:dyDescent="0.2">
      <c r="B352" s="31" t="str">
        <f>IF(D352="","",VLOOKUP(D352, 'SKU Маскарпоне'!$A$1:$B$150, 2, 0))</f>
        <v/>
      </c>
      <c r="C352" s="51" t="str">
        <f>IF(D352="","",VLOOKUP(D352, 'SKU Маскарпоне'!$A$1:$B$150, 3, 0))</f>
        <v/>
      </c>
      <c r="F352" s="52"/>
      <c r="I352" s="54" t="str">
        <f t="shared" ca="1" si="119"/>
        <v/>
      </c>
    </row>
    <row r="353" spans="2:9" ht="13.5" customHeight="1" x14ac:dyDescent="0.2">
      <c r="B353" s="31" t="str">
        <f>IF(D353="","",VLOOKUP(D353, 'SKU Маскарпоне'!$A$1:$B$150, 2, 0))</f>
        <v/>
      </c>
      <c r="C353" s="51" t="str">
        <f>IF(D353="","",VLOOKUP(D353, 'SKU Маскарпоне'!$A$1:$B$150, 3, 0))</f>
        <v/>
      </c>
      <c r="I353" s="54" t="str">
        <f t="shared" ca="1" si="119"/>
        <v/>
      </c>
    </row>
    <row r="354" spans="2:9" ht="13.5" customHeight="1" x14ac:dyDescent="0.2">
      <c r="B354" s="31" t="str">
        <f>IF(D354="","",VLOOKUP(D354, 'SKU Маскарпоне'!$A$1:$B$150, 2, 0))</f>
        <v/>
      </c>
      <c r="C354" s="51" t="str">
        <f>IF(D354="","",VLOOKUP(D354, 'SKU Маскарпоне'!$A$1:$B$150, 3, 0))</f>
        <v/>
      </c>
      <c r="I354" s="54" t="str">
        <f t="shared" ref="I354:I357" ca="1" si="120">IF(J354 = "-", INDIRECT("C" &amp; ROW() - 1),"")</f>
        <v/>
      </c>
    </row>
    <row r="355" spans="2:9" ht="13.5" customHeight="1" x14ac:dyDescent="0.2">
      <c r="B355" s="31" t="str">
        <f>IF(D355="","",VLOOKUP(D355, 'SKU Маскарпоне'!$A$1:$B$150, 2, 0))</f>
        <v/>
      </c>
      <c r="C355" s="51" t="str">
        <f>IF(D355="","",VLOOKUP(D355, 'SKU Маскарпоне'!$A$1:$B$150, 3, 0))</f>
        <v/>
      </c>
      <c r="I355" s="54" t="str">
        <f t="shared" ca="1" si="120"/>
        <v/>
      </c>
    </row>
    <row r="356" spans="2:9" ht="13.5" customHeight="1" x14ac:dyDescent="0.2">
      <c r="B356" s="31" t="str">
        <f>IF(D356="","",VLOOKUP(D356, 'SKU Маскарпоне'!$A$1:$B$150, 2, 0))</f>
        <v/>
      </c>
      <c r="C356" s="51" t="str">
        <f>IF(D356="","",VLOOKUP(D356, 'SKU Маскарпоне'!$A$1:$B$150, 3, 0))</f>
        <v/>
      </c>
      <c r="I356" s="54" t="str">
        <f t="shared" ca="1" si="120"/>
        <v/>
      </c>
    </row>
    <row r="357" spans="2:9" ht="13.5" customHeight="1" x14ac:dyDescent="0.2">
      <c r="B357" s="31" t="str">
        <f>IF(D357="","",VLOOKUP(D357, 'SKU Маскарпоне'!$A$1:$B$150, 2, 0))</f>
        <v/>
      </c>
      <c r="C357" s="51" t="str">
        <f>IF(D357="","",VLOOKUP(D357, 'SKU Маскарпоне'!$A$1:$B$150, 3, 0))</f>
        <v/>
      </c>
      <c r="I357" s="54" t="str">
        <f t="shared" ca="1" si="120"/>
        <v/>
      </c>
    </row>
    <row r="358" spans="2:9" ht="13.5" customHeight="1" x14ac:dyDescent="0.2">
      <c r="B358" s="31" t="str">
        <f>IF(D358="","",VLOOKUP(D358, 'SKU Маскарпоне'!$A$1:$B$150, 2, 0))</f>
        <v/>
      </c>
      <c r="C358" s="51" t="str">
        <f>IF(D358="","",VLOOKUP(D358, 'SKU Маскарпоне'!$A$1:$B$150, 3, 0))</f>
        <v/>
      </c>
    </row>
    <row r="359" spans="2:9" ht="13.5" customHeight="1" x14ac:dyDescent="0.2">
      <c r="B359" s="31" t="str">
        <f>IF(D359="","",VLOOKUP(D359, 'SKU Маскарпоне'!$A$1:$B$150, 2, 0))</f>
        <v/>
      </c>
      <c r="C359" s="51" t="str">
        <f>IF(D359="","",VLOOKUP(D359, 'SKU Маскарпоне'!$A$1:$B$150, 3, 0))</f>
        <v/>
      </c>
    </row>
    <row r="360" spans="2:9" ht="13.5" customHeight="1" x14ac:dyDescent="0.2">
      <c r="B360" s="31" t="str">
        <f>IF(D360="","",VLOOKUP(D360, 'SKU Маскарпоне'!$A$1:$B$150, 2, 0))</f>
        <v/>
      </c>
      <c r="C360" s="51" t="str">
        <f>IF(D360="","",VLOOKUP(D360, 'SKU Маскарпоне'!$A$1:$B$150, 3, 0))</f>
        <v/>
      </c>
    </row>
    <row r="361" spans="2:9" ht="13.5" customHeight="1" x14ac:dyDescent="0.2">
      <c r="B361" s="31" t="str">
        <f>IF(D361="","",VLOOKUP(D361, 'SKU Маскарпоне'!$A$1:$B$150, 2, 0))</f>
        <v/>
      </c>
      <c r="C361" s="51" t="str">
        <f>IF(D361="","",VLOOKUP(D361, 'SKU Маскарпоне'!$A$1:$B$150, 3, 0))</f>
        <v/>
      </c>
    </row>
    <row r="362" spans="2:9" ht="13.5" customHeight="1" x14ac:dyDescent="0.2">
      <c r="B362" s="31" t="str">
        <f>IF(D362="","",VLOOKUP(D362, 'SKU Маскарпоне'!$A$1:$B$150, 2, 0))</f>
        <v/>
      </c>
      <c r="C362" s="51" t="str">
        <f>IF(D362="","",VLOOKUP(D362, 'SKU Маскарпоне'!$A$1:$B$150, 3, 0))</f>
        <v/>
      </c>
    </row>
    <row r="363" spans="2:9" ht="13.5" customHeight="1" x14ac:dyDescent="0.2">
      <c r="B363" s="31" t="str">
        <f>IF(D363="","",VLOOKUP(D363, 'SKU Маскарпоне'!$A$1:$B$150, 2, 0))</f>
        <v/>
      </c>
      <c r="C363" s="51" t="str">
        <f>IF(D363="","",VLOOKUP(D363, 'SKU Маскарпоне'!$A$1:$B$150, 3, 0))</f>
        <v/>
      </c>
    </row>
    <row r="364" spans="2:9" ht="13.5" customHeight="1" x14ac:dyDescent="0.2">
      <c r="B364" s="31" t="str">
        <f>IF(D364="","",VLOOKUP(D364, 'SKU Маскарпоне'!$A$1:$B$150, 2, 0))</f>
        <v/>
      </c>
      <c r="C364" s="51" t="str">
        <f>IF(D364="","",VLOOKUP(D364, 'SKU Маскарпоне'!$A$1:$B$150, 3, 0))</f>
        <v/>
      </c>
    </row>
    <row r="365" spans="2:9" ht="13.5" customHeight="1" x14ac:dyDescent="0.2">
      <c r="B365" s="31" t="str">
        <f>IF(D365="","",VLOOKUP(D365, 'SKU Маскарпоне'!$A$1:$B$150, 2, 0))</f>
        <v/>
      </c>
      <c r="C365" s="51" t="str">
        <f>IF(D365="","",VLOOKUP(D365, 'SKU Маскарпоне'!$A$1:$B$150, 3, 0))</f>
        <v/>
      </c>
    </row>
    <row r="366" spans="2:9" ht="13.5" customHeight="1" x14ac:dyDescent="0.2">
      <c r="B366" s="31" t="str">
        <f>IF(D366="","",VLOOKUP(D366, 'SKU Маскарпоне'!$A$1:$B$150, 2, 0))</f>
        <v/>
      </c>
      <c r="C366" s="51" t="str">
        <f>IF(D366="","",VLOOKUP(D366, 'SKU Маскарпоне'!$A$1:$B$150, 3, 0))</f>
        <v/>
      </c>
    </row>
    <row r="367" spans="2:9" ht="13.5" customHeight="1" x14ac:dyDescent="0.2">
      <c r="C367" s="51" t="str">
        <f>IF(D367="","",VLOOKUP(D367, 'SKU Маскарпоне'!$A$1:$B$150, 3, 0))</f>
        <v/>
      </c>
    </row>
    <row r="368" spans="2:9" ht="13.5" customHeight="1" x14ac:dyDescent="0.2">
      <c r="C368" s="51" t="str">
        <f>IF(D368="","",VLOOKUP(D368, 'SKU Маскарпоне'!$A$1:$B$150, 3, 0))</f>
        <v/>
      </c>
    </row>
    <row r="369" spans="3:3" ht="13.5" customHeight="1" x14ac:dyDescent="0.2">
      <c r="C369" s="51" t="str">
        <f>IF(D369="","",VLOOKUP(D369, 'SKU Маскарпоне'!$A$1:$B$150, 3, 0))</f>
        <v/>
      </c>
    </row>
    <row r="370" spans="3:3" ht="13.5" customHeight="1" x14ac:dyDescent="0.2">
      <c r="C370" s="51" t="str">
        <f>IF(D370="","",VLOOKUP(D370, 'SKU Маскарпоне'!$A$1:$B$150, 3, 0))</f>
        <v/>
      </c>
    </row>
    <row r="371" spans="3:3" ht="13.5" customHeight="1" x14ac:dyDescent="0.2">
      <c r="C371" s="51" t="str">
        <f>IF(D371="","",VLOOKUP(D371, 'SKU Маскарпоне'!$A$1:$B$150, 3, 0))</f>
        <v/>
      </c>
    </row>
    <row r="372" spans="3:3" ht="13.5" customHeight="1" x14ac:dyDescent="0.2">
      <c r="C372" s="51" t="str">
        <f>IF(D372="","",VLOOKUP(D372, 'SKU Маскарпоне'!$A$1:$B$150, 3, 0))</f>
        <v/>
      </c>
    </row>
    <row r="373" spans="3:3" ht="13.5" customHeight="1" x14ac:dyDescent="0.2">
      <c r="C373" s="51" t="str">
        <f>IF(D373="","",VLOOKUP(D373, 'SKU Маскарпоне'!$A$1:$B$150, 3, 0))</f>
        <v/>
      </c>
    </row>
    <row r="374" spans="3:3" ht="13.5" customHeight="1" x14ac:dyDescent="0.2">
      <c r="C374" s="51" t="str">
        <f>IF(D374="","",VLOOKUP(D374, 'SKU Маскарпоне'!$A$1:$B$150, 3, 0))</f>
        <v/>
      </c>
    </row>
    <row r="375" spans="3:3" ht="13.5" customHeight="1" x14ac:dyDescent="0.2">
      <c r="C375" s="51" t="str">
        <f>IF(D375="","",VLOOKUP(D375, 'SKU Маскарпоне'!$A$1:$B$150, 3, 0))</f>
        <v/>
      </c>
    </row>
    <row r="376" spans="3:3" ht="13.5" customHeight="1" x14ac:dyDescent="0.2">
      <c r="C376" s="51" t="str">
        <f>IF(D376="","",VLOOKUP(D376, 'SKU Маскарпоне'!$A$1:$B$150, 3, 0))</f>
        <v/>
      </c>
    </row>
    <row r="377" spans="3:3" ht="13.5" customHeight="1" x14ac:dyDescent="0.2">
      <c r="C377" s="51" t="str">
        <f>IF(D377="","",VLOOKUP(D377, 'SKU Маскарпоне'!$A$1:$B$150, 3, 0))</f>
        <v/>
      </c>
    </row>
    <row r="378" spans="3:3" ht="13.5" customHeight="1" x14ac:dyDescent="0.2">
      <c r="C378" s="51" t="str">
        <f>IF(D378="","",VLOOKUP(D378, 'SKU Маскарпоне'!$A$1:$B$150, 3, 0))</f>
        <v/>
      </c>
    </row>
    <row r="379" spans="3:3" ht="13.5" customHeight="1" x14ac:dyDescent="0.2">
      <c r="C379" s="51" t="str">
        <f>IF(D379="","",VLOOKUP(D379, 'SKU Маскарпоне'!$A$1:$B$150, 3, 0))</f>
        <v/>
      </c>
    </row>
    <row r="380" spans="3:3" ht="13.5" customHeight="1" x14ac:dyDescent="0.2">
      <c r="C380" s="51" t="str">
        <f>IF(D380="","",VLOOKUP(D380, 'SKU Маскарпоне'!$A$1:$B$150, 3, 0))</f>
        <v/>
      </c>
    </row>
    <row r="381" spans="3:3" ht="13.5" customHeight="1" x14ac:dyDescent="0.2">
      <c r="C381" s="51" t="str">
        <f>IF(D381="","",VLOOKUP(D381, 'SKU Маскарпоне'!$A$1:$B$150, 3, 0))</f>
        <v/>
      </c>
    </row>
    <row r="382" spans="3:3" ht="13.5" customHeight="1" x14ac:dyDescent="0.2">
      <c r="C382" s="51" t="str">
        <f>IF(D382="","",VLOOKUP(D382, 'SKU Маскарпоне'!$A$1:$B$150, 3, 0))</f>
        <v/>
      </c>
    </row>
    <row r="383" spans="3:3" ht="13.5" customHeight="1" x14ac:dyDescent="0.2">
      <c r="C383" s="51" t="str">
        <f>IF(D383="","",VLOOKUP(D383, 'SKU Маскарпоне'!$A$1:$B$150, 3, 0))</f>
        <v/>
      </c>
    </row>
    <row r="384" spans="3:3" ht="13.5" customHeight="1" x14ac:dyDescent="0.2">
      <c r="C384" s="51" t="str">
        <f>IF(D384="","",VLOOKUP(D384, 'SKU Маскарпоне'!$A$1:$B$150, 3, 0))</f>
        <v/>
      </c>
    </row>
    <row r="385" spans="3:3" ht="13.5" customHeight="1" x14ac:dyDescent="0.2">
      <c r="C385" s="51" t="str">
        <f>IF(D385="","",VLOOKUP(D385, 'SKU Маскарпоне'!$A$1:$B$150, 3, 0))</f>
        <v/>
      </c>
    </row>
    <row r="386" spans="3:3" ht="13.5" customHeight="1" x14ac:dyDescent="0.2">
      <c r="C386" s="51" t="str">
        <f>IF(D386="","",VLOOKUP(D386, 'SKU Маскарпоне'!$A$1:$B$150, 3, 0))</f>
        <v/>
      </c>
    </row>
    <row r="387" spans="3:3" ht="13.5" customHeight="1" x14ac:dyDescent="0.2">
      <c r="C387" s="51" t="str">
        <f>IF(D387="","",VLOOKUP(D387, 'SKU Маскарпоне'!$A$1:$B$150, 3, 0))</f>
        <v/>
      </c>
    </row>
    <row r="388" spans="3:3" ht="13.5" customHeight="1" x14ac:dyDescent="0.2">
      <c r="C388" s="51" t="str">
        <f>IF(D388="","",VLOOKUP(D388, 'SKU Маскарпоне'!$A$1:$B$150, 3, 0))</f>
        <v/>
      </c>
    </row>
    <row r="389" spans="3:3" ht="13.5" customHeight="1" x14ac:dyDescent="0.2">
      <c r="C389" s="51" t="str">
        <f>IF(D389="","",VLOOKUP(D389, 'SKU Маскарпоне'!$A$1:$B$150, 3, 0))</f>
        <v/>
      </c>
    </row>
    <row r="390" spans="3:3" ht="13.5" customHeight="1" x14ac:dyDescent="0.2">
      <c r="C390" s="51" t="str">
        <f>IF(D390="","",VLOOKUP(D390, 'SKU Маскарпоне'!$A$1:$B$150, 3, 0))</f>
        <v/>
      </c>
    </row>
    <row r="391" spans="3:3" ht="13.5" customHeight="1" x14ac:dyDescent="0.2">
      <c r="C391" s="51" t="str">
        <f>IF(D391="","",VLOOKUP(D391, 'SKU Маскарпоне'!$A$1:$B$150, 3, 0))</f>
        <v/>
      </c>
    </row>
    <row r="392" spans="3:3" ht="13.5" customHeight="1" x14ac:dyDescent="0.2">
      <c r="C392" s="51" t="str">
        <f>IF(D392="","",VLOOKUP(D392, 'SKU Маскарпоне'!$A$1:$B$150, 3, 0))</f>
        <v/>
      </c>
    </row>
    <row r="393" spans="3:3" ht="13.5" customHeight="1" x14ac:dyDescent="0.2">
      <c r="C393" s="51" t="str">
        <f>IF(D393="","",VLOOKUP(D393, 'SKU Маскарпоне'!$A$1:$B$150, 3, 0))</f>
        <v/>
      </c>
    </row>
    <row r="394" spans="3:3" ht="13.5" customHeight="1" x14ac:dyDescent="0.2">
      <c r="C394" s="51" t="str">
        <f>IF(D394="","",VLOOKUP(D394, 'SKU Маскарпоне'!$A$1:$B$150, 3, 0))</f>
        <v/>
      </c>
    </row>
    <row r="395" spans="3:3" ht="13.5" customHeight="1" x14ac:dyDescent="0.2">
      <c r="C395" s="51" t="str">
        <f>IF(D395="","",VLOOKUP(D395, 'SKU Маскарпоне'!$A$1:$B$150, 3, 0))</f>
        <v/>
      </c>
    </row>
    <row r="396" spans="3:3" ht="13.5" customHeight="1" x14ac:dyDescent="0.2">
      <c r="C396" s="51" t="str">
        <f>IF(D396="","",VLOOKUP(D396, 'SKU Маскарпоне'!$A$1:$B$150, 3, 0))</f>
        <v/>
      </c>
    </row>
    <row r="397" spans="3:3" ht="13.5" customHeight="1" x14ac:dyDescent="0.2">
      <c r="C397" s="51" t="str">
        <f>IF(D397="","",VLOOKUP(D397, 'SKU Маскарпоне'!$A$1:$B$150, 3, 0))</f>
        <v/>
      </c>
    </row>
    <row r="398" spans="3:3" ht="13.5" customHeight="1" x14ac:dyDescent="0.2">
      <c r="C398" s="51" t="str">
        <f>IF(D398="","",VLOOKUP(D398, 'SKU Маскарпоне'!$A$1:$B$150, 3, 0))</f>
        <v/>
      </c>
    </row>
    <row r="399" spans="3:3" ht="13.5" customHeight="1" x14ac:dyDescent="0.2">
      <c r="C399" s="51" t="str">
        <f>IF(D399="","",VLOOKUP(D399, 'SKU Маскарпоне'!$A$1:$B$150, 3, 0))</f>
        <v/>
      </c>
    </row>
    <row r="400" spans="3:3" ht="13.5" customHeight="1" x14ac:dyDescent="0.2">
      <c r="C400" s="51" t="str">
        <f>IF(D400="","",VLOOKUP(D400, 'SKU Маскарпоне'!$A$1:$B$150, 3, 0))</f>
        <v/>
      </c>
    </row>
    <row r="401" spans="3:3" ht="13.5" customHeight="1" x14ac:dyDescent="0.2">
      <c r="C401" s="51" t="str">
        <f>IF(D401="","",VLOOKUP(D401, 'SKU Маскарпоне'!$A$1:$B$150, 3, 0))</f>
        <v/>
      </c>
    </row>
    <row r="402" spans="3:3" ht="13.5" customHeight="1" x14ac:dyDescent="0.2">
      <c r="C402" s="51" t="str">
        <f>IF(D402="","",VLOOKUP(D402, 'SKU Маскарпоне'!$A$1:$B$150, 3, 0))</f>
        <v/>
      </c>
    </row>
    <row r="403" spans="3:3" ht="13.5" customHeight="1" x14ac:dyDescent="0.2">
      <c r="C403" s="51" t="str">
        <f>IF(D403="","",VLOOKUP(D403, 'SKU Маскарпоне'!$A$1:$B$150, 3, 0))</f>
        <v/>
      </c>
    </row>
    <row r="404" spans="3:3" ht="13.5" customHeight="1" x14ac:dyDescent="0.2">
      <c r="C404" s="51" t="str">
        <f>IF(D404="","",VLOOKUP(D404, 'SKU Маскарпоне'!$A$1:$B$150, 3, 0))</f>
        <v/>
      </c>
    </row>
    <row r="405" spans="3:3" ht="13.5" customHeight="1" x14ac:dyDescent="0.2">
      <c r="C405" s="51" t="str">
        <f>IF(D405="","",VLOOKUP(D405, 'SKU Маскарпоне'!$A$1:$B$150, 3, 0))</f>
        <v/>
      </c>
    </row>
    <row r="406" spans="3:3" ht="13.5" customHeight="1" x14ac:dyDescent="0.2">
      <c r="C406" s="51" t="str">
        <f>IF(D406="","",VLOOKUP(D406, 'SKU Маскарпоне'!$A$1:$B$150, 3, 0))</f>
        <v/>
      </c>
    </row>
    <row r="407" spans="3:3" ht="13.5" customHeight="1" x14ac:dyDescent="0.2">
      <c r="C407" s="51" t="str">
        <f>IF(D407="","",VLOOKUP(D407, 'SKU Маскарпоне'!$A$1:$B$150, 3, 0))</f>
        <v/>
      </c>
    </row>
    <row r="408" spans="3:3" ht="13.5" customHeight="1" x14ac:dyDescent="0.2">
      <c r="C408" s="51" t="str">
        <f>IF(D408="","",VLOOKUP(D408, 'SKU Маскарпоне'!$A$1:$B$150, 3, 0))</f>
        <v/>
      </c>
    </row>
    <row r="409" spans="3:3" ht="13.5" customHeight="1" x14ac:dyDescent="0.2">
      <c r="C409" s="51" t="str">
        <f>IF(D409="","",VLOOKUP(D409, 'SKU Маскарпоне'!$A$1:$B$150, 3, 0))</f>
        <v/>
      </c>
    </row>
    <row r="410" spans="3:3" ht="13.5" customHeight="1" x14ac:dyDescent="0.2">
      <c r="C410" s="51" t="str">
        <f>IF(D410="","",VLOOKUP(D410, 'SKU Маскарпоне'!$A$1:$B$150, 3, 0))</f>
        <v/>
      </c>
    </row>
    <row r="411" spans="3:3" ht="13.5" customHeight="1" x14ac:dyDescent="0.2">
      <c r="C411" s="51" t="str">
        <f>IF(D411="","",VLOOKUP(D411, 'SKU Маскарпоне'!$A$1:$B$150, 3, 0))</f>
        <v/>
      </c>
    </row>
    <row r="412" spans="3:3" ht="13.5" customHeight="1" x14ac:dyDescent="0.2">
      <c r="C412" s="51" t="str">
        <f>IF(D412="","",VLOOKUP(D412, 'SKU Маскарпоне'!$A$1:$B$150, 3, 0))</f>
        <v/>
      </c>
    </row>
    <row r="413" spans="3:3" ht="13.5" customHeight="1" x14ac:dyDescent="0.2">
      <c r="C413" s="51" t="str">
        <f>IF(D413="","",VLOOKUP(D413, 'SKU Маскарпоне'!$A$1:$B$150, 3, 0))</f>
        <v/>
      </c>
    </row>
    <row r="414" spans="3:3" ht="13.5" customHeight="1" x14ac:dyDescent="0.2">
      <c r="C414" s="51" t="str">
        <f>IF(D414="","",VLOOKUP(D414, 'SKU Маскарпоне'!$A$1:$B$150, 3, 0))</f>
        <v/>
      </c>
    </row>
    <row r="415" spans="3:3" ht="13.5" customHeight="1" x14ac:dyDescent="0.2">
      <c r="C415" s="51" t="str">
        <f>IF(D415="","",VLOOKUP(D415, 'SKU Маскарпоне'!$A$1:$B$150, 3, 0))</f>
        <v/>
      </c>
    </row>
    <row r="416" spans="3:3" ht="13.5" customHeight="1" x14ac:dyDescent="0.2">
      <c r="C416" s="51" t="str">
        <f>IF(D416="","",VLOOKUP(D416, 'SKU Маскарпоне'!$A$1:$B$150, 3, 0))</f>
        <v/>
      </c>
    </row>
    <row r="417" spans="3:3" ht="13.5" customHeight="1" x14ac:dyDescent="0.2">
      <c r="C417" s="51" t="str">
        <f>IF(D417="","",VLOOKUP(D417, 'SKU Маскарпоне'!$A$1:$B$150, 3, 0))</f>
        <v/>
      </c>
    </row>
    <row r="418" spans="3:3" ht="13.5" customHeight="1" x14ac:dyDescent="0.2">
      <c r="C418" s="51" t="str">
        <f>IF(D418="","",VLOOKUP(D418, 'SKU Маскарпоне'!$A$1:$B$150, 3, 0))</f>
        <v/>
      </c>
    </row>
    <row r="419" spans="3:3" ht="13.5" customHeight="1" x14ac:dyDescent="0.2">
      <c r="C419" s="51" t="str">
        <f>IF(D419="","",VLOOKUP(D419, 'SKU Маскарпоне'!$A$1:$B$150, 3, 0))</f>
        <v/>
      </c>
    </row>
    <row r="420" spans="3:3" ht="13.5" customHeight="1" x14ac:dyDescent="0.2">
      <c r="C420" s="51" t="str">
        <f>IF(D420="","",VLOOKUP(D420, 'SKU Маскарпоне'!$A$1:$B$150, 3, 0))</f>
        <v/>
      </c>
    </row>
    <row r="421" spans="3:3" ht="13.5" customHeight="1" x14ac:dyDescent="0.2">
      <c r="C421" s="51" t="str">
        <f>IF(D421="","",VLOOKUP(D421, 'SKU Маскарпоне'!$A$1:$B$150, 3, 0))</f>
        <v/>
      </c>
    </row>
    <row r="422" spans="3:3" ht="13.5" customHeight="1" x14ac:dyDescent="0.2">
      <c r="C422" s="51" t="str">
        <f>IF(D422="","",VLOOKUP(D422, 'SKU Маскарпоне'!$A$1:$B$150, 3, 0))</f>
        <v/>
      </c>
    </row>
    <row r="423" spans="3:3" ht="13.5" customHeight="1" x14ac:dyDescent="0.2">
      <c r="C423" s="51" t="str">
        <f>IF(D423="","",VLOOKUP(D423, 'SKU Маскарпоне'!$A$1:$B$150, 3, 0))</f>
        <v/>
      </c>
    </row>
    <row r="424" spans="3:3" ht="13.5" customHeight="1" x14ac:dyDescent="0.2">
      <c r="C424" s="51" t="str">
        <f>IF(D424="","",VLOOKUP(D424, 'SKU Маскарпоне'!$A$1:$B$150, 3, 0))</f>
        <v/>
      </c>
    </row>
    <row r="425" spans="3:3" ht="13.5" customHeight="1" x14ac:dyDescent="0.2">
      <c r="C425" s="51" t="str">
        <f>IF(D425="","",VLOOKUP(D425, 'SKU Маскарпоне'!$A$1:$B$150, 3, 0))</f>
        <v/>
      </c>
    </row>
    <row r="426" spans="3:3" ht="13.5" customHeight="1" x14ac:dyDescent="0.2">
      <c r="C426" s="51" t="str">
        <f>IF(D426="","",VLOOKUP(D426, 'SKU Маскарпоне'!$A$1:$B$150, 3, 0))</f>
        <v/>
      </c>
    </row>
    <row r="427" spans="3:3" ht="13.5" customHeight="1" x14ac:dyDescent="0.2">
      <c r="C427" s="51" t="str">
        <f>IF(D427="","",VLOOKUP(D427, 'SKU Маскарпоне'!$A$1:$B$150, 3, 0))</f>
        <v/>
      </c>
    </row>
    <row r="428" spans="3:3" ht="13.5" customHeight="1" x14ac:dyDescent="0.2">
      <c r="C428" s="51" t="str">
        <f>IF(D428="","",VLOOKUP(D428, 'SKU Маскарпоне'!$A$1:$B$150, 3, 0))</f>
        <v/>
      </c>
    </row>
    <row r="429" spans="3:3" ht="13.5" customHeight="1" x14ac:dyDescent="0.2">
      <c r="C429" s="51" t="str">
        <f>IF(D429="","",VLOOKUP(D429, 'SKU Маскарпоне'!$A$1:$B$150, 3, 0))</f>
        <v/>
      </c>
    </row>
    <row r="430" spans="3:3" ht="13.5" customHeight="1" x14ac:dyDescent="0.2">
      <c r="C430" s="51" t="str">
        <f>IF(D430="","",VLOOKUP(D430, 'SKU Маскарпоне'!$A$1:$B$150, 3, 0))</f>
        <v/>
      </c>
    </row>
    <row r="431" spans="3:3" ht="13.5" customHeight="1" x14ac:dyDescent="0.2">
      <c r="C431" s="51" t="str">
        <f>IF(D431="","",VLOOKUP(D431, 'SKU Маскарпоне'!$A$1:$B$150, 3, 0))</f>
        <v/>
      </c>
    </row>
    <row r="432" spans="3:3" ht="13.5" customHeight="1" x14ac:dyDescent="0.2">
      <c r="C432" s="51" t="str">
        <f>IF(D432="","",VLOOKUP(D432, 'SKU Маскарпоне'!$A$1:$B$150, 3, 0))</f>
        <v/>
      </c>
    </row>
    <row r="433" spans="3:3" ht="13.5" customHeight="1" x14ac:dyDescent="0.2">
      <c r="C433" s="51" t="str">
        <f>IF(D433="","",VLOOKUP(D433, 'SKU Маскарпоне'!$A$1:$B$150, 3, 0))</f>
        <v/>
      </c>
    </row>
    <row r="434" spans="3:3" ht="13.5" customHeight="1" x14ac:dyDescent="0.2">
      <c r="C434" s="51" t="str">
        <f>IF(D434="","",VLOOKUP(D434, 'SKU Маскарпоне'!$A$1:$B$150, 3, 0))</f>
        <v/>
      </c>
    </row>
    <row r="435" spans="3:3" ht="13.5" customHeight="1" x14ac:dyDescent="0.2">
      <c r="C435" s="51" t="str">
        <f>IF(D435="","",VLOOKUP(D435, 'SKU Маскарпоне'!$A$1:$B$150, 3, 0))</f>
        <v/>
      </c>
    </row>
    <row r="436" spans="3:3" ht="13.5" customHeight="1" x14ac:dyDescent="0.2">
      <c r="C436" s="51" t="str">
        <f>IF(D436="","",VLOOKUP(D436, 'SKU Маскарпоне'!$A$1:$B$150, 3, 0))</f>
        <v/>
      </c>
    </row>
    <row r="437" spans="3:3" ht="13.5" customHeight="1" x14ac:dyDescent="0.2">
      <c r="C437" s="51" t="str">
        <f>IF(D437="","",VLOOKUP(D437, 'SKU Маскарпоне'!$A$1:$B$150, 3, 0))</f>
        <v/>
      </c>
    </row>
    <row r="438" spans="3:3" ht="13.5" customHeight="1" x14ac:dyDescent="0.2">
      <c r="C438" s="51" t="str">
        <f>IF(D438="","",VLOOKUP(D438, 'SKU Маскарпоне'!$A$1:$B$150, 3, 0))</f>
        <v/>
      </c>
    </row>
    <row r="439" spans="3:3" ht="13.5" customHeight="1" x14ac:dyDescent="0.2">
      <c r="C439" s="51" t="str">
        <f>IF(D439="","",VLOOKUP(D439, 'SKU Маскарпоне'!$A$1:$B$150, 3, 0))</f>
        <v/>
      </c>
    </row>
    <row r="440" spans="3:3" ht="13.5" customHeight="1" x14ac:dyDescent="0.2">
      <c r="C440" s="51" t="str">
        <f>IF(D440="","",VLOOKUP(D440, 'SKU Маскарпоне'!$A$1:$B$150, 3, 0))</f>
        <v/>
      </c>
    </row>
    <row r="441" spans="3:3" ht="13.5" customHeight="1" x14ac:dyDescent="0.2">
      <c r="C441" s="51" t="str">
        <f>IF(D441="","",VLOOKUP(D441, 'SKU Маскарпоне'!$A$1:$B$150, 3, 0))</f>
        <v/>
      </c>
    </row>
  </sheetData>
  <mergeCells count="12">
    <mergeCell ref="A1:A2"/>
    <mergeCell ref="B1:B2"/>
    <mergeCell ref="C1:C2"/>
    <mergeCell ref="D1:D2"/>
    <mergeCell ref="E1:E2"/>
    <mergeCell ref="R1:R2"/>
    <mergeCell ref="S1:S2"/>
    <mergeCell ref="F1:F2"/>
    <mergeCell ref="G1:G2"/>
    <mergeCell ref="H1:H2"/>
    <mergeCell ref="I1:I2"/>
    <mergeCell ref="Q1:Q2"/>
  </mergeCells>
  <conditionalFormatting sqref="B3:B366">
    <cfRule type="expression" dxfId="510" priority="320">
      <formula>$B3&lt;&gt;#REF!</formula>
    </cfRule>
    <cfRule type="expression" dxfId="509" priority="321">
      <formula>$B3&lt;&gt;#REF!</formula>
    </cfRule>
    <cfRule type="expression" dxfId="508" priority="322">
      <formula>$B3&lt;&gt;#REF!</formula>
    </cfRule>
    <cfRule type="expression" dxfId="507" priority="323">
      <formula>$B3&lt;&gt;#REF!</formula>
    </cfRule>
    <cfRule type="expression" dxfId="506" priority="324">
      <formula>$B3&lt;&gt;#REF!</formula>
    </cfRule>
    <cfRule type="expression" dxfId="505" priority="325">
      <formula>$B3&lt;&gt;#REF!</formula>
    </cfRule>
    <cfRule type="expression" dxfId="504" priority="326">
      <formula>$B3&lt;&gt;#REF!</formula>
    </cfRule>
    <cfRule type="expression" dxfId="503" priority="327">
      <formula>$B3&lt;&gt;#REF!</formula>
    </cfRule>
    <cfRule type="expression" dxfId="502" priority="328">
      <formula>$B3&lt;&gt;#REF!</formula>
    </cfRule>
    <cfRule type="expression" dxfId="501" priority="329">
      <formula>$B3&lt;&gt;#REF!</formula>
    </cfRule>
    <cfRule type="expression" dxfId="500" priority="330">
      <formula>$B3&lt;&gt;#REF!</formula>
    </cfRule>
    <cfRule type="expression" dxfId="499" priority="331">
      <formula>$B3&lt;&gt;#REF!</formula>
    </cfRule>
    <cfRule type="expression" dxfId="498" priority="332">
      <formula>$B3&lt;&gt;#REF!</formula>
    </cfRule>
    <cfRule type="expression" dxfId="497" priority="333">
      <formula>$B3&lt;&gt;#REF!</formula>
    </cfRule>
    <cfRule type="expression" dxfId="496" priority="334">
      <formula>$B3&lt;&gt;#REF!</formula>
    </cfRule>
    <cfRule type="expression" dxfId="495" priority="335">
      <formula>$B3&lt;&gt;#REF!</formula>
    </cfRule>
    <cfRule type="expression" dxfId="494" priority="336">
      <formula>$B3&lt;&gt;#REF!</formula>
    </cfRule>
    <cfRule type="expression" dxfId="493" priority="337">
      <formula>$B3&lt;&gt;#REF!</formula>
    </cfRule>
  </conditionalFormatting>
  <conditionalFormatting sqref="G60:G1048485">
    <cfRule type="expression" dxfId="492" priority="338">
      <formula>IF(I179="",0, G179)  &lt; - 0.05* IF(I179="",0,I179)</formula>
    </cfRule>
    <cfRule type="expression" dxfId="491" priority="339">
      <formula>AND(IF(I179="",0, G179)  &gt;= - 0.05* IF(I179="",0,I179), IF(I179="",0, G179) &lt; 0)</formula>
    </cfRule>
    <cfRule type="expression" dxfId="490" priority="340">
      <formula>AND(IF(I179="",0, G179)  &lt;= 0.05* IF(I179="",0,I179), IF(I179="",0, G179) &gt; 0)</formula>
    </cfRule>
    <cfRule type="expression" dxfId="489" priority="341">
      <formula>IF(I179="",0,G179)  &gt; 0.05* IF(I179="",0,I179)</formula>
    </cfRule>
  </conditionalFormatting>
  <conditionalFormatting sqref="G3:G228">
    <cfRule type="expression" dxfId="488" priority="347">
      <formula>IF(I3="",0, G3)  &lt; - 0.05* IF(I3="",0,I3)</formula>
    </cfRule>
    <cfRule type="expression" dxfId="487" priority="348">
      <formula>AND(IF(I3="",0, G3)  &gt;= - 0.05* IF(I3="",0,I3), IF(I3="",0, G3) &lt; 0)</formula>
    </cfRule>
    <cfRule type="expression" dxfId="486" priority="349">
      <formula>AND(IF(I3="",0, G3)  &lt;= 0.05* IF(I3="",0,I3), IF(I3="",0, G3) &gt; 0)</formula>
    </cfRule>
    <cfRule type="expression" dxfId="485" priority="350">
      <formula>IF(I3="",0,G3)  &gt; 0.05* IF(I3="",0,I3)</formula>
    </cfRule>
    <cfRule type="expression" dxfId="484" priority="351">
      <formula>IF(I3="",0, G3)  &lt; - 0.05* IF(I3="",0,I3)</formula>
    </cfRule>
    <cfRule type="expression" dxfId="483" priority="352">
      <formula>AND(IF(I3="",0, G3)  &gt;= - 0.05* IF(I3="",0,I3), IF(I3="",0, G3) &lt; 0)</formula>
    </cfRule>
    <cfRule type="expression" dxfId="482" priority="353">
      <formula>AND(IF(I3="",0, G3)  &lt;= 0.05* IF(I3="",0,I3), IF(I3="",0, G3) &gt; 0)</formula>
    </cfRule>
    <cfRule type="expression" dxfId="481" priority="354">
      <formula>IF(I3="",0,G3)  &gt; 0.05* IF(I3="",0,I3)</formula>
    </cfRule>
    <cfRule type="expression" dxfId="480" priority="355">
      <formula>IF(I3="",0, G3)  &lt; - 0.05* IF(I3="",0,I3)</formula>
    </cfRule>
    <cfRule type="expression" dxfId="479" priority="356">
      <formula>AND(IF(I3="",0, G3)  &gt;= - 0.05* IF(I3="",0,I3), IF(I3="",0, G3) &lt; 0)</formula>
    </cfRule>
    <cfRule type="expression" dxfId="478" priority="357">
      <formula>AND(IF(I3="",0, G3)  &lt;= 0.05* IF(I3="",0,I3), IF(I3="",0, G3) &gt; 0)</formula>
    </cfRule>
    <cfRule type="expression" dxfId="477" priority="358">
      <formula>IF(I3="",0,G3)  &gt; 0.05* IF(I3="",0,I3)</formula>
    </cfRule>
  </conditionalFormatting>
  <conditionalFormatting sqref="C61:C441 C41:C52 C9 C11 C13 C15 C17 C19 C21 C23 C2 C7 C4:C5 C25 C27 C29 C31 C33 C35 C37 C39">
    <cfRule type="expression" dxfId="476" priority="359">
      <formula>$B1&lt;&gt;#REF!</formula>
    </cfRule>
    <cfRule type="expression" dxfId="475" priority="360">
      <formula>$B1&lt;&gt;#REF!</formula>
    </cfRule>
    <cfRule type="expression" dxfId="474" priority="361">
      <formula>$B1&lt;&gt;#REF!</formula>
    </cfRule>
    <cfRule type="expression" dxfId="473" priority="362">
      <formula>$B1&lt;&gt;#REF!</formula>
    </cfRule>
    <cfRule type="expression" dxfId="472" priority="363">
      <formula>$B1&lt;&gt;#REF!</formula>
    </cfRule>
    <cfRule type="expression" dxfId="471" priority="364">
      <formula>$B1&lt;&gt;#REF!</formula>
    </cfRule>
    <cfRule type="expression" dxfId="470" priority="365">
      <formula>$B1&lt;&gt;#REF!</formula>
    </cfRule>
    <cfRule type="expression" dxfId="469" priority="366">
      <formula>$B1&lt;&gt;#REF!</formula>
    </cfRule>
    <cfRule type="expression" dxfId="468" priority="367">
      <formula>$B1&lt;&gt;#REF!</formula>
    </cfRule>
    <cfRule type="expression" dxfId="467" priority="368">
      <formula>$B1&lt;&gt;#REF!</formula>
    </cfRule>
    <cfRule type="expression" dxfId="466" priority="369">
      <formula>$B1&lt;&gt;#REF!</formula>
    </cfRule>
    <cfRule type="expression" dxfId="465" priority="370">
      <formula>$B1&lt;&gt;#REF!</formula>
    </cfRule>
    <cfRule type="expression" dxfId="464" priority="371">
      <formula>$B1&lt;&gt;#REF!</formula>
    </cfRule>
    <cfRule type="expression" dxfId="463" priority="372">
      <formula>$B1&lt;&gt;#REF!</formula>
    </cfRule>
    <cfRule type="expression" dxfId="462" priority="373">
      <formula>$B1&lt;&gt;#REF!</formula>
    </cfRule>
    <cfRule type="expression" dxfId="461" priority="374">
      <formula>$B1&lt;&gt;#REF!</formula>
    </cfRule>
    <cfRule type="expression" dxfId="460" priority="375">
      <formula>$B1&lt;&gt;#REF!</formula>
    </cfRule>
    <cfRule type="expression" dxfId="459" priority="376">
      <formula>$B1&lt;&gt;#REF!</formula>
    </cfRule>
  </conditionalFormatting>
  <conditionalFormatting sqref="G53 G55 G57 G59">
    <cfRule type="expression" dxfId="458" priority="377">
      <formula>IF(I182="",0, G182)  &lt; - 0.05* IF(I182="",0,I182)</formula>
    </cfRule>
    <cfRule type="expression" dxfId="457" priority="378">
      <formula>AND(IF(I182="",0, G182)  &gt;= - 0.05* IF(I182="",0,I182), IF(I182="",0, G182) &lt; 0)</formula>
    </cfRule>
    <cfRule type="expression" dxfId="456" priority="379">
      <formula>AND(IF(I182="",0, G182)  &lt;= 0.05* IF(I182="",0,I182), IF(I182="",0, G182) &gt; 0)</formula>
    </cfRule>
    <cfRule type="expression" dxfId="455" priority="380">
      <formula>IF(I182="",0,G182)  &gt; 0.05* IF(I182="",0,I182)</formula>
    </cfRule>
  </conditionalFormatting>
  <conditionalFormatting sqref="C53 C55 C57 C59:C60">
    <cfRule type="expression" dxfId="454" priority="498">
      <formula>#REF!&lt;&gt;#REF!</formula>
    </cfRule>
    <cfRule type="expression" dxfId="453" priority="499">
      <formula>#REF!&lt;&gt;#REF!</formula>
    </cfRule>
    <cfRule type="expression" dxfId="452" priority="500">
      <formula>#REF!&lt;&gt;#REF!</formula>
    </cfRule>
    <cfRule type="expression" dxfId="451" priority="501">
      <formula>#REF!&lt;&gt;#REF!</formula>
    </cfRule>
    <cfRule type="expression" dxfId="450" priority="502">
      <formula>#REF!&lt;&gt;#REF!</formula>
    </cfRule>
    <cfRule type="expression" dxfId="449" priority="503">
      <formula>#REF!&lt;&gt;#REF!</formula>
    </cfRule>
    <cfRule type="expression" dxfId="448" priority="504">
      <formula>#REF!&lt;&gt;#REF!</formula>
    </cfRule>
    <cfRule type="expression" dxfId="447" priority="505">
      <formula>#REF!&lt;&gt;#REF!</formula>
    </cfRule>
    <cfRule type="expression" dxfId="446" priority="506">
      <formula>#REF!&lt;&gt;#REF!</formula>
    </cfRule>
    <cfRule type="expression" dxfId="445" priority="507">
      <formula>#REF!&lt;&gt;#REF!</formula>
    </cfRule>
    <cfRule type="expression" dxfId="444" priority="508">
      <formula>#REF!&lt;&gt;#REF!</formula>
    </cfRule>
    <cfRule type="expression" dxfId="443" priority="509">
      <formula>#REF!&lt;&gt;#REF!</formula>
    </cfRule>
    <cfRule type="expression" dxfId="442" priority="510">
      <formula>#REF!&lt;&gt;#REF!</formula>
    </cfRule>
    <cfRule type="expression" dxfId="441" priority="511">
      <formula>#REF!&lt;&gt;#REF!</formula>
    </cfRule>
    <cfRule type="expression" dxfId="440" priority="512">
      <formula>#REF!&lt;&gt;#REF!</formula>
    </cfRule>
    <cfRule type="expression" dxfId="439" priority="513">
      <formula>#REF!&lt;&gt;#REF!</formula>
    </cfRule>
    <cfRule type="expression" dxfId="438" priority="514">
      <formula>#REF!&lt;&gt;#REF!</formula>
    </cfRule>
    <cfRule type="expression" dxfId="437" priority="515">
      <formula>#REF!&lt;&gt;#REF!</formula>
    </cfRule>
  </conditionalFormatting>
  <conditionalFormatting sqref="G40:G52">
    <cfRule type="expression" dxfId="436" priority="672">
      <formula>IF(I168="",0, G168)  &lt; - 0.05* IF(I168="",0,I168)</formula>
    </cfRule>
    <cfRule type="expression" dxfId="435" priority="673">
      <formula>AND(IF(I168="",0, G168)  &gt;= - 0.05* IF(I168="",0,I168), IF(I168="",0, G168) &lt; 0)</formula>
    </cfRule>
    <cfRule type="expression" dxfId="434" priority="674">
      <formula>AND(IF(I168="",0, G168)  &lt;= 0.05* IF(I168="",0,I168), IF(I168="",0, G168) &gt; 0)</formula>
    </cfRule>
    <cfRule type="expression" dxfId="433" priority="675">
      <formula>IF(I168="",0,G168)  &gt; 0.05* IF(I168="",0,I168)</formula>
    </cfRule>
  </conditionalFormatting>
  <conditionalFormatting sqref="C54">
    <cfRule type="expression" dxfId="432" priority="297">
      <formula>$B53&lt;&gt;#REF!</formula>
    </cfRule>
    <cfRule type="expression" dxfId="431" priority="298">
      <formula>$B53&lt;&gt;#REF!</formula>
    </cfRule>
    <cfRule type="expression" dxfId="430" priority="299">
      <formula>$B53&lt;&gt;#REF!</formula>
    </cfRule>
    <cfRule type="expression" dxfId="429" priority="300">
      <formula>$B53&lt;&gt;#REF!</formula>
    </cfRule>
    <cfRule type="expression" dxfId="428" priority="301">
      <formula>$B53&lt;&gt;#REF!</formula>
    </cfRule>
    <cfRule type="expression" dxfId="427" priority="302">
      <formula>$B53&lt;&gt;#REF!</formula>
    </cfRule>
    <cfRule type="expression" dxfId="426" priority="303">
      <formula>$B53&lt;&gt;#REF!</formula>
    </cfRule>
    <cfRule type="expression" dxfId="425" priority="304">
      <formula>$B53&lt;&gt;#REF!</formula>
    </cfRule>
    <cfRule type="expression" dxfId="424" priority="305">
      <formula>$B53&lt;&gt;#REF!</formula>
    </cfRule>
    <cfRule type="expression" dxfId="423" priority="306">
      <formula>$B53&lt;&gt;#REF!</formula>
    </cfRule>
    <cfRule type="expression" dxfId="422" priority="307">
      <formula>$B53&lt;&gt;#REF!</formula>
    </cfRule>
    <cfRule type="expression" dxfId="421" priority="308">
      <formula>$B53&lt;&gt;#REF!</formula>
    </cfRule>
    <cfRule type="expression" dxfId="420" priority="309">
      <formula>$B53&lt;&gt;#REF!</formula>
    </cfRule>
    <cfRule type="expression" dxfId="419" priority="310">
      <formula>$B53&lt;&gt;#REF!</formula>
    </cfRule>
    <cfRule type="expression" dxfId="418" priority="311">
      <formula>$B53&lt;&gt;#REF!</formula>
    </cfRule>
    <cfRule type="expression" dxfId="417" priority="312">
      <formula>$B53&lt;&gt;#REF!</formula>
    </cfRule>
    <cfRule type="expression" dxfId="416" priority="313">
      <formula>$B53&lt;&gt;#REF!</formula>
    </cfRule>
    <cfRule type="expression" dxfId="415" priority="314">
      <formula>$B53&lt;&gt;#REF!</formula>
    </cfRule>
  </conditionalFormatting>
  <conditionalFormatting sqref="G54">
    <cfRule type="expression" dxfId="414" priority="315">
      <formula>IF(I182="",0, G182)  &lt; - 0.05* IF(I182="",0,I182)</formula>
    </cfRule>
    <cfRule type="expression" dxfId="413" priority="316">
      <formula>AND(IF(I182="",0, G182)  &gt;= - 0.05* IF(I182="",0,I182), IF(I182="",0, G182) &lt; 0)</formula>
    </cfRule>
    <cfRule type="expression" dxfId="412" priority="317">
      <formula>AND(IF(I182="",0, G182)  &lt;= 0.05* IF(I182="",0,I182), IF(I182="",0, G182) &gt; 0)</formula>
    </cfRule>
    <cfRule type="expression" dxfId="411" priority="318">
      <formula>IF(I182="",0,G182)  &gt; 0.05* IF(I182="",0,I182)</formula>
    </cfRule>
  </conditionalFormatting>
  <conditionalFormatting sqref="C56">
    <cfRule type="expression" dxfId="410" priority="275">
      <formula>$B55&lt;&gt;#REF!</formula>
    </cfRule>
    <cfRule type="expression" dxfId="409" priority="276">
      <formula>$B55&lt;&gt;#REF!</formula>
    </cfRule>
    <cfRule type="expression" dxfId="408" priority="277">
      <formula>$B55&lt;&gt;#REF!</formula>
    </cfRule>
    <cfRule type="expression" dxfId="407" priority="278">
      <formula>$B55&lt;&gt;#REF!</formula>
    </cfRule>
    <cfRule type="expression" dxfId="406" priority="279">
      <formula>$B55&lt;&gt;#REF!</formula>
    </cfRule>
    <cfRule type="expression" dxfId="405" priority="280">
      <formula>$B55&lt;&gt;#REF!</formula>
    </cfRule>
    <cfRule type="expression" dxfId="404" priority="281">
      <formula>$B55&lt;&gt;#REF!</formula>
    </cfRule>
    <cfRule type="expression" dxfId="403" priority="282">
      <formula>$B55&lt;&gt;#REF!</formula>
    </cfRule>
    <cfRule type="expression" dxfId="402" priority="283">
      <formula>$B55&lt;&gt;#REF!</formula>
    </cfRule>
    <cfRule type="expression" dxfId="401" priority="284">
      <formula>$B55&lt;&gt;#REF!</formula>
    </cfRule>
    <cfRule type="expression" dxfId="400" priority="285">
      <formula>$B55&lt;&gt;#REF!</formula>
    </cfRule>
    <cfRule type="expression" dxfId="399" priority="286">
      <formula>$B55&lt;&gt;#REF!</formula>
    </cfRule>
    <cfRule type="expression" dxfId="398" priority="287">
      <formula>$B55&lt;&gt;#REF!</formula>
    </cfRule>
    <cfRule type="expression" dxfId="397" priority="288">
      <formula>$B55&lt;&gt;#REF!</formula>
    </cfRule>
    <cfRule type="expression" dxfId="396" priority="289">
      <formula>$B55&lt;&gt;#REF!</formula>
    </cfRule>
    <cfRule type="expression" dxfId="395" priority="290">
      <formula>$B55&lt;&gt;#REF!</formula>
    </cfRule>
    <cfRule type="expression" dxfId="394" priority="291">
      <formula>$B55&lt;&gt;#REF!</formula>
    </cfRule>
    <cfRule type="expression" dxfId="393" priority="292">
      <formula>$B55&lt;&gt;#REF!</formula>
    </cfRule>
  </conditionalFormatting>
  <conditionalFormatting sqref="G56">
    <cfRule type="expression" dxfId="392" priority="293">
      <formula>IF(I184="",0, G184)  &lt; - 0.05* IF(I184="",0,I184)</formula>
    </cfRule>
    <cfRule type="expression" dxfId="391" priority="294">
      <formula>AND(IF(I184="",0, G184)  &gt;= - 0.05* IF(I184="",0,I184), IF(I184="",0, G184) &lt; 0)</formula>
    </cfRule>
    <cfRule type="expression" dxfId="390" priority="295">
      <formula>AND(IF(I184="",0, G184)  &lt;= 0.05* IF(I184="",0,I184), IF(I184="",0, G184) &gt; 0)</formula>
    </cfRule>
    <cfRule type="expression" dxfId="389" priority="296">
      <formula>IF(I184="",0,G184)  &gt; 0.05* IF(I184="",0,I184)</formula>
    </cfRule>
  </conditionalFormatting>
  <conditionalFormatting sqref="C58">
    <cfRule type="expression" dxfId="388" priority="253">
      <formula>$B57&lt;&gt;#REF!</formula>
    </cfRule>
    <cfRule type="expression" dxfId="387" priority="254">
      <formula>$B57&lt;&gt;#REF!</formula>
    </cfRule>
    <cfRule type="expression" dxfId="386" priority="255">
      <formula>$B57&lt;&gt;#REF!</formula>
    </cfRule>
    <cfRule type="expression" dxfId="385" priority="256">
      <formula>$B57&lt;&gt;#REF!</formula>
    </cfRule>
    <cfRule type="expression" dxfId="384" priority="257">
      <formula>$B57&lt;&gt;#REF!</formula>
    </cfRule>
    <cfRule type="expression" dxfId="383" priority="258">
      <formula>$B57&lt;&gt;#REF!</formula>
    </cfRule>
    <cfRule type="expression" dxfId="382" priority="259">
      <formula>$B57&lt;&gt;#REF!</formula>
    </cfRule>
    <cfRule type="expression" dxfId="381" priority="260">
      <formula>$B57&lt;&gt;#REF!</formula>
    </cfRule>
    <cfRule type="expression" dxfId="380" priority="261">
      <formula>$B57&lt;&gt;#REF!</formula>
    </cfRule>
    <cfRule type="expression" dxfId="379" priority="262">
      <formula>$B57&lt;&gt;#REF!</formula>
    </cfRule>
    <cfRule type="expression" dxfId="378" priority="263">
      <formula>$B57&lt;&gt;#REF!</formula>
    </cfRule>
    <cfRule type="expression" dxfId="377" priority="264">
      <formula>$B57&lt;&gt;#REF!</formula>
    </cfRule>
    <cfRule type="expression" dxfId="376" priority="265">
      <formula>$B57&lt;&gt;#REF!</formula>
    </cfRule>
    <cfRule type="expression" dxfId="375" priority="266">
      <formula>$B57&lt;&gt;#REF!</formula>
    </cfRule>
    <cfRule type="expression" dxfId="374" priority="267">
      <formula>$B57&lt;&gt;#REF!</formula>
    </cfRule>
    <cfRule type="expression" dxfId="373" priority="268">
      <formula>$B57&lt;&gt;#REF!</formula>
    </cfRule>
    <cfRule type="expression" dxfId="372" priority="269">
      <formula>$B57&lt;&gt;#REF!</formula>
    </cfRule>
    <cfRule type="expression" dxfId="371" priority="270">
      <formula>$B57&lt;&gt;#REF!</formula>
    </cfRule>
  </conditionalFormatting>
  <conditionalFormatting sqref="G58">
    <cfRule type="expression" dxfId="370" priority="271">
      <formula>IF(I186="",0, G186)  &lt; - 0.05* IF(I186="",0,I186)</formula>
    </cfRule>
    <cfRule type="expression" dxfId="369" priority="272">
      <formula>AND(IF(I186="",0, G186)  &gt;= - 0.05* IF(I186="",0,I186), IF(I186="",0, G186) &lt; 0)</formula>
    </cfRule>
    <cfRule type="expression" dxfId="368" priority="273">
      <formula>AND(IF(I186="",0, G186)  &lt;= 0.05* IF(I186="",0,I186), IF(I186="",0, G186) &gt; 0)</formula>
    </cfRule>
    <cfRule type="expression" dxfId="367" priority="274">
      <formula>IF(I186="",0,G186)  &gt; 0.05* IF(I186="",0,I186)</formula>
    </cfRule>
  </conditionalFormatting>
  <conditionalFormatting sqref="C3">
    <cfRule type="expression" dxfId="366" priority="719">
      <formula>$B2&lt;&gt;#REF!</formula>
    </cfRule>
    <cfRule type="expression" dxfId="365" priority="720">
      <formula>$B2&lt;&gt;#REF!</formula>
    </cfRule>
    <cfRule type="expression" dxfId="364" priority="721">
      <formula>$B2&lt;&gt;#REF!</formula>
    </cfRule>
    <cfRule type="expression" dxfId="363" priority="722">
      <formula>$B2&lt;&gt;#REF!</formula>
    </cfRule>
    <cfRule type="expression" dxfId="362" priority="723">
      <formula>$B2&lt;&gt;#REF!</formula>
    </cfRule>
    <cfRule type="expression" dxfId="361" priority="724">
      <formula>$B2&lt;&gt;#REF!</formula>
    </cfRule>
    <cfRule type="expression" dxfId="360" priority="725">
      <formula>$B2&lt;&gt;#REF!</formula>
    </cfRule>
    <cfRule type="expression" dxfId="359" priority="726">
      <formula>$B2&lt;&gt;#REF!</formula>
    </cfRule>
    <cfRule type="expression" dxfId="358" priority="727">
      <formula>$B2&lt;&gt;#REF!</formula>
    </cfRule>
    <cfRule type="expression" dxfId="357" priority="728">
      <formula>$B2&lt;&gt;#REF!</formula>
    </cfRule>
    <cfRule type="expression" dxfId="356" priority="729">
      <formula>$B2&lt;&gt;#REF!</formula>
    </cfRule>
    <cfRule type="expression" dxfId="355" priority="730">
      <formula>$B2&lt;&gt;#REF!</formula>
    </cfRule>
    <cfRule type="expression" dxfId="354" priority="731">
      <formula>$B2&lt;&gt;#REF!</formula>
    </cfRule>
    <cfRule type="expression" dxfId="353" priority="732">
      <formula>$B2&lt;&gt;#REF!</formula>
    </cfRule>
    <cfRule type="expression" dxfId="352" priority="733">
      <formula>$B2&lt;&gt;#REF!</formula>
    </cfRule>
    <cfRule type="expression" dxfId="351" priority="734">
      <formula>$B2&lt;&gt;#REF!</formula>
    </cfRule>
    <cfRule type="expression" dxfId="350" priority="735">
      <formula>$B2&lt;&gt;#REF!</formula>
    </cfRule>
    <cfRule type="expression" dxfId="349" priority="736">
      <formula>$B2&lt;&gt;#REF!</formula>
    </cfRule>
  </conditionalFormatting>
  <conditionalFormatting sqref="C40">
    <cfRule type="expression" dxfId="348" priority="877">
      <formula>$B9&lt;&gt;#REF!</formula>
    </cfRule>
    <cfRule type="expression" dxfId="347" priority="878">
      <formula>$B9&lt;&gt;#REF!</formula>
    </cfRule>
    <cfRule type="expression" dxfId="346" priority="879">
      <formula>$B9&lt;&gt;#REF!</formula>
    </cfRule>
    <cfRule type="expression" dxfId="345" priority="880">
      <formula>$B9&lt;&gt;#REF!</formula>
    </cfRule>
    <cfRule type="expression" dxfId="344" priority="881">
      <formula>$B9&lt;&gt;#REF!</formula>
    </cfRule>
    <cfRule type="expression" dxfId="343" priority="882">
      <formula>$B9&lt;&gt;#REF!</formula>
    </cfRule>
    <cfRule type="expression" dxfId="342" priority="883">
      <formula>$B9&lt;&gt;#REF!</formula>
    </cfRule>
    <cfRule type="expression" dxfId="341" priority="884">
      <formula>$B9&lt;&gt;#REF!</formula>
    </cfRule>
    <cfRule type="expression" dxfId="340" priority="885">
      <formula>$B9&lt;&gt;#REF!</formula>
    </cfRule>
    <cfRule type="expression" dxfId="339" priority="886">
      <formula>$B9&lt;&gt;#REF!</formula>
    </cfRule>
    <cfRule type="expression" dxfId="338" priority="887">
      <formula>$B9&lt;&gt;#REF!</formula>
    </cfRule>
    <cfRule type="expression" dxfId="337" priority="888">
      <formula>$B9&lt;&gt;#REF!</formula>
    </cfRule>
    <cfRule type="expression" dxfId="336" priority="889">
      <formula>$B9&lt;&gt;#REF!</formula>
    </cfRule>
    <cfRule type="expression" dxfId="335" priority="890">
      <formula>$B9&lt;&gt;#REF!</formula>
    </cfRule>
    <cfRule type="expression" dxfId="334" priority="891">
      <formula>$B9&lt;&gt;#REF!</formula>
    </cfRule>
    <cfRule type="expression" dxfId="333" priority="892">
      <formula>$B9&lt;&gt;#REF!</formula>
    </cfRule>
    <cfRule type="expression" dxfId="332" priority="893">
      <formula>$B9&lt;&gt;#REF!</formula>
    </cfRule>
    <cfRule type="expression" dxfId="331" priority="894">
      <formula>$B9&lt;&gt;#REF!</formula>
    </cfRule>
  </conditionalFormatting>
  <conditionalFormatting sqref="G8:G23">
    <cfRule type="expression" dxfId="330" priority="917">
      <formula>IF(I166="",0, G166)  &lt; - 0.05* IF(I166="",0,I166)</formula>
    </cfRule>
    <cfRule type="expression" dxfId="329" priority="918">
      <formula>AND(IF(I166="",0, G166)  &gt;= - 0.05* IF(I166="",0,I166), IF(I166="",0, G166) &lt; 0)</formula>
    </cfRule>
    <cfRule type="expression" dxfId="328" priority="919">
      <formula>AND(IF(I166="",0, G166)  &lt;= 0.05* IF(I166="",0,I166), IF(I166="",0, G166) &gt; 0)</formula>
    </cfRule>
    <cfRule type="expression" dxfId="327" priority="920">
      <formula>IF(I166="",0,G166)  &gt; 0.05* IF(I166="",0,I166)</formula>
    </cfRule>
  </conditionalFormatting>
  <conditionalFormatting sqref="G24:G39">
    <cfRule type="expression" dxfId="326" priority="921">
      <formula>IF(I158="",0, G158)  &lt; - 0.05* IF(I158="",0,I158)</formula>
    </cfRule>
    <cfRule type="expression" dxfId="325" priority="922">
      <formula>AND(IF(I158="",0, G158)  &gt;= - 0.05* IF(I158="",0,I158), IF(I158="",0, G158) &lt; 0)</formula>
    </cfRule>
    <cfRule type="expression" dxfId="324" priority="923">
      <formula>AND(IF(I158="",0, G158)  &lt;= 0.05* IF(I158="",0,I158), IF(I158="",0, G158) &gt; 0)</formula>
    </cfRule>
    <cfRule type="expression" dxfId="323" priority="924">
      <formula>IF(I158="",0,G158)  &gt; 0.05* IF(I158="",0,I158)</formula>
    </cfRule>
  </conditionalFormatting>
  <conditionalFormatting sqref="C10">
    <cfRule type="expression" dxfId="322" priority="235">
      <formula>$B41&lt;&gt;#REF!</formula>
    </cfRule>
    <cfRule type="expression" dxfId="321" priority="236">
      <formula>$B41&lt;&gt;#REF!</formula>
    </cfRule>
    <cfRule type="expression" dxfId="320" priority="237">
      <formula>$B41&lt;&gt;#REF!</formula>
    </cfRule>
    <cfRule type="expression" dxfId="319" priority="238">
      <formula>$B41&lt;&gt;#REF!</formula>
    </cfRule>
    <cfRule type="expression" dxfId="318" priority="239">
      <formula>$B41&lt;&gt;#REF!</formula>
    </cfRule>
    <cfRule type="expression" dxfId="317" priority="240">
      <formula>$B41&lt;&gt;#REF!</formula>
    </cfRule>
    <cfRule type="expression" dxfId="316" priority="241">
      <formula>$B41&lt;&gt;#REF!</formula>
    </cfRule>
    <cfRule type="expression" dxfId="315" priority="242">
      <formula>$B41&lt;&gt;#REF!</formula>
    </cfRule>
    <cfRule type="expression" dxfId="314" priority="243">
      <formula>$B41&lt;&gt;#REF!</formula>
    </cfRule>
    <cfRule type="expression" dxfId="313" priority="244">
      <formula>$B41&lt;&gt;#REF!</formula>
    </cfRule>
    <cfRule type="expression" dxfId="312" priority="245">
      <formula>$B41&lt;&gt;#REF!</formula>
    </cfRule>
    <cfRule type="expression" dxfId="311" priority="246">
      <formula>$B41&lt;&gt;#REF!</formula>
    </cfRule>
    <cfRule type="expression" dxfId="310" priority="247">
      <formula>$B41&lt;&gt;#REF!</formula>
    </cfRule>
    <cfRule type="expression" dxfId="309" priority="248">
      <formula>$B41&lt;&gt;#REF!</formula>
    </cfRule>
    <cfRule type="expression" dxfId="308" priority="249">
      <formula>$B41&lt;&gt;#REF!</formula>
    </cfRule>
    <cfRule type="expression" dxfId="307" priority="250">
      <formula>$B41&lt;&gt;#REF!</formula>
    </cfRule>
    <cfRule type="expression" dxfId="306" priority="251">
      <formula>$B41&lt;&gt;#REF!</formula>
    </cfRule>
    <cfRule type="expression" dxfId="305" priority="252">
      <formula>$B41&lt;&gt;#REF!</formula>
    </cfRule>
  </conditionalFormatting>
  <conditionalFormatting sqref="C12">
    <cfRule type="expression" dxfId="304" priority="217">
      <formula>$B43&lt;&gt;#REF!</formula>
    </cfRule>
    <cfRule type="expression" dxfId="303" priority="218">
      <formula>$B43&lt;&gt;#REF!</formula>
    </cfRule>
    <cfRule type="expression" dxfId="302" priority="219">
      <formula>$B43&lt;&gt;#REF!</formula>
    </cfRule>
    <cfRule type="expression" dxfId="301" priority="220">
      <formula>$B43&lt;&gt;#REF!</formula>
    </cfRule>
    <cfRule type="expression" dxfId="300" priority="221">
      <formula>$B43&lt;&gt;#REF!</formula>
    </cfRule>
    <cfRule type="expression" dxfId="299" priority="222">
      <formula>$B43&lt;&gt;#REF!</formula>
    </cfRule>
    <cfRule type="expression" dxfId="298" priority="223">
      <formula>$B43&lt;&gt;#REF!</formula>
    </cfRule>
    <cfRule type="expression" dxfId="297" priority="224">
      <formula>$B43&lt;&gt;#REF!</formula>
    </cfRule>
    <cfRule type="expression" dxfId="296" priority="225">
      <formula>$B43&lt;&gt;#REF!</formula>
    </cfRule>
    <cfRule type="expression" dxfId="295" priority="226">
      <formula>$B43&lt;&gt;#REF!</formula>
    </cfRule>
    <cfRule type="expression" dxfId="294" priority="227">
      <formula>$B43&lt;&gt;#REF!</formula>
    </cfRule>
    <cfRule type="expression" dxfId="293" priority="228">
      <formula>$B43&lt;&gt;#REF!</formula>
    </cfRule>
    <cfRule type="expression" dxfId="292" priority="229">
      <formula>$B43&lt;&gt;#REF!</formula>
    </cfRule>
    <cfRule type="expression" dxfId="291" priority="230">
      <formula>$B43&lt;&gt;#REF!</formula>
    </cfRule>
    <cfRule type="expression" dxfId="290" priority="231">
      <formula>$B43&lt;&gt;#REF!</formula>
    </cfRule>
    <cfRule type="expression" dxfId="289" priority="232">
      <formula>$B43&lt;&gt;#REF!</formula>
    </cfRule>
    <cfRule type="expression" dxfId="288" priority="233">
      <formula>$B43&lt;&gt;#REF!</formula>
    </cfRule>
    <cfRule type="expression" dxfId="287" priority="234">
      <formula>$B43&lt;&gt;#REF!</formula>
    </cfRule>
  </conditionalFormatting>
  <conditionalFormatting sqref="C14">
    <cfRule type="expression" dxfId="286" priority="199">
      <formula>$B45&lt;&gt;#REF!</formula>
    </cfRule>
    <cfRule type="expression" dxfId="285" priority="200">
      <formula>$B45&lt;&gt;#REF!</formula>
    </cfRule>
    <cfRule type="expression" dxfId="284" priority="201">
      <formula>$B45&lt;&gt;#REF!</formula>
    </cfRule>
    <cfRule type="expression" dxfId="283" priority="202">
      <formula>$B45&lt;&gt;#REF!</formula>
    </cfRule>
    <cfRule type="expression" dxfId="282" priority="203">
      <formula>$B45&lt;&gt;#REF!</formula>
    </cfRule>
    <cfRule type="expression" dxfId="281" priority="204">
      <formula>$B45&lt;&gt;#REF!</formula>
    </cfRule>
    <cfRule type="expression" dxfId="280" priority="205">
      <formula>$B45&lt;&gt;#REF!</formula>
    </cfRule>
    <cfRule type="expression" dxfId="279" priority="206">
      <formula>$B45&lt;&gt;#REF!</formula>
    </cfRule>
    <cfRule type="expression" dxfId="278" priority="207">
      <formula>$B45&lt;&gt;#REF!</formula>
    </cfRule>
    <cfRule type="expression" dxfId="277" priority="208">
      <formula>$B45&lt;&gt;#REF!</formula>
    </cfRule>
    <cfRule type="expression" dxfId="276" priority="209">
      <formula>$B45&lt;&gt;#REF!</formula>
    </cfRule>
    <cfRule type="expression" dxfId="275" priority="210">
      <formula>$B45&lt;&gt;#REF!</formula>
    </cfRule>
    <cfRule type="expression" dxfId="274" priority="211">
      <formula>$B45&lt;&gt;#REF!</formula>
    </cfRule>
    <cfRule type="expression" dxfId="273" priority="212">
      <formula>$B45&lt;&gt;#REF!</formula>
    </cfRule>
    <cfRule type="expression" dxfId="272" priority="213">
      <formula>$B45&lt;&gt;#REF!</formula>
    </cfRule>
    <cfRule type="expression" dxfId="271" priority="214">
      <formula>$B45&lt;&gt;#REF!</formula>
    </cfRule>
    <cfRule type="expression" dxfId="270" priority="215">
      <formula>$B45&lt;&gt;#REF!</formula>
    </cfRule>
    <cfRule type="expression" dxfId="269" priority="216">
      <formula>$B45&lt;&gt;#REF!</formula>
    </cfRule>
  </conditionalFormatting>
  <conditionalFormatting sqref="G1048486:G1048488">
    <cfRule type="expression" dxfId="268" priority="934">
      <formula>IF(I1="",0, G1)  &lt; - 0.05* IF(I1="",0,I1)</formula>
    </cfRule>
    <cfRule type="expression" dxfId="267" priority="935">
      <formula>AND(IF(I1="",0, G1)  &gt;= - 0.05* IF(I1="",0,I1), IF(I1="",0, G1) &lt; 0)</formula>
    </cfRule>
    <cfRule type="expression" dxfId="266" priority="936">
      <formula>AND(IF(I1="",0, G1)  &lt;= 0.05* IF(I1="",0,I1), IF(I1="",0, G1) &gt; 0)</formula>
    </cfRule>
    <cfRule type="expression" dxfId="265" priority="937">
      <formula>IF(I1="",0,G1)  &gt; 0.05* IF(I1="",0,I1)</formula>
    </cfRule>
  </conditionalFormatting>
  <conditionalFormatting sqref="C16">
    <cfRule type="expression" dxfId="264" priority="181">
      <formula>$B47&lt;&gt;#REF!</formula>
    </cfRule>
    <cfRule type="expression" dxfId="263" priority="182">
      <formula>$B47&lt;&gt;#REF!</formula>
    </cfRule>
    <cfRule type="expression" dxfId="262" priority="183">
      <formula>$B47&lt;&gt;#REF!</formula>
    </cfRule>
    <cfRule type="expression" dxfId="261" priority="184">
      <formula>$B47&lt;&gt;#REF!</formula>
    </cfRule>
    <cfRule type="expression" dxfId="260" priority="185">
      <formula>$B47&lt;&gt;#REF!</formula>
    </cfRule>
    <cfRule type="expression" dxfId="259" priority="186">
      <formula>$B47&lt;&gt;#REF!</formula>
    </cfRule>
    <cfRule type="expression" dxfId="258" priority="187">
      <formula>$B47&lt;&gt;#REF!</formula>
    </cfRule>
    <cfRule type="expression" dxfId="257" priority="188">
      <formula>$B47&lt;&gt;#REF!</formula>
    </cfRule>
    <cfRule type="expression" dxfId="256" priority="189">
      <formula>$B47&lt;&gt;#REF!</formula>
    </cfRule>
    <cfRule type="expression" dxfId="255" priority="190">
      <formula>$B47&lt;&gt;#REF!</formula>
    </cfRule>
    <cfRule type="expression" dxfId="254" priority="191">
      <formula>$B47&lt;&gt;#REF!</formula>
    </cfRule>
    <cfRule type="expression" dxfId="253" priority="192">
      <formula>$B47&lt;&gt;#REF!</formula>
    </cfRule>
    <cfRule type="expression" dxfId="252" priority="193">
      <formula>$B47&lt;&gt;#REF!</formula>
    </cfRule>
    <cfRule type="expression" dxfId="251" priority="194">
      <formula>$B47&lt;&gt;#REF!</formula>
    </cfRule>
    <cfRule type="expression" dxfId="250" priority="195">
      <formula>$B47&lt;&gt;#REF!</formula>
    </cfRule>
    <cfRule type="expression" dxfId="249" priority="196">
      <formula>$B47&lt;&gt;#REF!</formula>
    </cfRule>
    <cfRule type="expression" dxfId="248" priority="197">
      <formula>$B47&lt;&gt;#REF!</formula>
    </cfRule>
    <cfRule type="expression" dxfId="247" priority="198">
      <formula>$B47&lt;&gt;#REF!</formula>
    </cfRule>
  </conditionalFormatting>
  <conditionalFormatting sqref="C18">
    <cfRule type="expression" dxfId="246" priority="163">
      <formula>$B49&lt;&gt;#REF!</formula>
    </cfRule>
    <cfRule type="expression" dxfId="245" priority="164">
      <formula>$B49&lt;&gt;#REF!</formula>
    </cfRule>
    <cfRule type="expression" dxfId="244" priority="165">
      <formula>$B49&lt;&gt;#REF!</formula>
    </cfRule>
    <cfRule type="expression" dxfId="243" priority="166">
      <formula>$B49&lt;&gt;#REF!</formula>
    </cfRule>
    <cfRule type="expression" dxfId="242" priority="167">
      <formula>$B49&lt;&gt;#REF!</formula>
    </cfRule>
    <cfRule type="expression" dxfId="241" priority="168">
      <formula>$B49&lt;&gt;#REF!</formula>
    </cfRule>
    <cfRule type="expression" dxfId="240" priority="169">
      <formula>$B49&lt;&gt;#REF!</formula>
    </cfRule>
    <cfRule type="expression" dxfId="239" priority="170">
      <formula>$B49&lt;&gt;#REF!</formula>
    </cfRule>
    <cfRule type="expression" dxfId="238" priority="171">
      <formula>$B49&lt;&gt;#REF!</formula>
    </cfRule>
    <cfRule type="expression" dxfId="237" priority="172">
      <formula>$B49&lt;&gt;#REF!</formula>
    </cfRule>
    <cfRule type="expression" dxfId="236" priority="173">
      <formula>$B49&lt;&gt;#REF!</formula>
    </cfRule>
    <cfRule type="expression" dxfId="235" priority="174">
      <formula>$B49&lt;&gt;#REF!</formula>
    </cfRule>
    <cfRule type="expression" dxfId="234" priority="175">
      <formula>$B49&lt;&gt;#REF!</formula>
    </cfRule>
    <cfRule type="expression" dxfId="233" priority="176">
      <formula>$B49&lt;&gt;#REF!</formula>
    </cfRule>
    <cfRule type="expression" dxfId="232" priority="177">
      <formula>$B49&lt;&gt;#REF!</formula>
    </cfRule>
    <cfRule type="expression" dxfId="231" priority="178">
      <formula>$B49&lt;&gt;#REF!</formula>
    </cfRule>
    <cfRule type="expression" dxfId="230" priority="179">
      <formula>$B49&lt;&gt;#REF!</formula>
    </cfRule>
    <cfRule type="expression" dxfId="229" priority="180">
      <formula>$B49&lt;&gt;#REF!</formula>
    </cfRule>
  </conditionalFormatting>
  <conditionalFormatting sqref="C20">
    <cfRule type="expression" dxfId="228" priority="145">
      <formula>$B51&lt;&gt;#REF!</formula>
    </cfRule>
    <cfRule type="expression" dxfId="227" priority="146">
      <formula>$B51&lt;&gt;#REF!</formula>
    </cfRule>
    <cfRule type="expression" dxfId="226" priority="147">
      <formula>$B51&lt;&gt;#REF!</formula>
    </cfRule>
    <cfRule type="expression" dxfId="225" priority="148">
      <formula>$B51&lt;&gt;#REF!</formula>
    </cfRule>
    <cfRule type="expression" dxfId="224" priority="149">
      <formula>$B51&lt;&gt;#REF!</formula>
    </cfRule>
    <cfRule type="expression" dxfId="223" priority="150">
      <formula>$B51&lt;&gt;#REF!</formula>
    </cfRule>
    <cfRule type="expression" dxfId="222" priority="151">
      <formula>$B51&lt;&gt;#REF!</formula>
    </cfRule>
    <cfRule type="expression" dxfId="221" priority="152">
      <formula>$B51&lt;&gt;#REF!</formula>
    </cfRule>
    <cfRule type="expression" dxfId="220" priority="153">
      <formula>$B51&lt;&gt;#REF!</formula>
    </cfRule>
    <cfRule type="expression" dxfId="219" priority="154">
      <formula>$B51&lt;&gt;#REF!</formula>
    </cfRule>
    <cfRule type="expression" dxfId="218" priority="155">
      <formula>$B51&lt;&gt;#REF!</formula>
    </cfRule>
    <cfRule type="expression" dxfId="217" priority="156">
      <formula>$B51&lt;&gt;#REF!</formula>
    </cfRule>
    <cfRule type="expression" dxfId="216" priority="157">
      <formula>$B51&lt;&gt;#REF!</formula>
    </cfRule>
    <cfRule type="expression" dxfId="215" priority="158">
      <formula>$B51&lt;&gt;#REF!</formula>
    </cfRule>
    <cfRule type="expression" dxfId="214" priority="159">
      <formula>$B51&lt;&gt;#REF!</formula>
    </cfRule>
    <cfRule type="expression" dxfId="213" priority="160">
      <formula>$B51&lt;&gt;#REF!</formula>
    </cfRule>
    <cfRule type="expression" dxfId="212" priority="161">
      <formula>$B51&lt;&gt;#REF!</formula>
    </cfRule>
    <cfRule type="expression" dxfId="211" priority="162">
      <formula>$B51&lt;&gt;#REF!</formula>
    </cfRule>
  </conditionalFormatting>
  <conditionalFormatting sqref="C22">
    <cfRule type="expression" dxfId="210" priority="127">
      <formula>$B53&lt;&gt;#REF!</formula>
    </cfRule>
    <cfRule type="expression" dxfId="209" priority="128">
      <formula>$B53&lt;&gt;#REF!</formula>
    </cfRule>
    <cfRule type="expression" dxfId="208" priority="129">
      <formula>$B53&lt;&gt;#REF!</formula>
    </cfRule>
    <cfRule type="expression" dxfId="207" priority="130">
      <formula>$B53&lt;&gt;#REF!</formula>
    </cfRule>
    <cfRule type="expression" dxfId="206" priority="131">
      <formula>$B53&lt;&gt;#REF!</formula>
    </cfRule>
    <cfRule type="expression" dxfId="205" priority="132">
      <formula>$B53&lt;&gt;#REF!</formula>
    </cfRule>
    <cfRule type="expression" dxfId="204" priority="133">
      <formula>$B53&lt;&gt;#REF!</formula>
    </cfRule>
    <cfRule type="expression" dxfId="203" priority="134">
      <formula>$B53&lt;&gt;#REF!</formula>
    </cfRule>
    <cfRule type="expression" dxfId="202" priority="135">
      <formula>$B53&lt;&gt;#REF!</formula>
    </cfRule>
    <cfRule type="expression" dxfId="201" priority="136">
      <formula>$B53&lt;&gt;#REF!</formula>
    </cfRule>
    <cfRule type="expression" dxfId="200" priority="137">
      <formula>$B53&lt;&gt;#REF!</formula>
    </cfRule>
    <cfRule type="expression" dxfId="199" priority="138">
      <formula>$B53&lt;&gt;#REF!</formula>
    </cfRule>
    <cfRule type="expression" dxfId="198" priority="139">
      <formula>$B53&lt;&gt;#REF!</formula>
    </cfRule>
    <cfRule type="expression" dxfId="197" priority="140">
      <formula>$B53&lt;&gt;#REF!</formula>
    </cfRule>
    <cfRule type="expression" dxfId="196" priority="141">
      <formula>$B53&lt;&gt;#REF!</formula>
    </cfRule>
    <cfRule type="expression" dxfId="195" priority="142">
      <formula>$B53&lt;&gt;#REF!</formula>
    </cfRule>
    <cfRule type="expression" dxfId="194" priority="143">
      <formula>$B53&lt;&gt;#REF!</formula>
    </cfRule>
    <cfRule type="expression" dxfId="193" priority="144">
      <formula>$B53&lt;&gt;#REF!</formula>
    </cfRule>
  </conditionalFormatting>
  <conditionalFormatting sqref="C6">
    <cfRule type="expression" dxfId="192" priority="1060">
      <formula>$B5&lt;&gt;#REF!</formula>
    </cfRule>
    <cfRule type="expression" dxfId="191" priority="1061">
      <formula>$B5&lt;&gt;#REF!</formula>
    </cfRule>
    <cfRule type="expression" dxfId="190" priority="1062">
      <formula>$B5&lt;&gt;#REF!</formula>
    </cfRule>
    <cfRule type="expression" dxfId="189" priority="1063">
      <formula>$B5&lt;&gt;#REF!</formula>
    </cfRule>
    <cfRule type="expression" dxfId="188" priority="1064">
      <formula>$B5&lt;&gt;#REF!</formula>
    </cfRule>
    <cfRule type="expression" dxfId="187" priority="1065">
      <formula>$B5&lt;&gt;#REF!</formula>
    </cfRule>
    <cfRule type="expression" dxfId="186" priority="1066">
      <formula>$B5&lt;&gt;#REF!</formula>
    </cfRule>
    <cfRule type="expression" dxfId="185" priority="1067">
      <formula>$B5&lt;&gt;#REF!</formula>
    </cfRule>
    <cfRule type="expression" dxfId="184" priority="1068">
      <formula>$B5&lt;&gt;#REF!</formula>
    </cfRule>
    <cfRule type="expression" dxfId="183" priority="1069">
      <formula>$B5&lt;&gt;#REF!</formula>
    </cfRule>
    <cfRule type="expression" dxfId="182" priority="1070">
      <formula>$B5&lt;&gt;#REF!</formula>
    </cfRule>
    <cfRule type="expression" dxfId="181" priority="1071">
      <formula>$B5&lt;&gt;#REF!</formula>
    </cfRule>
    <cfRule type="expression" dxfId="180" priority="1072">
      <formula>$B5&lt;&gt;#REF!</formula>
    </cfRule>
    <cfRule type="expression" dxfId="179" priority="1073">
      <formula>$B5&lt;&gt;#REF!</formula>
    </cfRule>
    <cfRule type="expression" dxfId="178" priority="1074">
      <formula>$B5&lt;&gt;#REF!</formula>
    </cfRule>
    <cfRule type="expression" dxfId="177" priority="1075">
      <formula>$B5&lt;&gt;#REF!</formula>
    </cfRule>
    <cfRule type="expression" dxfId="176" priority="1076">
      <formula>$B5&lt;&gt;#REF!</formula>
    </cfRule>
    <cfRule type="expression" dxfId="175" priority="1077">
      <formula>$B5&lt;&gt;#REF!</formula>
    </cfRule>
  </conditionalFormatting>
  <conditionalFormatting sqref="G5:G7">
    <cfRule type="expression" dxfId="174" priority="1082">
      <formula>IF(I155="",0, G155)  &lt; - 0.05* IF(I155="",0,I155)</formula>
    </cfRule>
    <cfRule type="expression" dxfId="173" priority="1083">
      <formula>AND(IF(I155="",0, G155)  &gt;= - 0.05* IF(I155="",0,I155), IF(I155="",0, G155) &lt; 0)</formula>
    </cfRule>
    <cfRule type="expression" dxfId="172" priority="1084">
      <formula>AND(IF(I155="",0, G155)  &lt;= 0.05* IF(I155="",0,I155), IF(I155="",0, G155) &gt; 0)</formula>
    </cfRule>
    <cfRule type="expression" dxfId="171" priority="1085">
      <formula>IF(I155="",0,G155)  &gt; 0.05* IF(I155="",0,I155)</formula>
    </cfRule>
  </conditionalFormatting>
  <conditionalFormatting sqref="C24">
    <cfRule type="expression" dxfId="170" priority="1204">
      <formula>$B7&lt;&gt;#REF!</formula>
    </cfRule>
    <cfRule type="expression" dxfId="169" priority="1205">
      <formula>$B7&lt;&gt;#REF!</formula>
    </cfRule>
    <cfRule type="expression" dxfId="168" priority="1206">
      <formula>$B7&lt;&gt;#REF!</formula>
    </cfRule>
    <cfRule type="expression" dxfId="167" priority="1207">
      <formula>$B7&lt;&gt;#REF!</formula>
    </cfRule>
    <cfRule type="expression" dxfId="166" priority="1208">
      <formula>$B7&lt;&gt;#REF!</formula>
    </cfRule>
    <cfRule type="expression" dxfId="165" priority="1209">
      <formula>$B7&lt;&gt;#REF!</formula>
    </cfRule>
    <cfRule type="expression" dxfId="164" priority="1210">
      <formula>$B7&lt;&gt;#REF!</formula>
    </cfRule>
    <cfRule type="expression" dxfId="163" priority="1211">
      <formula>$B7&lt;&gt;#REF!</formula>
    </cfRule>
    <cfRule type="expression" dxfId="162" priority="1212">
      <formula>$B7&lt;&gt;#REF!</formula>
    </cfRule>
    <cfRule type="expression" dxfId="161" priority="1213">
      <formula>$B7&lt;&gt;#REF!</formula>
    </cfRule>
    <cfRule type="expression" dxfId="160" priority="1214">
      <formula>$B7&lt;&gt;#REF!</formula>
    </cfRule>
    <cfRule type="expression" dxfId="159" priority="1215">
      <formula>$B7&lt;&gt;#REF!</formula>
    </cfRule>
    <cfRule type="expression" dxfId="158" priority="1216">
      <formula>$B7&lt;&gt;#REF!</formula>
    </cfRule>
    <cfRule type="expression" dxfId="157" priority="1217">
      <formula>$B7&lt;&gt;#REF!</formula>
    </cfRule>
    <cfRule type="expression" dxfId="156" priority="1218">
      <formula>$B7&lt;&gt;#REF!</formula>
    </cfRule>
    <cfRule type="expression" dxfId="155" priority="1219">
      <formula>$B7&lt;&gt;#REF!</formula>
    </cfRule>
    <cfRule type="expression" dxfId="154" priority="1220">
      <formula>$B7&lt;&gt;#REF!</formula>
    </cfRule>
    <cfRule type="expression" dxfId="153" priority="1221">
      <formula>$B7&lt;&gt;#REF!</formula>
    </cfRule>
  </conditionalFormatting>
  <conditionalFormatting sqref="C8">
    <cfRule type="expression" dxfId="152" priority="1309">
      <formula>#REF!&lt;&gt;#REF!</formula>
    </cfRule>
    <cfRule type="expression" dxfId="151" priority="1310">
      <formula>#REF!&lt;&gt;#REF!</formula>
    </cfRule>
    <cfRule type="expression" dxfId="150" priority="1311">
      <formula>#REF!&lt;&gt;#REF!</formula>
    </cfRule>
    <cfRule type="expression" dxfId="149" priority="1312">
      <formula>#REF!&lt;&gt;#REF!</formula>
    </cfRule>
    <cfRule type="expression" dxfId="148" priority="1313">
      <formula>#REF!&lt;&gt;#REF!</formula>
    </cfRule>
    <cfRule type="expression" dxfId="147" priority="1314">
      <formula>#REF!&lt;&gt;#REF!</formula>
    </cfRule>
    <cfRule type="expression" dxfId="146" priority="1315">
      <formula>#REF!&lt;&gt;#REF!</formula>
    </cfRule>
    <cfRule type="expression" dxfId="145" priority="1316">
      <formula>#REF!&lt;&gt;#REF!</formula>
    </cfRule>
    <cfRule type="expression" dxfId="144" priority="1317">
      <formula>#REF!&lt;&gt;#REF!</formula>
    </cfRule>
    <cfRule type="expression" dxfId="143" priority="1318">
      <formula>#REF!&lt;&gt;#REF!</formula>
    </cfRule>
    <cfRule type="expression" dxfId="142" priority="1319">
      <formula>#REF!&lt;&gt;#REF!</formula>
    </cfRule>
    <cfRule type="expression" dxfId="141" priority="1320">
      <formula>#REF!&lt;&gt;#REF!</formula>
    </cfRule>
    <cfRule type="expression" dxfId="140" priority="1321">
      <formula>#REF!&lt;&gt;#REF!</formula>
    </cfRule>
    <cfRule type="expression" dxfId="139" priority="1322">
      <formula>#REF!&lt;&gt;#REF!</formula>
    </cfRule>
    <cfRule type="expression" dxfId="138" priority="1323">
      <formula>#REF!&lt;&gt;#REF!</formula>
    </cfRule>
    <cfRule type="expression" dxfId="137" priority="1324">
      <formula>#REF!&lt;&gt;#REF!</formula>
    </cfRule>
    <cfRule type="expression" dxfId="136" priority="1325">
      <formula>#REF!&lt;&gt;#REF!</formula>
    </cfRule>
    <cfRule type="expression" dxfId="135" priority="1326">
      <formula>#REF!&lt;&gt;#REF!</formula>
    </cfRule>
  </conditionalFormatting>
  <conditionalFormatting sqref="G2">
    <cfRule type="expression" dxfId="134" priority="1327">
      <formula>SUMIF(G3:G154,"&gt;0")-SUMIF(G3:G154,"&lt;0") &gt; 1</formula>
    </cfRule>
    <cfRule type="expression" dxfId="133" priority="1328">
      <formula>IF(I2="",0, G2)  &lt; - 0.05* IF(I2="",0,I2)</formula>
    </cfRule>
    <cfRule type="expression" dxfId="132" priority="1329">
      <formula>AND(IF(I2="",0, G2)  &gt;= - 0.05* IF(I2="",0,I2), IF(I2="",0, G2) &lt; 0)</formula>
    </cfRule>
    <cfRule type="expression" dxfId="131" priority="1330">
      <formula>AND(IF(I2="",0, G2)  &lt;= 0.05* IF(I2="",0,I2), IF(I2="",0, G2) &gt; 0)</formula>
    </cfRule>
    <cfRule type="expression" dxfId="130" priority="1331">
      <formula>IF(I2="",0,G2)  &gt; 0.05* IF(I2="",0,I2)</formula>
    </cfRule>
  </conditionalFormatting>
  <conditionalFormatting sqref="C26">
    <cfRule type="expression" dxfId="129" priority="109">
      <formula>$B9&lt;&gt;#REF!</formula>
    </cfRule>
    <cfRule type="expression" dxfId="128" priority="110">
      <formula>$B9&lt;&gt;#REF!</formula>
    </cfRule>
    <cfRule type="expression" dxfId="127" priority="111">
      <formula>$B9&lt;&gt;#REF!</formula>
    </cfRule>
    <cfRule type="expression" dxfId="126" priority="112">
      <formula>$B9&lt;&gt;#REF!</formula>
    </cfRule>
    <cfRule type="expression" dxfId="125" priority="113">
      <formula>$B9&lt;&gt;#REF!</formula>
    </cfRule>
    <cfRule type="expression" dxfId="124" priority="114">
      <formula>$B9&lt;&gt;#REF!</formula>
    </cfRule>
    <cfRule type="expression" dxfId="123" priority="115">
      <formula>$B9&lt;&gt;#REF!</formula>
    </cfRule>
    <cfRule type="expression" dxfId="122" priority="116">
      <formula>$B9&lt;&gt;#REF!</formula>
    </cfRule>
    <cfRule type="expression" dxfId="121" priority="117">
      <formula>$B9&lt;&gt;#REF!</formula>
    </cfRule>
    <cfRule type="expression" dxfId="120" priority="118">
      <formula>$B9&lt;&gt;#REF!</formula>
    </cfRule>
    <cfRule type="expression" dxfId="119" priority="119">
      <formula>$B9&lt;&gt;#REF!</formula>
    </cfRule>
    <cfRule type="expression" dxfId="118" priority="120">
      <formula>$B9&lt;&gt;#REF!</formula>
    </cfRule>
    <cfRule type="expression" dxfId="117" priority="121">
      <formula>$B9&lt;&gt;#REF!</formula>
    </cfRule>
    <cfRule type="expression" dxfId="116" priority="122">
      <formula>$B9&lt;&gt;#REF!</formula>
    </cfRule>
    <cfRule type="expression" dxfId="115" priority="123">
      <formula>$B9&lt;&gt;#REF!</formula>
    </cfRule>
    <cfRule type="expression" dxfId="114" priority="124">
      <formula>$B9&lt;&gt;#REF!</formula>
    </cfRule>
    <cfRule type="expression" dxfId="113" priority="125">
      <formula>$B9&lt;&gt;#REF!</formula>
    </cfRule>
    <cfRule type="expression" dxfId="112" priority="126">
      <formula>$B9&lt;&gt;#REF!</formula>
    </cfRule>
  </conditionalFormatting>
  <conditionalFormatting sqref="C28">
    <cfRule type="expression" dxfId="111" priority="91">
      <formula>$B11&lt;&gt;#REF!</formula>
    </cfRule>
    <cfRule type="expression" dxfId="110" priority="92">
      <formula>$B11&lt;&gt;#REF!</formula>
    </cfRule>
    <cfRule type="expression" dxfId="109" priority="93">
      <formula>$B11&lt;&gt;#REF!</formula>
    </cfRule>
    <cfRule type="expression" dxfId="108" priority="94">
      <formula>$B11&lt;&gt;#REF!</formula>
    </cfRule>
    <cfRule type="expression" dxfId="107" priority="95">
      <formula>$B11&lt;&gt;#REF!</formula>
    </cfRule>
    <cfRule type="expression" dxfId="106" priority="96">
      <formula>$B11&lt;&gt;#REF!</formula>
    </cfRule>
    <cfRule type="expression" dxfId="105" priority="97">
      <formula>$B11&lt;&gt;#REF!</formula>
    </cfRule>
    <cfRule type="expression" dxfId="104" priority="98">
      <formula>$B11&lt;&gt;#REF!</formula>
    </cfRule>
    <cfRule type="expression" dxfId="103" priority="99">
      <formula>$B11&lt;&gt;#REF!</formula>
    </cfRule>
    <cfRule type="expression" dxfId="102" priority="100">
      <formula>$B11&lt;&gt;#REF!</formula>
    </cfRule>
    <cfRule type="expression" dxfId="101" priority="101">
      <formula>$B11&lt;&gt;#REF!</formula>
    </cfRule>
    <cfRule type="expression" dxfId="100" priority="102">
      <formula>$B11&lt;&gt;#REF!</formula>
    </cfRule>
    <cfRule type="expression" dxfId="99" priority="103">
      <formula>$B11&lt;&gt;#REF!</formula>
    </cfRule>
    <cfRule type="expression" dxfId="98" priority="104">
      <formula>$B11&lt;&gt;#REF!</formula>
    </cfRule>
    <cfRule type="expression" dxfId="97" priority="105">
      <formula>$B11&lt;&gt;#REF!</formula>
    </cfRule>
    <cfRule type="expression" dxfId="96" priority="106">
      <formula>$B11&lt;&gt;#REF!</formula>
    </cfRule>
    <cfRule type="expression" dxfId="95" priority="107">
      <formula>$B11&lt;&gt;#REF!</formula>
    </cfRule>
    <cfRule type="expression" dxfId="94" priority="108">
      <formula>$B11&lt;&gt;#REF!</formula>
    </cfRule>
  </conditionalFormatting>
  <conditionalFormatting sqref="C30">
    <cfRule type="expression" dxfId="93" priority="73">
      <formula>$B13&lt;&gt;#REF!</formula>
    </cfRule>
    <cfRule type="expression" dxfId="92" priority="74">
      <formula>$B13&lt;&gt;#REF!</formula>
    </cfRule>
    <cfRule type="expression" dxfId="91" priority="75">
      <formula>$B13&lt;&gt;#REF!</formula>
    </cfRule>
    <cfRule type="expression" dxfId="90" priority="76">
      <formula>$B13&lt;&gt;#REF!</formula>
    </cfRule>
    <cfRule type="expression" dxfId="89" priority="77">
      <formula>$B13&lt;&gt;#REF!</formula>
    </cfRule>
    <cfRule type="expression" dxfId="88" priority="78">
      <formula>$B13&lt;&gt;#REF!</formula>
    </cfRule>
    <cfRule type="expression" dxfId="87" priority="79">
      <formula>$B13&lt;&gt;#REF!</formula>
    </cfRule>
    <cfRule type="expression" dxfId="86" priority="80">
      <formula>$B13&lt;&gt;#REF!</formula>
    </cfRule>
    <cfRule type="expression" dxfId="85" priority="81">
      <formula>$B13&lt;&gt;#REF!</formula>
    </cfRule>
    <cfRule type="expression" dxfId="84" priority="82">
      <formula>$B13&lt;&gt;#REF!</formula>
    </cfRule>
    <cfRule type="expression" dxfId="83" priority="83">
      <formula>$B13&lt;&gt;#REF!</formula>
    </cfRule>
    <cfRule type="expression" dxfId="82" priority="84">
      <formula>$B13&lt;&gt;#REF!</formula>
    </cfRule>
    <cfRule type="expression" dxfId="81" priority="85">
      <formula>$B13&lt;&gt;#REF!</formula>
    </cfRule>
    <cfRule type="expression" dxfId="80" priority="86">
      <formula>$B13&lt;&gt;#REF!</formula>
    </cfRule>
    <cfRule type="expression" dxfId="79" priority="87">
      <formula>$B13&lt;&gt;#REF!</formula>
    </cfRule>
    <cfRule type="expression" dxfId="78" priority="88">
      <formula>$B13&lt;&gt;#REF!</formula>
    </cfRule>
    <cfRule type="expression" dxfId="77" priority="89">
      <formula>$B13&lt;&gt;#REF!</formula>
    </cfRule>
    <cfRule type="expression" dxfId="76" priority="90">
      <formula>$B13&lt;&gt;#REF!</formula>
    </cfRule>
  </conditionalFormatting>
  <conditionalFormatting sqref="G1048489:G1048576">
    <cfRule type="expression" dxfId="75" priority="1344">
      <formula>IF(I1="",0, G1)  &lt; - 0.05* IF(I1="",0,I1)</formula>
    </cfRule>
    <cfRule type="expression" dxfId="74" priority="1345">
      <formula>AND(IF(I1="",0, G1)  &gt;= - 0.05* IF(I1="",0,I1), IF(I1="",0, G1) &lt; 0)</formula>
    </cfRule>
    <cfRule type="expression" dxfId="73" priority="1346">
      <formula>AND(IF(I1="",0, G1)  &lt;= 0.05* IF(I1="",0,I1), IF(I1="",0, G1) &gt; 0)</formula>
    </cfRule>
    <cfRule type="expression" dxfId="72" priority="1347">
      <formula>IF(I1="",0,G1)  &gt; 0.05* IF(I1="",0,I1)</formula>
    </cfRule>
  </conditionalFormatting>
  <conditionalFormatting sqref="C32">
    <cfRule type="expression" dxfId="71" priority="55">
      <formula>$B15&lt;&gt;#REF!</formula>
    </cfRule>
    <cfRule type="expression" dxfId="70" priority="56">
      <formula>$B15&lt;&gt;#REF!</formula>
    </cfRule>
    <cfRule type="expression" dxfId="69" priority="57">
      <formula>$B15&lt;&gt;#REF!</formula>
    </cfRule>
    <cfRule type="expression" dxfId="68" priority="58">
      <formula>$B15&lt;&gt;#REF!</formula>
    </cfRule>
    <cfRule type="expression" dxfId="67" priority="59">
      <formula>$B15&lt;&gt;#REF!</formula>
    </cfRule>
    <cfRule type="expression" dxfId="66" priority="60">
      <formula>$B15&lt;&gt;#REF!</formula>
    </cfRule>
    <cfRule type="expression" dxfId="65" priority="61">
      <formula>$B15&lt;&gt;#REF!</formula>
    </cfRule>
    <cfRule type="expression" dxfId="64" priority="62">
      <formula>$B15&lt;&gt;#REF!</formula>
    </cfRule>
    <cfRule type="expression" dxfId="63" priority="63">
      <formula>$B15&lt;&gt;#REF!</formula>
    </cfRule>
    <cfRule type="expression" dxfId="62" priority="64">
      <formula>$B15&lt;&gt;#REF!</formula>
    </cfRule>
    <cfRule type="expression" dxfId="61" priority="65">
      <formula>$B15&lt;&gt;#REF!</formula>
    </cfRule>
    <cfRule type="expression" dxfId="60" priority="66">
      <formula>$B15&lt;&gt;#REF!</formula>
    </cfRule>
    <cfRule type="expression" dxfId="59" priority="67">
      <formula>$B15&lt;&gt;#REF!</formula>
    </cfRule>
    <cfRule type="expression" dxfId="58" priority="68">
      <formula>$B15&lt;&gt;#REF!</formula>
    </cfRule>
    <cfRule type="expression" dxfId="57" priority="69">
      <formula>$B15&lt;&gt;#REF!</formula>
    </cfRule>
    <cfRule type="expression" dxfId="56" priority="70">
      <formula>$B15&lt;&gt;#REF!</formula>
    </cfRule>
    <cfRule type="expression" dxfId="55" priority="71">
      <formula>$B15&lt;&gt;#REF!</formula>
    </cfRule>
    <cfRule type="expression" dxfId="54" priority="72">
      <formula>$B15&lt;&gt;#REF!</formula>
    </cfRule>
  </conditionalFormatting>
  <conditionalFormatting sqref="C34">
    <cfRule type="expression" dxfId="53" priority="37">
      <formula>$B17&lt;&gt;#REF!</formula>
    </cfRule>
    <cfRule type="expression" dxfId="52" priority="38">
      <formula>$B17&lt;&gt;#REF!</formula>
    </cfRule>
    <cfRule type="expression" dxfId="51" priority="39">
      <formula>$B17&lt;&gt;#REF!</formula>
    </cfRule>
    <cfRule type="expression" dxfId="50" priority="40">
      <formula>$B17&lt;&gt;#REF!</formula>
    </cfRule>
    <cfRule type="expression" dxfId="49" priority="41">
      <formula>$B17&lt;&gt;#REF!</formula>
    </cfRule>
    <cfRule type="expression" dxfId="48" priority="42">
      <formula>$B17&lt;&gt;#REF!</formula>
    </cfRule>
    <cfRule type="expression" dxfId="47" priority="43">
      <formula>$B17&lt;&gt;#REF!</formula>
    </cfRule>
    <cfRule type="expression" dxfId="46" priority="44">
      <formula>$B17&lt;&gt;#REF!</formula>
    </cfRule>
    <cfRule type="expression" dxfId="45" priority="45">
      <formula>$B17&lt;&gt;#REF!</formula>
    </cfRule>
    <cfRule type="expression" dxfId="44" priority="46">
      <formula>$B17&lt;&gt;#REF!</formula>
    </cfRule>
    <cfRule type="expression" dxfId="43" priority="47">
      <formula>$B17&lt;&gt;#REF!</formula>
    </cfRule>
    <cfRule type="expression" dxfId="42" priority="48">
      <formula>$B17&lt;&gt;#REF!</formula>
    </cfRule>
    <cfRule type="expression" dxfId="41" priority="49">
      <formula>$B17&lt;&gt;#REF!</formula>
    </cfRule>
    <cfRule type="expression" dxfId="40" priority="50">
      <formula>$B17&lt;&gt;#REF!</formula>
    </cfRule>
    <cfRule type="expression" dxfId="39" priority="51">
      <formula>$B17&lt;&gt;#REF!</formula>
    </cfRule>
    <cfRule type="expression" dxfId="38" priority="52">
      <formula>$B17&lt;&gt;#REF!</formula>
    </cfRule>
    <cfRule type="expression" dxfId="37" priority="53">
      <formula>$B17&lt;&gt;#REF!</formula>
    </cfRule>
    <cfRule type="expression" dxfId="36" priority="54">
      <formula>$B17&lt;&gt;#REF!</formula>
    </cfRule>
  </conditionalFormatting>
  <conditionalFormatting sqref="C36">
    <cfRule type="expression" dxfId="35" priority="19">
      <formula>$B19&lt;&gt;#REF!</formula>
    </cfRule>
    <cfRule type="expression" dxfId="34" priority="20">
      <formula>$B19&lt;&gt;#REF!</formula>
    </cfRule>
    <cfRule type="expression" dxfId="33" priority="21">
      <formula>$B19&lt;&gt;#REF!</formula>
    </cfRule>
    <cfRule type="expression" dxfId="32" priority="22">
      <formula>$B19&lt;&gt;#REF!</formula>
    </cfRule>
    <cfRule type="expression" dxfId="31" priority="23">
      <formula>$B19&lt;&gt;#REF!</formula>
    </cfRule>
    <cfRule type="expression" dxfId="30" priority="24">
      <formula>$B19&lt;&gt;#REF!</formula>
    </cfRule>
    <cfRule type="expression" dxfId="29" priority="25">
      <formula>$B19&lt;&gt;#REF!</formula>
    </cfRule>
    <cfRule type="expression" dxfId="28" priority="26">
      <formula>$B19&lt;&gt;#REF!</formula>
    </cfRule>
    <cfRule type="expression" dxfId="27" priority="27">
      <formula>$B19&lt;&gt;#REF!</formula>
    </cfRule>
    <cfRule type="expression" dxfId="26" priority="28">
      <formula>$B19&lt;&gt;#REF!</formula>
    </cfRule>
    <cfRule type="expression" dxfId="25" priority="29">
      <formula>$B19&lt;&gt;#REF!</formula>
    </cfRule>
    <cfRule type="expression" dxfId="24" priority="30">
      <formula>$B19&lt;&gt;#REF!</formula>
    </cfRule>
    <cfRule type="expression" dxfId="23" priority="31">
      <formula>$B19&lt;&gt;#REF!</formula>
    </cfRule>
    <cfRule type="expression" dxfId="22" priority="32">
      <formula>$B19&lt;&gt;#REF!</formula>
    </cfRule>
    <cfRule type="expression" dxfId="21" priority="33">
      <formula>$B19&lt;&gt;#REF!</formula>
    </cfRule>
    <cfRule type="expression" dxfId="20" priority="34">
      <formula>$B19&lt;&gt;#REF!</formula>
    </cfRule>
    <cfRule type="expression" dxfId="19" priority="35">
      <formula>$B19&lt;&gt;#REF!</formula>
    </cfRule>
    <cfRule type="expression" dxfId="18" priority="36">
      <formula>$B19&lt;&gt;#REF!</formula>
    </cfRule>
  </conditionalFormatting>
  <conditionalFormatting sqref="C38">
    <cfRule type="expression" dxfId="17" priority="1">
      <formula>$B21&lt;&gt;#REF!</formula>
    </cfRule>
    <cfRule type="expression" dxfId="16" priority="2">
      <formula>$B21&lt;&gt;#REF!</formula>
    </cfRule>
    <cfRule type="expression" dxfId="15" priority="3">
      <formula>$B21&lt;&gt;#REF!</formula>
    </cfRule>
    <cfRule type="expression" dxfId="14" priority="4">
      <formula>$B21&lt;&gt;#REF!</formula>
    </cfRule>
    <cfRule type="expression" dxfId="13" priority="5">
      <formula>$B21&lt;&gt;#REF!</formula>
    </cfRule>
    <cfRule type="expression" dxfId="12" priority="6">
      <formula>$B21&lt;&gt;#REF!</formula>
    </cfRule>
    <cfRule type="expression" dxfId="11" priority="7">
      <formula>$B21&lt;&gt;#REF!</formula>
    </cfRule>
    <cfRule type="expression" dxfId="10" priority="8">
      <formula>$B21&lt;&gt;#REF!</formula>
    </cfRule>
    <cfRule type="expression" dxfId="9" priority="9">
      <formula>$B21&lt;&gt;#REF!</formula>
    </cfRule>
    <cfRule type="expression" dxfId="8" priority="10">
      <formula>$B21&lt;&gt;#REF!</formula>
    </cfRule>
    <cfRule type="expression" dxfId="7" priority="11">
      <formula>$B21&lt;&gt;#REF!</formula>
    </cfRule>
    <cfRule type="expression" dxfId="6" priority="12">
      <formula>$B21&lt;&gt;#REF!</formula>
    </cfRule>
    <cfRule type="expression" dxfId="5" priority="13">
      <formula>$B21&lt;&gt;#REF!</formula>
    </cfRule>
    <cfRule type="expression" dxfId="4" priority="14">
      <formula>$B21&lt;&gt;#REF!</formula>
    </cfRule>
    <cfRule type="expression" dxfId="3" priority="15">
      <formula>$B21&lt;&gt;#REF!</formula>
    </cfRule>
    <cfRule type="expression" dxfId="2" priority="16">
      <formula>$B21&lt;&gt;#REF!</formula>
    </cfRule>
    <cfRule type="expression" dxfId="1" priority="17">
      <formula>$B21&lt;&gt;#REF!</formula>
    </cfRule>
    <cfRule type="expression" dxfId="0" priority="18">
      <formula>$B21&lt;&gt;#REF!</formula>
    </cfRule>
  </conditionalFormatting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 &amp;A</oddHeader>
    <oddFooter>&amp;C&amp;"Times New Roman,Regular"&amp;12 Page &amp;P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xr:uid="{00000000-0002-0000-0200-000001000000}">
          <x14:formula1>
            <xm:f>'SKU Маскарпоне'!$B$1:$B$50</xm:f>
          </x14:formula1>
          <x14:formula2>
            <xm:f>0</xm:f>
          </x14:formula2>
          <xm:sqref>C168:C441 B3:B366</xm:sqref>
        </x14:dataValidation>
        <x14:dataValidation type="list" showInputMessage="1" showErrorMessage="1" xr:uid="{00000000-0002-0000-0200-000000000000}">
          <x14:formula1>
            <xm:f>'SKU Маскарпоне'!$A$1:$A$50</xm:f>
          </x14:formula1>
          <x14:formula2>
            <xm:f>0</xm:f>
          </x14:formula2>
          <xm:sqref>D3:D131</xm:sqref>
        </x14:dataValidation>
        <x14:dataValidation type="list" showInputMessage="1" xr:uid="{00000000-0002-0000-0200-000003000000}">
          <x14:formula1>
            <xm:f>'SKU Маскарпоне'!$D$1:$D$150</xm:f>
          </x14:formula1>
          <x14:formula2>
            <xm:f>0</xm:f>
          </x14:formula2>
          <xm:sqref>C3:C167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53"/>
  <sheetViews>
    <sheetView topLeftCell="A19" zoomScaleNormal="100" workbookViewId="0">
      <selection activeCell="E12" sqref="E12"/>
    </sheetView>
  </sheetViews>
  <sheetFormatPr baseColWidth="10" defaultColWidth="9.1640625" defaultRowHeight="15" x14ac:dyDescent="0.2"/>
  <sheetData>
    <row r="1" spans="1:4" x14ac:dyDescent="0.2">
      <c r="A1" s="34" t="s">
        <v>409</v>
      </c>
      <c r="B1" s="34" t="s">
        <v>409</v>
      </c>
      <c r="C1" s="34" t="s">
        <v>409</v>
      </c>
    </row>
    <row r="2" spans="1:4" x14ac:dyDescent="0.2">
      <c r="A2" s="34" t="s">
        <v>132</v>
      </c>
      <c r="B2" s="34" t="s">
        <v>371</v>
      </c>
      <c r="C2" s="34">
        <v>1</v>
      </c>
      <c r="D2" s="34">
        <v>370</v>
      </c>
    </row>
    <row r="3" spans="1:4" x14ac:dyDescent="0.2">
      <c r="A3" s="34" t="s">
        <v>410</v>
      </c>
      <c r="B3" s="34" t="s">
        <v>371</v>
      </c>
      <c r="C3" s="34">
        <v>1</v>
      </c>
      <c r="D3" s="34">
        <v>370</v>
      </c>
    </row>
    <row r="4" spans="1:4" x14ac:dyDescent="0.2">
      <c r="A4" s="34" t="s">
        <v>411</v>
      </c>
      <c r="B4" s="34" t="s">
        <v>371</v>
      </c>
      <c r="C4" s="34">
        <v>1</v>
      </c>
      <c r="D4" s="34">
        <v>370</v>
      </c>
    </row>
    <row r="5" spans="1:4" x14ac:dyDescent="0.2">
      <c r="A5" s="34" t="s">
        <v>127</v>
      </c>
      <c r="B5" s="34" t="s">
        <v>371</v>
      </c>
      <c r="C5" s="34">
        <v>1</v>
      </c>
      <c r="D5" s="34">
        <v>370</v>
      </c>
    </row>
    <row r="6" spans="1:4" x14ac:dyDescent="0.2">
      <c r="A6" s="34" t="s">
        <v>131</v>
      </c>
      <c r="B6" s="34" t="s">
        <v>371</v>
      </c>
      <c r="C6" s="34">
        <v>1</v>
      </c>
      <c r="D6" s="34">
        <v>370</v>
      </c>
    </row>
    <row r="7" spans="1:4" x14ac:dyDescent="0.2">
      <c r="A7" s="34" t="s">
        <v>412</v>
      </c>
      <c r="B7" s="34" t="s">
        <v>371</v>
      </c>
      <c r="C7" s="34">
        <v>1</v>
      </c>
      <c r="D7" s="34">
        <v>370</v>
      </c>
    </row>
    <row r="8" spans="1:4" x14ac:dyDescent="0.2">
      <c r="A8" s="34" t="s">
        <v>133</v>
      </c>
      <c r="B8" s="34" t="s">
        <v>371</v>
      </c>
      <c r="C8" s="34">
        <v>1</v>
      </c>
      <c r="D8" s="34">
        <v>370</v>
      </c>
    </row>
    <row r="9" spans="1:4" x14ac:dyDescent="0.2">
      <c r="A9" s="34" t="s">
        <v>129</v>
      </c>
      <c r="B9" s="34" t="s">
        <v>371</v>
      </c>
      <c r="C9" s="34">
        <v>1</v>
      </c>
      <c r="D9" s="34">
        <v>370</v>
      </c>
    </row>
    <row r="10" spans="1:4" x14ac:dyDescent="0.2">
      <c r="A10" s="34" t="s">
        <v>126</v>
      </c>
      <c r="B10" s="34" t="s">
        <v>374</v>
      </c>
      <c r="C10" s="34">
        <v>1</v>
      </c>
      <c r="D10" s="34">
        <v>370</v>
      </c>
    </row>
    <row r="11" spans="1:4" x14ac:dyDescent="0.2">
      <c r="A11" s="34" t="s">
        <v>130</v>
      </c>
      <c r="B11" s="34" t="s">
        <v>371</v>
      </c>
      <c r="C11" s="34">
        <v>1</v>
      </c>
      <c r="D11" s="34">
        <v>370</v>
      </c>
    </row>
    <row r="12" spans="1:4" x14ac:dyDescent="0.2">
      <c r="A12" s="34" t="s">
        <v>413</v>
      </c>
      <c r="B12" s="34" t="s">
        <v>374</v>
      </c>
      <c r="C12" s="34">
        <v>1</v>
      </c>
      <c r="D12" s="34">
        <v>370</v>
      </c>
    </row>
    <row r="13" spans="1:4" x14ac:dyDescent="0.2">
      <c r="A13" s="34" t="s">
        <v>128</v>
      </c>
      <c r="B13" s="34" t="s">
        <v>371</v>
      </c>
      <c r="C13" s="34">
        <v>1</v>
      </c>
      <c r="D13" s="34">
        <v>370</v>
      </c>
    </row>
    <row r="14" spans="1:4" x14ac:dyDescent="0.2">
      <c r="A14" s="34" t="s">
        <v>138</v>
      </c>
      <c r="B14" s="34" t="s">
        <v>392</v>
      </c>
      <c r="C14" s="34">
        <v>1.07</v>
      </c>
      <c r="D14" s="34">
        <v>395</v>
      </c>
    </row>
    <row r="15" spans="1:4" x14ac:dyDescent="0.2">
      <c r="A15" s="34" t="s">
        <v>139</v>
      </c>
      <c r="B15" s="34" t="s">
        <v>392</v>
      </c>
      <c r="C15" s="34">
        <v>1.07</v>
      </c>
      <c r="D15" s="34">
        <v>395</v>
      </c>
    </row>
    <row r="16" spans="1:4" x14ac:dyDescent="0.2">
      <c r="A16" s="34" t="s">
        <v>136</v>
      </c>
      <c r="B16" s="34" t="s">
        <v>383</v>
      </c>
      <c r="C16" s="34">
        <v>1.07</v>
      </c>
      <c r="D16" s="34">
        <v>395</v>
      </c>
    </row>
    <row r="17" spans="1:4" x14ac:dyDescent="0.2">
      <c r="A17" s="34" t="s">
        <v>414</v>
      </c>
      <c r="B17" s="34" t="s">
        <v>383</v>
      </c>
      <c r="C17" s="34">
        <v>1.07</v>
      </c>
      <c r="D17" s="34">
        <v>395</v>
      </c>
    </row>
    <row r="18" spans="1:4" x14ac:dyDescent="0.2">
      <c r="A18" s="34" t="s">
        <v>141</v>
      </c>
      <c r="B18" s="34" t="s">
        <v>383</v>
      </c>
      <c r="C18" s="34">
        <v>1.07</v>
      </c>
      <c r="D18" s="34">
        <v>395</v>
      </c>
    </row>
    <row r="19" spans="1:4" x14ac:dyDescent="0.2">
      <c r="A19" s="34" t="s">
        <v>137</v>
      </c>
      <c r="B19" s="34" t="s">
        <v>386</v>
      </c>
      <c r="C19" s="34">
        <v>1.07</v>
      </c>
      <c r="D19" s="34">
        <v>395</v>
      </c>
    </row>
    <row r="20" spans="1:4" x14ac:dyDescent="0.2">
      <c r="A20" s="34" t="s">
        <v>135</v>
      </c>
      <c r="B20" s="34" t="s">
        <v>388</v>
      </c>
      <c r="C20" s="34">
        <v>1.07</v>
      </c>
      <c r="D20" s="34">
        <v>395</v>
      </c>
    </row>
    <row r="21" spans="1:4" x14ac:dyDescent="0.2">
      <c r="A21" s="34" t="s">
        <v>140</v>
      </c>
      <c r="B21" s="34" t="s">
        <v>388</v>
      </c>
      <c r="C21" s="34">
        <v>1.07</v>
      </c>
      <c r="D21" s="34">
        <v>395</v>
      </c>
    </row>
    <row r="22" spans="1:4" x14ac:dyDescent="0.2">
      <c r="A22" s="34" t="s">
        <v>124</v>
      </c>
      <c r="B22" s="34" t="s">
        <v>350</v>
      </c>
      <c r="C22" s="34">
        <v>1</v>
      </c>
      <c r="D22" s="34">
        <v>600</v>
      </c>
    </row>
    <row r="23" spans="1:4" x14ac:dyDescent="0.2">
      <c r="A23" s="34" t="s">
        <v>125</v>
      </c>
      <c r="B23" s="34" t="s">
        <v>350</v>
      </c>
      <c r="C23" s="34">
        <v>1</v>
      </c>
      <c r="D23" s="34">
        <v>600</v>
      </c>
    </row>
    <row r="24" spans="1:4" x14ac:dyDescent="0.2">
      <c r="A24" s="34" t="s">
        <v>122</v>
      </c>
      <c r="B24" s="34" t="s">
        <v>350</v>
      </c>
      <c r="C24" s="34">
        <v>1</v>
      </c>
      <c r="D24" s="34">
        <v>600</v>
      </c>
    </row>
    <row r="25" spans="1:4" x14ac:dyDescent="0.2">
      <c r="A25" s="34" t="s">
        <v>123</v>
      </c>
      <c r="B25" s="34" t="s">
        <v>350</v>
      </c>
      <c r="C25" s="34">
        <v>1</v>
      </c>
      <c r="D25" s="34">
        <v>600</v>
      </c>
    </row>
    <row r="26" spans="1:4" x14ac:dyDescent="0.2">
      <c r="A26" s="34" t="s">
        <v>120</v>
      </c>
      <c r="B26" s="34" t="s">
        <v>350</v>
      </c>
      <c r="C26" s="34">
        <v>1</v>
      </c>
      <c r="D26" s="34">
        <v>600</v>
      </c>
    </row>
    <row r="27" spans="1:4" x14ac:dyDescent="0.2">
      <c r="A27" s="34" t="s">
        <v>118</v>
      </c>
      <c r="B27" s="34" t="s">
        <v>350</v>
      </c>
      <c r="C27" s="34">
        <v>1</v>
      </c>
      <c r="D27" s="34">
        <v>600</v>
      </c>
    </row>
    <row r="28" spans="1:4" x14ac:dyDescent="0.2">
      <c r="A28" s="34" t="s">
        <v>415</v>
      </c>
      <c r="B28" s="34" t="s">
        <v>350</v>
      </c>
      <c r="C28" s="34">
        <v>1</v>
      </c>
      <c r="D28" s="34">
        <v>600</v>
      </c>
    </row>
    <row r="29" spans="1:4" x14ac:dyDescent="0.2">
      <c r="A29" s="34" t="s">
        <v>116</v>
      </c>
      <c r="B29" s="34" t="s">
        <v>350</v>
      </c>
      <c r="C29" s="34">
        <v>1</v>
      </c>
      <c r="D29" s="34">
        <v>600</v>
      </c>
    </row>
    <row r="30" spans="1:4" x14ac:dyDescent="0.2">
      <c r="A30" s="34" t="s">
        <v>119</v>
      </c>
      <c r="B30" s="34" t="s">
        <v>350</v>
      </c>
      <c r="C30" s="34">
        <v>1</v>
      </c>
      <c r="D30" s="34">
        <v>600</v>
      </c>
    </row>
    <row r="31" spans="1:4" x14ac:dyDescent="0.2">
      <c r="A31" s="34" t="s">
        <v>117</v>
      </c>
      <c r="B31" s="34" t="s">
        <v>350</v>
      </c>
      <c r="C31" s="34">
        <v>1</v>
      </c>
      <c r="D31" s="34">
        <v>600</v>
      </c>
    </row>
    <row r="32" spans="1:4" x14ac:dyDescent="0.2">
      <c r="A32" s="34" t="s">
        <v>114</v>
      </c>
      <c r="B32" s="34" t="s">
        <v>360</v>
      </c>
      <c r="C32" s="34">
        <v>1.5</v>
      </c>
      <c r="D32" s="34">
        <v>900</v>
      </c>
    </row>
    <row r="33" spans="1:4" x14ac:dyDescent="0.2">
      <c r="A33" s="34" t="s">
        <v>416</v>
      </c>
      <c r="B33" s="34" t="s">
        <v>360</v>
      </c>
      <c r="C33" s="34">
        <v>1.5</v>
      </c>
      <c r="D33" s="34">
        <v>900</v>
      </c>
    </row>
    <row r="34" spans="1:4" x14ac:dyDescent="0.2">
      <c r="A34" s="34" t="s">
        <v>115</v>
      </c>
      <c r="B34" s="34" t="s">
        <v>360</v>
      </c>
      <c r="C34" s="34">
        <v>1.5</v>
      </c>
      <c r="D34" s="34">
        <v>900</v>
      </c>
    </row>
    <row r="35" spans="1:4" x14ac:dyDescent="0.2">
      <c r="A35" s="34" t="s">
        <v>113</v>
      </c>
      <c r="B35" s="34" t="s">
        <v>360</v>
      </c>
      <c r="C35" s="34">
        <v>1.5</v>
      </c>
      <c r="D35" s="34">
        <v>900</v>
      </c>
    </row>
    <row r="36" spans="1:4" x14ac:dyDescent="0.2">
      <c r="A36" s="34" t="s">
        <v>134</v>
      </c>
      <c r="B36" s="34" t="s">
        <v>371</v>
      </c>
      <c r="C36" s="34">
        <v>1</v>
      </c>
      <c r="D36" s="34">
        <v>370</v>
      </c>
    </row>
    <row r="37" spans="1:4" x14ac:dyDescent="0.2">
      <c r="A37" s="34" t="s">
        <v>121</v>
      </c>
      <c r="B37" s="34" t="s">
        <v>350</v>
      </c>
      <c r="C37" s="34">
        <v>1</v>
      </c>
      <c r="D37" s="34">
        <v>600</v>
      </c>
    </row>
    <row r="38" spans="1:4" x14ac:dyDescent="0.2">
      <c r="A38" s="34" t="s">
        <v>153</v>
      </c>
      <c r="B38" s="34" t="s">
        <v>378</v>
      </c>
      <c r="C38" s="34">
        <v>1</v>
      </c>
      <c r="D38" s="34">
        <v>370</v>
      </c>
    </row>
    <row r="39" spans="1:4" x14ac:dyDescent="0.2">
      <c r="A39" s="34" t="s">
        <v>417</v>
      </c>
      <c r="B39" s="34" t="s">
        <v>378</v>
      </c>
      <c r="C39" s="34">
        <v>1</v>
      </c>
      <c r="D39" s="34">
        <v>370</v>
      </c>
    </row>
    <row r="40" spans="1:4" x14ac:dyDescent="0.2">
      <c r="A40" s="34" t="s">
        <v>418</v>
      </c>
      <c r="B40" s="34" t="s">
        <v>378</v>
      </c>
      <c r="C40" s="34">
        <v>1</v>
      </c>
      <c r="D40" s="34">
        <v>370</v>
      </c>
    </row>
    <row r="41" spans="1:4" x14ac:dyDescent="0.2">
      <c r="A41" s="34" t="s">
        <v>142</v>
      </c>
      <c r="B41" s="34" t="s">
        <v>363</v>
      </c>
      <c r="C41" s="34">
        <v>1</v>
      </c>
      <c r="D41" s="34">
        <v>300</v>
      </c>
    </row>
    <row r="42" spans="1:4" x14ac:dyDescent="0.2">
      <c r="A42" s="34" t="s">
        <v>143</v>
      </c>
      <c r="B42" s="34" t="s">
        <v>363</v>
      </c>
      <c r="C42" s="34">
        <v>1</v>
      </c>
      <c r="D42" s="34">
        <v>300</v>
      </c>
    </row>
    <row r="43" spans="1:4" x14ac:dyDescent="0.2">
      <c r="A43" s="34" t="s">
        <v>146</v>
      </c>
      <c r="B43" s="34" t="s">
        <v>363</v>
      </c>
      <c r="C43" s="34">
        <v>1</v>
      </c>
      <c r="D43" s="34">
        <v>300</v>
      </c>
    </row>
    <row r="44" spans="1:4" x14ac:dyDescent="0.2">
      <c r="A44" s="34" t="s">
        <v>144</v>
      </c>
      <c r="B44" s="34" t="s">
        <v>363</v>
      </c>
      <c r="C44" s="34">
        <v>1</v>
      </c>
      <c r="D44" s="34">
        <v>300</v>
      </c>
    </row>
    <row r="45" spans="1:4" x14ac:dyDescent="0.2">
      <c r="A45" s="34" t="s">
        <v>145</v>
      </c>
      <c r="B45" s="34" t="s">
        <v>363</v>
      </c>
      <c r="C45" s="34">
        <v>1</v>
      </c>
      <c r="D45" s="34">
        <v>300</v>
      </c>
    </row>
    <row r="46" spans="1:4" x14ac:dyDescent="0.2">
      <c r="A46" s="34" t="s">
        <v>148</v>
      </c>
      <c r="B46" s="34" t="s">
        <v>378</v>
      </c>
      <c r="C46" s="34">
        <v>1.42</v>
      </c>
      <c r="D46" s="34">
        <v>525</v>
      </c>
    </row>
    <row r="47" spans="1:4" x14ac:dyDescent="0.2">
      <c r="A47" s="34" t="s">
        <v>150</v>
      </c>
      <c r="B47" s="34" t="s">
        <v>378</v>
      </c>
      <c r="C47" s="34">
        <v>1.42</v>
      </c>
      <c r="D47" s="34">
        <v>525</v>
      </c>
    </row>
    <row r="48" spans="1:4" x14ac:dyDescent="0.2">
      <c r="A48" s="34" t="s">
        <v>419</v>
      </c>
      <c r="B48" s="34" t="s">
        <v>378</v>
      </c>
      <c r="C48" s="34">
        <v>1.42</v>
      </c>
      <c r="D48" s="34">
        <v>525</v>
      </c>
    </row>
    <row r="49" spans="1:4" x14ac:dyDescent="0.2">
      <c r="A49" s="34" t="s">
        <v>147</v>
      </c>
      <c r="B49" s="34" t="s">
        <v>378</v>
      </c>
      <c r="C49" s="34">
        <v>1.42</v>
      </c>
      <c r="D49" s="34">
        <v>525</v>
      </c>
    </row>
    <row r="50" spans="1:4" x14ac:dyDescent="0.2">
      <c r="A50" s="34" t="s">
        <v>149</v>
      </c>
      <c r="B50" s="34" t="s">
        <v>378</v>
      </c>
      <c r="C50" s="34">
        <v>1.42</v>
      </c>
      <c r="D50" s="34">
        <v>525</v>
      </c>
    </row>
    <row r="51" spans="1:4" x14ac:dyDescent="0.2">
      <c r="A51" s="34" t="s">
        <v>420</v>
      </c>
      <c r="B51" s="34" t="s">
        <v>378</v>
      </c>
      <c r="C51" s="34">
        <v>1.42</v>
      </c>
      <c r="D51" s="34">
        <v>525</v>
      </c>
    </row>
    <row r="52" spans="1:4" x14ac:dyDescent="0.2">
      <c r="A52" s="34" t="s">
        <v>152</v>
      </c>
      <c r="B52" s="34" t="s">
        <v>397</v>
      </c>
      <c r="C52" s="34">
        <v>1.42</v>
      </c>
      <c r="D52" s="34">
        <v>525</v>
      </c>
    </row>
    <row r="53" spans="1:4" x14ac:dyDescent="0.2">
      <c r="A53" s="34" t="s">
        <v>151</v>
      </c>
      <c r="B53" s="34" t="s">
        <v>378</v>
      </c>
      <c r="C53" s="34">
        <v>1.42</v>
      </c>
      <c r="D53" s="34">
        <v>525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66"/>
  <sheetViews>
    <sheetView zoomScaleNormal="100" workbookViewId="0">
      <selection activeCell="A2" sqref="A2"/>
    </sheetView>
  </sheetViews>
  <sheetFormatPr baseColWidth="10" defaultColWidth="9.1640625" defaultRowHeight="15" x14ac:dyDescent="0.2"/>
  <cols>
    <col min="1" max="1" width="18.1640625" style="2" customWidth="1"/>
    <col min="2" max="2" width="18" style="2" customWidth="1"/>
    <col min="3" max="3" width="18.1640625" style="2" customWidth="1"/>
  </cols>
  <sheetData>
    <row r="1" spans="1:3" ht="12.75" customHeight="1" x14ac:dyDescent="0.2">
      <c r="A1" s="2" t="s">
        <v>351</v>
      </c>
      <c r="B1" s="2" t="s">
        <v>421</v>
      </c>
      <c r="C1" s="2" t="s">
        <v>364</v>
      </c>
    </row>
    <row r="2" spans="1:3" ht="13.5" customHeight="1" x14ac:dyDescent="0.2"/>
    <row r="3" spans="1:3" ht="13.5" customHeight="1" x14ac:dyDescent="0.2"/>
    <row r="4" spans="1:3" ht="13.5" customHeight="1" x14ac:dyDescent="0.2"/>
    <row r="5" spans="1:3" ht="13.5" customHeight="1" x14ac:dyDescent="0.2"/>
    <row r="6" spans="1:3" ht="13.5" customHeight="1" x14ac:dyDescent="0.2"/>
    <row r="7" spans="1:3" ht="13.5" customHeight="1" x14ac:dyDescent="0.2"/>
    <row r="8" spans="1:3" ht="13.5" customHeight="1" x14ac:dyDescent="0.2"/>
    <row r="9" spans="1:3" ht="13.5" customHeight="1" x14ac:dyDescent="0.2"/>
    <row r="10" spans="1:3" ht="13.5" customHeight="1" x14ac:dyDescent="0.2"/>
    <row r="11" spans="1:3" ht="13.5" customHeight="1" x14ac:dyDescent="0.2"/>
    <row r="12" spans="1:3" ht="13.5" customHeight="1" x14ac:dyDescent="0.2"/>
    <row r="13" spans="1:3" ht="13.5" customHeight="1" x14ac:dyDescent="0.2"/>
    <row r="14" spans="1:3" ht="13.5" customHeight="1" x14ac:dyDescent="0.2"/>
    <row r="15" spans="1:3" ht="13.5" customHeight="1" x14ac:dyDescent="0.2"/>
    <row r="16" spans="1:3" ht="13.5" customHeight="1" x14ac:dyDescent="0.2"/>
    <row r="17" ht="13.5" customHeight="1" x14ac:dyDescent="0.2"/>
    <row r="18" ht="13.5" customHeight="1" x14ac:dyDescent="0.2"/>
    <row r="19" ht="13.5" customHeight="1" x14ac:dyDescent="0.2"/>
    <row r="20" ht="13.5" customHeight="1" x14ac:dyDescent="0.2"/>
    <row r="21" ht="13.5" customHeight="1" x14ac:dyDescent="0.2"/>
    <row r="22" ht="13.5" customHeight="1" x14ac:dyDescent="0.2"/>
    <row r="23" ht="13.5" customHeight="1" x14ac:dyDescent="0.2"/>
    <row r="24" ht="13.5" customHeight="1" x14ac:dyDescent="0.2"/>
    <row r="25" ht="13.5" customHeight="1" x14ac:dyDescent="0.2"/>
    <row r="26" ht="13.5" customHeight="1" x14ac:dyDescent="0.2"/>
    <row r="27" ht="13.5" customHeight="1" x14ac:dyDescent="0.2"/>
    <row r="28" ht="13.5" customHeight="1" x14ac:dyDescent="0.2"/>
    <row r="29" ht="13.5" customHeight="1" x14ac:dyDescent="0.2"/>
    <row r="30" ht="13.5" customHeight="1" x14ac:dyDescent="0.2"/>
    <row r="31" ht="13.5" customHeight="1" x14ac:dyDescent="0.2"/>
    <row r="32" ht="13.5" customHeight="1" x14ac:dyDescent="0.2"/>
    <row r="33" ht="13.5" customHeight="1" x14ac:dyDescent="0.2"/>
    <row r="34" ht="13.5" customHeight="1" x14ac:dyDescent="0.2"/>
    <row r="35" ht="13.5" customHeight="1" x14ac:dyDescent="0.2"/>
    <row r="36" ht="13.5" customHeight="1" x14ac:dyDescent="0.2"/>
    <row r="37" ht="13.5" customHeight="1" x14ac:dyDescent="0.2"/>
    <row r="38" ht="13.5" customHeight="1" x14ac:dyDescent="0.2"/>
    <row r="39" ht="13.5" customHeight="1" x14ac:dyDescent="0.2"/>
    <row r="40" ht="13.5" customHeight="1" x14ac:dyDescent="0.2"/>
    <row r="41" ht="13.5" customHeight="1" x14ac:dyDescent="0.2"/>
    <row r="42" ht="13.5" customHeight="1" x14ac:dyDescent="0.2"/>
    <row r="43" ht="13.5" customHeight="1" x14ac:dyDescent="0.2"/>
    <row r="44" ht="13.5" customHeight="1" x14ac:dyDescent="0.2"/>
    <row r="45" ht="13.5" customHeight="1" x14ac:dyDescent="0.2"/>
    <row r="46" ht="13.5" customHeight="1" x14ac:dyDescent="0.2"/>
    <row r="47" ht="13.5" customHeight="1" x14ac:dyDescent="0.2"/>
    <row r="48" ht="13.5" customHeight="1" x14ac:dyDescent="0.2"/>
    <row r="49" ht="13.5" customHeight="1" x14ac:dyDescent="0.2"/>
    <row r="50" ht="13.5" customHeight="1" x14ac:dyDescent="0.2"/>
    <row r="51" ht="13.5" customHeight="1" x14ac:dyDescent="0.2"/>
    <row r="52" ht="13.5" customHeight="1" x14ac:dyDescent="0.2"/>
    <row r="53" ht="13.5" customHeight="1" x14ac:dyDescent="0.2"/>
    <row r="54" ht="13.5" customHeight="1" x14ac:dyDescent="0.2"/>
    <row r="55" ht="13.5" customHeight="1" x14ac:dyDescent="0.2"/>
    <row r="56" ht="13.5" customHeight="1" x14ac:dyDescent="0.2"/>
    <row r="57" ht="13.5" customHeight="1" x14ac:dyDescent="0.2"/>
    <row r="58" ht="13.5" customHeight="1" x14ac:dyDescent="0.2"/>
    <row r="59" ht="13.5" customHeight="1" x14ac:dyDescent="0.2"/>
    <row r="60" ht="13.5" customHeight="1" x14ac:dyDescent="0.2"/>
    <row r="61" ht="13.5" customHeight="1" x14ac:dyDescent="0.2"/>
    <row r="62" ht="13.5" customHeight="1" x14ac:dyDescent="0.2"/>
    <row r="63" ht="13.5" customHeight="1" x14ac:dyDescent="0.2"/>
    <row r="64" ht="13.5" customHeight="1" x14ac:dyDescent="0.2"/>
    <row r="65" ht="13.5" customHeight="1" x14ac:dyDescent="0.2"/>
    <row r="66" ht="13.5" customHeight="1" x14ac:dyDescent="0.2"/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"/>
  <sheetViews>
    <sheetView zoomScaleNormal="100" workbookViewId="0">
      <selection activeCell="J1" sqref="J1"/>
    </sheetView>
  </sheetViews>
  <sheetFormatPr baseColWidth="10" defaultColWidth="9.1640625" defaultRowHeight="15" x14ac:dyDescent="0.2"/>
  <sheetData>
    <row r="1" spans="1:11" s="57" customFormat="1" ht="13.5" customHeight="1" x14ac:dyDescent="0.2">
      <c r="A1" s="56"/>
      <c r="B1" s="56" t="s">
        <v>422</v>
      </c>
      <c r="C1" s="56" t="s">
        <v>423</v>
      </c>
      <c r="D1" s="56" t="s">
        <v>424</v>
      </c>
      <c r="E1" s="56" t="s">
        <v>425</v>
      </c>
      <c r="F1" s="56" t="s">
        <v>426</v>
      </c>
      <c r="G1" s="56" t="s">
        <v>427</v>
      </c>
      <c r="H1" s="56" t="s">
        <v>428</v>
      </c>
      <c r="I1" s="56" t="s">
        <v>429</v>
      </c>
      <c r="J1" s="56" t="s">
        <v>430</v>
      </c>
      <c r="K1" s="56" t="s">
        <v>409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файл остатки</vt:lpstr>
      <vt:lpstr>планирование суточное</vt:lpstr>
      <vt:lpstr>План варок</vt:lpstr>
      <vt:lpstr>SKU Маскарпоне</vt:lpstr>
      <vt:lpstr>Заквасочники</vt:lpstr>
      <vt:lpstr>SKU заквасочник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dc:description/>
  <cp:lastModifiedBy>Microsoft Office User</cp:lastModifiedBy>
  <cp:revision>126</cp:revision>
  <dcterms:created xsi:type="dcterms:W3CDTF">2020-12-13T08:44:49Z</dcterms:created>
  <dcterms:modified xsi:type="dcterms:W3CDTF">2023-09-05T17:02:55Z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