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Моцарелла</t>
        </is>
      </c>
      <c r="B2" t="inlineStr">
        <is>
          <t>Бонджорно</t>
        </is>
      </c>
      <c r="C2" t="inlineStr">
        <is>
          <t>Моцарелла палочки "Бонджорно", 45%, 0,12 кг, т/ф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2.7% варка, Альче, Лактоза True, Id 1</t>
        </is>
      </c>
      <c r="L2">
        <f>-(F2 + F3) / L4</f>
        <v/>
      </c>
      <c r="M2">
        <f>ROUND(L2, 0)</f>
        <v/>
      </c>
      <c r="O2" t="inlineStr">
        <is>
          <t>Нормативные остатки, кг</t>
        </is>
      </c>
      <c r="R2" t="inlineStr">
        <is>
          <t>[19, 5]</t>
        </is>
      </c>
      <c r="S2" t="n">
        <v>1</v>
      </c>
    </row>
    <row r="3">
      <c r="B3" t="inlineStr">
        <is>
          <t>Эсперсон</t>
        </is>
      </c>
      <c r="C3" t="inlineStr">
        <is>
          <t>Моцарелла (палочки), 45%, кг, пл/л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</row>
    <row r="4">
      <c r="J4" t="inlineStr">
        <is>
          <t>Объем варки</t>
        </is>
      </c>
      <c r="L4" t="n">
        <v>850</v>
      </c>
    </row>
    <row r="7">
      <c r="A7" s="2" t="inlineStr">
        <is>
          <t>Для пиццы</t>
        </is>
      </c>
      <c r="B7" t="inlineStr">
        <is>
          <t>Unagrande</t>
        </is>
      </c>
      <c r="C7" t="inlineStr">
        <is>
          <t>Моцарелла для пиццы "Unagrande", 45%, 0,46 кг, в/у, (8 шт)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  <c r="J7" t="inlineStr">
        <is>
          <t>2.7% варка, Альче, Лактоза True, Id 1</t>
        </is>
      </c>
      <c r="L7">
        <f>-(F7 + F8 + F9 + F10 + F11 + F12) / L11</f>
        <v/>
      </c>
      <c r="M7">
        <f>ROUND(L7, 0)</f>
        <v/>
      </c>
      <c r="R7" t="inlineStr">
        <is>
          <t>[14, 18, 20, 17, 4, 3]</t>
        </is>
      </c>
      <c r="S7" t="n">
        <v>1</v>
      </c>
    </row>
    <row r="8">
      <c r="B8" t="inlineStr">
        <is>
          <t>Unagrande</t>
        </is>
      </c>
      <c r="C8" t="inlineStr">
        <is>
          <t>Моцарелла палочки "Unagrande", 45%, 0,12 кг, т/ф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  <c r="J8" t="inlineStr">
        <is>
          <t>2.7% варка, Альче, Лактоза False, Id 3</t>
        </is>
      </c>
      <c r="L8">
        <f>-(F13) / L11</f>
        <v/>
      </c>
      <c r="M8">
        <f>ROUND(L8, 0)</f>
        <v/>
      </c>
      <c r="R8" t="inlineStr">
        <is>
          <t>[6]</t>
        </is>
      </c>
      <c r="S8" t="n">
        <v>3</v>
      </c>
    </row>
    <row r="9">
      <c r="B9" t="inlineStr">
        <is>
          <t>ВкусВилл</t>
        </is>
      </c>
      <c r="C9" t="inlineStr">
        <is>
          <t>Моцарелла палочки "ВкусВилл", 45%, 0,12 кг, т/ф</t>
        </is>
      </c>
      <c r="D9">
        <f>INDEX('файл остатки'!$A$5:$DK$265,MATCH($O$1,'файл остатки'!$A$5:$A$228,0),MATCH(C9,'файл остатки'!$A$5:$DK$5,0))</f>
        <v/>
      </c>
      <c r="E9">
        <f>INDEX('файл остатки'!$A$5:$DK$265,MATCH($O$2,'файл остатки'!$A$5:$A$228,0),MATCH(C9,'файл остатки'!$A$5:$DK$5,0))</f>
        <v/>
      </c>
      <c r="F9">
        <f>MIN(D9, 0)</f>
        <v/>
      </c>
      <c r="J9" t="inlineStr">
        <is>
          <t>2.7% варка, Сакко, Лактоза True, Id 2</t>
        </is>
      </c>
      <c r="L9">
        <f>-(F14 + F15 + F16 + F17 + F18) / L11</f>
        <v/>
      </c>
      <c r="M9">
        <f>ROUND(L9, 0)</f>
        <v/>
      </c>
      <c r="R9" t="inlineStr">
        <is>
          <t>[16, 2, 1, 15, 33]</t>
        </is>
      </c>
      <c r="S9" t="n">
        <v>2</v>
      </c>
    </row>
    <row r="10">
      <c r="B10" t="inlineStr">
        <is>
          <t>Unagrande</t>
        </is>
      </c>
      <c r="C10" t="inlineStr">
        <is>
          <t>Моцарелла для сэндвичей "Unagrande", 45%, 0,28 кг, т/ф, (8 шт)</t>
        </is>
      </c>
      <c r="D10">
        <f>INDEX('файл остатки'!$A$5:$DK$265,MATCH($O$1,'файл остатки'!$A$5:$A$228,0),MATCH(C10,'файл остатки'!$A$5:$DK$5,0))</f>
        <v/>
      </c>
      <c r="E10">
        <f>INDEX('файл остатки'!$A$5:$DK$265,MATCH($O$2,'файл остатки'!$A$5:$A$228,0),MATCH(C10,'файл остатки'!$A$5:$DK$5,0))</f>
        <v/>
      </c>
      <c r="F10">
        <f>MIN(D10, 0)</f>
        <v/>
      </c>
    </row>
    <row r="11">
      <c r="B11" t="inlineStr">
        <is>
          <t>Unagrande</t>
        </is>
      </c>
      <c r="C11" t="inlineStr">
        <is>
          <t>Моцарелла "Unagrande", 45%, 3 кг, пл/л</t>
        </is>
      </c>
      <c r="D11">
        <f>INDEX('файл остатки'!$A$5:$DK$265,MATCH($O$1,'файл остатки'!$A$5:$A$228,0),MATCH(C11,'файл остатки'!$A$5:$DK$5,0))</f>
        <v/>
      </c>
      <c r="E11">
        <f>INDEX('файл остатки'!$A$5:$DK$265,MATCH($O$2,'файл остатки'!$A$5:$A$228,0),MATCH(C11,'файл остатки'!$A$5:$DK$5,0))</f>
        <v/>
      </c>
      <c r="F11">
        <f>MIN(D11, 0)</f>
        <v/>
      </c>
      <c r="J11" t="inlineStr">
        <is>
          <t>Объем варки</t>
        </is>
      </c>
      <c r="L11" t="n">
        <v>850</v>
      </c>
    </row>
    <row r="12">
      <c r="B12" t="inlineStr">
        <is>
          <t>Unagrande</t>
        </is>
      </c>
      <c r="C12" t="inlineStr">
        <is>
          <t>Моцарелла "Unagrande", 45%, 0,12 кг, ф/п (кубики)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</row>
    <row r="13">
      <c r="B13" t="inlineStr">
        <is>
          <t>Unagrande</t>
        </is>
      </c>
      <c r="C13" t="inlineStr">
        <is>
          <t>Моцарелла без лактозы для сэндвичей "Unagrande", 45%, 0,28 кг, т/ф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</row>
    <row r="14">
      <c r="B14" t="inlineStr">
        <is>
          <t>Fine Life</t>
        </is>
      </c>
      <c r="C14" t="inlineStr">
        <is>
          <t>Моцарелла для пиццы «Fine Life», 45%, 0,37 кг, т/ф, (6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</row>
    <row r="15">
      <c r="B15" t="inlineStr">
        <is>
          <t>Pretto</t>
        </is>
      </c>
      <c r="C15" t="inlineStr">
        <is>
          <t>Моцарелла "Pretto", 45%, 1,2 кг, в/у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</row>
    <row r="16">
      <c r="B16" t="inlineStr">
        <is>
          <t>Pretto</t>
        </is>
      </c>
      <c r="C16" t="inlineStr">
        <is>
          <t>Моцарелла "Pretto" (для бутербродов), 45%, 0,2 кг, т/ф, (9 шт)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</row>
    <row r="17">
      <c r="B17" t="inlineStr">
        <is>
          <t>Фермерская коллекция</t>
        </is>
      </c>
      <c r="C17" t="inlineStr">
        <is>
          <t>Моцарелла для пиццы "Фермерская коллекция", 45%, 0,2 кг, т/ф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Metro Chef</t>
        </is>
      </c>
      <c r="C18" t="inlineStr">
        <is>
          <t>Моцарелла шары "Metro Chef", 45%, кг, в/у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22">
      <c r="A22" s="2" t="inlineStr">
        <is>
          <t>Сулугуни</t>
        </is>
      </c>
      <c r="B22" t="inlineStr">
        <is>
          <t>ВкусВилл</t>
        </is>
      </c>
      <c r="C22" t="inlineStr">
        <is>
          <t>Сулугуни "ВкусВилл", 45%, 0,28 кг, т/ф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MIN(D22, 0)</f>
        <v/>
      </c>
      <c r="J22" t="inlineStr">
        <is>
          <t>2.7% варка, Альче, Лактоза True, Id 1</t>
        </is>
      </c>
      <c r="L22">
        <f>-(F22 + F23 + F24 + F25 + F26 + F27 + F28) / L25</f>
        <v/>
      </c>
      <c r="M22">
        <f>ROUND(L22, 0)</f>
        <v/>
      </c>
      <c r="R22" t="inlineStr">
        <is>
          <t>[35, 39, 38, 41, 37, 40, 34]</t>
        </is>
      </c>
      <c r="S22" t="n">
        <v>1</v>
      </c>
    </row>
    <row r="23">
      <c r="B23" t="inlineStr">
        <is>
          <t>Умалат</t>
        </is>
      </c>
      <c r="C23" t="inlineStr">
        <is>
          <t>Сулугуни "Умалат", 45%, 0,28 кг, т/ф, (8 шт)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  <c r="J23" t="inlineStr">
        <is>
          <t>2.7% варка, Сакко, Лактоза True, Id 2</t>
        </is>
      </c>
      <c r="L23">
        <f>-(F29) / L25</f>
        <v/>
      </c>
      <c r="M23">
        <f>ROUND(L23, 0)</f>
        <v/>
      </c>
      <c r="R23" t="inlineStr">
        <is>
          <t>[36]</t>
        </is>
      </c>
      <c r="S23" t="n">
        <v>2</v>
      </c>
    </row>
    <row r="24">
      <c r="B24" t="inlineStr">
        <is>
          <t>Умалат</t>
        </is>
      </c>
      <c r="C24" t="inlineStr">
        <is>
          <t>Сулугуни "Умалат", 45%, 0,2 кг, т/ф, (9 шт)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</row>
    <row r="25">
      <c r="B25" t="inlineStr">
        <is>
          <t>Умалат</t>
        </is>
      </c>
      <c r="C25" t="inlineStr">
        <is>
          <t>Сулугуни палочки "Умалат", 45%, 0,12 кг, т/ф (10 шт.)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MIN(D25, 0)</f>
        <v/>
      </c>
      <c r="J25" t="inlineStr">
        <is>
          <t>Объем варки</t>
        </is>
      </c>
      <c r="L25" t="n">
        <v>850</v>
      </c>
    </row>
    <row r="26">
      <c r="B26" t="inlineStr">
        <is>
          <t>Умалат</t>
        </is>
      </c>
      <c r="C26" t="inlineStr">
        <is>
          <t>Сулугуни "Умалат" (для хачапури), 45%, 0,12 кг, ф/п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MIN(D26, 0)</f>
        <v/>
      </c>
    </row>
    <row r="27">
      <c r="B27" t="inlineStr">
        <is>
          <t>ВкусВилл</t>
        </is>
      </c>
      <c r="C27" t="inlineStr">
        <is>
          <t>Сулугуни кубики "ВкусВилл", 45%, 0,12 кг, ф/п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</row>
    <row r="28">
      <c r="B28" t="inlineStr">
        <is>
          <t>Умалат</t>
        </is>
      </c>
      <c r="C28" t="inlineStr">
        <is>
          <t>Сулугуни  "Умалат", 45%, 0,37 кг, т/ф, (6 шт)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</row>
    <row r="29">
      <c r="B29" t="inlineStr">
        <is>
          <t>Умалат</t>
        </is>
      </c>
      <c r="C29" t="inlineStr">
        <is>
          <t>Сулугуни "Маркет Перекресток", 45%, 0,28 кг, т/ф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3">
      <c r="A33" s="2" t="inlineStr">
        <is>
          <t>Качокавалло</t>
        </is>
      </c>
      <c r="B33" t="inlineStr">
        <is>
          <t>Unagrande</t>
        </is>
      </c>
      <c r="C33" t="inlineStr">
        <is>
          <t>Качокавалло "Unagrande", 45%, 0,26 кг, в/у,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  <c r="J33" t="inlineStr">
        <is>
          <t>3.6% варка, Альче, Лактоза True, Id 9</t>
        </is>
      </c>
      <c r="L33">
        <f>-(F33 + F34) / L36</f>
        <v/>
      </c>
      <c r="M33">
        <f>ROUND(L33, 0)</f>
        <v/>
      </c>
      <c r="R33" t="inlineStr">
        <is>
          <t>[43, 44]</t>
        </is>
      </c>
      <c r="S33" t="n">
        <v>9</v>
      </c>
    </row>
    <row r="34">
      <c r="B34" t="inlineStr">
        <is>
          <t>Unagrande</t>
        </is>
      </c>
      <c r="C34" t="inlineStr">
        <is>
          <t>Качокавалло "Unagrande", 45%, кг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  <c r="J34" t="inlineStr">
        <is>
          <t>3.6% варка, Сакко, Лактоза True, Id 10</t>
        </is>
      </c>
      <c r="L34">
        <f>-(F35) / L36</f>
        <v/>
      </c>
      <c r="M34">
        <f>ROUND(L34, 0)</f>
        <v/>
      </c>
      <c r="R34" t="inlineStr">
        <is>
          <t>[42]</t>
        </is>
      </c>
      <c r="S34" t="n">
        <v>10</v>
      </c>
    </row>
    <row r="35">
      <c r="B35" t="inlineStr">
        <is>
          <t>Unagrande</t>
        </is>
      </c>
      <c r="C35" t="inlineStr">
        <is>
          <t>Качокавалло "Unagrande" (ОК), 45%, кг</t>
        </is>
      </c>
      <c r="D35">
        <f>INDEX('файл остатки'!$A$5:$DK$265,MATCH($O$1,'файл остатки'!$A$5:$A$228,0),MATCH(C35,'файл остатки'!$A$5:$DK$5,0))</f>
        <v/>
      </c>
      <c r="E35">
        <f>INDEX('файл остатки'!$A$5:$DK$265,MATCH($O$2,'файл остатки'!$A$5:$A$228,0),MATCH(C35,'файл остатки'!$A$5:$DK$5,0))</f>
        <v/>
      </c>
      <c r="F35">
        <f>MIN(D35, 0)</f>
        <v/>
      </c>
    </row>
    <row r="36">
      <c r="J36" t="inlineStr">
        <is>
          <t>Объем варки</t>
        </is>
      </c>
      <c r="L36" t="n">
        <v>850</v>
      </c>
    </row>
    <row r="39">
      <c r="A39" s="2" t="inlineStr">
        <is>
          <t>Чильеджина</t>
        </is>
      </c>
      <c r="B39" t="inlineStr">
        <is>
          <t>Unagrande</t>
        </is>
      </c>
      <c r="C39" t="inlineStr">
        <is>
          <t>Моцарелла Чильеджина в воде "Unagrande", 50%, 0,125, ф/п, (8 шт)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  <c r="J39" t="inlineStr">
        <is>
          <t>3.6% варка, Альче, Лактоза True, Id 9</t>
        </is>
      </c>
      <c r="L39">
        <f>-(F39) / L43</f>
        <v/>
      </c>
      <c r="M39">
        <f>ROUND(L39, 0)</f>
        <v/>
      </c>
      <c r="R39" t="inlineStr">
        <is>
          <t>[30]</t>
        </is>
      </c>
      <c r="S39" t="n">
        <v>9</v>
      </c>
    </row>
    <row r="40">
      <c r="B40" t="inlineStr">
        <is>
          <t>Unagrande</t>
        </is>
      </c>
      <c r="C40" t="inlineStr">
        <is>
          <t>Моцарелла в воде Чильеджина без лактозы "Unagrande", 45%, 0,125 кг, ф/п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  <c r="J40" t="inlineStr">
        <is>
          <t>3.3% варка, Альче, Лактоза True, Id 5</t>
        </is>
      </c>
      <c r="L40">
        <f>-(F40) / L43</f>
        <v/>
      </c>
      <c r="M40">
        <f>ROUND(L40, 0)</f>
        <v/>
      </c>
      <c r="R40" t="inlineStr">
        <is>
          <t>[11]</t>
        </is>
      </c>
      <c r="S40" t="n">
        <v>5</v>
      </c>
    </row>
    <row r="41">
      <c r="B41" t="inlineStr">
        <is>
          <t>Pretto</t>
        </is>
      </c>
      <c r="C41" t="inlineStr">
        <is>
          <t>Моцарелла Чильеджина в воде "Pretto", 45%, 0,1 кг, ф/п, (8 шт)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  <c r="J41" t="inlineStr">
        <is>
          <t>3.3% варка, Сакко, Лактоза True, Id 6</t>
        </is>
      </c>
      <c r="L41">
        <f>-(F41 + F42 + F43 + F44 + F45) / L43</f>
        <v/>
      </c>
      <c r="M41">
        <f>ROUND(L41, 0)</f>
        <v/>
      </c>
      <c r="R41" t="inlineStr">
        <is>
          <t>[29, 28, 10, 31, 32]</t>
        </is>
      </c>
      <c r="S41" t="n">
        <v>6</v>
      </c>
    </row>
    <row r="42">
      <c r="B42" t="inlineStr">
        <is>
          <t>Fine Life</t>
        </is>
      </c>
      <c r="C42" t="inlineStr">
        <is>
          <t>Моцарелла Чильеджина в воде "Fine Life", 45%, 0,125 кг, ф/п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Orecchio Oro</t>
        </is>
      </c>
      <c r="C43" t="inlineStr">
        <is>
          <t>Моцарелла в воде Чильеджина "Orecchio Oro", 45%, 0,1 кг, ф/п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  <c r="J43" t="inlineStr">
        <is>
          <t>Объем варки</t>
        </is>
      </c>
      <c r="L43" t="n">
        <v>1000</v>
      </c>
    </row>
    <row r="44">
      <c r="B44" t="inlineStr">
        <is>
          <t>Ваш выбор</t>
        </is>
      </c>
      <c r="C44" t="inlineStr">
        <is>
          <t>Моцарелла Чильеджина в воде "Ваш выбор", 50%, 0,1 кг, ф/п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Красная птица</t>
        </is>
      </c>
      <c r="C45" t="inlineStr">
        <is>
          <t>Моцарелла Чильеджина в воде "Красная птица", 45%, 0,125 кг, ф/п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9">
      <c r="A49" s="2" t="inlineStr">
        <is>
          <t>Фиор ди Латте</t>
        </is>
      </c>
      <c r="B49" t="inlineStr">
        <is>
          <t>Unagrande</t>
        </is>
      </c>
      <c r="C49" t="inlineStr">
        <is>
          <t>Моцарелла сердечки в воде "Unagrande", 45%, 0,125 кг, ф/п, (8 шт)</t>
        </is>
      </c>
      <c r="D49">
        <f>INDEX('файл остатки'!$A$5:$DK$265,MATCH($O$1,'файл остатки'!$A$5:$A$228,0),MATCH(C49,'файл остатки'!$A$5:$DK$5,0))</f>
        <v/>
      </c>
      <c r="E49">
        <f>INDEX('файл остатки'!$A$5:$DK$265,MATCH($O$2,'файл остатки'!$A$5:$A$228,0),MATCH(C49,'файл остатки'!$A$5:$DK$5,0))</f>
        <v/>
      </c>
      <c r="F49">
        <f>MIN(D49, 0)</f>
        <v/>
      </c>
      <c r="J49" t="inlineStr">
        <is>
          <t>3.3% варка, Альче, Лактоза True, Id 5</t>
        </is>
      </c>
      <c r="L49">
        <f>-(F49) / L54</f>
        <v/>
      </c>
      <c r="M49">
        <f>ROUND(L49, 0)</f>
        <v/>
      </c>
      <c r="R49" t="inlineStr">
        <is>
          <t>[21]</t>
        </is>
      </c>
      <c r="S49" t="n">
        <v>5</v>
      </c>
    </row>
    <row r="50">
      <c r="B50" t="inlineStr">
        <is>
          <t>Pretto</t>
        </is>
      </c>
      <c r="C50" t="inlineStr">
        <is>
          <t>Моцарелла Фиор Ди Латте в воде "Pretto", 45%, 0,125 кг, ф/п, (8 шт)</t>
        </is>
      </c>
      <c r="D50">
        <f>INDEX('файл остатки'!$A$5:$DK$265,MATCH($O$1,'файл остатки'!$A$5:$A$228,0),MATCH(C50,'файл остатки'!$A$5:$DK$5,0))</f>
        <v/>
      </c>
      <c r="E50">
        <f>INDEX('файл остатки'!$A$5:$DK$265,MATCH($O$2,'файл остатки'!$A$5:$A$228,0),MATCH(C50,'файл остатки'!$A$5:$DK$5,0))</f>
        <v/>
      </c>
      <c r="F50">
        <f>MIN(D50, 0)</f>
        <v/>
      </c>
      <c r="J50" t="inlineStr">
        <is>
          <t>3.3% варка, Сакко, Лактоза True, Id 6</t>
        </is>
      </c>
      <c r="L50">
        <f>-(F50 + F51 + F52 + F53 + F54 + F55) / L54</f>
        <v/>
      </c>
      <c r="M50">
        <f>ROUND(L50, 0)</f>
        <v/>
      </c>
      <c r="R50" t="inlineStr">
        <is>
          <t>[24, 23, 26, 27, 22, 7]</t>
        </is>
      </c>
      <c r="S50" t="n">
        <v>6</v>
      </c>
    </row>
    <row r="51">
      <c r="B51" t="inlineStr">
        <is>
          <t>Pretto</t>
        </is>
      </c>
      <c r="C51" t="inlineStr">
        <is>
          <t>Моцарелла Фиор Ди Латте в воде "Pretto", 45%, 0,1 кг, ф/п, (8 шт)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MIN(D51, 0)</f>
        <v/>
      </c>
      <c r="J51" t="inlineStr">
        <is>
          <t>3.3% варка, Альче, Лактоза False, Id 7</t>
        </is>
      </c>
      <c r="L51">
        <f>-(F56) / L54</f>
        <v/>
      </c>
      <c r="M51">
        <f>ROUND(L51, 0)</f>
        <v/>
      </c>
      <c r="R51" t="inlineStr">
        <is>
          <t>[9]</t>
        </is>
      </c>
      <c r="S51" t="n">
        <v>7</v>
      </c>
    </row>
    <row r="52">
      <c r="B52" t="inlineStr">
        <is>
          <t>Ваш выбор</t>
        </is>
      </c>
      <c r="C52" t="inlineStr">
        <is>
          <t>Моцарелла Фиор ди Латте в воде "Ваш выбор", 50%, 0,1 кг, ф/п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3.6% варка, Альче, Лактоза True, Id 9</t>
        </is>
      </c>
      <c r="L52">
        <f>-(F57 + F58 + F59) / L54</f>
        <v/>
      </c>
      <c r="M52">
        <f>ROUND(L52, 0)</f>
        <v/>
      </c>
      <c r="R52" t="inlineStr">
        <is>
          <t>[25, 12, 12]</t>
        </is>
      </c>
      <c r="S52" t="n">
        <v>9</v>
      </c>
    </row>
    <row r="53">
      <c r="B53" t="inlineStr">
        <is>
          <t>Красная птица</t>
        </is>
      </c>
      <c r="C53" t="inlineStr">
        <is>
          <t>Моцарелла Фиор ди Латте в воде "Красная птица", 45%, 0,125 кг, ф/п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B54" t="inlineStr">
        <is>
          <t>Fine Life</t>
        </is>
      </c>
      <c r="C54" t="inlineStr">
        <is>
          <t>Моцарелла Фиор ди латте в воде "Fine Life", 45%, 0,125 кг, ф/п</t>
        </is>
      </c>
      <c r="D54">
        <f>INDEX('файл остатки'!$A$5:$DK$265,MATCH($O$1,'файл остатки'!$A$5:$A$228,0),MATCH(C54,'файл остатки'!$A$5:$DK$5,0))</f>
        <v/>
      </c>
      <c r="E54">
        <f>INDEX('файл остатки'!$A$5:$DK$265,MATCH($O$2,'файл остатки'!$A$5:$A$228,0),MATCH(C54,'файл остатки'!$A$5:$DK$5,0))</f>
        <v/>
      </c>
      <c r="F54">
        <f>MIN(D54, 0)</f>
        <v/>
      </c>
      <c r="J54" t="inlineStr">
        <is>
          <t>Объем варки</t>
        </is>
      </c>
      <c r="L54" t="n">
        <v>1000</v>
      </c>
    </row>
    <row r="55">
      <c r="B55" t="inlineStr">
        <is>
          <t>Orecchio Oro</t>
        </is>
      </c>
      <c r="C55" t="inlineStr">
        <is>
          <t>Моцарелла в воде Фиор Ди Латте "Orecchio Oro", 45%, 0,1 кг, ф/п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MIN(D55, 0)</f>
        <v/>
      </c>
    </row>
    <row r="56">
      <c r="B56" t="inlineStr">
        <is>
          <t>ВкусВилл</t>
        </is>
      </c>
      <c r="C56" t="inlineStr">
        <is>
          <t>Моцарелла в воде Фиор Ди Латте без лактозы "ВкусВилл", 45%, 0,125 кг, ф/п (8 шт)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</row>
    <row r="57">
      <c r="B57" t="inlineStr">
        <is>
          <t>Unagrande</t>
        </is>
      </c>
      <c r="C57" t="inlineStr">
        <is>
          <t>Моцарелла Фиор ди латте в воде "Unagrande", 50%, 0,125 кг, ф/п, (8 шт)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</row>
    <row r="58">
      <c r="B58" t="inlineStr">
        <is>
          <t>Unagrande</t>
        </is>
      </c>
      <c r="C58" t="inlineStr">
        <is>
          <t>Моцарелла Грандиоза в воде "Unagrande", 50%, 0,2 кг, ф/п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  <row r="59">
      <c r="B59" t="inlineStr">
        <is>
          <t>Unagrande</t>
        </is>
      </c>
      <c r="C59" t="inlineStr">
        <is>
          <t>Моцарелла Грандиоза в воде "Unagrande", 50%, 0,2 кг, ф/п</t>
        </is>
      </c>
      <c r="D59">
        <f>INDEX('файл остатки'!$A$5:$DK$265,MATCH($O$1,'файл остатки'!$A$5:$A$228,0),MATCH(C59,'файл остатки'!$A$5:$DK$5,0))</f>
        <v/>
      </c>
      <c r="E59">
        <f>INDEX('файл остатки'!$A$5:$DK$265,MATCH($O$2,'файл остатки'!$A$5:$A$228,0),MATCH(C59,'файл остатки'!$A$5:$DK$5,0))</f>
        <v/>
      </c>
      <c r="F59">
        <f>MIN(D59, 0)</f>
        <v/>
      </c>
    </row>
  </sheetData>
  <mergeCells count="27">
    <mergeCell ref="J4:K4"/>
    <mergeCell ref="A2:A3"/>
    <mergeCell ref="J2:K2"/>
    <mergeCell ref="J11:K11"/>
    <mergeCell ref="A7:A18"/>
    <mergeCell ref="J7:K7"/>
    <mergeCell ref="J8:K8"/>
    <mergeCell ref="J9:K9"/>
    <mergeCell ref="J25:K25"/>
    <mergeCell ref="A22:A29"/>
    <mergeCell ref="J22:K22"/>
    <mergeCell ref="J23:K23"/>
    <mergeCell ref="J36:K36"/>
    <mergeCell ref="A33:A35"/>
    <mergeCell ref="J33:K33"/>
    <mergeCell ref="J34:K34"/>
    <mergeCell ref="J43:K43"/>
    <mergeCell ref="A39:A45"/>
    <mergeCell ref="J39:K39"/>
    <mergeCell ref="J40:K40"/>
    <mergeCell ref="J41:K41"/>
    <mergeCell ref="J54:K54"/>
    <mergeCell ref="A49:A59"/>
    <mergeCell ref="J49:K49"/>
    <mergeCell ref="J50:K50"/>
    <mergeCell ref="J51:K51"/>
    <mergeCell ref="J52:K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2020-11-24T19:13:32Z</dcterms:created>
  <dcterms:modified xmlns:dcterms="http://purl.org/dc/terms/" xmlns:xsi="http://www.w3.org/2001/XMLSchema-instance" xsi:type="dcterms:W3CDTF">2020-11-24T19:13:32Z</dcterms:modified>
</cp:coreProperties>
</file>