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mascarpone/"/>
    </mc:Choice>
  </mc:AlternateContent>
  <xr:revisionPtr revIDLastSave="0" documentId="13_ncr:1_{395E2F7E-0F60-DD4C-94A9-10B0098418C1}" xr6:coauthVersionLast="46" xr6:coauthVersionMax="46" xr10:uidLastSave="{00000000-0000-0000-0000-000000000000}"/>
  <bookViews>
    <workbookView xWindow="0" yWindow="500" windowWidth="28800" windowHeight="17500" tabRatio="500" activeTab="4" xr2:uid="{00000000-000D-0000-FFFF-FFFF00000000}"/>
  </bookViews>
  <sheets>
    <sheet name="файл остатки" sheetId="1" r:id="rId1"/>
    <sheet name="планирование суточное" sheetId="2" r:id="rId2"/>
    <sheet name="Маскарпоне" sheetId="3" r:id="rId3"/>
    <sheet name="Крем чиз" sheetId="4" r:id="rId4"/>
    <sheet name="Сливки" sheetId="5" r:id="rId5"/>
    <sheet name="SKU Маскарпоне" sheetId="6" state="hidden" r:id="rId6"/>
    <sheet name="SKU Крем чиз" sheetId="7" state="hidden" r:id="rId7"/>
    <sheet name="SKU Сливки" sheetId="8" state="hidden" r:id="rId8"/>
    <sheet name="Заквасочники" sheetId="9" r:id="rId9"/>
  </sheets>
  <externalReferences>
    <externalReference r:id="rId10"/>
  </externalReferences>
  <definedNames>
    <definedName name="Water_SKU">#REF!</definedName>
  </definedNames>
  <calcPr calcId="191029"/>
</workbook>
</file>

<file path=xl/calcChain.xml><?xml version="1.0" encoding="utf-8"?>
<calcChain xmlns="http://schemas.openxmlformats.org/spreadsheetml/2006/main">
  <c r="G8" i="5" l="1"/>
  <c r="H7" i="5"/>
  <c r="B7" i="5"/>
  <c r="I6" i="5"/>
  <c r="H6" i="5"/>
  <c r="G6" i="5"/>
  <c r="I5" i="5"/>
  <c r="H5" i="5"/>
  <c r="G5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S228" i="5"/>
  <c r="I231" i="5"/>
  <c r="S227" i="5"/>
  <c r="I230" i="5"/>
  <c r="S226" i="5"/>
  <c r="I229" i="5"/>
  <c r="S225" i="5"/>
  <c r="I228" i="5"/>
  <c r="S224" i="5"/>
  <c r="I227" i="5"/>
  <c r="S223" i="5"/>
  <c r="I226" i="5"/>
  <c r="S222" i="5"/>
  <c r="I225" i="5"/>
  <c r="S221" i="5"/>
  <c r="I224" i="5"/>
  <c r="S220" i="5"/>
  <c r="I223" i="5"/>
  <c r="S219" i="5"/>
  <c r="I222" i="5"/>
  <c r="S218" i="5"/>
  <c r="I221" i="5"/>
  <c r="S217" i="5"/>
  <c r="I220" i="5"/>
  <c r="S216" i="5"/>
  <c r="I219" i="5"/>
  <c r="S215" i="5"/>
  <c r="I218" i="5"/>
  <c r="S214" i="5"/>
  <c r="I217" i="5"/>
  <c r="S213" i="5"/>
  <c r="I216" i="5"/>
  <c r="S212" i="5"/>
  <c r="I215" i="5"/>
  <c r="S211" i="5"/>
  <c r="I214" i="5"/>
  <c r="S210" i="5"/>
  <c r="I213" i="5"/>
  <c r="S209" i="5"/>
  <c r="I212" i="5"/>
  <c r="S208" i="5"/>
  <c r="I211" i="5"/>
  <c r="S207" i="5"/>
  <c r="I210" i="5"/>
  <c r="S206" i="5"/>
  <c r="I209" i="5"/>
  <c r="S205" i="5"/>
  <c r="I208" i="5"/>
  <c r="S204" i="5"/>
  <c r="I207" i="5"/>
  <c r="S203" i="5"/>
  <c r="I206" i="5"/>
  <c r="S202" i="5"/>
  <c r="I205" i="5"/>
  <c r="S201" i="5"/>
  <c r="I204" i="5"/>
  <c r="S200" i="5"/>
  <c r="I203" i="5"/>
  <c r="S199" i="5"/>
  <c r="I202" i="5"/>
  <c r="S198" i="5"/>
  <c r="I201" i="5"/>
  <c r="S197" i="5"/>
  <c r="I200" i="5"/>
  <c r="S196" i="5"/>
  <c r="I199" i="5"/>
  <c r="G199" i="5"/>
  <c r="S195" i="5"/>
  <c r="I198" i="5"/>
  <c r="G198" i="5"/>
  <c r="S194" i="5"/>
  <c r="I197" i="5"/>
  <c r="G197" i="5"/>
  <c r="S193" i="5"/>
  <c r="I196" i="5"/>
  <c r="G196" i="5"/>
  <c r="S192" i="5"/>
  <c r="I195" i="5"/>
  <c r="G195" i="5"/>
  <c r="S191" i="5"/>
  <c r="I194" i="5"/>
  <c r="G194" i="5"/>
  <c r="S190" i="5"/>
  <c r="I193" i="5"/>
  <c r="G193" i="5"/>
  <c r="S189" i="5"/>
  <c r="I192" i="5"/>
  <c r="G192" i="5"/>
  <c r="S188" i="5"/>
  <c r="I191" i="5"/>
  <c r="G191" i="5"/>
  <c r="S187" i="5"/>
  <c r="I190" i="5"/>
  <c r="G190" i="5"/>
  <c r="S186" i="5"/>
  <c r="I189" i="5"/>
  <c r="G189" i="5"/>
  <c r="S185" i="5"/>
  <c r="I188" i="5"/>
  <c r="G188" i="5"/>
  <c r="S184" i="5"/>
  <c r="I187" i="5"/>
  <c r="G187" i="5"/>
  <c r="S183" i="5"/>
  <c r="R183" i="5"/>
  <c r="I186" i="5"/>
  <c r="G186" i="5"/>
  <c r="S182" i="5"/>
  <c r="R182" i="5"/>
  <c r="I185" i="5"/>
  <c r="G185" i="5"/>
  <c r="S181" i="5"/>
  <c r="R181" i="5"/>
  <c r="I184" i="5"/>
  <c r="G184" i="5"/>
  <c r="S180" i="5"/>
  <c r="R180" i="5"/>
  <c r="I183" i="5"/>
  <c r="G183" i="5"/>
  <c r="S179" i="5"/>
  <c r="R179" i="5"/>
  <c r="I182" i="5"/>
  <c r="G182" i="5"/>
  <c r="S178" i="5"/>
  <c r="R178" i="5"/>
  <c r="I181" i="5"/>
  <c r="G181" i="5"/>
  <c r="S177" i="5"/>
  <c r="R177" i="5"/>
  <c r="I180" i="5"/>
  <c r="G180" i="5"/>
  <c r="S176" i="5"/>
  <c r="R176" i="5"/>
  <c r="I179" i="5"/>
  <c r="G179" i="5"/>
  <c r="S175" i="5"/>
  <c r="R175" i="5"/>
  <c r="I178" i="5"/>
  <c r="G178" i="5"/>
  <c r="S174" i="5"/>
  <c r="R174" i="5"/>
  <c r="I177" i="5"/>
  <c r="G177" i="5"/>
  <c r="S173" i="5"/>
  <c r="R173" i="5"/>
  <c r="I176" i="5"/>
  <c r="G176" i="5"/>
  <c r="S172" i="5"/>
  <c r="R172" i="5"/>
  <c r="I175" i="5"/>
  <c r="G175" i="5"/>
  <c r="S171" i="5"/>
  <c r="R171" i="5"/>
  <c r="I174" i="5"/>
  <c r="G174" i="5"/>
  <c r="S170" i="5"/>
  <c r="R170" i="5"/>
  <c r="I173" i="5"/>
  <c r="G173" i="5"/>
  <c r="S169" i="5"/>
  <c r="R169" i="5"/>
  <c r="I172" i="5"/>
  <c r="G172" i="5"/>
  <c r="S168" i="5"/>
  <c r="R168" i="5"/>
  <c r="I171" i="5"/>
  <c r="G171" i="5"/>
  <c r="S167" i="5"/>
  <c r="R167" i="5"/>
  <c r="I170" i="5"/>
  <c r="G170" i="5"/>
  <c r="S166" i="5"/>
  <c r="R166" i="5"/>
  <c r="I169" i="5"/>
  <c r="G169" i="5"/>
  <c r="S165" i="5"/>
  <c r="R165" i="5"/>
  <c r="I168" i="5"/>
  <c r="G168" i="5"/>
  <c r="S164" i="5"/>
  <c r="R164" i="5"/>
  <c r="I167" i="5"/>
  <c r="H167" i="5"/>
  <c r="G167" i="5"/>
  <c r="S163" i="5"/>
  <c r="R163" i="5"/>
  <c r="I166" i="5"/>
  <c r="H166" i="5"/>
  <c r="G166" i="5"/>
  <c r="S162" i="5"/>
  <c r="R162" i="5"/>
  <c r="I165" i="5"/>
  <c r="H165" i="5"/>
  <c r="G165" i="5"/>
  <c r="S161" i="5"/>
  <c r="R161" i="5"/>
  <c r="I164" i="5"/>
  <c r="H164" i="5"/>
  <c r="G164" i="5"/>
  <c r="S160" i="5"/>
  <c r="R160" i="5"/>
  <c r="I163" i="5"/>
  <c r="H163" i="5"/>
  <c r="G163" i="5"/>
  <c r="S159" i="5"/>
  <c r="R159" i="5"/>
  <c r="I162" i="5"/>
  <c r="H162" i="5"/>
  <c r="G162" i="5"/>
  <c r="S158" i="5"/>
  <c r="R158" i="5"/>
  <c r="I161" i="5"/>
  <c r="H161" i="5"/>
  <c r="G161" i="5"/>
  <c r="S157" i="5"/>
  <c r="R157" i="5"/>
  <c r="I160" i="5"/>
  <c r="H160" i="5"/>
  <c r="G160" i="5"/>
  <c r="B160" i="5"/>
  <c r="S156" i="5"/>
  <c r="R156" i="5"/>
  <c r="I159" i="5"/>
  <c r="H159" i="5"/>
  <c r="G159" i="5"/>
  <c r="B159" i="5"/>
  <c r="S155" i="5"/>
  <c r="R155" i="5"/>
  <c r="I158" i="5"/>
  <c r="H158" i="5"/>
  <c r="G158" i="5"/>
  <c r="B158" i="5"/>
  <c r="S154" i="5"/>
  <c r="R154" i="5"/>
  <c r="I157" i="5"/>
  <c r="H157" i="5"/>
  <c r="G157" i="5"/>
  <c r="B157" i="5"/>
  <c r="S153" i="5"/>
  <c r="R153" i="5"/>
  <c r="I156" i="5"/>
  <c r="H156" i="5"/>
  <c r="G156" i="5"/>
  <c r="B156" i="5"/>
  <c r="S152" i="5"/>
  <c r="R152" i="5"/>
  <c r="I155" i="5"/>
  <c r="H155" i="5"/>
  <c r="G155" i="5"/>
  <c r="B155" i="5"/>
  <c r="S151" i="5"/>
  <c r="R151" i="5"/>
  <c r="I154" i="5"/>
  <c r="H154" i="5"/>
  <c r="G154" i="5"/>
  <c r="B154" i="5"/>
  <c r="S150" i="5"/>
  <c r="R150" i="5"/>
  <c r="I153" i="5"/>
  <c r="H153" i="5"/>
  <c r="G153" i="5"/>
  <c r="B153" i="5"/>
  <c r="S149" i="5"/>
  <c r="R149" i="5"/>
  <c r="I152" i="5"/>
  <c r="H152" i="5"/>
  <c r="G152" i="5"/>
  <c r="B152" i="5"/>
  <c r="S148" i="5"/>
  <c r="R148" i="5"/>
  <c r="I151" i="5"/>
  <c r="H151" i="5"/>
  <c r="G151" i="5"/>
  <c r="B151" i="5"/>
  <c r="S147" i="5"/>
  <c r="R147" i="5"/>
  <c r="I150" i="5"/>
  <c r="H150" i="5"/>
  <c r="G150" i="5"/>
  <c r="B150" i="5"/>
  <c r="S146" i="5"/>
  <c r="R146" i="5"/>
  <c r="I149" i="5"/>
  <c r="H149" i="5"/>
  <c r="G149" i="5"/>
  <c r="B149" i="5"/>
  <c r="S145" i="5"/>
  <c r="R145" i="5"/>
  <c r="I148" i="5"/>
  <c r="H148" i="5"/>
  <c r="G148" i="5"/>
  <c r="B148" i="5"/>
  <c r="S144" i="5"/>
  <c r="R144" i="5"/>
  <c r="I147" i="5"/>
  <c r="H147" i="5"/>
  <c r="G147" i="5"/>
  <c r="B147" i="5"/>
  <c r="S143" i="5"/>
  <c r="R143" i="5"/>
  <c r="I146" i="5"/>
  <c r="H146" i="5"/>
  <c r="G146" i="5"/>
  <c r="B146" i="5"/>
  <c r="S142" i="5"/>
  <c r="R142" i="5"/>
  <c r="I145" i="5"/>
  <c r="H145" i="5"/>
  <c r="G145" i="5"/>
  <c r="B145" i="5"/>
  <c r="S141" i="5"/>
  <c r="R141" i="5"/>
  <c r="I144" i="5"/>
  <c r="H144" i="5"/>
  <c r="G144" i="5"/>
  <c r="B144" i="5"/>
  <c r="S140" i="5"/>
  <c r="R140" i="5"/>
  <c r="I143" i="5"/>
  <c r="H143" i="5"/>
  <c r="G143" i="5"/>
  <c r="B143" i="5"/>
  <c r="S139" i="5"/>
  <c r="R139" i="5"/>
  <c r="I142" i="5"/>
  <c r="H142" i="5"/>
  <c r="G142" i="5"/>
  <c r="B142" i="5"/>
  <c r="S138" i="5"/>
  <c r="R138" i="5"/>
  <c r="I141" i="5"/>
  <c r="H141" i="5"/>
  <c r="G141" i="5"/>
  <c r="B141" i="5"/>
  <c r="S137" i="5"/>
  <c r="R137" i="5"/>
  <c r="I140" i="5"/>
  <c r="H140" i="5"/>
  <c r="G140" i="5"/>
  <c r="B140" i="5"/>
  <c r="S136" i="5"/>
  <c r="R136" i="5"/>
  <c r="I139" i="5"/>
  <c r="H139" i="5"/>
  <c r="G139" i="5"/>
  <c r="B139" i="5"/>
  <c r="S135" i="5"/>
  <c r="R135" i="5"/>
  <c r="I138" i="5"/>
  <c r="H138" i="5"/>
  <c r="G138" i="5"/>
  <c r="B138" i="5"/>
  <c r="S134" i="5"/>
  <c r="R134" i="5"/>
  <c r="I137" i="5"/>
  <c r="H137" i="5"/>
  <c r="G137" i="5"/>
  <c r="B137" i="5"/>
  <c r="S133" i="5"/>
  <c r="R133" i="5"/>
  <c r="I136" i="5"/>
  <c r="H136" i="5"/>
  <c r="G136" i="5"/>
  <c r="D136" i="5"/>
  <c r="B136" i="5"/>
  <c r="S132" i="5"/>
  <c r="R132" i="5"/>
  <c r="I135" i="5"/>
  <c r="H135" i="5"/>
  <c r="G135" i="5"/>
  <c r="D135" i="5"/>
  <c r="B135" i="5"/>
  <c r="S131" i="5"/>
  <c r="R131" i="5"/>
  <c r="I134" i="5"/>
  <c r="H134" i="5"/>
  <c r="G134" i="5"/>
  <c r="D134" i="5"/>
  <c r="B134" i="5"/>
  <c r="S130" i="5"/>
  <c r="R130" i="5"/>
  <c r="I133" i="5"/>
  <c r="H133" i="5"/>
  <c r="G133" i="5"/>
  <c r="D133" i="5"/>
  <c r="B133" i="5"/>
  <c r="S129" i="5"/>
  <c r="R129" i="5"/>
  <c r="I132" i="5"/>
  <c r="H132" i="5"/>
  <c r="G132" i="5"/>
  <c r="D132" i="5"/>
  <c r="B132" i="5"/>
  <c r="S128" i="5"/>
  <c r="R128" i="5"/>
  <c r="I131" i="5"/>
  <c r="H131" i="5"/>
  <c r="G131" i="5"/>
  <c r="D131" i="5"/>
  <c r="B131" i="5"/>
  <c r="S127" i="5"/>
  <c r="R127" i="5"/>
  <c r="I130" i="5"/>
  <c r="H130" i="5"/>
  <c r="G130" i="5"/>
  <c r="D130" i="5"/>
  <c r="B130" i="5"/>
  <c r="S126" i="5"/>
  <c r="R126" i="5"/>
  <c r="I129" i="5"/>
  <c r="H129" i="5"/>
  <c r="G129" i="5"/>
  <c r="D129" i="5"/>
  <c r="B129" i="5"/>
  <c r="S125" i="5"/>
  <c r="R125" i="5"/>
  <c r="I128" i="5"/>
  <c r="H128" i="5"/>
  <c r="G128" i="5"/>
  <c r="D128" i="5"/>
  <c r="B128" i="5"/>
  <c r="S124" i="5"/>
  <c r="R124" i="5"/>
  <c r="I127" i="5"/>
  <c r="H127" i="5"/>
  <c r="G127" i="5"/>
  <c r="D127" i="5"/>
  <c r="B127" i="5"/>
  <c r="S123" i="5"/>
  <c r="R123" i="5"/>
  <c r="I126" i="5"/>
  <c r="H126" i="5"/>
  <c r="G126" i="5"/>
  <c r="D126" i="5"/>
  <c r="B126" i="5"/>
  <c r="S122" i="5"/>
  <c r="R122" i="5"/>
  <c r="M122" i="5"/>
  <c r="L122" i="5"/>
  <c r="K122" i="5"/>
  <c r="I125" i="5"/>
  <c r="H125" i="5"/>
  <c r="G125" i="5"/>
  <c r="D125" i="5"/>
  <c r="B125" i="5"/>
  <c r="S121" i="5"/>
  <c r="R121" i="5"/>
  <c r="M121" i="5"/>
  <c r="L121" i="5"/>
  <c r="K121" i="5"/>
  <c r="I124" i="5"/>
  <c r="H124" i="5"/>
  <c r="G124" i="5"/>
  <c r="D124" i="5"/>
  <c r="B124" i="5"/>
  <c r="S120" i="5"/>
  <c r="R120" i="5"/>
  <c r="M120" i="5"/>
  <c r="L120" i="5"/>
  <c r="K120" i="5"/>
  <c r="I123" i="5"/>
  <c r="H123" i="5"/>
  <c r="G123" i="5"/>
  <c r="B123" i="5"/>
  <c r="S119" i="5"/>
  <c r="R119" i="5"/>
  <c r="M119" i="5"/>
  <c r="L119" i="5"/>
  <c r="K119" i="5"/>
  <c r="I122" i="5"/>
  <c r="H122" i="5"/>
  <c r="G122" i="5"/>
  <c r="B122" i="5"/>
  <c r="S118" i="5"/>
  <c r="R118" i="5"/>
  <c r="M118" i="5"/>
  <c r="L118" i="5"/>
  <c r="K118" i="5"/>
  <c r="I121" i="5"/>
  <c r="H121" i="5"/>
  <c r="G121" i="5"/>
  <c r="B121" i="5"/>
  <c r="S117" i="5"/>
  <c r="R117" i="5"/>
  <c r="M117" i="5"/>
  <c r="L117" i="5"/>
  <c r="K117" i="5"/>
  <c r="I120" i="5"/>
  <c r="H120" i="5"/>
  <c r="G120" i="5"/>
  <c r="B120" i="5"/>
  <c r="S116" i="5"/>
  <c r="R116" i="5"/>
  <c r="M116" i="5"/>
  <c r="L116" i="5"/>
  <c r="K116" i="5"/>
  <c r="I119" i="5"/>
  <c r="H119" i="5"/>
  <c r="G119" i="5"/>
  <c r="B119" i="5"/>
  <c r="S115" i="5"/>
  <c r="R115" i="5"/>
  <c r="M115" i="5"/>
  <c r="L115" i="5"/>
  <c r="K115" i="5"/>
  <c r="I118" i="5"/>
  <c r="H118" i="5"/>
  <c r="G118" i="5"/>
  <c r="B118" i="5"/>
  <c r="S114" i="5"/>
  <c r="R114" i="5"/>
  <c r="M114" i="5"/>
  <c r="L114" i="5"/>
  <c r="K114" i="5"/>
  <c r="I117" i="5"/>
  <c r="H117" i="5"/>
  <c r="G117" i="5"/>
  <c r="B117" i="5"/>
  <c r="S113" i="5"/>
  <c r="R113" i="5"/>
  <c r="M113" i="5"/>
  <c r="L113" i="5"/>
  <c r="K113" i="5"/>
  <c r="I116" i="5"/>
  <c r="H116" i="5"/>
  <c r="G116" i="5"/>
  <c r="B116" i="5"/>
  <c r="S112" i="5"/>
  <c r="R112" i="5"/>
  <c r="M112" i="5"/>
  <c r="L112" i="5"/>
  <c r="K112" i="5"/>
  <c r="I115" i="5"/>
  <c r="H115" i="5"/>
  <c r="G115" i="5"/>
  <c r="B115" i="5"/>
  <c r="S111" i="5"/>
  <c r="R111" i="5"/>
  <c r="M111" i="5"/>
  <c r="L111" i="5"/>
  <c r="K111" i="5"/>
  <c r="I114" i="5"/>
  <c r="H114" i="5"/>
  <c r="G114" i="5"/>
  <c r="B114" i="5"/>
  <c r="S110" i="5"/>
  <c r="R110" i="5"/>
  <c r="M110" i="5"/>
  <c r="L110" i="5"/>
  <c r="K110" i="5"/>
  <c r="I113" i="5"/>
  <c r="H113" i="5"/>
  <c r="G113" i="5"/>
  <c r="B113" i="5"/>
  <c r="S109" i="5"/>
  <c r="R109" i="5"/>
  <c r="M109" i="5"/>
  <c r="L109" i="5"/>
  <c r="K109" i="5"/>
  <c r="I112" i="5"/>
  <c r="H112" i="5"/>
  <c r="G112" i="5"/>
  <c r="B112" i="5"/>
  <c r="S108" i="5"/>
  <c r="R108" i="5"/>
  <c r="M108" i="5"/>
  <c r="L108" i="5"/>
  <c r="K108" i="5"/>
  <c r="I111" i="5"/>
  <c r="H111" i="5"/>
  <c r="G111" i="5"/>
  <c r="B111" i="5"/>
  <c r="S107" i="5"/>
  <c r="R107" i="5"/>
  <c r="M107" i="5"/>
  <c r="L107" i="5"/>
  <c r="K107" i="5"/>
  <c r="I110" i="5"/>
  <c r="H110" i="5"/>
  <c r="G110" i="5"/>
  <c r="B110" i="5"/>
  <c r="S106" i="5"/>
  <c r="R106" i="5"/>
  <c r="M106" i="5"/>
  <c r="L106" i="5"/>
  <c r="K106" i="5"/>
  <c r="I109" i="5"/>
  <c r="H109" i="5"/>
  <c r="G109" i="5"/>
  <c r="B109" i="5"/>
  <c r="S105" i="5"/>
  <c r="R105" i="5"/>
  <c r="M105" i="5"/>
  <c r="L105" i="5"/>
  <c r="K105" i="5"/>
  <c r="I108" i="5"/>
  <c r="H108" i="5"/>
  <c r="G108" i="5"/>
  <c r="B108" i="5"/>
  <c r="S104" i="5"/>
  <c r="R104" i="5"/>
  <c r="M104" i="5"/>
  <c r="L104" i="5"/>
  <c r="K104" i="5"/>
  <c r="I107" i="5"/>
  <c r="H107" i="5"/>
  <c r="G107" i="5"/>
  <c r="B107" i="5"/>
  <c r="S103" i="5"/>
  <c r="R103" i="5"/>
  <c r="M103" i="5"/>
  <c r="L103" i="5"/>
  <c r="K103" i="5"/>
  <c r="I106" i="5"/>
  <c r="H106" i="5"/>
  <c r="G106" i="5"/>
  <c r="B106" i="5"/>
  <c r="S102" i="5"/>
  <c r="R102" i="5"/>
  <c r="M102" i="5"/>
  <c r="L102" i="5"/>
  <c r="K102" i="5"/>
  <c r="I105" i="5"/>
  <c r="H105" i="5"/>
  <c r="G105" i="5"/>
  <c r="B105" i="5"/>
  <c r="S101" i="5"/>
  <c r="R101" i="5"/>
  <c r="M101" i="5"/>
  <c r="L101" i="5"/>
  <c r="K101" i="5"/>
  <c r="I104" i="5"/>
  <c r="H104" i="5"/>
  <c r="G104" i="5"/>
  <c r="B104" i="5"/>
  <c r="S100" i="5"/>
  <c r="R100" i="5"/>
  <c r="M100" i="5"/>
  <c r="L100" i="5"/>
  <c r="K100" i="5"/>
  <c r="I103" i="5"/>
  <c r="H103" i="5"/>
  <c r="G103" i="5"/>
  <c r="B103" i="5"/>
  <c r="S99" i="5"/>
  <c r="R99" i="5"/>
  <c r="M99" i="5"/>
  <c r="L99" i="5"/>
  <c r="K99" i="5"/>
  <c r="I102" i="5"/>
  <c r="H102" i="5"/>
  <c r="G102" i="5"/>
  <c r="B102" i="5"/>
  <c r="S98" i="5"/>
  <c r="R98" i="5"/>
  <c r="M98" i="5"/>
  <c r="L98" i="5"/>
  <c r="K98" i="5"/>
  <c r="I101" i="5"/>
  <c r="H101" i="5"/>
  <c r="G101" i="5"/>
  <c r="B101" i="5"/>
  <c r="S97" i="5"/>
  <c r="R97" i="5"/>
  <c r="M97" i="5"/>
  <c r="L97" i="5"/>
  <c r="K97" i="5"/>
  <c r="I100" i="5"/>
  <c r="H100" i="5"/>
  <c r="G100" i="5"/>
  <c r="B100" i="5"/>
  <c r="S96" i="5"/>
  <c r="R96" i="5"/>
  <c r="M96" i="5"/>
  <c r="L96" i="5"/>
  <c r="K96" i="5"/>
  <c r="I99" i="5"/>
  <c r="H99" i="5"/>
  <c r="G99" i="5"/>
  <c r="B99" i="5"/>
  <c r="S95" i="5"/>
  <c r="R95" i="5"/>
  <c r="M95" i="5"/>
  <c r="L95" i="5"/>
  <c r="K95" i="5"/>
  <c r="I98" i="5"/>
  <c r="H98" i="5"/>
  <c r="G98" i="5"/>
  <c r="B98" i="5"/>
  <c r="S94" i="5"/>
  <c r="R94" i="5"/>
  <c r="M94" i="5"/>
  <c r="L94" i="5"/>
  <c r="K94" i="5"/>
  <c r="I97" i="5"/>
  <c r="H97" i="5"/>
  <c r="G97" i="5"/>
  <c r="B97" i="5"/>
  <c r="S93" i="5"/>
  <c r="R93" i="5"/>
  <c r="M93" i="5"/>
  <c r="L93" i="5"/>
  <c r="K93" i="5"/>
  <c r="I96" i="5"/>
  <c r="H96" i="5"/>
  <c r="G96" i="5"/>
  <c r="B96" i="5"/>
  <c r="S92" i="5"/>
  <c r="R92" i="5"/>
  <c r="M92" i="5"/>
  <c r="L92" i="5"/>
  <c r="K92" i="5"/>
  <c r="I95" i="5"/>
  <c r="H95" i="5"/>
  <c r="G95" i="5"/>
  <c r="B95" i="5"/>
  <c r="S91" i="5"/>
  <c r="R91" i="5"/>
  <c r="M91" i="5"/>
  <c r="L91" i="5"/>
  <c r="K91" i="5"/>
  <c r="I94" i="5"/>
  <c r="H94" i="5"/>
  <c r="G94" i="5"/>
  <c r="B94" i="5"/>
  <c r="S90" i="5"/>
  <c r="R90" i="5"/>
  <c r="M90" i="5"/>
  <c r="L90" i="5"/>
  <c r="K90" i="5"/>
  <c r="I93" i="5"/>
  <c r="H93" i="5"/>
  <c r="G93" i="5"/>
  <c r="B93" i="5"/>
  <c r="S89" i="5"/>
  <c r="R89" i="5"/>
  <c r="M89" i="5"/>
  <c r="L89" i="5"/>
  <c r="K89" i="5"/>
  <c r="I92" i="5"/>
  <c r="H92" i="5"/>
  <c r="G92" i="5"/>
  <c r="B92" i="5"/>
  <c r="S88" i="5"/>
  <c r="R88" i="5"/>
  <c r="M88" i="5"/>
  <c r="L88" i="5"/>
  <c r="K88" i="5"/>
  <c r="I91" i="5"/>
  <c r="H91" i="5"/>
  <c r="G91" i="5"/>
  <c r="B91" i="5"/>
  <c r="S87" i="5"/>
  <c r="R87" i="5"/>
  <c r="M87" i="5"/>
  <c r="L87" i="5"/>
  <c r="K87" i="5"/>
  <c r="I90" i="5"/>
  <c r="H90" i="5"/>
  <c r="G90" i="5"/>
  <c r="B90" i="5"/>
  <c r="S86" i="5"/>
  <c r="R86" i="5"/>
  <c r="M86" i="5"/>
  <c r="L86" i="5"/>
  <c r="K86" i="5"/>
  <c r="I89" i="5"/>
  <c r="H89" i="5"/>
  <c r="G89" i="5"/>
  <c r="B89" i="5"/>
  <c r="S85" i="5"/>
  <c r="R85" i="5"/>
  <c r="M85" i="5"/>
  <c r="L85" i="5"/>
  <c r="K85" i="5"/>
  <c r="I88" i="5"/>
  <c r="H88" i="5"/>
  <c r="G88" i="5"/>
  <c r="B88" i="5"/>
  <c r="S84" i="5"/>
  <c r="R84" i="5"/>
  <c r="M84" i="5"/>
  <c r="L84" i="5"/>
  <c r="K84" i="5"/>
  <c r="I87" i="5"/>
  <c r="H87" i="5"/>
  <c r="G87" i="5"/>
  <c r="B87" i="5"/>
  <c r="S83" i="5"/>
  <c r="R83" i="5"/>
  <c r="M83" i="5"/>
  <c r="L83" i="5"/>
  <c r="K83" i="5"/>
  <c r="I86" i="5"/>
  <c r="H86" i="5"/>
  <c r="G86" i="5"/>
  <c r="B86" i="5"/>
  <c r="S82" i="5"/>
  <c r="R82" i="5"/>
  <c r="M82" i="5"/>
  <c r="L82" i="5"/>
  <c r="K82" i="5"/>
  <c r="I85" i="5"/>
  <c r="H85" i="5"/>
  <c r="G85" i="5"/>
  <c r="B85" i="5"/>
  <c r="S81" i="5"/>
  <c r="R81" i="5"/>
  <c r="M81" i="5"/>
  <c r="L81" i="5"/>
  <c r="K81" i="5"/>
  <c r="I84" i="5"/>
  <c r="H84" i="5"/>
  <c r="G84" i="5"/>
  <c r="B84" i="5"/>
  <c r="S80" i="5"/>
  <c r="R80" i="5"/>
  <c r="M80" i="5"/>
  <c r="L80" i="5"/>
  <c r="K80" i="5"/>
  <c r="I83" i="5"/>
  <c r="H83" i="5"/>
  <c r="G83" i="5"/>
  <c r="B83" i="5"/>
  <c r="S79" i="5"/>
  <c r="R79" i="5"/>
  <c r="M79" i="5"/>
  <c r="L79" i="5"/>
  <c r="K79" i="5"/>
  <c r="I82" i="5"/>
  <c r="H82" i="5"/>
  <c r="G82" i="5"/>
  <c r="B82" i="5"/>
  <c r="S78" i="5"/>
  <c r="R78" i="5"/>
  <c r="M78" i="5"/>
  <c r="L78" i="5"/>
  <c r="K78" i="5"/>
  <c r="I81" i="5"/>
  <c r="H81" i="5"/>
  <c r="G81" i="5"/>
  <c r="B81" i="5"/>
  <c r="S77" i="5"/>
  <c r="R77" i="5"/>
  <c r="M77" i="5"/>
  <c r="L77" i="5"/>
  <c r="K77" i="5"/>
  <c r="I80" i="5"/>
  <c r="H80" i="5"/>
  <c r="G80" i="5"/>
  <c r="B80" i="5"/>
  <c r="S76" i="5"/>
  <c r="R76" i="5"/>
  <c r="M76" i="5"/>
  <c r="L76" i="5"/>
  <c r="K76" i="5"/>
  <c r="I79" i="5"/>
  <c r="H79" i="5"/>
  <c r="G79" i="5"/>
  <c r="B79" i="5"/>
  <c r="S75" i="5"/>
  <c r="R75" i="5"/>
  <c r="M75" i="5"/>
  <c r="L75" i="5"/>
  <c r="K75" i="5"/>
  <c r="I78" i="5"/>
  <c r="H78" i="5"/>
  <c r="G78" i="5"/>
  <c r="B78" i="5"/>
  <c r="S74" i="5"/>
  <c r="R74" i="5"/>
  <c r="M74" i="5"/>
  <c r="L74" i="5"/>
  <c r="K74" i="5"/>
  <c r="I77" i="5"/>
  <c r="H77" i="5"/>
  <c r="G77" i="5"/>
  <c r="B77" i="5"/>
  <c r="S73" i="5"/>
  <c r="R73" i="5"/>
  <c r="M73" i="5"/>
  <c r="L73" i="5"/>
  <c r="K73" i="5"/>
  <c r="I76" i="5"/>
  <c r="H76" i="5"/>
  <c r="G76" i="5"/>
  <c r="B76" i="5"/>
  <c r="S72" i="5"/>
  <c r="R72" i="5"/>
  <c r="M72" i="5"/>
  <c r="L72" i="5"/>
  <c r="K72" i="5"/>
  <c r="I75" i="5"/>
  <c r="H75" i="5"/>
  <c r="G75" i="5"/>
  <c r="B75" i="5"/>
  <c r="S71" i="5"/>
  <c r="R71" i="5"/>
  <c r="M71" i="5"/>
  <c r="L71" i="5"/>
  <c r="K71" i="5"/>
  <c r="I74" i="5"/>
  <c r="H74" i="5"/>
  <c r="G74" i="5"/>
  <c r="B74" i="5"/>
  <c r="S70" i="5"/>
  <c r="R70" i="5"/>
  <c r="M70" i="5"/>
  <c r="L70" i="5"/>
  <c r="K70" i="5"/>
  <c r="I73" i="5"/>
  <c r="H73" i="5"/>
  <c r="G73" i="5"/>
  <c r="B73" i="5"/>
  <c r="S69" i="5"/>
  <c r="R69" i="5"/>
  <c r="M69" i="5"/>
  <c r="L69" i="5"/>
  <c r="K69" i="5"/>
  <c r="I72" i="5"/>
  <c r="H72" i="5"/>
  <c r="G72" i="5"/>
  <c r="B72" i="5"/>
  <c r="S68" i="5"/>
  <c r="R68" i="5"/>
  <c r="M68" i="5"/>
  <c r="L68" i="5"/>
  <c r="K68" i="5"/>
  <c r="I71" i="5"/>
  <c r="H71" i="5"/>
  <c r="G71" i="5"/>
  <c r="B71" i="5"/>
  <c r="S67" i="5"/>
  <c r="R67" i="5"/>
  <c r="M67" i="5"/>
  <c r="L67" i="5"/>
  <c r="K67" i="5"/>
  <c r="I70" i="5"/>
  <c r="H70" i="5"/>
  <c r="G70" i="5"/>
  <c r="B70" i="5"/>
  <c r="S66" i="5"/>
  <c r="R66" i="5"/>
  <c r="M66" i="5"/>
  <c r="L66" i="5"/>
  <c r="K66" i="5"/>
  <c r="I69" i="5"/>
  <c r="H69" i="5"/>
  <c r="G69" i="5"/>
  <c r="B69" i="5"/>
  <c r="S65" i="5"/>
  <c r="R65" i="5"/>
  <c r="M65" i="5"/>
  <c r="L65" i="5"/>
  <c r="K65" i="5"/>
  <c r="I68" i="5"/>
  <c r="H68" i="5"/>
  <c r="G68" i="5"/>
  <c r="B68" i="5"/>
  <c r="S64" i="5"/>
  <c r="R64" i="5"/>
  <c r="M64" i="5"/>
  <c r="L64" i="5"/>
  <c r="K64" i="5"/>
  <c r="I67" i="5"/>
  <c r="H67" i="5"/>
  <c r="G67" i="5"/>
  <c r="B67" i="5"/>
  <c r="S63" i="5"/>
  <c r="R63" i="5"/>
  <c r="M63" i="5"/>
  <c r="L63" i="5"/>
  <c r="K63" i="5"/>
  <c r="I66" i="5"/>
  <c r="H66" i="5"/>
  <c r="G66" i="5"/>
  <c r="B66" i="5"/>
  <c r="S62" i="5"/>
  <c r="R62" i="5"/>
  <c r="M62" i="5"/>
  <c r="L62" i="5"/>
  <c r="K62" i="5"/>
  <c r="I65" i="5"/>
  <c r="H65" i="5"/>
  <c r="G65" i="5"/>
  <c r="B65" i="5"/>
  <c r="S61" i="5"/>
  <c r="R61" i="5"/>
  <c r="M61" i="5"/>
  <c r="L61" i="5"/>
  <c r="K61" i="5"/>
  <c r="I64" i="5"/>
  <c r="H64" i="5"/>
  <c r="G64" i="5"/>
  <c r="B64" i="5"/>
  <c r="S60" i="5"/>
  <c r="R60" i="5"/>
  <c r="M60" i="5"/>
  <c r="L60" i="5"/>
  <c r="K60" i="5"/>
  <c r="I63" i="5"/>
  <c r="H63" i="5"/>
  <c r="G63" i="5"/>
  <c r="B63" i="5"/>
  <c r="S59" i="5"/>
  <c r="R59" i="5"/>
  <c r="M59" i="5"/>
  <c r="L59" i="5"/>
  <c r="K59" i="5"/>
  <c r="I62" i="5"/>
  <c r="H62" i="5"/>
  <c r="G62" i="5"/>
  <c r="B62" i="5"/>
  <c r="S58" i="5"/>
  <c r="R58" i="5"/>
  <c r="M58" i="5"/>
  <c r="L58" i="5"/>
  <c r="K58" i="5"/>
  <c r="I61" i="5"/>
  <c r="H61" i="5"/>
  <c r="G61" i="5"/>
  <c r="B61" i="5"/>
  <c r="S57" i="5"/>
  <c r="R57" i="5"/>
  <c r="M57" i="5"/>
  <c r="L57" i="5"/>
  <c r="K57" i="5"/>
  <c r="I60" i="5"/>
  <c r="H60" i="5"/>
  <c r="G60" i="5"/>
  <c r="B60" i="5"/>
  <c r="S56" i="5"/>
  <c r="R56" i="5"/>
  <c r="M56" i="5"/>
  <c r="L56" i="5"/>
  <c r="K56" i="5"/>
  <c r="I59" i="5"/>
  <c r="H59" i="5"/>
  <c r="G59" i="5"/>
  <c r="B59" i="5"/>
  <c r="S55" i="5"/>
  <c r="R55" i="5"/>
  <c r="M55" i="5"/>
  <c r="L55" i="5"/>
  <c r="K55" i="5"/>
  <c r="I58" i="5"/>
  <c r="H58" i="5"/>
  <c r="G58" i="5"/>
  <c r="B58" i="5"/>
  <c r="S54" i="5"/>
  <c r="R54" i="5"/>
  <c r="M54" i="5"/>
  <c r="L54" i="5"/>
  <c r="K54" i="5"/>
  <c r="I57" i="5"/>
  <c r="H57" i="5"/>
  <c r="G57" i="5"/>
  <c r="B57" i="5"/>
  <c r="S53" i="5"/>
  <c r="R53" i="5"/>
  <c r="M53" i="5"/>
  <c r="L53" i="5"/>
  <c r="K53" i="5"/>
  <c r="I56" i="5"/>
  <c r="H56" i="5"/>
  <c r="G56" i="5"/>
  <c r="B56" i="5"/>
  <c r="S52" i="5"/>
  <c r="R52" i="5"/>
  <c r="M52" i="5"/>
  <c r="L52" i="5"/>
  <c r="K52" i="5"/>
  <c r="I55" i="5"/>
  <c r="H55" i="5"/>
  <c r="G55" i="5"/>
  <c r="B55" i="5"/>
  <c r="S51" i="5"/>
  <c r="R51" i="5"/>
  <c r="M51" i="5"/>
  <c r="L51" i="5"/>
  <c r="K51" i="5"/>
  <c r="I54" i="5"/>
  <c r="H54" i="5"/>
  <c r="G54" i="5"/>
  <c r="B54" i="5"/>
  <c r="S50" i="5"/>
  <c r="R50" i="5"/>
  <c r="M50" i="5"/>
  <c r="L50" i="5"/>
  <c r="K50" i="5"/>
  <c r="I53" i="5"/>
  <c r="H53" i="5"/>
  <c r="G53" i="5"/>
  <c r="B53" i="5"/>
  <c r="S49" i="5"/>
  <c r="R49" i="5"/>
  <c r="M49" i="5"/>
  <c r="L49" i="5"/>
  <c r="K49" i="5"/>
  <c r="I52" i="5"/>
  <c r="H52" i="5"/>
  <c r="G52" i="5"/>
  <c r="B52" i="5"/>
  <c r="S48" i="5"/>
  <c r="R48" i="5"/>
  <c r="M48" i="5"/>
  <c r="L48" i="5"/>
  <c r="K48" i="5"/>
  <c r="I51" i="5"/>
  <c r="H51" i="5"/>
  <c r="G51" i="5"/>
  <c r="B51" i="5"/>
  <c r="S47" i="5"/>
  <c r="R47" i="5"/>
  <c r="M47" i="5"/>
  <c r="L47" i="5"/>
  <c r="K47" i="5"/>
  <c r="I50" i="5"/>
  <c r="H50" i="5"/>
  <c r="G50" i="5"/>
  <c r="B50" i="5"/>
  <c r="S46" i="5"/>
  <c r="R46" i="5"/>
  <c r="M46" i="5"/>
  <c r="L46" i="5"/>
  <c r="K46" i="5"/>
  <c r="I49" i="5"/>
  <c r="H49" i="5"/>
  <c r="G49" i="5"/>
  <c r="B49" i="5"/>
  <c r="S45" i="5"/>
  <c r="R45" i="5"/>
  <c r="M45" i="5"/>
  <c r="L45" i="5"/>
  <c r="K45" i="5"/>
  <c r="I48" i="5"/>
  <c r="H48" i="5"/>
  <c r="G48" i="5"/>
  <c r="B48" i="5"/>
  <c r="S44" i="5"/>
  <c r="R44" i="5"/>
  <c r="M44" i="5"/>
  <c r="L44" i="5"/>
  <c r="K44" i="5"/>
  <c r="I47" i="5"/>
  <c r="H47" i="5"/>
  <c r="G47" i="5"/>
  <c r="B47" i="5"/>
  <c r="S43" i="5"/>
  <c r="R43" i="5"/>
  <c r="M43" i="5"/>
  <c r="L43" i="5"/>
  <c r="K43" i="5"/>
  <c r="I46" i="5"/>
  <c r="H46" i="5"/>
  <c r="G46" i="5"/>
  <c r="B46" i="5"/>
  <c r="S42" i="5"/>
  <c r="R42" i="5"/>
  <c r="M42" i="5"/>
  <c r="L42" i="5"/>
  <c r="K42" i="5"/>
  <c r="I45" i="5"/>
  <c r="H45" i="5"/>
  <c r="G45" i="5"/>
  <c r="B45" i="5"/>
  <c r="S41" i="5"/>
  <c r="R41" i="5"/>
  <c r="M41" i="5"/>
  <c r="L41" i="5"/>
  <c r="K41" i="5"/>
  <c r="I44" i="5"/>
  <c r="H44" i="5"/>
  <c r="G44" i="5"/>
  <c r="B44" i="5"/>
  <c r="S40" i="5"/>
  <c r="R40" i="5"/>
  <c r="M40" i="5"/>
  <c r="L40" i="5"/>
  <c r="K40" i="5"/>
  <c r="I43" i="5"/>
  <c r="H43" i="5"/>
  <c r="G43" i="5"/>
  <c r="B43" i="5"/>
  <c r="S39" i="5"/>
  <c r="R39" i="5"/>
  <c r="M39" i="5"/>
  <c r="L39" i="5"/>
  <c r="K39" i="5"/>
  <c r="I42" i="5"/>
  <c r="H42" i="5"/>
  <c r="G42" i="5"/>
  <c r="B42" i="5"/>
  <c r="S38" i="5"/>
  <c r="R38" i="5"/>
  <c r="M38" i="5"/>
  <c r="L38" i="5"/>
  <c r="K38" i="5"/>
  <c r="I41" i="5"/>
  <c r="H41" i="5"/>
  <c r="G41" i="5"/>
  <c r="B41" i="5"/>
  <c r="S37" i="5"/>
  <c r="R37" i="5"/>
  <c r="M37" i="5"/>
  <c r="L37" i="5"/>
  <c r="K37" i="5"/>
  <c r="I40" i="5"/>
  <c r="H40" i="5"/>
  <c r="G40" i="5"/>
  <c r="B40" i="5"/>
  <c r="S36" i="5"/>
  <c r="R36" i="5"/>
  <c r="M36" i="5"/>
  <c r="L36" i="5"/>
  <c r="K36" i="5"/>
  <c r="I39" i="5"/>
  <c r="H39" i="5"/>
  <c r="G39" i="5"/>
  <c r="B39" i="5"/>
  <c r="S35" i="5"/>
  <c r="R35" i="5"/>
  <c r="M35" i="5"/>
  <c r="L35" i="5"/>
  <c r="K35" i="5"/>
  <c r="I38" i="5"/>
  <c r="H38" i="5"/>
  <c r="G38" i="5"/>
  <c r="B38" i="5"/>
  <c r="S34" i="5"/>
  <c r="R34" i="5"/>
  <c r="M34" i="5"/>
  <c r="L34" i="5"/>
  <c r="K34" i="5"/>
  <c r="I37" i="5"/>
  <c r="H37" i="5"/>
  <c r="G37" i="5"/>
  <c r="B37" i="5"/>
  <c r="S33" i="5"/>
  <c r="R33" i="5"/>
  <c r="M33" i="5"/>
  <c r="L33" i="5"/>
  <c r="K33" i="5"/>
  <c r="I36" i="5"/>
  <c r="H36" i="5"/>
  <c r="G36" i="5"/>
  <c r="B36" i="5"/>
  <c r="S32" i="5"/>
  <c r="R32" i="5"/>
  <c r="M32" i="5"/>
  <c r="L32" i="5"/>
  <c r="K32" i="5"/>
  <c r="I35" i="5"/>
  <c r="H35" i="5"/>
  <c r="G35" i="5"/>
  <c r="B35" i="5"/>
  <c r="S31" i="5"/>
  <c r="R31" i="5"/>
  <c r="M31" i="5"/>
  <c r="L31" i="5"/>
  <c r="K31" i="5"/>
  <c r="I34" i="5"/>
  <c r="H34" i="5"/>
  <c r="G34" i="5"/>
  <c r="B34" i="5"/>
  <c r="S30" i="5"/>
  <c r="R30" i="5"/>
  <c r="M30" i="5"/>
  <c r="L30" i="5"/>
  <c r="K30" i="5"/>
  <c r="I33" i="5"/>
  <c r="H33" i="5"/>
  <c r="G33" i="5"/>
  <c r="B33" i="5"/>
  <c r="S29" i="5"/>
  <c r="R29" i="5"/>
  <c r="M29" i="5"/>
  <c r="L29" i="5"/>
  <c r="K29" i="5"/>
  <c r="I32" i="5"/>
  <c r="H32" i="5"/>
  <c r="G32" i="5"/>
  <c r="B32" i="5"/>
  <c r="S28" i="5"/>
  <c r="R28" i="5"/>
  <c r="M28" i="5"/>
  <c r="L28" i="5"/>
  <c r="K28" i="5"/>
  <c r="I31" i="5"/>
  <c r="H31" i="5"/>
  <c r="G31" i="5"/>
  <c r="B31" i="5"/>
  <c r="S27" i="5"/>
  <c r="R27" i="5"/>
  <c r="M27" i="5"/>
  <c r="L27" i="5"/>
  <c r="K27" i="5"/>
  <c r="I30" i="5"/>
  <c r="H30" i="5"/>
  <c r="G30" i="5"/>
  <c r="B30" i="5"/>
  <c r="S26" i="5"/>
  <c r="R26" i="5"/>
  <c r="M26" i="5"/>
  <c r="L26" i="5"/>
  <c r="K26" i="5"/>
  <c r="I29" i="5"/>
  <c r="H29" i="5"/>
  <c r="G29" i="5"/>
  <c r="B29" i="5"/>
  <c r="S25" i="5"/>
  <c r="R25" i="5"/>
  <c r="M25" i="5"/>
  <c r="L25" i="5"/>
  <c r="K25" i="5"/>
  <c r="I28" i="5"/>
  <c r="H28" i="5"/>
  <c r="G28" i="5"/>
  <c r="B28" i="5"/>
  <c r="S24" i="5"/>
  <c r="R24" i="5"/>
  <c r="M24" i="5"/>
  <c r="L24" i="5"/>
  <c r="K24" i="5"/>
  <c r="I27" i="5"/>
  <c r="H27" i="5"/>
  <c r="G27" i="5"/>
  <c r="B27" i="5"/>
  <c r="S23" i="5"/>
  <c r="R23" i="5"/>
  <c r="M23" i="5"/>
  <c r="L23" i="5"/>
  <c r="K23" i="5"/>
  <c r="I26" i="5"/>
  <c r="H26" i="5"/>
  <c r="G26" i="5"/>
  <c r="B26" i="5"/>
  <c r="S22" i="5"/>
  <c r="R22" i="5"/>
  <c r="M22" i="5"/>
  <c r="L22" i="5"/>
  <c r="K22" i="5"/>
  <c r="I25" i="5"/>
  <c r="H25" i="5"/>
  <c r="G25" i="5"/>
  <c r="B25" i="5"/>
  <c r="S21" i="5"/>
  <c r="R21" i="5"/>
  <c r="M21" i="5"/>
  <c r="L21" i="5"/>
  <c r="K21" i="5"/>
  <c r="I24" i="5"/>
  <c r="H24" i="5"/>
  <c r="G24" i="5"/>
  <c r="B24" i="5"/>
  <c r="S20" i="5"/>
  <c r="R20" i="5"/>
  <c r="M20" i="5"/>
  <c r="L20" i="5"/>
  <c r="K20" i="5"/>
  <c r="I23" i="5"/>
  <c r="H23" i="5"/>
  <c r="G23" i="5"/>
  <c r="B23" i="5"/>
  <c r="S19" i="5"/>
  <c r="R19" i="5"/>
  <c r="M19" i="5"/>
  <c r="L19" i="5"/>
  <c r="K19" i="5"/>
  <c r="I22" i="5"/>
  <c r="H22" i="5"/>
  <c r="G22" i="5"/>
  <c r="B22" i="5"/>
  <c r="S18" i="5"/>
  <c r="R18" i="5"/>
  <c r="M18" i="5"/>
  <c r="L18" i="5"/>
  <c r="K18" i="5"/>
  <c r="I21" i="5"/>
  <c r="H21" i="5"/>
  <c r="G21" i="5"/>
  <c r="B21" i="5"/>
  <c r="S17" i="5"/>
  <c r="R17" i="5"/>
  <c r="M17" i="5"/>
  <c r="L17" i="5"/>
  <c r="K17" i="5"/>
  <c r="I20" i="5"/>
  <c r="H20" i="5"/>
  <c r="G20" i="5"/>
  <c r="B20" i="5"/>
  <c r="S16" i="5"/>
  <c r="R16" i="5"/>
  <c r="M16" i="5"/>
  <c r="L16" i="5"/>
  <c r="K16" i="5"/>
  <c r="I19" i="5"/>
  <c r="H19" i="5"/>
  <c r="G19" i="5"/>
  <c r="B19" i="5"/>
  <c r="S15" i="5"/>
  <c r="R15" i="5"/>
  <c r="M15" i="5"/>
  <c r="L15" i="5"/>
  <c r="K15" i="5"/>
  <c r="I18" i="5"/>
  <c r="H18" i="5"/>
  <c r="G18" i="5"/>
  <c r="B18" i="5"/>
  <c r="S14" i="5"/>
  <c r="R14" i="5"/>
  <c r="M14" i="5"/>
  <c r="L14" i="5"/>
  <c r="K14" i="5"/>
  <c r="I17" i="5"/>
  <c r="H17" i="5"/>
  <c r="G17" i="5"/>
  <c r="B17" i="5"/>
  <c r="S13" i="5"/>
  <c r="R13" i="5"/>
  <c r="M13" i="5"/>
  <c r="L13" i="5"/>
  <c r="K13" i="5"/>
  <c r="I16" i="5"/>
  <c r="H16" i="5"/>
  <c r="G16" i="5"/>
  <c r="B16" i="5"/>
  <c r="S12" i="5"/>
  <c r="R12" i="5"/>
  <c r="M12" i="5"/>
  <c r="L12" i="5"/>
  <c r="K12" i="5"/>
  <c r="I15" i="5"/>
  <c r="H15" i="5"/>
  <c r="G15" i="5"/>
  <c r="B15" i="5"/>
  <c r="S11" i="5"/>
  <c r="R11" i="5"/>
  <c r="M11" i="5"/>
  <c r="L11" i="5"/>
  <c r="K11" i="5"/>
  <c r="I14" i="5"/>
  <c r="H14" i="5"/>
  <c r="G14" i="5"/>
  <c r="B14" i="5"/>
  <c r="S10" i="5"/>
  <c r="R10" i="5"/>
  <c r="M10" i="5"/>
  <c r="L10" i="5"/>
  <c r="K10" i="5"/>
  <c r="I13" i="5"/>
  <c r="H13" i="5"/>
  <c r="G13" i="5"/>
  <c r="B13" i="5"/>
  <c r="S9" i="5"/>
  <c r="R9" i="5"/>
  <c r="M9" i="5"/>
  <c r="L9" i="5"/>
  <c r="K9" i="5"/>
  <c r="I12" i="5"/>
  <c r="H12" i="5"/>
  <c r="G12" i="5"/>
  <c r="B12" i="5"/>
  <c r="S8" i="5"/>
  <c r="R8" i="5"/>
  <c r="M8" i="5"/>
  <c r="L8" i="5"/>
  <c r="K8" i="5"/>
  <c r="I11" i="5"/>
  <c r="H11" i="5"/>
  <c r="G11" i="5"/>
  <c r="B11" i="5"/>
  <c r="S7" i="5"/>
  <c r="R7" i="5"/>
  <c r="M7" i="5"/>
  <c r="L7" i="5"/>
  <c r="K7" i="5"/>
  <c r="I10" i="5"/>
  <c r="H10" i="5"/>
  <c r="G10" i="5"/>
  <c r="B10" i="5"/>
  <c r="S6" i="5"/>
  <c r="R6" i="5"/>
  <c r="M6" i="5"/>
  <c r="L6" i="5"/>
  <c r="K6" i="5"/>
  <c r="I9" i="5"/>
  <c r="H9" i="5"/>
  <c r="G9" i="5"/>
  <c r="B9" i="5"/>
  <c r="S5" i="5"/>
  <c r="R5" i="5"/>
  <c r="M5" i="5"/>
  <c r="L5" i="5"/>
  <c r="K5" i="5"/>
  <c r="I8" i="5"/>
  <c r="H8" i="5"/>
  <c r="B8" i="5"/>
  <c r="R4" i="5"/>
  <c r="M4" i="5"/>
  <c r="B4" i="5"/>
  <c r="A4" i="5"/>
  <c r="S3" i="5"/>
  <c r="R3" i="5"/>
  <c r="M3" i="5"/>
  <c r="L3" i="5"/>
  <c r="K3" i="5"/>
  <c r="I3" i="5"/>
  <c r="H3" i="5"/>
  <c r="G3" i="5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I259" i="4"/>
  <c r="B259" i="4"/>
  <c r="I258" i="4"/>
  <c r="B258" i="4"/>
  <c r="I257" i="4"/>
  <c r="B257" i="4"/>
  <c r="I256" i="4"/>
  <c r="B256" i="4"/>
  <c r="I255" i="4"/>
  <c r="B255" i="4"/>
  <c r="I254" i="4"/>
  <c r="B254" i="4"/>
  <c r="I253" i="4"/>
  <c r="B253" i="4"/>
  <c r="I252" i="4"/>
  <c r="B252" i="4"/>
  <c r="I251" i="4"/>
  <c r="B251" i="4"/>
  <c r="I250" i="4"/>
  <c r="B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I231" i="4"/>
  <c r="B231" i="4"/>
  <c r="I230" i="4"/>
  <c r="B230" i="4"/>
  <c r="S229" i="4"/>
  <c r="I229" i="4"/>
  <c r="B229" i="4"/>
  <c r="S228" i="4"/>
  <c r="I228" i="4"/>
  <c r="B228" i="4"/>
  <c r="S227" i="4"/>
  <c r="I227" i="4"/>
  <c r="B227" i="4"/>
  <c r="S226" i="4"/>
  <c r="I226" i="4"/>
  <c r="B226" i="4"/>
  <c r="S225" i="4"/>
  <c r="I225" i="4"/>
  <c r="B225" i="4"/>
  <c r="S224" i="4"/>
  <c r="I224" i="4"/>
  <c r="B224" i="4"/>
  <c r="S223" i="4"/>
  <c r="I223" i="4"/>
  <c r="B223" i="4"/>
  <c r="S222" i="4"/>
  <c r="I222" i="4"/>
  <c r="B222" i="4"/>
  <c r="S221" i="4"/>
  <c r="I221" i="4"/>
  <c r="B221" i="4"/>
  <c r="S220" i="4"/>
  <c r="I220" i="4"/>
  <c r="B220" i="4"/>
  <c r="S219" i="4"/>
  <c r="I219" i="4"/>
  <c r="B219" i="4"/>
  <c r="S218" i="4"/>
  <c r="I218" i="4"/>
  <c r="B218" i="4"/>
  <c r="S217" i="4"/>
  <c r="I217" i="4"/>
  <c r="B217" i="4"/>
  <c r="S216" i="4"/>
  <c r="I216" i="4"/>
  <c r="B216" i="4"/>
  <c r="S215" i="4"/>
  <c r="I215" i="4"/>
  <c r="B215" i="4"/>
  <c r="S214" i="4"/>
  <c r="I214" i="4"/>
  <c r="B214" i="4"/>
  <c r="S213" i="4"/>
  <c r="I213" i="4"/>
  <c r="B213" i="4"/>
  <c r="S212" i="4"/>
  <c r="I212" i="4"/>
  <c r="B212" i="4"/>
  <c r="S211" i="4"/>
  <c r="I211" i="4"/>
  <c r="B211" i="4"/>
  <c r="S210" i="4"/>
  <c r="I210" i="4"/>
  <c r="B210" i="4"/>
  <c r="S209" i="4"/>
  <c r="I209" i="4"/>
  <c r="B209" i="4"/>
  <c r="S208" i="4"/>
  <c r="I208" i="4"/>
  <c r="B208" i="4"/>
  <c r="S207" i="4"/>
  <c r="I207" i="4"/>
  <c r="B207" i="4"/>
  <c r="S206" i="4"/>
  <c r="I206" i="4"/>
  <c r="B206" i="4"/>
  <c r="S205" i="4"/>
  <c r="I205" i="4"/>
  <c r="B205" i="4"/>
  <c r="S204" i="4"/>
  <c r="I204" i="4"/>
  <c r="B204" i="4"/>
  <c r="S203" i="4"/>
  <c r="I203" i="4"/>
  <c r="B203" i="4"/>
  <c r="S202" i="4"/>
  <c r="I202" i="4"/>
  <c r="B202" i="4"/>
  <c r="S201" i="4"/>
  <c r="I201" i="4"/>
  <c r="B201" i="4"/>
  <c r="S200" i="4"/>
  <c r="I200" i="4"/>
  <c r="B200" i="4"/>
  <c r="S199" i="4"/>
  <c r="I199" i="4"/>
  <c r="B199" i="4"/>
  <c r="S198" i="4"/>
  <c r="I198" i="4"/>
  <c r="B198" i="4"/>
  <c r="S197" i="4"/>
  <c r="I197" i="4"/>
  <c r="G197" i="4"/>
  <c r="B197" i="4"/>
  <c r="S196" i="4"/>
  <c r="I196" i="4"/>
  <c r="G196" i="4"/>
  <c r="B196" i="4"/>
  <c r="S195" i="4"/>
  <c r="I195" i="4"/>
  <c r="G195" i="4"/>
  <c r="B195" i="4"/>
  <c r="S194" i="4"/>
  <c r="I194" i="4"/>
  <c r="G194" i="4"/>
  <c r="B194" i="4"/>
  <c r="S193" i="4"/>
  <c r="I193" i="4"/>
  <c r="G193" i="4"/>
  <c r="B193" i="4"/>
  <c r="S192" i="4"/>
  <c r="I192" i="4"/>
  <c r="G192" i="4"/>
  <c r="B192" i="4"/>
  <c r="S191" i="4"/>
  <c r="I191" i="4"/>
  <c r="G191" i="4"/>
  <c r="B191" i="4"/>
  <c r="S190" i="4"/>
  <c r="I190" i="4"/>
  <c r="G190" i="4"/>
  <c r="B190" i="4"/>
  <c r="S189" i="4"/>
  <c r="I189" i="4"/>
  <c r="G189" i="4"/>
  <c r="B189" i="4"/>
  <c r="S188" i="4"/>
  <c r="I188" i="4"/>
  <c r="G188" i="4"/>
  <c r="B188" i="4"/>
  <c r="S187" i="4"/>
  <c r="I187" i="4"/>
  <c r="G187" i="4"/>
  <c r="B187" i="4"/>
  <c r="S186" i="4"/>
  <c r="I186" i="4"/>
  <c r="G186" i="4"/>
  <c r="B186" i="4"/>
  <c r="S185" i="4"/>
  <c r="I185" i="4"/>
  <c r="G185" i="4"/>
  <c r="B185" i="4"/>
  <c r="S184" i="4"/>
  <c r="R184" i="4"/>
  <c r="I184" i="4"/>
  <c r="G184" i="4"/>
  <c r="B184" i="4"/>
  <c r="S183" i="4"/>
  <c r="R183" i="4"/>
  <c r="I183" i="4"/>
  <c r="G183" i="4"/>
  <c r="B183" i="4"/>
  <c r="S182" i="4"/>
  <c r="R182" i="4"/>
  <c r="I182" i="4"/>
  <c r="G182" i="4"/>
  <c r="B182" i="4"/>
  <c r="S181" i="4"/>
  <c r="R181" i="4"/>
  <c r="I181" i="4"/>
  <c r="G181" i="4"/>
  <c r="B181" i="4"/>
  <c r="S180" i="4"/>
  <c r="R180" i="4"/>
  <c r="I180" i="4"/>
  <c r="G180" i="4"/>
  <c r="B180" i="4"/>
  <c r="S179" i="4"/>
  <c r="R179" i="4"/>
  <c r="I179" i="4"/>
  <c r="G179" i="4"/>
  <c r="B179" i="4"/>
  <c r="S178" i="4"/>
  <c r="R178" i="4"/>
  <c r="I178" i="4"/>
  <c r="G178" i="4"/>
  <c r="B178" i="4"/>
  <c r="S177" i="4"/>
  <c r="R177" i="4"/>
  <c r="I177" i="4"/>
  <c r="G177" i="4"/>
  <c r="B177" i="4"/>
  <c r="S176" i="4"/>
  <c r="R176" i="4"/>
  <c r="I176" i="4"/>
  <c r="G176" i="4"/>
  <c r="B176" i="4"/>
  <c r="S175" i="4"/>
  <c r="R175" i="4"/>
  <c r="I175" i="4"/>
  <c r="G175" i="4"/>
  <c r="B175" i="4"/>
  <c r="S174" i="4"/>
  <c r="R174" i="4"/>
  <c r="I174" i="4"/>
  <c r="G174" i="4"/>
  <c r="B174" i="4"/>
  <c r="S173" i="4"/>
  <c r="R173" i="4"/>
  <c r="I173" i="4"/>
  <c r="G173" i="4"/>
  <c r="B173" i="4"/>
  <c r="S172" i="4"/>
  <c r="R172" i="4"/>
  <c r="I172" i="4"/>
  <c r="G172" i="4"/>
  <c r="B172" i="4"/>
  <c r="S171" i="4"/>
  <c r="R171" i="4"/>
  <c r="I171" i="4"/>
  <c r="G171" i="4"/>
  <c r="B171" i="4"/>
  <c r="S170" i="4"/>
  <c r="R170" i="4"/>
  <c r="I170" i="4"/>
  <c r="G170" i="4"/>
  <c r="B170" i="4"/>
  <c r="S169" i="4"/>
  <c r="R169" i="4"/>
  <c r="I169" i="4"/>
  <c r="G169" i="4"/>
  <c r="B169" i="4"/>
  <c r="S168" i="4"/>
  <c r="R168" i="4"/>
  <c r="I168" i="4"/>
  <c r="G168" i="4"/>
  <c r="B168" i="4"/>
  <c r="S167" i="4"/>
  <c r="R167" i="4"/>
  <c r="I167" i="4"/>
  <c r="G167" i="4"/>
  <c r="B167" i="4"/>
  <c r="S166" i="4"/>
  <c r="R166" i="4"/>
  <c r="I166" i="4"/>
  <c r="G166" i="4"/>
  <c r="B166" i="4"/>
  <c r="S165" i="4"/>
  <c r="R165" i="4"/>
  <c r="I165" i="4"/>
  <c r="H165" i="4"/>
  <c r="G165" i="4"/>
  <c r="B165" i="4"/>
  <c r="S164" i="4"/>
  <c r="R164" i="4"/>
  <c r="I164" i="4"/>
  <c r="H164" i="4"/>
  <c r="G164" i="4"/>
  <c r="B164" i="4"/>
  <c r="S163" i="4"/>
  <c r="R163" i="4"/>
  <c r="I163" i="4"/>
  <c r="H163" i="4"/>
  <c r="G163" i="4"/>
  <c r="B163" i="4"/>
  <c r="S162" i="4"/>
  <c r="R162" i="4"/>
  <c r="I162" i="4"/>
  <c r="H162" i="4"/>
  <c r="G162" i="4"/>
  <c r="B162" i="4"/>
  <c r="S161" i="4"/>
  <c r="R161" i="4"/>
  <c r="I161" i="4"/>
  <c r="H161" i="4"/>
  <c r="G161" i="4"/>
  <c r="B161" i="4"/>
  <c r="S160" i="4"/>
  <c r="R160" i="4"/>
  <c r="I160" i="4"/>
  <c r="H160" i="4"/>
  <c r="G160" i="4"/>
  <c r="B160" i="4"/>
  <c r="S159" i="4"/>
  <c r="R159" i="4"/>
  <c r="I159" i="4"/>
  <c r="H159" i="4"/>
  <c r="G159" i="4"/>
  <c r="B159" i="4"/>
  <c r="S158" i="4"/>
  <c r="R158" i="4"/>
  <c r="I158" i="4"/>
  <c r="H158" i="4"/>
  <c r="G158" i="4"/>
  <c r="B158" i="4"/>
  <c r="S157" i="4"/>
  <c r="R157" i="4"/>
  <c r="I157" i="4"/>
  <c r="H157" i="4"/>
  <c r="G157" i="4"/>
  <c r="B157" i="4"/>
  <c r="S156" i="4"/>
  <c r="R156" i="4"/>
  <c r="I156" i="4"/>
  <c r="H156" i="4"/>
  <c r="G156" i="4"/>
  <c r="B156" i="4"/>
  <c r="S155" i="4"/>
  <c r="R155" i="4"/>
  <c r="I155" i="4"/>
  <c r="H155" i="4"/>
  <c r="G155" i="4"/>
  <c r="B155" i="4"/>
  <c r="S154" i="4"/>
  <c r="R154" i="4"/>
  <c r="I154" i="4"/>
  <c r="H154" i="4"/>
  <c r="G154" i="4"/>
  <c r="B154" i="4"/>
  <c r="S153" i="4"/>
  <c r="R153" i="4"/>
  <c r="I153" i="4"/>
  <c r="H153" i="4"/>
  <c r="G153" i="4"/>
  <c r="B153" i="4"/>
  <c r="S152" i="4"/>
  <c r="R152" i="4"/>
  <c r="I152" i="4"/>
  <c r="H152" i="4"/>
  <c r="G152" i="4"/>
  <c r="B152" i="4"/>
  <c r="S151" i="4"/>
  <c r="R151" i="4"/>
  <c r="I151" i="4"/>
  <c r="H151" i="4"/>
  <c r="G151" i="4"/>
  <c r="B151" i="4"/>
  <c r="S150" i="4"/>
  <c r="R150" i="4"/>
  <c r="I150" i="4"/>
  <c r="H150" i="4"/>
  <c r="G150" i="4"/>
  <c r="B150" i="4"/>
  <c r="S149" i="4"/>
  <c r="R149" i="4"/>
  <c r="I149" i="4"/>
  <c r="H149" i="4"/>
  <c r="G149" i="4"/>
  <c r="B149" i="4"/>
  <c r="S148" i="4"/>
  <c r="R148" i="4"/>
  <c r="I148" i="4"/>
  <c r="H148" i="4"/>
  <c r="G148" i="4"/>
  <c r="B148" i="4"/>
  <c r="S147" i="4"/>
  <c r="R147" i="4"/>
  <c r="I147" i="4"/>
  <c r="H147" i="4"/>
  <c r="G147" i="4"/>
  <c r="B147" i="4"/>
  <c r="S146" i="4"/>
  <c r="R146" i="4"/>
  <c r="I146" i="4"/>
  <c r="H146" i="4"/>
  <c r="G146" i="4"/>
  <c r="B146" i="4"/>
  <c r="S145" i="4"/>
  <c r="R145" i="4"/>
  <c r="I145" i="4"/>
  <c r="H145" i="4"/>
  <c r="G145" i="4"/>
  <c r="B145" i="4"/>
  <c r="S144" i="4"/>
  <c r="R144" i="4"/>
  <c r="I144" i="4"/>
  <c r="H144" i="4"/>
  <c r="G144" i="4"/>
  <c r="B144" i="4"/>
  <c r="S143" i="4"/>
  <c r="R143" i="4"/>
  <c r="I143" i="4"/>
  <c r="H143" i="4"/>
  <c r="G143" i="4"/>
  <c r="B143" i="4"/>
  <c r="S142" i="4"/>
  <c r="R142" i="4"/>
  <c r="I142" i="4"/>
  <c r="H142" i="4"/>
  <c r="G142" i="4"/>
  <c r="B142" i="4"/>
  <c r="S141" i="4"/>
  <c r="R141" i="4"/>
  <c r="I141" i="4"/>
  <c r="H141" i="4"/>
  <c r="G141" i="4"/>
  <c r="B141" i="4"/>
  <c r="S140" i="4"/>
  <c r="R140" i="4"/>
  <c r="I140" i="4"/>
  <c r="H140" i="4"/>
  <c r="G140" i="4"/>
  <c r="B140" i="4"/>
  <c r="S139" i="4"/>
  <c r="R139" i="4"/>
  <c r="I139" i="4"/>
  <c r="H139" i="4"/>
  <c r="G139" i="4"/>
  <c r="B139" i="4"/>
  <c r="S138" i="4"/>
  <c r="R138" i="4"/>
  <c r="I138" i="4"/>
  <c r="H138" i="4"/>
  <c r="G138" i="4"/>
  <c r="B138" i="4"/>
  <c r="S137" i="4"/>
  <c r="R137" i="4"/>
  <c r="I137" i="4"/>
  <c r="H137" i="4"/>
  <c r="G137" i="4"/>
  <c r="B137" i="4"/>
  <c r="S136" i="4"/>
  <c r="R136" i="4"/>
  <c r="I136" i="4"/>
  <c r="H136" i="4"/>
  <c r="G136" i="4"/>
  <c r="B136" i="4"/>
  <c r="S135" i="4"/>
  <c r="R135" i="4"/>
  <c r="I135" i="4"/>
  <c r="H135" i="4"/>
  <c r="G135" i="4"/>
  <c r="B135" i="4"/>
  <c r="S134" i="4"/>
  <c r="R134" i="4"/>
  <c r="I134" i="4"/>
  <c r="H134" i="4"/>
  <c r="G134" i="4"/>
  <c r="B134" i="4"/>
  <c r="S133" i="4"/>
  <c r="R133" i="4"/>
  <c r="I133" i="4"/>
  <c r="H133" i="4"/>
  <c r="G133" i="4"/>
  <c r="B133" i="4"/>
  <c r="S132" i="4"/>
  <c r="R132" i="4"/>
  <c r="I132" i="4"/>
  <c r="H132" i="4"/>
  <c r="G132" i="4"/>
  <c r="B132" i="4"/>
  <c r="S131" i="4"/>
  <c r="R131" i="4"/>
  <c r="I131" i="4"/>
  <c r="H131" i="4"/>
  <c r="G131" i="4"/>
  <c r="B131" i="4"/>
  <c r="S130" i="4"/>
  <c r="R130" i="4"/>
  <c r="I130" i="4"/>
  <c r="H130" i="4"/>
  <c r="G130" i="4"/>
  <c r="B130" i="4"/>
  <c r="S129" i="4"/>
  <c r="R129" i="4"/>
  <c r="I129" i="4"/>
  <c r="H129" i="4"/>
  <c r="G129" i="4"/>
  <c r="B129" i="4"/>
  <c r="S128" i="4"/>
  <c r="R128" i="4"/>
  <c r="I128" i="4"/>
  <c r="H128" i="4"/>
  <c r="G128" i="4"/>
  <c r="B128" i="4"/>
  <c r="S127" i="4"/>
  <c r="R127" i="4"/>
  <c r="I127" i="4"/>
  <c r="H127" i="4"/>
  <c r="G127" i="4"/>
  <c r="B127" i="4"/>
  <c r="S126" i="4"/>
  <c r="R126" i="4"/>
  <c r="I126" i="4"/>
  <c r="H126" i="4"/>
  <c r="G126" i="4"/>
  <c r="B126" i="4"/>
  <c r="S125" i="4"/>
  <c r="R125" i="4"/>
  <c r="I125" i="4"/>
  <c r="H125" i="4"/>
  <c r="G125" i="4"/>
  <c r="B125" i="4"/>
  <c r="S124" i="4"/>
  <c r="R124" i="4"/>
  <c r="I124" i="4"/>
  <c r="H124" i="4"/>
  <c r="G124" i="4"/>
  <c r="B124" i="4"/>
  <c r="S123" i="4"/>
  <c r="R123" i="4"/>
  <c r="M123" i="4"/>
  <c r="L123" i="4"/>
  <c r="K123" i="4"/>
  <c r="I123" i="4"/>
  <c r="H123" i="4"/>
  <c r="G123" i="4"/>
  <c r="B123" i="4"/>
  <c r="S122" i="4"/>
  <c r="R122" i="4"/>
  <c r="M122" i="4"/>
  <c r="L122" i="4"/>
  <c r="K122" i="4"/>
  <c r="I122" i="4"/>
  <c r="H122" i="4"/>
  <c r="G122" i="4"/>
  <c r="B122" i="4"/>
  <c r="S121" i="4"/>
  <c r="R121" i="4"/>
  <c r="M121" i="4"/>
  <c r="L121" i="4"/>
  <c r="K121" i="4"/>
  <c r="I121" i="4"/>
  <c r="H121" i="4"/>
  <c r="G121" i="4"/>
  <c r="B121" i="4"/>
  <c r="S120" i="4"/>
  <c r="R120" i="4"/>
  <c r="M120" i="4"/>
  <c r="L120" i="4"/>
  <c r="K120" i="4"/>
  <c r="I120" i="4"/>
  <c r="H120" i="4"/>
  <c r="G120" i="4"/>
  <c r="B120" i="4"/>
  <c r="S119" i="4"/>
  <c r="R119" i="4"/>
  <c r="M119" i="4"/>
  <c r="L119" i="4"/>
  <c r="K119" i="4"/>
  <c r="I119" i="4"/>
  <c r="H119" i="4"/>
  <c r="G119" i="4"/>
  <c r="B119" i="4"/>
  <c r="S118" i="4"/>
  <c r="R118" i="4"/>
  <c r="M118" i="4"/>
  <c r="L118" i="4"/>
  <c r="K118" i="4"/>
  <c r="I118" i="4"/>
  <c r="H118" i="4"/>
  <c r="G118" i="4"/>
  <c r="B118" i="4"/>
  <c r="S117" i="4"/>
  <c r="R117" i="4"/>
  <c r="M117" i="4"/>
  <c r="L117" i="4"/>
  <c r="K117" i="4"/>
  <c r="I117" i="4"/>
  <c r="H117" i="4"/>
  <c r="G117" i="4"/>
  <c r="B117" i="4"/>
  <c r="S116" i="4"/>
  <c r="R116" i="4"/>
  <c r="M116" i="4"/>
  <c r="L116" i="4"/>
  <c r="K116" i="4"/>
  <c r="I116" i="4"/>
  <c r="H116" i="4"/>
  <c r="G116" i="4"/>
  <c r="B116" i="4"/>
  <c r="S115" i="4"/>
  <c r="R115" i="4"/>
  <c r="M115" i="4"/>
  <c r="L115" i="4"/>
  <c r="K115" i="4"/>
  <c r="I115" i="4"/>
  <c r="H115" i="4"/>
  <c r="G115" i="4"/>
  <c r="B115" i="4"/>
  <c r="S114" i="4"/>
  <c r="R114" i="4"/>
  <c r="M114" i="4"/>
  <c r="L114" i="4"/>
  <c r="K114" i="4"/>
  <c r="I114" i="4"/>
  <c r="H114" i="4"/>
  <c r="G114" i="4"/>
  <c r="B114" i="4"/>
  <c r="S113" i="4"/>
  <c r="R113" i="4"/>
  <c r="M113" i="4"/>
  <c r="L113" i="4"/>
  <c r="K113" i="4"/>
  <c r="I113" i="4"/>
  <c r="H113" i="4"/>
  <c r="G113" i="4"/>
  <c r="B113" i="4"/>
  <c r="S112" i="4"/>
  <c r="R112" i="4"/>
  <c r="M112" i="4"/>
  <c r="L112" i="4"/>
  <c r="K112" i="4"/>
  <c r="I112" i="4"/>
  <c r="H112" i="4"/>
  <c r="G112" i="4"/>
  <c r="B112" i="4"/>
  <c r="S111" i="4"/>
  <c r="R111" i="4"/>
  <c r="M111" i="4"/>
  <c r="L111" i="4"/>
  <c r="K111" i="4"/>
  <c r="I111" i="4"/>
  <c r="H111" i="4"/>
  <c r="G111" i="4"/>
  <c r="B111" i="4"/>
  <c r="S110" i="4"/>
  <c r="R110" i="4"/>
  <c r="M110" i="4"/>
  <c r="L110" i="4"/>
  <c r="K110" i="4"/>
  <c r="I110" i="4"/>
  <c r="H110" i="4"/>
  <c r="G110" i="4"/>
  <c r="B110" i="4"/>
  <c r="S109" i="4"/>
  <c r="R109" i="4"/>
  <c r="M109" i="4"/>
  <c r="L109" i="4"/>
  <c r="K109" i="4"/>
  <c r="I109" i="4"/>
  <c r="H109" i="4"/>
  <c r="G109" i="4"/>
  <c r="B109" i="4"/>
  <c r="S108" i="4"/>
  <c r="R108" i="4"/>
  <c r="M108" i="4"/>
  <c r="L108" i="4"/>
  <c r="K108" i="4"/>
  <c r="I108" i="4"/>
  <c r="H108" i="4"/>
  <c r="G108" i="4"/>
  <c r="B108" i="4"/>
  <c r="S107" i="4"/>
  <c r="R107" i="4"/>
  <c r="M107" i="4"/>
  <c r="L107" i="4"/>
  <c r="K107" i="4"/>
  <c r="I107" i="4"/>
  <c r="H107" i="4"/>
  <c r="G107" i="4"/>
  <c r="B107" i="4"/>
  <c r="S106" i="4"/>
  <c r="R106" i="4"/>
  <c r="M106" i="4"/>
  <c r="L106" i="4"/>
  <c r="K106" i="4"/>
  <c r="I106" i="4"/>
  <c r="H106" i="4"/>
  <c r="G106" i="4"/>
  <c r="B106" i="4"/>
  <c r="S105" i="4"/>
  <c r="R105" i="4"/>
  <c r="M105" i="4"/>
  <c r="L105" i="4"/>
  <c r="K105" i="4"/>
  <c r="I105" i="4"/>
  <c r="H105" i="4"/>
  <c r="G105" i="4"/>
  <c r="B105" i="4"/>
  <c r="S104" i="4"/>
  <c r="R104" i="4"/>
  <c r="M104" i="4"/>
  <c r="L104" i="4"/>
  <c r="K104" i="4"/>
  <c r="I104" i="4"/>
  <c r="H104" i="4"/>
  <c r="G104" i="4"/>
  <c r="B104" i="4"/>
  <c r="S103" i="4"/>
  <c r="R103" i="4"/>
  <c r="M103" i="4"/>
  <c r="L103" i="4"/>
  <c r="K103" i="4"/>
  <c r="I103" i="4"/>
  <c r="H103" i="4"/>
  <c r="G103" i="4"/>
  <c r="B103" i="4"/>
  <c r="S102" i="4"/>
  <c r="R102" i="4"/>
  <c r="M102" i="4"/>
  <c r="L102" i="4"/>
  <c r="K102" i="4"/>
  <c r="I102" i="4"/>
  <c r="H102" i="4"/>
  <c r="G102" i="4"/>
  <c r="B102" i="4"/>
  <c r="S101" i="4"/>
  <c r="R101" i="4"/>
  <c r="M101" i="4"/>
  <c r="L101" i="4"/>
  <c r="K101" i="4"/>
  <c r="I101" i="4"/>
  <c r="H101" i="4"/>
  <c r="G101" i="4"/>
  <c r="B101" i="4"/>
  <c r="S100" i="4"/>
  <c r="R100" i="4"/>
  <c r="M100" i="4"/>
  <c r="L100" i="4"/>
  <c r="K100" i="4"/>
  <c r="I100" i="4"/>
  <c r="H100" i="4"/>
  <c r="G100" i="4"/>
  <c r="B100" i="4"/>
  <c r="S99" i="4"/>
  <c r="R99" i="4"/>
  <c r="M99" i="4"/>
  <c r="L99" i="4"/>
  <c r="K99" i="4"/>
  <c r="I99" i="4"/>
  <c r="H99" i="4"/>
  <c r="G99" i="4"/>
  <c r="B99" i="4"/>
  <c r="S98" i="4"/>
  <c r="R98" i="4"/>
  <c r="M98" i="4"/>
  <c r="L98" i="4"/>
  <c r="K98" i="4"/>
  <c r="I98" i="4"/>
  <c r="H98" i="4"/>
  <c r="G98" i="4"/>
  <c r="B98" i="4"/>
  <c r="S97" i="4"/>
  <c r="R97" i="4"/>
  <c r="M97" i="4"/>
  <c r="L97" i="4"/>
  <c r="K97" i="4"/>
  <c r="I97" i="4"/>
  <c r="H97" i="4"/>
  <c r="G97" i="4"/>
  <c r="B97" i="4"/>
  <c r="S96" i="4"/>
  <c r="R96" i="4"/>
  <c r="M96" i="4"/>
  <c r="L96" i="4"/>
  <c r="K96" i="4"/>
  <c r="I96" i="4"/>
  <c r="H96" i="4"/>
  <c r="G96" i="4"/>
  <c r="B96" i="4"/>
  <c r="S95" i="4"/>
  <c r="R95" i="4"/>
  <c r="M95" i="4"/>
  <c r="L95" i="4"/>
  <c r="K95" i="4"/>
  <c r="I95" i="4"/>
  <c r="H95" i="4"/>
  <c r="G95" i="4"/>
  <c r="B95" i="4"/>
  <c r="S94" i="4"/>
  <c r="R94" i="4"/>
  <c r="M94" i="4"/>
  <c r="L94" i="4"/>
  <c r="K94" i="4"/>
  <c r="I94" i="4"/>
  <c r="H94" i="4"/>
  <c r="G94" i="4"/>
  <c r="B94" i="4"/>
  <c r="S93" i="4"/>
  <c r="R93" i="4"/>
  <c r="M93" i="4"/>
  <c r="L93" i="4"/>
  <c r="K93" i="4"/>
  <c r="I93" i="4"/>
  <c r="H93" i="4"/>
  <c r="G93" i="4"/>
  <c r="B93" i="4"/>
  <c r="S92" i="4"/>
  <c r="R92" i="4"/>
  <c r="M92" i="4"/>
  <c r="L92" i="4"/>
  <c r="K92" i="4"/>
  <c r="I92" i="4"/>
  <c r="H92" i="4"/>
  <c r="G92" i="4"/>
  <c r="B92" i="4"/>
  <c r="S91" i="4"/>
  <c r="R91" i="4"/>
  <c r="M91" i="4"/>
  <c r="L91" i="4"/>
  <c r="K91" i="4"/>
  <c r="I91" i="4"/>
  <c r="H91" i="4"/>
  <c r="G91" i="4"/>
  <c r="B91" i="4"/>
  <c r="S90" i="4"/>
  <c r="R90" i="4"/>
  <c r="M90" i="4"/>
  <c r="L90" i="4"/>
  <c r="K90" i="4"/>
  <c r="I90" i="4"/>
  <c r="H90" i="4"/>
  <c r="G90" i="4"/>
  <c r="B90" i="4"/>
  <c r="S89" i="4"/>
  <c r="R89" i="4"/>
  <c r="M89" i="4"/>
  <c r="L89" i="4"/>
  <c r="K89" i="4"/>
  <c r="I89" i="4"/>
  <c r="H89" i="4"/>
  <c r="G89" i="4"/>
  <c r="B89" i="4"/>
  <c r="S88" i="4"/>
  <c r="R88" i="4"/>
  <c r="M88" i="4"/>
  <c r="L88" i="4"/>
  <c r="K88" i="4"/>
  <c r="I88" i="4"/>
  <c r="H88" i="4"/>
  <c r="G88" i="4"/>
  <c r="B88" i="4"/>
  <c r="S87" i="4"/>
  <c r="R87" i="4"/>
  <c r="M87" i="4"/>
  <c r="L87" i="4"/>
  <c r="K87" i="4"/>
  <c r="I87" i="4"/>
  <c r="H87" i="4"/>
  <c r="G87" i="4"/>
  <c r="B87" i="4"/>
  <c r="S86" i="4"/>
  <c r="R86" i="4"/>
  <c r="M86" i="4"/>
  <c r="L86" i="4"/>
  <c r="K86" i="4"/>
  <c r="I86" i="4"/>
  <c r="H86" i="4"/>
  <c r="G86" i="4"/>
  <c r="B86" i="4"/>
  <c r="S85" i="4"/>
  <c r="R85" i="4"/>
  <c r="M85" i="4"/>
  <c r="L85" i="4"/>
  <c r="K85" i="4"/>
  <c r="I85" i="4"/>
  <c r="H85" i="4"/>
  <c r="G85" i="4"/>
  <c r="B85" i="4"/>
  <c r="S84" i="4"/>
  <c r="R84" i="4"/>
  <c r="M84" i="4"/>
  <c r="L84" i="4"/>
  <c r="K84" i="4"/>
  <c r="I84" i="4"/>
  <c r="H84" i="4"/>
  <c r="G84" i="4"/>
  <c r="B84" i="4"/>
  <c r="S83" i="4"/>
  <c r="R83" i="4"/>
  <c r="M83" i="4"/>
  <c r="L83" i="4"/>
  <c r="K83" i="4"/>
  <c r="I83" i="4"/>
  <c r="H83" i="4"/>
  <c r="G83" i="4"/>
  <c r="B83" i="4"/>
  <c r="S82" i="4"/>
  <c r="R82" i="4"/>
  <c r="M82" i="4"/>
  <c r="L82" i="4"/>
  <c r="K82" i="4"/>
  <c r="I82" i="4"/>
  <c r="H82" i="4"/>
  <c r="G82" i="4"/>
  <c r="B82" i="4"/>
  <c r="S81" i="4"/>
  <c r="R81" i="4"/>
  <c r="M81" i="4"/>
  <c r="L81" i="4"/>
  <c r="K81" i="4"/>
  <c r="I81" i="4"/>
  <c r="H81" i="4"/>
  <c r="G81" i="4"/>
  <c r="B81" i="4"/>
  <c r="S80" i="4"/>
  <c r="R80" i="4"/>
  <c r="M80" i="4"/>
  <c r="L80" i="4"/>
  <c r="K80" i="4"/>
  <c r="I80" i="4"/>
  <c r="H80" i="4"/>
  <c r="G80" i="4"/>
  <c r="B80" i="4"/>
  <c r="S79" i="4"/>
  <c r="R79" i="4"/>
  <c r="M79" i="4"/>
  <c r="L79" i="4"/>
  <c r="K79" i="4"/>
  <c r="I79" i="4"/>
  <c r="H79" i="4"/>
  <c r="G79" i="4"/>
  <c r="B79" i="4"/>
  <c r="S78" i="4"/>
  <c r="R78" i="4"/>
  <c r="M78" i="4"/>
  <c r="L78" i="4"/>
  <c r="K78" i="4"/>
  <c r="I78" i="4"/>
  <c r="H78" i="4"/>
  <c r="G78" i="4"/>
  <c r="B78" i="4"/>
  <c r="S77" i="4"/>
  <c r="R77" i="4"/>
  <c r="M77" i="4"/>
  <c r="L77" i="4"/>
  <c r="K77" i="4"/>
  <c r="I77" i="4"/>
  <c r="H77" i="4"/>
  <c r="G77" i="4"/>
  <c r="B77" i="4"/>
  <c r="S76" i="4"/>
  <c r="R76" i="4"/>
  <c r="M76" i="4"/>
  <c r="L76" i="4"/>
  <c r="K76" i="4"/>
  <c r="I76" i="4"/>
  <c r="H76" i="4"/>
  <c r="G76" i="4"/>
  <c r="B76" i="4"/>
  <c r="S75" i="4"/>
  <c r="R75" i="4"/>
  <c r="M75" i="4"/>
  <c r="L75" i="4"/>
  <c r="K75" i="4"/>
  <c r="I75" i="4"/>
  <c r="H75" i="4"/>
  <c r="G75" i="4"/>
  <c r="B75" i="4"/>
  <c r="S74" i="4"/>
  <c r="R74" i="4"/>
  <c r="M74" i="4"/>
  <c r="L74" i="4"/>
  <c r="K74" i="4"/>
  <c r="I74" i="4"/>
  <c r="H74" i="4"/>
  <c r="G74" i="4"/>
  <c r="B74" i="4"/>
  <c r="S73" i="4"/>
  <c r="R73" i="4"/>
  <c r="M73" i="4"/>
  <c r="L73" i="4"/>
  <c r="K73" i="4"/>
  <c r="I73" i="4"/>
  <c r="H73" i="4"/>
  <c r="G73" i="4"/>
  <c r="B73" i="4"/>
  <c r="S72" i="4"/>
  <c r="R72" i="4"/>
  <c r="M72" i="4"/>
  <c r="L72" i="4"/>
  <c r="K72" i="4"/>
  <c r="I72" i="4"/>
  <c r="H72" i="4"/>
  <c r="G72" i="4"/>
  <c r="B72" i="4"/>
  <c r="S71" i="4"/>
  <c r="R71" i="4"/>
  <c r="M71" i="4"/>
  <c r="L71" i="4"/>
  <c r="K71" i="4"/>
  <c r="I71" i="4"/>
  <c r="H71" i="4"/>
  <c r="G71" i="4"/>
  <c r="B71" i="4"/>
  <c r="S70" i="4"/>
  <c r="R70" i="4"/>
  <c r="M70" i="4"/>
  <c r="L70" i="4"/>
  <c r="K70" i="4"/>
  <c r="I70" i="4"/>
  <c r="H70" i="4"/>
  <c r="G70" i="4"/>
  <c r="B70" i="4"/>
  <c r="S69" i="4"/>
  <c r="R69" i="4"/>
  <c r="M69" i="4"/>
  <c r="L69" i="4"/>
  <c r="K69" i="4"/>
  <c r="I69" i="4"/>
  <c r="H69" i="4"/>
  <c r="G69" i="4"/>
  <c r="B69" i="4"/>
  <c r="S68" i="4"/>
  <c r="R68" i="4"/>
  <c r="M68" i="4"/>
  <c r="L68" i="4"/>
  <c r="K68" i="4"/>
  <c r="I68" i="4"/>
  <c r="H68" i="4"/>
  <c r="G68" i="4"/>
  <c r="B68" i="4"/>
  <c r="S67" i="4"/>
  <c r="R67" i="4"/>
  <c r="M67" i="4"/>
  <c r="L67" i="4"/>
  <c r="K67" i="4"/>
  <c r="I67" i="4"/>
  <c r="H67" i="4"/>
  <c r="G67" i="4"/>
  <c r="B67" i="4"/>
  <c r="S66" i="4"/>
  <c r="R66" i="4"/>
  <c r="M66" i="4"/>
  <c r="L66" i="4"/>
  <c r="K66" i="4"/>
  <c r="I66" i="4"/>
  <c r="H66" i="4"/>
  <c r="G66" i="4"/>
  <c r="B66" i="4"/>
  <c r="S65" i="4"/>
  <c r="R65" i="4"/>
  <c r="M65" i="4"/>
  <c r="L65" i="4"/>
  <c r="K65" i="4"/>
  <c r="I65" i="4"/>
  <c r="H65" i="4"/>
  <c r="G65" i="4"/>
  <c r="B65" i="4"/>
  <c r="S64" i="4"/>
  <c r="R64" i="4"/>
  <c r="M64" i="4"/>
  <c r="L64" i="4"/>
  <c r="K64" i="4"/>
  <c r="I64" i="4"/>
  <c r="H64" i="4"/>
  <c r="G64" i="4"/>
  <c r="B64" i="4"/>
  <c r="S63" i="4"/>
  <c r="R63" i="4"/>
  <c r="M63" i="4"/>
  <c r="L63" i="4"/>
  <c r="K63" i="4"/>
  <c r="I63" i="4"/>
  <c r="H63" i="4"/>
  <c r="G63" i="4"/>
  <c r="B63" i="4"/>
  <c r="S62" i="4"/>
  <c r="R62" i="4"/>
  <c r="M62" i="4"/>
  <c r="L62" i="4"/>
  <c r="K62" i="4"/>
  <c r="I62" i="4"/>
  <c r="H62" i="4"/>
  <c r="G62" i="4"/>
  <c r="B62" i="4"/>
  <c r="S61" i="4"/>
  <c r="R61" i="4"/>
  <c r="M61" i="4"/>
  <c r="L61" i="4"/>
  <c r="K61" i="4"/>
  <c r="I61" i="4"/>
  <c r="H61" i="4"/>
  <c r="G61" i="4"/>
  <c r="B61" i="4"/>
  <c r="S60" i="4"/>
  <c r="R60" i="4"/>
  <c r="M60" i="4"/>
  <c r="L60" i="4"/>
  <c r="K60" i="4"/>
  <c r="I60" i="4"/>
  <c r="H60" i="4"/>
  <c r="G60" i="4"/>
  <c r="B60" i="4"/>
  <c r="S59" i="4"/>
  <c r="R59" i="4"/>
  <c r="M59" i="4"/>
  <c r="L59" i="4"/>
  <c r="K59" i="4"/>
  <c r="I59" i="4"/>
  <c r="H59" i="4"/>
  <c r="G59" i="4"/>
  <c r="B59" i="4"/>
  <c r="S58" i="4"/>
  <c r="R58" i="4"/>
  <c r="M58" i="4"/>
  <c r="L58" i="4"/>
  <c r="K58" i="4"/>
  <c r="I58" i="4"/>
  <c r="H58" i="4"/>
  <c r="G58" i="4"/>
  <c r="B58" i="4"/>
  <c r="S57" i="4"/>
  <c r="R57" i="4"/>
  <c r="M57" i="4"/>
  <c r="L57" i="4"/>
  <c r="K57" i="4"/>
  <c r="I57" i="4"/>
  <c r="H57" i="4"/>
  <c r="G57" i="4"/>
  <c r="B57" i="4"/>
  <c r="S56" i="4"/>
  <c r="R56" i="4"/>
  <c r="M56" i="4"/>
  <c r="L56" i="4"/>
  <c r="K56" i="4"/>
  <c r="I56" i="4"/>
  <c r="H56" i="4"/>
  <c r="G56" i="4"/>
  <c r="B56" i="4"/>
  <c r="S55" i="4"/>
  <c r="R55" i="4"/>
  <c r="M55" i="4"/>
  <c r="L55" i="4"/>
  <c r="K55" i="4"/>
  <c r="I55" i="4"/>
  <c r="H55" i="4"/>
  <c r="G55" i="4"/>
  <c r="B55" i="4"/>
  <c r="S54" i="4"/>
  <c r="R54" i="4"/>
  <c r="M54" i="4"/>
  <c r="L54" i="4"/>
  <c r="K54" i="4"/>
  <c r="I54" i="4"/>
  <c r="H54" i="4"/>
  <c r="G54" i="4"/>
  <c r="B54" i="4"/>
  <c r="S53" i="4"/>
  <c r="R53" i="4"/>
  <c r="M53" i="4"/>
  <c r="L53" i="4"/>
  <c r="K53" i="4"/>
  <c r="I53" i="4"/>
  <c r="H53" i="4"/>
  <c r="G53" i="4"/>
  <c r="B53" i="4"/>
  <c r="S52" i="4"/>
  <c r="R52" i="4"/>
  <c r="M52" i="4"/>
  <c r="L52" i="4"/>
  <c r="K52" i="4"/>
  <c r="I52" i="4"/>
  <c r="H52" i="4"/>
  <c r="G52" i="4"/>
  <c r="B52" i="4"/>
  <c r="S51" i="4"/>
  <c r="R51" i="4"/>
  <c r="M51" i="4"/>
  <c r="L51" i="4"/>
  <c r="K51" i="4"/>
  <c r="I51" i="4"/>
  <c r="H51" i="4"/>
  <c r="G51" i="4"/>
  <c r="B51" i="4"/>
  <c r="S50" i="4"/>
  <c r="R50" i="4"/>
  <c r="M50" i="4"/>
  <c r="L50" i="4"/>
  <c r="K50" i="4"/>
  <c r="I50" i="4"/>
  <c r="H50" i="4"/>
  <c r="G50" i="4"/>
  <c r="B50" i="4"/>
  <c r="S49" i="4"/>
  <c r="R49" i="4"/>
  <c r="M49" i="4"/>
  <c r="L49" i="4"/>
  <c r="K49" i="4"/>
  <c r="I49" i="4"/>
  <c r="H49" i="4"/>
  <c r="G49" i="4"/>
  <c r="B49" i="4"/>
  <c r="S48" i="4"/>
  <c r="R48" i="4"/>
  <c r="M48" i="4"/>
  <c r="L48" i="4"/>
  <c r="K48" i="4"/>
  <c r="I48" i="4"/>
  <c r="H48" i="4"/>
  <c r="G48" i="4"/>
  <c r="B48" i="4"/>
  <c r="S47" i="4"/>
  <c r="R47" i="4"/>
  <c r="M47" i="4"/>
  <c r="L47" i="4"/>
  <c r="K47" i="4"/>
  <c r="I47" i="4"/>
  <c r="H47" i="4"/>
  <c r="G47" i="4"/>
  <c r="B47" i="4"/>
  <c r="S46" i="4"/>
  <c r="R46" i="4"/>
  <c r="M46" i="4"/>
  <c r="L46" i="4"/>
  <c r="K46" i="4"/>
  <c r="I46" i="4"/>
  <c r="H46" i="4"/>
  <c r="G46" i="4"/>
  <c r="B46" i="4"/>
  <c r="S45" i="4"/>
  <c r="R45" i="4"/>
  <c r="M45" i="4"/>
  <c r="L45" i="4"/>
  <c r="K45" i="4"/>
  <c r="I45" i="4"/>
  <c r="H45" i="4"/>
  <c r="G45" i="4"/>
  <c r="B45" i="4"/>
  <c r="S44" i="4"/>
  <c r="R44" i="4"/>
  <c r="M44" i="4"/>
  <c r="L44" i="4"/>
  <c r="K44" i="4"/>
  <c r="I44" i="4"/>
  <c r="H44" i="4"/>
  <c r="G44" i="4"/>
  <c r="B44" i="4"/>
  <c r="S43" i="4"/>
  <c r="R43" i="4"/>
  <c r="M43" i="4"/>
  <c r="L43" i="4"/>
  <c r="K43" i="4"/>
  <c r="I43" i="4"/>
  <c r="H43" i="4"/>
  <c r="G43" i="4"/>
  <c r="B43" i="4"/>
  <c r="S42" i="4"/>
  <c r="R42" i="4"/>
  <c r="M42" i="4"/>
  <c r="L42" i="4"/>
  <c r="K42" i="4"/>
  <c r="I42" i="4"/>
  <c r="H42" i="4"/>
  <c r="G42" i="4"/>
  <c r="B42" i="4"/>
  <c r="S41" i="4"/>
  <c r="R41" i="4"/>
  <c r="M41" i="4"/>
  <c r="L41" i="4"/>
  <c r="K41" i="4"/>
  <c r="I41" i="4"/>
  <c r="H41" i="4"/>
  <c r="G41" i="4"/>
  <c r="B41" i="4"/>
  <c r="S40" i="4"/>
  <c r="R40" i="4"/>
  <c r="M40" i="4"/>
  <c r="L40" i="4"/>
  <c r="K40" i="4"/>
  <c r="I40" i="4"/>
  <c r="H40" i="4"/>
  <c r="G40" i="4"/>
  <c r="B40" i="4"/>
  <c r="S39" i="4"/>
  <c r="R39" i="4"/>
  <c r="M39" i="4"/>
  <c r="L39" i="4"/>
  <c r="K39" i="4"/>
  <c r="I39" i="4"/>
  <c r="H39" i="4"/>
  <c r="G39" i="4"/>
  <c r="B39" i="4"/>
  <c r="S38" i="4"/>
  <c r="R38" i="4"/>
  <c r="M38" i="4"/>
  <c r="L38" i="4"/>
  <c r="K38" i="4"/>
  <c r="I38" i="4"/>
  <c r="H38" i="4"/>
  <c r="G38" i="4"/>
  <c r="B38" i="4"/>
  <c r="S37" i="4"/>
  <c r="R37" i="4"/>
  <c r="M37" i="4"/>
  <c r="L37" i="4"/>
  <c r="K37" i="4"/>
  <c r="I37" i="4"/>
  <c r="H37" i="4"/>
  <c r="G37" i="4"/>
  <c r="B37" i="4"/>
  <c r="S36" i="4"/>
  <c r="R36" i="4"/>
  <c r="M36" i="4"/>
  <c r="L36" i="4"/>
  <c r="K36" i="4"/>
  <c r="I36" i="4"/>
  <c r="H36" i="4"/>
  <c r="G36" i="4"/>
  <c r="B36" i="4"/>
  <c r="S35" i="4"/>
  <c r="R35" i="4"/>
  <c r="M35" i="4"/>
  <c r="L35" i="4"/>
  <c r="K35" i="4"/>
  <c r="I35" i="4"/>
  <c r="H35" i="4"/>
  <c r="G35" i="4"/>
  <c r="B35" i="4"/>
  <c r="S34" i="4"/>
  <c r="R34" i="4"/>
  <c r="M34" i="4"/>
  <c r="L34" i="4"/>
  <c r="K34" i="4"/>
  <c r="I34" i="4"/>
  <c r="H34" i="4"/>
  <c r="G34" i="4"/>
  <c r="B34" i="4"/>
  <c r="S33" i="4"/>
  <c r="R33" i="4"/>
  <c r="M33" i="4"/>
  <c r="L33" i="4"/>
  <c r="K33" i="4"/>
  <c r="I33" i="4"/>
  <c r="H33" i="4"/>
  <c r="G33" i="4"/>
  <c r="B33" i="4"/>
  <c r="S32" i="4"/>
  <c r="R32" i="4"/>
  <c r="M32" i="4"/>
  <c r="L32" i="4"/>
  <c r="K32" i="4"/>
  <c r="I32" i="4"/>
  <c r="H32" i="4"/>
  <c r="G32" i="4"/>
  <c r="B32" i="4"/>
  <c r="S31" i="4"/>
  <c r="R31" i="4"/>
  <c r="M31" i="4"/>
  <c r="L31" i="4"/>
  <c r="K31" i="4"/>
  <c r="I31" i="4"/>
  <c r="H31" i="4"/>
  <c r="G31" i="4"/>
  <c r="B31" i="4"/>
  <c r="S30" i="4"/>
  <c r="R30" i="4"/>
  <c r="M30" i="4"/>
  <c r="L30" i="4"/>
  <c r="K30" i="4"/>
  <c r="I30" i="4"/>
  <c r="H30" i="4"/>
  <c r="G30" i="4"/>
  <c r="B30" i="4"/>
  <c r="S29" i="4"/>
  <c r="R29" i="4"/>
  <c r="M29" i="4"/>
  <c r="L29" i="4"/>
  <c r="K29" i="4"/>
  <c r="I29" i="4"/>
  <c r="H29" i="4"/>
  <c r="G29" i="4"/>
  <c r="B29" i="4"/>
  <c r="S28" i="4"/>
  <c r="R28" i="4"/>
  <c r="M28" i="4"/>
  <c r="L28" i="4"/>
  <c r="K28" i="4"/>
  <c r="I28" i="4"/>
  <c r="H28" i="4"/>
  <c r="G28" i="4"/>
  <c r="B28" i="4"/>
  <c r="S27" i="4"/>
  <c r="R27" i="4"/>
  <c r="M27" i="4"/>
  <c r="L27" i="4"/>
  <c r="K27" i="4"/>
  <c r="I27" i="4"/>
  <c r="H27" i="4"/>
  <c r="G27" i="4"/>
  <c r="B27" i="4"/>
  <c r="S26" i="4"/>
  <c r="R26" i="4"/>
  <c r="M26" i="4"/>
  <c r="L26" i="4"/>
  <c r="K26" i="4"/>
  <c r="I26" i="4"/>
  <c r="H26" i="4"/>
  <c r="G26" i="4"/>
  <c r="B26" i="4"/>
  <c r="S25" i="4"/>
  <c r="R25" i="4"/>
  <c r="M25" i="4"/>
  <c r="L25" i="4"/>
  <c r="K25" i="4"/>
  <c r="I25" i="4"/>
  <c r="H25" i="4"/>
  <c r="G25" i="4"/>
  <c r="B25" i="4"/>
  <c r="S24" i="4"/>
  <c r="R24" i="4"/>
  <c r="M24" i="4"/>
  <c r="L24" i="4"/>
  <c r="K24" i="4"/>
  <c r="I24" i="4"/>
  <c r="H24" i="4"/>
  <c r="G24" i="4"/>
  <c r="B24" i="4"/>
  <c r="S23" i="4"/>
  <c r="R23" i="4"/>
  <c r="M23" i="4"/>
  <c r="L23" i="4"/>
  <c r="K23" i="4"/>
  <c r="I23" i="4"/>
  <c r="H23" i="4"/>
  <c r="G23" i="4"/>
  <c r="B23" i="4"/>
  <c r="S22" i="4"/>
  <c r="R22" i="4"/>
  <c r="M22" i="4"/>
  <c r="L22" i="4"/>
  <c r="K22" i="4"/>
  <c r="I22" i="4"/>
  <c r="H22" i="4"/>
  <c r="G22" i="4"/>
  <c r="B22" i="4"/>
  <c r="R21" i="4"/>
  <c r="M21" i="4"/>
  <c r="B21" i="4"/>
  <c r="A21" i="4"/>
  <c r="S20" i="4"/>
  <c r="R20" i="4"/>
  <c r="M20" i="4"/>
  <c r="L20" i="4"/>
  <c r="K20" i="4"/>
  <c r="I20" i="4"/>
  <c r="H20" i="4"/>
  <c r="G20" i="4"/>
  <c r="R19" i="4"/>
  <c r="M19" i="4"/>
  <c r="B19" i="4"/>
  <c r="A19" i="4"/>
  <c r="S18" i="4"/>
  <c r="R18" i="4"/>
  <c r="M18" i="4"/>
  <c r="L18" i="4"/>
  <c r="K18" i="4"/>
  <c r="I18" i="4"/>
  <c r="H18" i="4"/>
  <c r="G18" i="4"/>
  <c r="S17" i="4"/>
  <c r="R17" i="4"/>
  <c r="M17" i="4"/>
  <c r="L17" i="4"/>
  <c r="K17" i="4"/>
  <c r="I17" i="4"/>
  <c r="H17" i="4"/>
  <c r="G17" i="4"/>
  <c r="R16" i="4"/>
  <c r="M16" i="4"/>
  <c r="B16" i="4"/>
  <c r="A16" i="4"/>
  <c r="S15" i="4"/>
  <c r="R15" i="4"/>
  <c r="M15" i="4"/>
  <c r="L15" i="4"/>
  <c r="K15" i="4"/>
  <c r="I15" i="4"/>
  <c r="H15" i="4"/>
  <c r="G15" i="4"/>
  <c r="R14" i="4"/>
  <c r="M14" i="4"/>
  <c r="B14" i="4"/>
  <c r="A14" i="4"/>
  <c r="S13" i="4"/>
  <c r="R13" i="4"/>
  <c r="M13" i="4"/>
  <c r="L13" i="4"/>
  <c r="K13" i="4"/>
  <c r="I13" i="4"/>
  <c r="H13" i="4"/>
  <c r="G13" i="4"/>
  <c r="R12" i="4"/>
  <c r="M12" i="4"/>
  <c r="B12" i="4"/>
  <c r="A12" i="4"/>
  <c r="S11" i="4"/>
  <c r="R11" i="4"/>
  <c r="M11" i="4"/>
  <c r="L11" i="4"/>
  <c r="K11" i="4"/>
  <c r="I11" i="4"/>
  <c r="H11" i="4"/>
  <c r="G11" i="4"/>
  <c r="R10" i="4"/>
  <c r="M10" i="4"/>
  <c r="B10" i="4"/>
  <c r="A10" i="4"/>
  <c r="S9" i="4"/>
  <c r="R9" i="4"/>
  <c r="M9" i="4"/>
  <c r="L9" i="4"/>
  <c r="K9" i="4"/>
  <c r="I9" i="4"/>
  <c r="H9" i="4"/>
  <c r="G9" i="4"/>
  <c r="R8" i="4"/>
  <c r="M8" i="4"/>
  <c r="B8" i="4"/>
  <c r="A8" i="4"/>
  <c r="S7" i="4"/>
  <c r="R7" i="4"/>
  <c r="M7" i="4"/>
  <c r="L7" i="4"/>
  <c r="K7" i="4"/>
  <c r="I7" i="4"/>
  <c r="H7" i="4"/>
  <c r="G7" i="4"/>
  <c r="R6" i="4"/>
  <c r="M6" i="4"/>
  <c r="B6" i="4"/>
  <c r="A6" i="4"/>
  <c r="S5" i="4"/>
  <c r="R5" i="4"/>
  <c r="M5" i="4"/>
  <c r="L5" i="4"/>
  <c r="K5" i="4"/>
  <c r="I5" i="4"/>
  <c r="H5" i="4"/>
  <c r="G5" i="4"/>
  <c r="S4" i="4"/>
  <c r="R4" i="4"/>
  <c r="M4" i="4"/>
  <c r="L4" i="4"/>
  <c r="K4" i="4"/>
  <c r="I4" i="4"/>
  <c r="H4" i="4"/>
  <c r="G4" i="4"/>
  <c r="S3" i="4"/>
  <c r="R3" i="4"/>
  <c r="M3" i="4"/>
  <c r="L3" i="4"/>
  <c r="K3" i="4"/>
  <c r="I3" i="4"/>
  <c r="H3" i="4"/>
  <c r="G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G197" i="3"/>
  <c r="S196" i="3"/>
  <c r="I196" i="3"/>
  <c r="G196" i="3"/>
  <c r="S195" i="3"/>
  <c r="I195" i="3"/>
  <c r="G195" i="3"/>
  <c r="S194" i="3"/>
  <c r="I194" i="3"/>
  <c r="G194" i="3"/>
  <c r="S193" i="3"/>
  <c r="I193" i="3"/>
  <c r="G193" i="3"/>
  <c r="S192" i="3"/>
  <c r="I192" i="3"/>
  <c r="G192" i="3"/>
  <c r="S191" i="3"/>
  <c r="I191" i="3"/>
  <c r="G191" i="3"/>
  <c r="S190" i="3"/>
  <c r="I190" i="3"/>
  <c r="G190" i="3"/>
  <c r="S189" i="3"/>
  <c r="I189" i="3"/>
  <c r="G189" i="3"/>
  <c r="S188" i="3"/>
  <c r="I188" i="3"/>
  <c r="G188" i="3"/>
  <c r="S187" i="3"/>
  <c r="I187" i="3"/>
  <c r="G187" i="3"/>
  <c r="S186" i="3"/>
  <c r="I186" i="3"/>
  <c r="G186" i="3"/>
  <c r="S185" i="3"/>
  <c r="I185" i="3"/>
  <c r="G185" i="3"/>
  <c r="S184" i="3"/>
  <c r="R184" i="3"/>
  <c r="I184" i="3"/>
  <c r="G184" i="3"/>
  <c r="S183" i="3"/>
  <c r="R183" i="3"/>
  <c r="I183" i="3"/>
  <c r="G183" i="3"/>
  <c r="S182" i="3"/>
  <c r="R182" i="3"/>
  <c r="I182" i="3"/>
  <c r="G182" i="3"/>
  <c r="S181" i="3"/>
  <c r="R181" i="3"/>
  <c r="I181" i="3"/>
  <c r="G181" i="3"/>
  <c r="S180" i="3"/>
  <c r="R180" i="3"/>
  <c r="I180" i="3"/>
  <c r="G180" i="3"/>
  <c r="S179" i="3"/>
  <c r="R179" i="3"/>
  <c r="I179" i="3"/>
  <c r="G179" i="3"/>
  <c r="S178" i="3"/>
  <c r="R178" i="3"/>
  <c r="I178" i="3"/>
  <c r="G178" i="3"/>
  <c r="S177" i="3"/>
  <c r="R177" i="3"/>
  <c r="I177" i="3"/>
  <c r="G177" i="3"/>
  <c r="S176" i="3"/>
  <c r="R176" i="3"/>
  <c r="I176" i="3"/>
  <c r="G176" i="3"/>
  <c r="S175" i="3"/>
  <c r="R175" i="3"/>
  <c r="I175" i="3"/>
  <c r="G175" i="3"/>
  <c r="S174" i="3"/>
  <c r="R174" i="3"/>
  <c r="I174" i="3"/>
  <c r="G174" i="3"/>
  <c r="S173" i="3"/>
  <c r="R173" i="3"/>
  <c r="I173" i="3"/>
  <c r="G173" i="3"/>
  <c r="S172" i="3"/>
  <c r="R172" i="3"/>
  <c r="I172" i="3"/>
  <c r="G172" i="3"/>
  <c r="S171" i="3"/>
  <c r="R171" i="3"/>
  <c r="I171" i="3"/>
  <c r="G171" i="3"/>
  <c r="S170" i="3"/>
  <c r="R170" i="3"/>
  <c r="I170" i="3"/>
  <c r="G170" i="3"/>
  <c r="S169" i="3"/>
  <c r="R169" i="3"/>
  <c r="I169" i="3"/>
  <c r="G169" i="3"/>
  <c r="S168" i="3"/>
  <c r="R168" i="3"/>
  <c r="I168" i="3"/>
  <c r="G168" i="3"/>
  <c r="S167" i="3"/>
  <c r="R167" i="3"/>
  <c r="I167" i="3"/>
  <c r="G167" i="3"/>
  <c r="S166" i="3"/>
  <c r="R166" i="3"/>
  <c r="I166" i="3"/>
  <c r="G166" i="3"/>
  <c r="S165" i="3"/>
  <c r="R165" i="3"/>
  <c r="I165" i="3"/>
  <c r="H165" i="3"/>
  <c r="G165" i="3"/>
  <c r="S164" i="3"/>
  <c r="R164" i="3"/>
  <c r="I164" i="3"/>
  <c r="H164" i="3"/>
  <c r="G164" i="3"/>
  <c r="S163" i="3"/>
  <c r="R163" i="3"/>
  <c r="I163" i="3"/>
  <c r="H163" i="3"/>
  <c r="G163" i="3"/>
  <c r="S162" i="3"/>
  <c r="R162" i="3"/>
  <c r="I162" i="3"/>
  <c r="H162" i="3"/>
  <c r="G162" i="3"/>
  <c r="S161" i="3"/>
  <c r="R161" i="3"/>
  <c r="I161" i="3"/>
  <c r="H161" i="3"/>
  <c r="G161" i="3"/>
  <c r="S160" i="3"/>
  <c r="R160" i="3"/>
  <c r="I160" i="3"/>
  <c r="H160" i="3"/>
  <c r="G160" i="3"/>
  <c r="S159" i="3"/>
  <c r="R159" i="3"/>
  <c r="I159" i="3"/>
  <c r="H159" i="3"/>
  <c r="G159" i="3"/>
  <c r="S158" i="3"/>
  <c r="R158" i="3"/>
  <c r="I158" i="3"/>
  <c r="H158" i="3"/>
  <c r="G158" i="3"/>
  <c r="S157" i="3"/>
  <c r="R157" i="3"/>
  <c r="I157" i="3"/>
  <c r="H157" i="3"/>
  <c r="G157" i="3"/>
  <c r="S156" i="3"/>
  <c r="R156" i="3"/>
  <c r="I156" i="3"/>
  <c r="H156" i="3"/>
  <c r="G156" i="3"/>
  <c r="S155" i="3"/>
  <c r="R155" i="3"/>
  <c r="I155" i="3"/>
  <c r="H155" i="3"/>
  <c r="G155" i="3"/>
  <c r="B155" i="3"/>
  <c r="S154" i="3"/>
  <c r="R154" i="3"/>
  <c r="I154" i="3"/>
  <c r="H154" i="3"/>
  <c r="G154" i="3"/>
  <c r="B154" i="3"/>
  <c r="S153" i="3"/>
  <c r="R153" i="3"/>
  <c r="I153" i="3"/>
  <c r="H153" i="3"/>
  <c r="G153" i="3"/>
  <c r="B153" i="3"/>
  <c r="S152" i="3"/>
  <c r="R152" i="3"/>
  <c r="I152" i="3"/>
  <c r="H152" i="3"/>
  <c r="G152" i="3"/>
  <c r="B152" i="3"/>
  <c r="S151" i="3"/>
  <c r="R151" i="3"/>
  <c r="I151" i="3"/>
  <c r="H151" i="3"/>
  <c r="G151" i="3"/>
  <c r="B151" i="3"/>
  <c r="S150" i="3"/>
  <c r="R150" i="3"/>
  <c r="I150" i="3"/>
  <c r="H150" i="3"/>
  <c r="G150" i="3"/>
  <c r="B150" i="3"/>
  <c r="S149" i="3"/>
  <c r="R149" i="3"/>
  <c r="I149" i="3"/>
  <c r="H149" i="3"/>
  <c r="G149" i="3"/>
  <c r="B149" i="3"/>
  <c r="S148" i="3"/>
  <c r="R148" i="3"/>
  <c r="I148" i="3"/>
  <c r="H148" i="3"/>
  <c r="G148" i="3"/>
  <c r="B148" i="3"/>
  <c r="S147" i="3"/>
  <c r="R147" i="3"/>
  <c r="I147" i="3"/>
  <c r="H147" i="3"/>
  <c r="G147" i="3"/>
  <c r="B147" i="3"/>
  <c r="S146" i="3"/>
  <c r="R146" i="3"/>
  <c r="I146" i="3"/>
  <c r="H146" i="3"/>
  <c r="G146" i="3"/>
  <c r="B146" i="3"/>
  <c r="S145" i="3"/>
  <c r="R145" i="3"/>
  <c r="I145" i="3"/>
  <c r="H145" i="3"/>
  <c r="G145" i="3"/>
  <c r="B145" i="3"/>
  <c r="S144" i="3"/>
  <c r="R144" i="3"/>
  <c r="I144" i="3"/>
  <c r="H144" i="3"/>
  <c r="G144" i="3"/>
  <c r="B144" i="3"/>
  <c r="S143" i="3"/>
  <c r="R143" i="3"/>
  <c r="I143" i="3"/>
  <c r="H143" i="3"/>
  <c r="G143" i="3"/>
  <c r="B143" i="3"/>
  <c r="S142" i="3"/>
  <c r="R142" i="3"/>
  <c r="I142" i="3"/>
  <c r="H142" i="3"/>
  <c r="G142" i="3"/>
  <c r="B142" i="3"/>
  <c r="S141" i="3"/>
  <c r="R141" i="3"/>
  <c r="I141" i="3"/>
  <c r="H141" i="3"/>
  <c r="G141" i="3"/>
  <c r="B141" i="3"/>
  <c r="S140" i="3"/>
  <c r="R140" i="3"/>
  <c r="I140" i="3"/>
  <c r="H140" i="3"/>
  <c r="G140" i="3"/>
  <c r="B140" i="3"/>
  <c r="S139" i="3"/>
  <c r="R139" i="3"/>
  <c r="I139" i="3"/>
  <c r="H139" i="3"/>
  <c r="G139" i="3"/>
  <c r="B139" i="3"/>
  <c r="S138" i="3"/>
  <c r="R138" i="3"/>
  <c r="I138" i="3"/>
  <c r="H138" i="3"/>
  <c r="G138" i="3"/>
  <c r="B138" i="3"/>
  <c r="S137" i="3"/>
  <c r="R137" i="3"/>
  <c r="I137" i="3"/>
  <c r="H137" i="3"/>
  <c r="G137" i="3"/>
  <c r="B137" i="3"/>
  <c r="S136" i="3"/>
  <c r="R136" i="3"/>
  <c r="I136" i="3"/>
  <c r="H136" i="3"/>
  <c r="G136" i="3"/>
  <c r="B136" i="3"/>
  <c r="S135" i="3"/>
  <c r="R135" i="3"/>
  <c r="I135" i="3"/>
  <c r="H135" i="3"/>
  <c r="G135" i="3"/>
  <c r="B135" i="3"/>
  <c r="S134" i="3"/>
  <c r="R134" i="3"/>
  <c r="I134" i="3"/>
  <c r="H134" i="3"/>
  <c r="G134" i="3"/>
  <c r="B134" i="3"/>
  <c r="S133" i="3"/>
  <c r="R133" i="3"/>
  <c r="I133" i="3"/>
  <c r="H133" i="3"/>
  <c r="G133" i="3"/>
  <c r="B133" i="3"/>
  <c r="S132" i="3"/>
  <c r="R132" i="3"/>
  <c r="I132" i="3"/>
  <c r="H132" i="3"/>
  <c r="G132" i="3"/>
  <c r="B132" i="3"/>
  <c r="S131" i="3"/>
  <c r="R131" i="3"/>
  <c r="I131" i="3"/>
  <c r="H131" i="3"/>
  <c r="G131" i="3"/>
  <c r="B131" i="3"/>
  <c r="S130" i="3"/>
  <c r="R130" i="3"/>
  <c r="I130" i="3"/>
  <c r="H130" i="3"/>
  <c r="G130" i="3"/>
  <c r="B130" i="3"/>
  <c r="S129" i="3"/>
  <c r="R129" i="3"/>
  <c r="I129" i="3"/>
  <c r="H129" i="3"/>
  <c r="G129" i="3"/>
  <c r="B129" i="3"/>
  <c r="S128" i="3"/>
  <c r="R128" i="3"/>
  <c r="I128" i="3"/>
  <c r="H128" i="3"/>
  <c r="G128" i="3"/>
  <c r="B128" i="3"/>
  <c r="S127" i="3"/>
  <c r="R127" i="3"/>
  <c r="I127" i="3"/>
  <c r="H127" i="3"/>
  <c r="G127" i="3"/>
  <c r="B127" i="3"/>
  <c r="S126" i="3"/>
  <c r="R126" i="3"/>
  <c r="I126" i="3"/>
  <c r="H126" i="3"/>
  <c r="G126" i="3"/>
  <c r="B126" i="3"/>
  <c r="S125" i="3"/>
  <c r="R125" i="3"/>
  <c r="I125" i="3"/>
  <c r="H125" i="3"/>
  <c r="G125" i="3"/>
  <c r="B125" i="3"/>
  <c r="S124" i="3"/>
  <c r="R124" i="3"/>
  <c r="I124" i="3"/>
  <c r="H124" i="3"/>
  <c r="G124" i="3"/>
  <c r="B124" i="3"/>
  <c r="S123" i="3"/>
  <c r="R123" i="3"/>
  <c r="M123" i="3"/>
  <c r="L123" i="3"/>
  <c r="K123" i="3"/>
  <c r="I123" i="3"/>
  <c r="H123" i="3"/>
  <c r="G123" i="3"/>
  <c r="B123" i="3"/>
  <c r="S122" i="3"/>
  <c r="R122" i="3"/>
  <c r="M122" i="3"/>
  <c r="L122" i="3"/>
  <c r="K122" i="3"/>
  <c r="I122" i="3"/>
  <c r="H122" i="3"/>
  <c r="G122" i="3"/>
  <c r="B122" i="3"/>
  <c r="S121" i="3"/>
  <c r="R121" i="3"/>
  <c r="M121" i="3"/>
  <c r="L121" i="3"/>
  <c r="K121" i="3"/>
  <c r="I121" i="3"/>
  <c r="H121" i="3"/>
  <c r="G121" i="3"/>
  <c r="B121" i="3"/>
  <c r="S120" i="3"/>
  <c r="R120" i="3"/>
  <c r="M120" i="3"/>
  <c r="L120" i="3"/>
  <c r="K120" i="3"/>
  <c r="I120" i="3"/>
  <c r="H120" i="3"/>
  <c r="G120" i="3"/>
  <c r="B120" i="3"/>
  <c r="S119" i="3"/>
  <c r="R119" i="3"/>
  <c r="M119" i="3"/>
  <c r="L119" i="3"/>
  <c r="K119" i="3"/>
  <c r="I119" i="3"/>
  <c r="H119" i="3"/>
  <c r="G119" i="3"/>
  <c r="B119" i="3"/>
  <c r="S118" i="3"/>
  <c r="R118" i="3"/>
  <c r="M118" i="3"/>
  <c r="L118" i="3"/>
  <c r="K118" i="3"/>
  <c r="I118" i="3"/>
  <c r="H118" i="3"/>
  <c r="G118" i="3"/>
  <c r="B118" i="3"/>
  <c r="S117" i="3"/>
  <c r="R117" i="3"/>
  <c r="M117" i="3"/>
  <c r="L117" i="3"/>
  <c r="K117" i="3"/>
  <c r="I117" i="3"/>
  <c r="H117" i="3"/>
  <c r="G117" i="3"/>
  <c r="B117" i="3"/>
  <c r="S116" i="3"/>
  <c r="R116" i="3"/>
  <c r="M116" i="3"/>
  <c r="L116" i="3"/>
  <c r="K116" i="3"/>
  <c r="I116" i="3"/>
  <c r="H116" i="3"/>
  <c r="G116" i="3"/>
  <c r="B116" i="3"/>
  <c r="S115" i="3"/>
  <c r="R115" i="3"/>
  <c r="M115" i="3"/>
  <c r="L115" i="3"/>
  <c r="K115" i="3"/>
  <c r="I115" i="3"/>
  <c r="H115" i="3"/>
  <c r="G115" i="3"/>
  <c r="B115" i="3"/>
  <c r="S114" i="3"/>
  <c r="R114" i="3"/>
  <c r="M114" i="3"/>
  <c r="L114" i="3"/>
  <c r="K114" i="3"/>
  <c r="I114" i="3"/>
  <c r="H114" i="3"/>
  <c r="G114" i="3"/>
  <c r="B114" i="3"/>
  <c r="S113" i="3"/>
  <c r="R113" i="3"/>
  <c r="M113" i="3"/>
  <c r="L113" i="3"/>
  <c r="K113" i="3"/>
  <c r="I113" i="3"/>
  <c r="H113" i="3"/>
  <c r="G113" i="3"/>
  <c r="B113" i="3"/>
  <c r="S112" i="3"/>
  <c r="R112" i="3"/>
  <c r="M112" i="3"/>
  <c r="L112" i="3"/>
  <c r="K112" i="3"/>
  <c r="I112" i="3"/>
  <c r="H112" i="3"/>
  <c r="G112" i="3"/>
  <c r="B112" i="3"/>
  <c r="S111" i="3"/>
  <c r="R111" i="3"/>
  <c r="M111" i="3"/>
  <c r="L111" i="3"/>
  <c r="K111" i="3"/>
  <c r="I111" i="3"/>
  <c r="H111" i="3"/>
  <c r="G111" i="3"/>
  <c r="B111" i="3"/>
  <c r="S110" i="3"/>
  <c r="R110" i="3"/>
  <c r="M110" i="3"/>
  <c r="L110" i="3"/>
  <c r="K110" i="3"/>
  <c r="I110" i="3"/>
  <c r="H110" i="3"/>
  <c r="G110" i="3"/>
  <c r="B110" i="3"/>
  <c r="S109" i="3"/>
  <c r="R109" i="3"/>
  <c r="M109" i="3"/>
  <c r="L109" i="3"/>
  <c r="K109" i="3"/>
  <c r="I109" i="3"/>
  <c r="H109" i="3"/>
  <c r="G109" i="3"/>
  <c r="B109" i="3"/>
  <c r="S108" i="3"/>
  <c r="R108" i="3"/>
  <c r="M108" i="3"/>
  <c r="L108" i="3"/>
  <c r="K108" i="3"/>
  <c r="I108" i="3"/>
  <c r="H108" i="3"/>
  <c r="G108" i="3"/>
  <c r="B108" i="3"/>
  <c r="S107" i="3"/>
  <c r="R107" i="3"/>
  <c r="M107" i="3"/>
  <c r="L107" i="3"/>
  <c r="K107" i="3"/>
  <c r="I107" i="3"/>
  <c r="H107" i="3"/>
  <c r="G107" i="3"/>
  <c r="B107" i="3"/>
  <c r="S106" i="3"/>
  <c r="R106" i="3"/>
  <c r="M106" i="3"/>
  <c r="L106" i="3"/>
  <c r="K106" i="3"/>
  <c r="I106" i="3"/>
  <c r="H106" i="3"/>
  <c r="G106" i="3"/>
  <c r="B106" i="3"/>
  <c r="S105" i="3"/>
  <c r="R105" i="3"/>
  <c r="M105" i="3"/>
  <c r="L105" i="3"/>
  <c r="K105" i="3"/>
  <c r="I105" i="3"/>
  <c r="H105" i="3"/>
  <c r="G105" i="3"/>
  <c r="B105" i="3"/>
  <c r="S104" i="3"/>
  <c r="R104" i="3"/>
  <c r="M104" i="3"/>
  <c r="L104" i="3"/>
  <c r="K104" i="3"/>
  <c r="I104" i="3"/>
  <c r="H104" i="3"/>
  <c r="G104" i="3"/>
  <c r="B104" i="3"/>
  <c r="S103" i="3"/>
  <c r="R103" i="3"/>
  <c r="M103" i="3"/>
  <c r="L103" i="3"/>
  <c r="K103" i="3"/>
  <c r="I103" i="3"/>
  <c r="H103" i="3"/>
  <c r="G103" i="3"/>
  <c r="B103" i="3"/>
  <c r="S102" i="3"/>
  <c r="R102" i="3"/>
  <c r="M102" i="3"/>
  <c r="L102" i="3"/>
  <c r="K102" i="3"/>
  <c r="I102" i="3"/>
  <c r="H102" i="3"/>
  <c r="G102" i="3"/>
  <c r="B102" i="3"/>
  <c r="S101" i="3"/>
  <c r="R101" i="3"/>
  <c r="M101" i="3"/>
  <c r="L101" i="3"/>
  <c r="K101" i="3"/>
  <c r="I101" i="3"/>
  <c r="H101" i="3"/>
  <c r="G101" i="3"/>
  <c r="B101" i="3"/>
  <c r="S100" i="3"/>
  <c r="R100" i="3"/>
  <c r="M100" i="3"/>
  <c r="L100" i="3"/>
  <c r="K100" i="3"/>
  <c r="I100" i="3"/>
  <c r="H100" i="3"/>
  <c r="G100" i="3"/>
  <c r="B100" i="3"/>
  <c r="S99" i="3"/>
  <c r="R99" i="3"/>
  <c r="M99" i="3"/>
  <c r="L99" i="3"/>
  <c r="K99" i="3"/>
  <c r="I99" i="3"/>
  <c r="H99" i="3"/>
  <c r="G99" i="3"/>
  <c r="B99" i="3"/>
  <c r="S98" i="3"/>
  <c r="R98" i="3"/>
  <c r="M98" i="3"/>
  <c r="L98" i="3"/>
  <c r="K98" i="3"/>
  <c r="I98" i="3"/>
  <c r="H98" i="3"/>
  <c r="G98" i="3"/>
  <c r="B98" i="3"/>
  <c r="S97" i="3"/>
  <c r="R97" i="3"/>
  <c r="M97" i="3"/>
  <c r="L97" i="3"/>
  <c r="K97" i="3"/>
  <c r="I97" i="3"/>
  <c r="H97" i="3"/>
  <c r="G97" i="3"/>
  <c r="B97" i="3"/>
  <c r="S96" i="3"/>
  <c r="R96" i="3"/>
  <c r="M96" i="3"/>
  <c r="L96" i="3"/>
  <c r="K96" i="3"/>
  <c r="I96" i="3"/>
  <c r="H96" i="3"/>
  <c r="G96" i="3"/>
  <c r="B96" i="3"/>
  <c r="S95" i="3"/>
  <c r="R95" i="3"/>
  <c r="M95" i="3"/>
  <c r="L95" i="3"/>
  <c r="K95" i="3"/>
  <c r="I95" i="3"/>
  <c r="H95" i="3"/>
  <c r="G95" i="3"/>
  <c r="B95" i="3"/>
  <c r="S94" i="3"/>
  <c r="R94" i="3"/>
  <c r="M94" i="3"/>
  <c r="L94" i="3"/>
  <c r="K94" i="3"/>
  <c r="I94" i="3"/>
  <c r="H94" i="3"/>
  <c r="G94" i="3"/>
  <c r="B94" i="3"/>
  <c r="S93" i="3"/>
  <c r="R93" i="3"/>
  <c r="M93" i="3"/>
  <c r="L93" i="3"/>
  <c r="K93" i="3"/>
  <c r="I93" i="3"/>
  <c r="H93" i="3"/>
  <c r="G93" i="3"/>
  <c r="B93" i="3"/>
  <c r="S92" i="3"/>
  <c r="R92" i="3"/>
  <c r="M92" i="3"/>
  <c r="L92" i="3"/>
  <c r="K92" i="3"/>
  <c r="I92" i="3"/>
  <c r="H92" i="3"/>
  <c r="G92" i="3"/>
  <c r="B92" i="3"/>
  <c r="S91" i="3"/>
  <c r="R91" i="3"/>
  <c r="M91" i="3"/>
  <c r="L91" i="3"/>
  <c r="K91" i="3"/>
  <c r="I91" i="3"/>
  <c r="H91" i="3"/>
  <c r="G91" i="3"/>
  <c r="B91" i="3"/>
  <c r="S90" i="3"/>
  <c r="R90" i="3"/>
  <c r="M90" i="3"/>
  <c r="L90" i="3"/>
  <c r="K90" i="3"/>
  <c r="I90" i="3"/>
  <c r="H90" i="3"/>
  <c r="G90" i="3"/>
  <c r="B90" i="3"/>
  <c r="S89" i="3"/>
  <c r="R89" i="3"/>
  <c r="M89" i="3"/>
  <c r="L89" i="3"/>
  <c r="K89" i="3"/>
  <c r="I89" i="3"/>
  <c r="H89" i="3"/>
  <c r="G89" i="3"/>
  <c r="B89" i="3"/>
  <c r="S88" i="3"/>
  <c r="R88" i="3"/>
  <c r="M88" i="3"/>
  <c r="L88" i="3"/>
  <c r="K88" i="3"/>
  <c r="I88" i="3"/>
  <c r="H88" i="3"/>
  <c r="G88" i="3"/>
  <c r="B88" i="3"/>
  <c r="S87" i="3"/>
  <c r="R87" i="3"/>
  <c r="M87" i="3"/>
  <c r="L87" i="3"/>
  <c r="K87" i="3"/>
  <c r="I87" i="3"/>
  <c r="H87" i="3"/>
  <c r="G87" i="3"/>
  <c r="B87" i="3"/>
  <c r="S86" i="3"/>
  <c r="R86" i="3"/>
  <c r="M86" i="3"/>
  <c r="L86" i="3"/>
  <c r="K86" i="3"/>
  <c r="I86" i="3"/>
  <c r="H86" i="3"/>
  <c r="G86" i="3"/>
  <c r="B86" i="3"/>
  <c r="S85" i="3"/>
  <c r="R85" i="3"/>
  <c r="M85" i="3"/>
  <c r="L85" i="3"/>
  <c r="K85" i="3"/>
  <c r="I85" i="3"/>
  <c r="H85" i="3"/>
  <c r="G85" i="3"/>
  <c r="B85" i="3"/>
  <c r="S84" i="3"/>
  <c r="R84" i="3"/>
  <c r="M84" i="3"/>
  <c r="L84" i="3"/>
  <c r="K84" i="3"/>
  <c r="I84" i="3"/>
  <c r="H84" i="3"/>
  <c r="G84" i="3"/>
  <c r="B84" i="3"/>
  <c r="S83" i="3"/>
  <c r="R83" i="3"/>
  <c r="M83" i="3"/>
  <c r="L83" i="3"/>
  <c r="K83" i="3"/>
  <c r="I83" i="3"/>
  <c r="H83" i="3"/>
  <c r="G83" i="3"/>
  <c r="B83" i="3"/>
  <c r="S82" i="3"/>
  <c r="R82" i="3"/>
  <c r="M82" i="3"/>
  <c r="L82" i="3"/>
  <c r="K82" i="3"/>
  <c r="I82" i="3"/>
  <c r="H82" i="3"/>
  <c r="G82" i="3"/>
  <c r="B82" i="3"/>
  <c r="S81" i="3"/>
  <c r="R81" i="3"/>
  <c r="M81" i="3"/>
  <c r="L81" i="3"/>
  <c r="K81" i="3"/>
  <c r="I81" i="3"/>
  <c r="H81" i="3"/>
  <c r="G81" i="3"/>
  <c r="B81" i="3"/>
  <c r="S80" i="3"/>
  <c r="R80" i="3"/>
  <c r="M80" i="3"/>
  <c r="L80" i="3"/>
  <c r="K80" i="3"/>
  <c r="I80" i="3"/>
  <c r="H80" i="3"/>
  <c r="G80" i="3"/>
  <c r="B80" i="3"/>
  <c r="S79" i="3"/>
  <c r="R79" i="3"/>
  <c r="M79" i="3"/>
  <c r="L79" i="3"/>
  <c r="K79" i="3"/>
  <c r="I79" i="3"/>
  <c r="H79" i="3"/>
  <c r="G79" i="3"/>
  <c r="B79" i="3"/>
  <c r="S78" i="3"/>
  <c r="R78" i="3"/>
  <c r="M78" i="3"/>
  <c r="L78" i="3"/>
  <c r="K78" i="3"/>
  <c r="I78" i="3"/>
  <c r="H78" i="3"/>
  <c r="G78" i="3"/>
  <c r="B78" i="3"/>
  <c r="S77" i="3"/>
  <c r="R77" i="3"/>
  <c r="M77" i="3"/>
  <c r="L77" i="3"/>
  <c r="K77" i="3"/>
  <c r="I77" i="3"/>
  <c r="H77" i="3"/>
  <c r="G77" i="3"/>
  <c r="B77" i="3"/>
  <c r="S76" i="3"/>
  <c r="R76" i="3"/>
  <c r="M76" i="3"/>
  <c r="L76" i="3"/>
  <c r="K76" i="3"/>
  <c r="I76" i="3"/>
  <c r="H76" i="3"/>
  <c r="G76" i="3"/>
  <c r="B76" i="3"/>
  <c r="S75" i="3"/>
  <c r="R75" i="3"/>
  <c r="M75" i="3"/>
  <c r="L75" i="3"/>
  <c r="K75" i="3"/>
  <c r="I75" i="3"/>
  <c r="H75" i="3"/>
  <c r="G75" i="3"/>
  <c r="B75" i="3"/>
  <c r="S74" i="3"/>
  <c r="R74" i="3"/>
  <c r="M74" i="3"/>
  <c r="L74" i="3"/>
  <c r="K74" i="3"/>
  <c r="I74" i="3"/>
  <c r="H74" i="3"/>
  <c r="G74" i="3"/>
  <c r="B74" i="3"/>
  <c r="S73" i="3"/>
  <c r="R73" i="3"/>
  <c r="M73" i="3"/>
  <c r="L73" i="3"/>
  <c r="K73" i="3"/>
  <c r="I73" i="3"/>
  <c r="H73" i="3"/>
  <c r="G73" i="3"/>
  <c r="B73" i="3"/>
  <c r="S72" i="3"/>
  <c r="R72" i="3"/>
  <c r="M72" i="3"/>
  <c r="L72" i="3"/>
  <c r="K72" i="3"/>
  <c r="I72" i="3"/>
  <c r="H72" i="3"/>
  <c r="G72" i="3"/>
  <c r="B72" i="3"/>
  <c r="S71" i="3"/>
  <c r="R71" i="3"/>
  <c r="M71" i="3"/>
  <c r="L71" i="3"/>
  <c r="K71" i="3"/>
  <c r="I71" i="3"/>
  <c r="H71" i="3"/>
  <c r="G71" i="3"/>
  <c r="B71" i="3"/>
  <c r="S70" i="3"/>
  <c r="R70" i="3"/>
  <c r="M70" i="3"/>
  <c r="L70" i="3"/>
  <c r="K70" i="3"/>
  <c r="I70" i="3"/>
  <c r="H70" i="3"/>
  <c r="G70" i="3"/>
  <c r="B70" i="3"/>
  <c r="S69" i="3"/>
  <c r="R69" i="3"/>
  <c r="M69" i="3"/>
  <c r="L69" i="3"/>
  <c r="K69" i="3"/>
  <c r="I69" i="3"/>
  <c r="H69" i="3"/>
  <c r="G69" i="3"/>
  <c r="B69" i="3"/>
  <c r="S68" i="3"/>
  <c r="R68" i="3"/>
  <c r="M68" i="3"/>
  <c r="L68" i="3"/>
  <c r="K68" i="3"/>
  <c r="I68" i="3"/>
  <c r="H68" i="3"/>
  <c r="G68" i="3"/>
  <c r="B68" i="3"/>
  <c r="S67" i="3"/>
  <c r="R67" i="3"/>
  <c r="M67" i="3"/>
  <c r="L67" i="3"/>
  <c r="K67" i="3"/>
  <c r="I67" i="3"/>
  <c r="H67" i="3"/>
  <c r="G67" i="3"/>
  <c r="B67" i="3"/>
  <c r="S66" i="3"/>
  <c r="R66" i="3"/>
  <c r="M66" i="3"/>
  <c r="L66" i="3"/>
  <c r="K66" i="3"/>
  <c r="I66" i="3"/>
  <c r="H66" i="3"/>
  <c r="G66" i="3"/>
  <c r="B66" i="3"/>
  <c r="S65" i="3"/>
  <c r="R65" i="3"/>
  <c r="M65" i="3"/>
  <c r="L65" i="3"/>
  <c r="K65" i="3"/>
  <c r="I65" i="3"/>
  <c r="H65" i="3"/>
  <c r="G65" i="3"/>
  <c r="B65" i="3"/>
  <c r="S64" i="3"/>
  <c r="R64" i="3"/>
  <c r="M64" i="3"/>
  <c r="L64" i="3"/>
  <c r="K64" i="3"/>
  <c r="I64" i="3"/>
  <c r="H64" i="3"/>
  <c r="G64" i="3"/>
  <c r="B64" i="3"/>
  <c r="S63" i="3"/>
  <c r="R63" i="3"/>
  <c r="M63" i="3"/>
  <c r="L63" i="3"/>
  <c r="K63" i="3"/>
  <c r="I63" i="3"/>
  <c r="H63" i="3"/>
  <c r="G63" i="3"/>
  <c r="B63" i="3"/>
  <c r="S62" i="3"/>
  <c r="R62" i="3"/>
  <c r="M62" i="3"/>
  <c r="L62" i="3"/>
  <c r="K62" i="3"/>
  <c r="I62" i="3"/>
  <c r="H62" i="3"/>
  <c r="G62" i="3"/>
  <c r="B62" i="3"/>
  <c r="S61" i="3"/>
  <c r="R61" i="3"/>
  <c r="M61" i="3"/>
  <c r="L61" i="3"/>
  <c r="K61" i="3"/>
  <c r="I61" i="3"/>
  <c r="H61" i="3"/>
  <c r="G61" i="3"/>
  <c r="B61" i="3"/>
  <c r="S60" i="3"/>
  <c r="R60" i="3"/>
  <c r="M60" i="3"/>
  <c r="L60" i="3"/>
  <c r="K60" i="3"/>
  <c r="I60" i="3"/>
  <c r="H60" i="3"/>
  <c r="G60" i="3"/>
  <c r="B60" i="3"/>
  <c r="S59" i="3"/>
  <c r="R59" i="3"/>
  <c r="M59" i="3"/>
  <c r="L59" i="3"/>
  <c r="K59" i="3"/>
  <c r="I59" i="3"/>
  <c r="H59" i="3"/>
  <c r="G59" i="3"/>
  <c r="B59" i="3"/>
  <c r="S58" i="3"/>
  <c r="R58" i="3"/>
  <c r="M58" i="3"/>
  <c r="L58" i="3"/>
  <c r="K58" i="3"/>
  <c r="I58" i="3"/>
  <c r="H58" i="3"/>
  <c r="G58" i="3"/>
  <c r="B58" i="3"/>
  <c r="S57" i="3"/>
  <c r="R57" i="3"/>
  <c r="M57" i="3"/>
  <c r="L57" i="3"/>
  <c r="K57" i="3"/>
  <c r="I57" i="3"/>
  <c r="H57" i="3"/>
  <c r="G57" i="3"/>
  <c r="B57" i="3"/>
  <c r="S56" i="3"/>
  <c r="R56" i="3"/>
  <c r="M56" i="3"/>
  <c r="L56" i="3"/>
  <c r="K56" i="3"/>
  <c r="I56" i="3"/>
  <c r="H56" i="3"/>
  <c r="G56" i="3"/>
  <c r="B56" i="3"/>
  <c r="S55" i="3"/>
  <c r="R55" i="3"/>
  <c r="M55" i="3"/>
  <c r="L55" i="3"/>
  <c r="K55" i="3"/>
  <c r="I55" i="3"/>
  <c r="H55" i="3"/>
  <c r="G55" i="3"/>
  <c r="B55" i="3"/>
  <c r="S54" i="3"/>
  <c r="R54" i="3"/>
  <c r="M54" i="3"/>
  <c r="L54" i="3"/>
  <c r="K54" i="3"/>
  <c r="I54" i="3"/>
  <c r="H54" i="3"/>
  <c r="G54" i="3"/>
  <c r="B54" i="3"/>
  <c r="S53" i="3"/>
  <c r="R53" i="3"/>
  <c r="M53" i="3"/>
  <c r="L53" i="3"/>
  <c r="K53" i="3"/>
  <c r="I53" i="3"/>
  <c r="H53" i="3"/>
  <c r="G53" i="3"/>
  <c r="B53" i="3"/>
  <c r="S52" i="3"/>
  <c r="R52" i="3"/>
  <c r="M52" i="3"/>
  <c r="L52" i="3"/>
  <c r="K52" i="3"/>
  <c r="I52" i="3"/>
  <c r="H52" i="3"/>
  <c r="G52" i="3"/>
  <c r="B52" i="3"/>
  <c r="S51" i="3"/>
  <c r="R51" i="3"/>
  <c r="M51" i="3"/>
  <c r="L51" i="3"/>
  <c r="K51" i="3"/>
  <c r="I51" i="3"/>
  <c r="H51" i="3"/>
  <c r="G51" i="3"/>
  <c r="B51" i="3"/>
  <c r="S50" i="3"/>
  <c r="R50" i="3"/>
  <c r="M50" i="3"/>
  <c r="L50" i="3"/>
  <c r="K50" i="3"/>
  <c r="I50" i="3"/>
  <c r="H50" i="3"/>
  <c r="G50" i="3"/>
  <c r="B50" i="3"/>
  <c r="S49" i="3"/>
  <c r="R49" i="3"/>
  <c r="M49" i="3"/>
  <c r="L49" i="3"/>
  <c r="K49" i="3"/>
  <c r="I49" i="3"/>
  <c r="H49" i="3"/>
  <c r="G49" i="3"/>
  <c r="B49" i="3"/>
  <c r="S48" i="3"/>
  <c r="R48" i="3"/>
  <c r="M48" i="3"/>
  <c r="L48" i="3"/>
  <c r="K48" i="3"/>
  <c r="I48" i="3"/>
  <c r="H48" i="3"/>
  <c r="G48" i="3"/>
  <c r="B48" i="3"/>
  <c r="S47" i="3"/>
  <c r="R47" i="3"/>
  <c r="M47" i="3"/>
  <c r="L47" i="3"/>
  <c r="K47" i="3"/>
  <c r="I47" i="3"/>
  <c r="H47" i="3"/>
  <c r="G47" i="3"/>
  <c r="B47" i="3"/>
  <c r="S46" i="3"/>
  <c r="R46" i="3"/>
  <c r="M46" i="3"/>
  <c r="L46" i="3"/>
  <c r="K46" i="3"/>
  <c r="I46" i="3"/>
  <c r="H46" i="3"/>
  <c r="G46" i="3"/>
  <c r="B46" i="3"/>
  <c r="S45" i="3"/>
  <c r="R45" i="3"/>
  <c r="M45" i="3"/>
  <c r="L45" i="3"/>
  <c r="K45" i="3"/>
  <c r="I45" i="3"/>
  <c r="H45" i="3"/>
  <c r="G45" i="3"/>
  <c r="B45" i="3"/>
  <c r="S44" i="3"/>
  <c r="R44" i="3"/>
  <c r="M44" i="3"/>
  <c r="L44" i="3"/>
  <c r="K44" i="3"/>
  <c r="I44" i="3"/>
  <c r="H44" i="3"/>
  <c r="G44" i="3"/>
  <c r="B44" i="3"/>
  <c r="S43" i="3"/>
  <c r="R43" i="3"/>
  <c r="M43" i="3"/>
  <c r="L43" i="3"/>
  <c r="K43" i="3"/>
  <c r="I43" i="3"/>
  <c r="H43" i="3"/>
  <c r="G43" i="3"/>
  <c r="B43" i="3"/>
  <c r="S42" i="3"/>
  <c r="R42" i="3"/>
  <c r="M42" i="3"/>
  <c r="L42" i="3"/>
  <c r="K42" i="3"/>
  <c r="I42" i="3"/>
  <c r="H42" i="3"/>
  <c r="G42" i="3"/>
  <c r="B42" i="3"/>
  <c r="S41" i="3"/>
  <c r="R41" i="3"/>
  <c r="M41" i="3"/>
  <c r="L41" i="3"/>
  <c r="K41" i="3"/>
  <c r="I41" i="3"/>
  <c r="H41" i="3"/>
  <c r="G41" i="3"/>
  <c r="B41" i="3"/>
  <c r="S40" i="3"/>
  <c r="R40" i="3"/>
  <c r="M40" i="3"/>
  <c r="L40" i="3"/>
  <c r="K40" i="3"/>
  <c r="I40" i="3"/>
  <c r="H40" i="3"/>
  <c r="G40" i="3"/>
  <c r="B40" i="3"/>
  <c r="S39" i="3"/>
  <c r="R39" i="3"/>
  <c r="M39" i="3"/>
  <c r="L39" i="3"/>
  <c r="K39" i="3"/>
  <c r="I39" i="3"/>
  <c r="H39" i="3"/>
  <c r="G39" i="3"/>
  <c r="B39" i="3"/>
  <c r="S38" i="3"/>
  <c r="R38" i="3"/>
  <c r="M38" i="3"/>
  <c r="L38" i="3"/>
  <c r="K38" i="3"/>
  <c r="I38" i="3"/>
  <c r="H38" i="3"/>
  <c r="G38" i="3"/>
  <c r="B38" i="3"/>
  <c r="S37" i="3"/>
  <c r="R37" i="3"/>
  <c r="M37" i="3"/>
  <c r="L37" i="3"/>
  <c r="K37" i="3"/>
  <c r="I37" i="3"/>
  <c r="H37" i="3"/>
  <c r="G37" i="3"/>
  <c r="B37" i="3"/>
  <c r="S36" i="3"/>
  <c r="R36" i="3"/>
  <c r="M36" i="3"/>
  <c r="L36" i="3"/>
  <c r="K36" i="3"/>
  <c r="I36" i="3"/>
  <c r="H36" i="3"/>
  <c r="G36" i="3"/>
  <c r="B36" i="3"/>
  <c r="S35" i="3"/>
  <c r="R35" i="3"/>
  <c r="M35" i="3"/>
  <c r="L35" i="3"/>
  <c r="K35" i="3"/>
  <c r="I35" i="3"/>
  <c r="H35" i="3"/>
  <c r="G35" i="3"/>
  <c r="B35" i="3"/>
  <c r="S34" i="3"/>
  <c r="R34" i="3"/>
  <c r="M34" i="3"/>
  <c r="L34" i="3"/>
  <c r="K34" i="3"/>
  <c r="I34" i="3"/>
  <c r="H34" i="3"/>
  <c r="G34" i="3"/>
  <c r="B34" i="3"/>
  <c r="S33" i="3"/>
  <c r="R33" i="3"/>
  <c r="M33" i="3"/>
  <c r="L33" i="3"/>
  <c r="K33" i="3"/>
  <c r="I33" i="3"/>
  <c r="H33" i="3"/>
  <c r="G33" i="3"/>
  <c r="B33" i="3"/>
  <c r="S32" i="3"/>
  <c r="R32" i="3"/>
  <c r="M32" i="3"/>
  <c r="L32" i="3"/>
  <c r="K32" i="3"/>
  <c r="I32" i="3"/>
  <c r="H32" i="3"/>
  <c r="G32" i="3"/>
  <c r="B32" i="3"/>
  <c r="S31" i="3"/>
  <c r="R31" i="3"/>
  <c r="M31" i="3"/>
  <c r="L31" i="3"/>
  <c r="K31" i="3"/>
  <c r="I31" i="3"/>
  <c r="H31" i="3"/>
  <c r="G31" i="3"/>
  <c r="B31" i="3"/>
  <c r="S30" i="3"/>
  <c r="R30" i="3"/>
  <c r="M30" i="3"/>
  <c r="L30" i="3"/>
  <c r="K30" i="3"/>
  <c r="I30" i="3"/>
  <c r="H30" i="3"/>
  <c r="G30" i="3"/>
  <c r="B30" i="3"/>
  <c r="S29" i="3"/>
  <c r="R29" i="3"/>
  <c r="M29" i="3"/>
  <c r="L29" i="3"/>
  <c r="K29" i="3"/>
  <c r="I29" i="3"/>
  <c r="H29" i="3"/>
  <c r="G29" i="3"/>
  <c r="B29" i="3"/>
  <c r="S28" i="3"/>
  <c r="R28" i="3"/>
  <c r="M28" i="3"/>
  <c r="L28" i="3"/>
  <c r="K28" i="3"/>
  <c r="I28" i="3"/>
  <c r="H28" i="3"/>
  <c r="G28" i="3"/>
  <c r="B28" i="3"/>
  <c r="S27" i="3"/>
  <c r="R27" i="3"/>
  <c r="M27" i="3"/>
  <c r="L27" i="3"/>
  <c r="K27" i="3"/>
  <c r="I27" i="3"/>
  <c r="H27" i="3"/>
  <c r="G27" i="3"/>
  <c r="B27" i="3"/>
  <c r="S26" i="3"/>
  <c r="R26" i="3"/>
  <c r="M26" i="3"/>
  <c r="L26" i="3"/>
  <c r="K26" i="3"/>
  <c r="I26" i="3"/>
  <c r="H26" i="3"/>
  <c r="G26" i="3"/>
  <c r="B26" i="3"/>
  <c r="S25" i="3"/>
  <c r="R25" i="3"/>
  <c r="M25" i="3"/>
  <c r="L25" i="3"/>
  <c r="K25" i="3"/>
  <c r="I25" i="3"/>
  <c r="H25" i="3"/>
  <c r="G25" i="3"/>
  <c r="B25" i="3"/>
  <c r="S24" i="3"/>
  <c r="R24" i="3"/>
  <c r="M24" i="3"/>
  <c r="L24" i="3"/>
  <c r="K24" i="3"/>
  <c r="I24" i="3"/>
  <c r="H24" i="3"/>
  <c r="G24" i="3"/>
  <c r="B24" i="3"/>
  <c r="S23" i="3"/>
  <c r="R23" i="3"/>
  <c r="M23" i="3"/>
  <c r="L23" i="3"/>
  <c r="K23" i="3"/>
  <c r="I23" i="3"/>
  <c r="H23" i="3"/>
  <c r="G23" i="3"/>
  <c r="B23" i="3"/>
  <c r="S22" i="3"/>
  <c r="R22" i="3"/>
  <c r="M22" i="3"/>
  <c r="L22" i="3"/>
  <c r="K22" i="3"/>
  <c r="I22" i="3"/>
  <c r="H22" i="3"/>
  <c r="G22" i="3"/>
  <c r="B22" i="3"/>
  <c r="S21" i="3"/>
  <c r="R21" i="3"/>
  <c r="M21" i="3"/>
  <c r="L21" i="3"/>
  <c r="K21" i="3"/>
  <c r="I21" i="3"/>
  <c r="H21" i="3"/>
  <c r="G21" i="3"/>
  <c r="B21" i="3"/>
  <c r="S20" i="3"/>
  <c r="R20" i="3"/>
  <c r="M20" i="3"/>
  <c r="L20" i="3"/>
  <c r="K20" i="3"/>
  <c r="I20" i="3"/>
  <c r="H20" i="3"/>
  <c r="G20" i="3"/>
  <c r="B20" i="3"/>
  <c r="S19" i="3"/>
  <c r="R19" i="3"/>
  <c r="M19" i="3"/>
  <c r="L19" i="3"/>
  <c r="K19" i="3"/>
  <c r="I19" i="3"/>
  <c r="H19" i="3"/>
  <c r="G19" i="3"/>
  <c r="B19" i="3"/>
  <c r="S18" i="3"/>
  <c r="R18" i="3"/>
  <c r="M18" i="3"/>
  <c r="L18" i="3"/>
  <c r="K18" i="3"/>
  <c r="I18" i="3"/>
  <c r="H18" i="3"/>
  <c r="G18" i="3"/>
  <c r="B18" i="3"/>
  <c r="S17" i="3"/>
  <c r="R17" i="3"/>
  <c r="M17" i="3"/>
  <c r="L17" i="3"/>
  <c r="K17" i="3"/>
  <c r="I17" i="3"/>
  <c r="H17" i="3"/>
  <c r="G17" i="3"/>
  <c r="B17" i="3"/>
  <c r="R16" i="3"/>
  <c r="M16" i="3"/>
  <c r="B16" i="3"/>
  <c r="A16" i="3"/>
  <c r="S15" i="3"/>
  <c r="R15" i="3"/>
  <c r="M15" i="3"/>
  <c r="L15" i="3"/>
  <c r="K15" i="3"/>
  <c r="I15" i="3"/>
  <c r="H15" i="3"/>
  <c r="G15" i="3"/>
  <c r="S14" i="3"/>
  <c r="R14" i="3"/>
  <c r="M14" i="3"/>
  <c r="L14" i="3"/>
  <c r="K14" i="3"/>
  <c r="I14" i="3"/>
  <c r="H14" i="3"/>
  <c r="G14" i="3"/>
  <c r="R13" i="3"/>
  <c r="M13" i="3"/>
  <c r="B13" i="3"/>
  <c r="A13" i="3"/>
  <c r="S12" i="3"/>
  <c r="R12" i="3"/>
  <c r="M12" i="3"/>
  <c r="L12" i="3"/>
  <c r="K12" i="3"/>
  <c r="I12" i="3"/>
  <c r="H12" i="3"/>
  <c r="G12" i="3"/>
  <c r="S11" i="3"/>
  <c r="R11" i="3"/>
  <c r="M11" i="3"/>
  <c r="L11" i="3"/>
  <c r="K11" i="3"/>
  <c r="I11" i="3"/>
  <c r="H11" i="3"/>
  <c r="G11" i="3"/>
  <c r="R10" i="3"/>
  <c r="M10" i="3"/>
  <c r="B10" i="3"/>
  <c r="A10" i="3"/>
  <c r="S9" i="3"/>
  <c r="R9" i="3"/>
  <c r="M9" i="3"/>
  <c r="L9" i="3"/>
  <c r="K9" i="3"/>
  <c r="I9" i="3"/>
  <c r="H9" i="3"/>
  <c r="G9" i="3"/>
  <c r="R8" i="3"/>
  <c r="M8" i="3"/>
  <c r="B8" i="3"/>
  <c r="A8" i="3"/>
  <c r="S7" i="3"/>
  <c r="R7" i="3"/>
  <c r="M7" i="3"/>
  <c r="L7" i="3"/>
  <c r="K7" i="3"/>
  <c r="I7" i="3"/>
  <c r="H7" i="3"/>
  <c r="G7" i="3"/>
  <c r="S6" i="3"/>
  <c r="R6" i="3"/>
  <c r="M6" i="3"/>
  <c r="L6" i="3"/>
  <c r="K6" i="3"/>
  <c r="I6" i="3"/>
  <c r="H6" i="3"/>
  <c r="G6" i="3"/>
  <c r="R5" i="3"/>
  <c r="M5" i="3"/>
  <c r="B5" i="3"/>
  <c r="A5" i="3"/>
  <c r="S4" i="3"/>
  <c r="R4" i="3"/>
  <c r="M4" i="3"/>
  <c r="L4" i="3"/>
  <c r="K4" i="3"/>
  <c r="I4" i="3"/>
  <c r="H4" i="3"/>
  <c r="G4" i="3"/>
  <c r="S3" i="3"/>
  <c r="R3" i="3"/>
  <c r="M3" i="3"/>
  <c r="L3" i="3"/>
  <c r="K3" i="3"/>
  <c r="I3" i="3"/>
  <c r="H3" i="3"/>
  <c r="G3" i="3"/>
  <c r="G31" i="2"/>
  <c r="F31" i="2"/>
  <c r="E31" i="2"/>
  <c r="F30" i="2"/>
  <c r="E30" i="2"/>
  <c r="G30" i="2" s="1"/>
  <c r="G29" i="2"/>
  <c r="K29" i="2" s="1"/>
  <c r="L29" i="2" s="1"/>
  <c r="F29" i="2"/>
  <c r="E29" i="2"/>
  <c r="F26" i="2"/>
  <c r="E26" i="2"/>
  <c r="G26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G16" i="2"/>
  <c r="F16" i="2"/>
  <c r="E16" i="2"/>
  <c r="F15" i="2"/>
  <c r="E15" i="2"/>
  <c r="G15" i="2" s="1"/>
  <c r="K15" i="2" s="1"/>
  <c r="L15" i="2" s="1"/>
  <c r="G12" i="2"/>
  <c r="F12" i="2"/>
  <c r="E12" i="2"/>
  <c r="F11" i="2"/>
  <c r="E11" i="2"/>
  <c r="G11" i="2" s="1"/>
  <c r="K11" i="2" s="1"/>
  <c r="L11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K2" i="2" s="1"/>
  <c r="L2" i="2" s="1"/>
  <c r="A5" i="5"/>
  <c r="A3" i="5"/>
  <c r="I14" i="4"/>
  <c r="S8" i="4"/>
  <c r="A3" i="4"/>
  <c r="A20" i="4"/>
  <c r="K12" i="4"/>
  <c r="A18" i="4"/>
  <c r="S13" i="3"/>
  <c r="A3" i="3"/>
  <c r="A11" i="4"/>
  <c r="I19" i="4"/>
  <c r="S12" i="4"/>
  <c r="I13" i="3"/>
  <c r="H10" i="4"/>
  <c r="S8" i="3"/>
  <c r="A15" i="3"/>
  <c r="H6" i="4"/>
  <c r="K10" i="4"/>
  <c r="H19" i="4"/>
  <c r="I21" i="4"/>
  <c r="A9" i="4"/>
  <c r="K4" i="5"/>
  <c r="S14" i="4"/>
  <c r="K16" i="4"/>
  <c r="K6" i="4"/>
  <c r="H16" i="4"/>
  <c r="A7" i="3"/>
  <c r="A12" i="3"/>
  <c r="S4" i="5"/>
  <c r="I16" i="3"/>
  <c r="A17" i="4"/>
  <c r="S21" i="4"/>
  <c r="I8" i="3"/>
  <c r="H16" i="3"/>
  <c r="K14" i="4"/>
  <c r="H8" i="4"/>
  <c r="K21" i="4"/>
  <c r="S10" i="4"/>
  <c r="K16" i="3"/>
  <c r="A4" i="4"/>
  <c r="I12" i="4"/>
  <c r="K5" i="3"/>
  <c r="K19" i="4"/>
  <c r="S16" i="4"/>
  <c r="K10" i="3"/>
  <c r="S19" i="4"/>
  <c r="I10" i="4"/>
  <c r="A7" i="4"/>
  <c r="I8" i="4"/>
  <c r="A14" i="3"/>
  <c r="A9" i="3"/>
  <c r="A4" i="3"/>
  <c r="A5" i="4"/>
  <c r="A13" i="4"/>
  <c r="H21" i="4"/>
  <c r="A11" i="3"/>
  <c r="S6" i="4"/>
  <c r="N3" i="4"/>
  <c r="A15" i="4"/>
  <c r="H12" i="4"/>
  <c r="K13" i="3"/>
  <c r="H10" i="3"/>
  <c r="H13" i="3"/>
  <c r="I6" i="4"/>
  <c r="S16" i="3"/>
  <c r="A6" i="3"/>
  <c r="H8" i="3"/>
  <c r="L6" i="4"/>
  <c r="N3" i="3"/>
  <c r="H4" i="5"/>
  <c r="H14" i="4"/>
  <c r="K8" i="4"/>
  <c r="I10" i="3"/>
  <c r="L4" i="5"/>
  <c r="S10" i="3"/>
  <c r="N4" i="4"/>
  <c r="N5" i="4" s="1"/>
  <c r="K8" i="3"/>
  <c r="H5" i="3"/>
  <c r="S5" i="3"/>
  <c r="L12" i="4"/>
  <c r="L10" i="3"/>
  <c r="I4" i="5"/>
  <c r="N3" i="5"/>
  <c r="I5" i="3"/>
  <c r="I16" i="4"/>
  <c r="L10" i="4"/>
  <c r="L16" i="4"/>
  <c r="L21" i="4"/>
  <c r="L16" i="3"/>
  <c r="L5" i="3"/>
  <c r="L14" i="4"/>
  <c r="L8" i="4"/>
  <c r="L13" i="3"/>
  <c r="L8" i="3"/>
  <c r="K19" i="2" l="1"/>
  <c r="L19" i="2" s="1"/>
  <c r="N4" i="3"/>
  <c r="L19" i="4"/>
  <c r="N4" i="5"/>
  <c r="N5" i="5" s="1"/>
  <c r="N6" i="4"/>
  <c r="N5" i="3"/>
  <c r="G4" i="5"/>
  <c r="N7" i="4"/>
  <c r="G6" i="4"/>
  <c r="N6" i="3"/>
  <c r="G5" i="3"/>
  <c r="N8" i="4"/>
  <c r="G8" i="4"/>
  <c r="N9" i="4" l="1"/>
  <c r="N7" i="3"/>
  <c r="N6" i="5"/>
  <c r="N10" i="4"/>
  <c r="G10" i="4"/>
  <c r="N8" i="3"/>
  <c r="G8" i="3"/>
  <c r="N9" i="3" l="1"/>
  <c r="N11" i="4"/>
  <c r="N7" i="5"/>
  <c r="N10" i="3"/>
  <c r="G10" i="3"/>
  <c r="N12" i="4"/>
  <c r="G12" i="4"/>
  <c r="N13" i="4" l="1"/>
  <c r="N11" i="3"/>
  <c r="N8" i="5"/>
  <c r="N14" i="4"/>
  <c r="G14" i="4"/>
  <c r="N15" i="4" l="1"/>
  <c r="N9" i="5"/>
  <c r="N12" i="3"/>
  <c r="N16" i="4"/>
  <c r="N13" i="3"/>
  <c r="G16" i="4"/>
  <c r="G13" i="3"/>
  <c r="N14" i="3" l="1"/>
  <c r="N17" i="4"/>
  <c r="N10" i="5"/>
  <c r="N11" i="5" l="1"/>
  <c r="N18" i="4"/>
  <c r="N15" i="3"/>
  <c r="N19" i="4"/>
  <c r="G19" i="4"/>
  <c r="N16" i="3"/>
  <c r="G16" i="3"/>
  <c r="N17" i="3" l="1"/>
  <c r="N20" i="4"/>
  <c r="N12" i="5"/>
  <c r="N21" i="4"/>
  <c r="G21" i="4"/>
  <c r="N22" i="4" l="1"/>
  <c r="N13" i="5"/>
  <c r="N18" i="3"/>
  <c r="N19" i="3" l="1"/>
  <c r="N14" i="5"/>
  <c r="N23" i="4"/>
  <c r="N24" i="4" l="1"/>
  <c r="N15" i="5"/>
  <c r="N20" i="3"/>
  <c r="N21" i="3" l="1"/>
  <c r="N16" i="5"/>
  <c r="N25" i="4"/>
  <c r="N26" i="4" l="1"/>
  <c r="N17" i="5"/>
  <c r="N22" i="3"/>
  <c r="N23" i="3" l="1"/>
  <c r="N18" i="5"/>
  <c r="N27" i="4"/>
  <c r="N28" i="4" l="1"/>
  <c r="N19" i="5"/>
  <c r="N24" i="3"/>
  <c r="N25" i="3" l="1"/>
  <c r="N20" i="5"/>
  <c r="N29" i="4"/>
  <c r="N30" i="4" l="1"/>
  <c r="N21" i="5"/>
  <c r="N26" i="3"/>
  <c r="N27" i="3" l="1"/>
  <c r="N31" i="4"/>
  <c r="N22" i="5"/>
  <c r="N23" i="5" l="1"/>
  <c r="N32" i="4"/>
  <c r="N28" i="3"/>
  <c r="N29" i="3" l="1"/>
  <c r="N33" i="4"/>
  <c r="N24" i="5"/>
  <c r="N25" i="5" l="1"/>
  <c r="N34" i="4"/>
  <c r="N30" i="3"/>
  <c r="N31" i="3" l="1"/>
  <c r="N35" i="4"/>
  <c r="N26" i="5"/>
  <c r="N27" i="5" l="1"/>
  <c r="N36" i="4"/>
  <c r="N32" i="3"/>
  <c r="N33" i="3" l="1"/>
  <c r="N37" i="4"/>
  <c r="N28" i="5"/>
  <c r="N29" i="5" l="1"/>
  <c r="N34" i="3"/>
  <c r="N38" i="4"/>
  <c r="N39" i="4" l="1"/>
  <c r="N35" i="3"/>
  <c r="N30" i="5"/>
  <c r="N31" i="5" l="1"/>
  <c r="N36" i="3"/>
  <c r="N40" i="4"/>
  <c r="N41" i="4" l="1"/>
  <c r="N37" i="3"/>
  <c r="N32" i="5"/>
  <c r="N33" i="5" l="1"/>
  <c r="N38" i="3"/>
  <c r="N42" i="4"/>
  <c r="N43" i="4" l="1"/>
  <c r="N39" i="3"/>
  <c r="N34" i="5"/>
  <c r="N35" i="5" l="1"/>
  <c r="N44" i="4"/>
  <c r="N40" i="3"/>
  <c r="N41" i="3" l="1"/>
  <c r="N45" i="4"/>
  <c r="N36" i="5"/>
  <c r="N37" i="5" l="1"/>
  <c r="N46" i="4"/>
  <c r="N42" i="3"/>
  <c r="N43" i="3" l="1"/>
  <c r="N47" i="4"/>
  <c r="N38" i="5"/>
  <c r="N39" i="5" l="1"/>
  <c r="N48" i="4"/>
  <c r="N44" i="3"/>
  <c r="N45" i="3" l="1"/>
  <c r="N49" i="4"/>
  <c r="N40" i="5"/>
  <c r="N41" i="5" l="1"/>
  <c r="N50" i="4"/>
  <c r="N46" i="3"/>
  <c r="N47" i="3" l="1"/>
  <c r="N51" i="4"/>
  <c r="N42" i="5"/>
  <c r="N43" i="5" l="1"/>
  <c r="N48" i="3"/>
  <c r="N52" i="4"/>
  <c r="N53" i="4" l="1"/>
  <c r="N49" i="3"/>
  <c r="N44" i="5"/>
  <c r="N45" i="5" l="1"/>
  <c r="N50" i="3"/>
  <c r="N54" i="4"/>
  <c r="N55" i="4" l="1"/>
  <c r="N51" i="3"/>
  <c r="N46" i="5"/>
  <c r="N47" i="5" l="1"/>
  <c r="N52" i="3"/>
  <c r="N56" i="4"/>
  <c r="N57" i="4" l="1"/>
  <c r="N53" i="3"/>
  <c r="N48" i="5"/>
  <c r="N49" i="5" l="1"/>
  <c r="N54" i="3"/>
  <c r="N58" i="4"/>
  <c r="N59" i="4" l="1"/>
  <c r="N55" i="3"/>
  <c r="N50" i="5"/>
  <c r="N51" i="5" l="1"/>
  <c r="N56" i="3"/>
  <c r="N60" i="4"/>
  <c r="N61" i="4" l="1"/>
  <c r="N57" i="3"/>
  <c r="N52" i="5"/>
  <c r="N53" i="5" l="1"/>
  <c r="N58" i="3"/>
  <c r="N62" i="4"/>
  <c r="N63" i="4" l="1"/>
  <c r="N59" i="3"/>
  <c r="N54" i="5"/>
  <c r="N55" i="5" l="1"/>
  <c r="N60" i="3"/>
  <c r="N64" i="4"/>
  <c r="N65" i="4" l="1"/>
  <c r="N61" i="3"/>
  <c r="N56" i="5"/>
  <c r="N57" i="5" l="1"/>
  <c r="N62" i="3"/>
  <c r="N66" i="4"/>
  <c r="N67" i="4" l="1"/>
  <c r="N63" i="3"/>
  <c r="N58" i="5"/>
  <c r="N59" i="5" l="1"/>
  <c r="N64" i="3"/>
  <c r="N68" i="4"/>
  <c r="N69" i="4" l="1"/>
  <c r="N65" i="3"/>
  <c r="N60" i="5"/>
  <c r="N61" i="5" l="1"/>
  <c r="N66" i="3"/>
  <c r="N70" i="4"/>
  <c r="N71" i="4" l="1"/>
  <c r="N67" i="3"/>
  <c r="N62" i="5"/>
  <c r="N63" i="5" l="1"/>
  <c r="N68" i="3"/>
  <c r="N72" i="4"/>
  <c r="N73" i="4" l="1"/>
  <c r="N64" i="5"/>
  <c r="N69" i="3"/>
  <c r="N70" i="3" l="1"/>
  <c r="N65" i="5"/>
  <c r="N74" i="4"/>
  <c r="N75" i="4" l="1"/>
  <c r="N71" i="3"/>
  <c r="N66" i="5"/>
  <c r="N67" i="5" l="1"/>
  <c r="N72" i="3"/>
  <c r="N76" i="4"/>
  <c r="N77" i="4" l="1"/>
  <c r="N73" i="3"/>
  <c r="N68" i="5"/>
  <c r="N69" i="5" l="1"/>
  <c r="N74" i="3"/>
  <c r="N78" i="4"/>
  <c r="N79" i="4" l="1"/>
  <c r="N75" i="3"/>
  <c r="N70" i="5"/>
  <c r="N71" i="5" l="1"/>
  <c r="N76" i="3"/>
  <c r="N80" i="4"/>
  <c r="N81" i="4" l="1"/>
  <c r="N77" i="3"/>
  <c r="N72" i="5"/>
  <c r="N73" i="5" l="1"/>
  <c r="N82" i="4"/>
  <c r="N78" i="3"/>
  <c r="N79" i="3" l="1"/>
  <c r="N83" i="4"/>
  <c r="N74" i="5"/>
  <c r="N75" i="5" l="1"/>
  <c r="N84" i="4"/>
  <c r="N80" i="3"/>
  <c r="N81" i="3" l="1"/>
  <c r="N85" i="4"/>
  <c r="N76" i="5"/>
  <c r="N77" i="5" l="1"/>
  <c r="N86" i="4"/>
  <c r="N82" i="3"/>
  <c r="N83" i="3" l="1"/>
  <c r="N87" i="4"/>
  <c r="N78" i="5"/>
  <c r="N79" i="5" l="1"/>
  <c r="N88" i="4"/>
  <c r="N84" i="3"/>
  <c r="N85" i="3" l="1"/>
  <c r="N89" i="4"/>
  <c r="N80" i="5"/>
  <c r="N81" i="5" l="1"/>
  <c r="N90" i="4"/>
  <c r="N86" i="3"/>
  <c r="N87" i="3" l="1"/>
  <c r="N91" i="4"/>
  <c r="N82" i="5"/>
  <c r="N92" i="4" l="1"/>
  <c r="N88" i="3"/>
  <c r="N83" i="5"/>
  <c r="N84" i="5" l="1"/>
  <c r="N89" i="3"/>
  <c r="N93" i="4"/>
  <c r="N94" i="4" l="1"/>
  <c r="N90" i="3"/>
  <c r="N85" i="5"/>
  <c r="N86" i="5" l="1"/>
  <c r="N91" i="3"/>
  <c r="N95" i="4"/>
  <c r="N96" i="4" l="1"/>
  <c r="N92" i="3"/>
  <c r="N87" i="5"/>
  <c r="N88" i="5" l="1"/>
  <c r="N93" i="3"/>
  <c r="N97" i="4"/>
  <c r="N98" i="4" l="1"/>
  <c r="N89" i="5"/>
  <c r="N94" i="3"/>
  <c r="N95" i="3" l="1"/>
  <c r="N90" i="5"/>
  <c r="N99" i="4"/>
  <c r="N100" i="4" l="1"/>
  <c r="N91" i="5"/>
  <c r="N96" i="3"/>
  <c r="N97" i="3" l="1"/>
  <c r="N92" i="5"/>
  <c r="N101" i="4"/>
  <c r="N102" i="4" l="1"/>
  <c r="N93" i="5"/>
  <c r="N98" i="3"/>
  <c r="N99" i="3" l="1"/>
  <c r="N94" i="5"/>
  <c r="N103" i="4"/>
  <c r="N104" i="4" l="1"/>
  <c r="N95" i="5"/>
  <c r="N100" i="3"/>
  <c r="N101" i="3" l="1"/>
  <c r="N96" i="5"/>
  <c r="N105" i="4"/>
  <c r="N106" i="4" l="1"/>
  <c r="N97" i="5"/>
  <c r="N102" i="3"/>
  <c r="N103" i="3" l="1"/>
  <c r="N98" i="5"/>
  <c r="N107" i="4"/>
  <c r="N108" i="4" l="1"/>
  <c r="N99" i="5"/>
  <c r="N104" i="3"/>
  <c r="N105" i="3" l="1"/>
  <c r="N100" i="5"/>
  <c r="N109" i="4"/>
  <c r="N110" i="4" l="1"/>
  <c r="N101" i="5"/>
  <c r="N106" i="3"/>
  <c r="N107" i="3" l="1"/>
  <c r="N102" i="5"/>
  <c r="N111" i="4"/>
  <c r="N112" i="4" l="1"/>
  <c r="N103" i="5"/>
  <c r="N108" i="3"/>
  <c r="N109" i="3" l="1"/>
  <c r="N113" i="4"/>
  <c r="N104" i="5"/>
  <c r="N105" i="5" l="1"/>
  <c r="N114" i="4"/>
  <c r="N110" i="3"/>
  <c r="N111" i="3" l="1"/>
  <c r="N115" i="4"/>
  <c r="N106" i="5"/>
  <c r="N107" i="5" l="1"/>
  <c r="N116" i="4"/>
  <c r="N112" i="3"/>
  <c r="N113" i="3" l="1"/>
  <c r="N117" i="4"/>
  <c r="N108" i="5"/>
  <c r="N109" i="5" l="1"/>
  <c r="N118" i="4"/>
  <c r="N114" i="3"/>
  <c r="N115" i="3" l="1"/>
  <c r="N119" i="4"/>
  <c r="N110" i="5"/>
  <c r="N111" i="5" l="1"/>
  <c r="N120" i="4"/>
  <c r="N116" i="3"/>
  <c r="N117" i="3" l="1"/>
  <c r="N121" i="4"/>
  <c r="N112" i="5"/>
  <c r="N113" i="5" l="1"/>
  <c r="N122" i="4"/>
  <c r="N118" i="3"/>
  <c r="N119" i="3" l="1"/>
  <c r="N123" i="4"/>
  <c r="N114" i="5"/>
  <c r="N115" i="5" l="1"/>
  <c r="N120" i="3"/>
  <c r="N121" i="3" l="1"/>
  <c r="N116" i="5"/>
  <c r="N117" i="5" l="1"/>
  <c r="N122" i="3"/>
  <c r="N123" i="3" l="1"/>
  <c r="N118" i="5"/>
  <c r="N119" i="5" l="1"/>
  <c r="N120" i="5" l="1"/>
  <c r="N121" i="5" l="1"/>
  <c r="N122" i="5" l="1"/>
</calcChain>
</file>

<file path=xl/sharedStrings.xml><?xml version="1.0" encoding="utf-8"?>
<sst xmlns="http://schemas.openxmlformats.org/spreadsheetml/2006/main" count="2831" uniqueCount="691">
  <si>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</si>
  <si>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</si>
  <si>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</si>
  <si>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</si>
  <si>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</si>
  <si>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</si>
  <si>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</si>
  <si>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</si>
  <si>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</si>
  <si>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</si>
  <si>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</si>
  <si>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</si>
  <si>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</si>
  <si>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</si>
  <si>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</si>
  <si>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</si>
  <si>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</si>
  <si>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</si>
  <si>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</si>
  <si>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</si>
  <si>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</si>
  <si>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</si>
  <si>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</si>
  <si>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</si>
  <si>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</si>
  <si>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</si>
  <si>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</si>
  <si>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</si>
  <si>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</si>
  <si>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</si>
  <si>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</si>
  <si>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</si>
  <si>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</si>
  <si>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</si>
  <si>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</si>
  <si>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</si>
  <si>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</si>
  <si>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</si>
  <si>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</si>
  <si>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</si>
  <si>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</si>
  <si>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</si>
  <si>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</si>
  <si>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</si>
  <si>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</si>
  <si>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</si>
  <si>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</si>
  <si>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</si>
  <si>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</si>
  <si>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</si>
  <si>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</si>
  <si>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</si>
  <si>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</si>
  <si>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</si>
  <si>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</si>
  <si>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</si>
  <si>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</si>
  <si>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</si>
  <si>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</si>
  <si>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</si>
  <si>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</si>
  <si>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</si>
  <si>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</si>
  <si>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</si>
  <si>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</si>
  <si>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</si>
  <si>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</si>
  <si>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</si>
  <si>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</si>
  <si>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</si>
  <si>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</si>
  <si>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</si>
  <si>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</si>
  <si>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</si>
  <si>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</si>
  <si>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</si>
  <si>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</si>
  <si>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</si>
  <si>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</si>
  <si>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</si>
  <si>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</si>
  <si>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</si>
  <si>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</si>
  <si>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</si>
  <si>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</si>
  <si>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</si>
  <si>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</si>
  <si>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</si>
  <si>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</si>
  <si>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</si>
  <si>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</si>
  <si>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</si>
  <si>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</si>
  <si>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</si>
  <si>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</si>
  <si>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</si>
  <si>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</si>
  <si>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</si>
  <si>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</si>
  <si>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</si>
  <si>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</si>
  <si>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</si>
  <si>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</si>
  <si>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</si>
  <si>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</si>
  <si>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</si>
  <si>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</si>
  <si>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</si>
  <si>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</si>
  <si>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</si>
  <si>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</si>
  <si>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</si>
  <si>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</si>
  <si>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</si>
  <si>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</si>
  <si>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</si>
  <si>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</si>
  <si>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</si>
  <si>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</si>
  <si>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</si>
  <si>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</si>
  <si>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</si>
  <si>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</si>
  <si>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</si>
  <si>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</si>
  <si>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</si>
  <si>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</si>
  <si>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</si>
  <si>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</si>
  <si>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</si>
  <si>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</si>
  <si>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</si>
  <si>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</si>
  <si>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</si>
  <si>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</si>
  <si>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</si>
  <si>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</si>
  <si>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</si>
  <si>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</si>
  <si>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</si>
  <si>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</si>
  <si>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</si>
  <si>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</si>
  <si>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</si>
  <si>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</si>
  <si>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</si>
  <si>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</si>
  <si>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</si>
  <si>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</si>
  <si>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</si>
  <si>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</si>
  <si>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</si>
  <si>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</si>
  <si>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</si>
  <si>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</si>
  <si>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</si>
  <si>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</si>
  <si>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</si>
  <si>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</si>
  <si>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</si>
  <si>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</si>
  <si>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</si>
  <si>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</si>
  <si>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</si>
  <si>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</si>
  <si>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</si>
  <si>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</si>
  <si>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</si>
  <si>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</si>
  <si>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</si>
  <si>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</si>
  <si>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</si>
  <si>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</si>
  <si>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</si>
  <si>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</si>
  <si>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</si>
  <si>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</si>
  <si>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</si>
  <si>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</si>
  <si>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</si>
  <si>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</si>
  <si>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</si>
  <si>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</si>
  <si>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</si>
  <si>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</si>
  <si>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</si>
  <si>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</si>
  <si>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</si>
  <si>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</si>
  <si>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</si>
  <si>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</si>
  <si>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</si>
  <si>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</si>
  <si>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</si>
  <si>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</si>
  <si>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</si>
  <si>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</si>
  <si>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</si>
  <si>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</si>
  <si>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</si>
  <si>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</si>
  <si>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</si>
  <si>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</si>
  <si>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</si>
  <si>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</si>
  <si>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</si>
  <si>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</si>
  <si>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</si>
  <si>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</si>
  <si>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</si>
  <si>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</si>
  <si>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</si>
  <si>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</si>
  <si>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</si>
  <si>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</si>
  <si>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</si>
  <si>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</si>
  <si>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</si>
  <si>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</si>
  <si>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</si>
  <si>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</si>
  <si>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</si>
  <si>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</si>
  <si>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</si>
  <si>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</si>
  <si>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</si>
  <si>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</si>
  <si>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</si>
  <si>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</si>
  <si>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</si>
  <si>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</si>
  <si>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</si>
  <si>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</si>
  <si>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</si>
  <si>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</si>
  <si>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</si>
  <si>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</si>
  <si>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</si>
  <si>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</si>
  <si>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</si>
  <si>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</si>
  <si>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</si>
  <si>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</si>
  <si>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</si>
  <si>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</si>
  <si>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</si>
  <si>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</si>
  <si>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</si>
  <si>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</si>
  <si>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</si>
  <si>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</si>
  <si>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</si>
  <si>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</si>
  <si>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</si>
  <si>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</si>
  <si>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</si>
  <si>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</si>
  <si>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</si>
  <si>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</si>
  <si>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</si>
  <si>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</si>
  <si>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</si>
  <si>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</si>
  <si>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</si>
  <si>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</si>
  <si>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</si>
  <si>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</si>
  <si>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</si>
  <si>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</si>
  <si>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</si>
  <si>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</si>
  <si>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</si>
  <si>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</si>
  <si>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</si>
  <si>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</si>
  <si>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</si>
  <si>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</si>
  <si>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</si>
  <si>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</si>
  <si>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</si>
  <si>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</si>
  <si>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</si>
  <si>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</si>
  <si>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</si>
  <si>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</si>
  <si>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</si>
  <si>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</si>
  <si>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</si>
  <si>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</si>
  <si>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</si>
  <si>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</si>
  <si>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</si>
  <si>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</si>
  <si>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</si>
  <si>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</si>
  <si>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</si>
  <si>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</si>
  <si>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</si>
  <si>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</si>
  <si>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</si>
  <si>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</si>
  <si>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</si>
  <si>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</si>
  <si>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</si>
  <si>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</si>
  <si>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</si>
  <si>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</si>
  <si>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</si>
  <si>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</si>
  <si>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</si>
  <si>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</si>
  <si>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</si>
  <si>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</si>
  <si>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</si>
  <si>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</si>
  <si>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</si>
  <si>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</si>
  <si>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</si>
  <si>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</si>
  <si>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</si>
  <si>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</si>
  <si>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</si>
  <si>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</si>
  <si>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</si>
  <si>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</si>
  <si>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</si>
  <si>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</si>
  <si>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</si>
  <si>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</si>
  <si>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</si>
  <si>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</si>
  <si>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</si>
  <si>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</si>
  <si>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</si>
  <si>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</si>
  <si>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</si>
  <si>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</si>
  <si>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</si>
  <si>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</si>
  <si>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</si>
  <si>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</si>
  <si>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</si>
  <si>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</si>
  <si>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</si>
  <si>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</si>
  <si>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</si>
  <si>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</si>
  <si>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</si>
  <si>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</si>
  <si>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</si>
  <si>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</si>
  <si>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</si>
  <si>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</si>
  <si>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</si>
  <si>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</si>
  <si>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</si>
  <si>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</si>
  <si>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</si>
  <si>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</si>
  <si>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</si>
  <si>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</si>
  <si>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</si>
  <si>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</si>
  <si>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</si>
  <si>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</si>
  <si>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</si>
  <si>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</si>
  <si>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</si>
  <si>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</si>
  <si>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</si>
  <si>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</si>
  <si>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</si>
  <si>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</si>
  <si>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</si>
  <si>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</si>
  <si>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</si>
  <si>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</si>
  <si>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</si>
  <si>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</si>
  <si>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</si>
  <si>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</si>
  <si>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</si>
  <si>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</si>
  <si>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</si>
  <si>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</si>
  <si>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</si>
  <si>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</si>
  <si>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</si>
  <si>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</si>
  <si>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</si>
  <si>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</si>
  <si>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</si>
  <si>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</si>
  <si>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</si>
  <si>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</si>
  <si>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</si>
  <si>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</si>
  <si>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</si>
  <si>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</si>
  <si>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</si>
  <si>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</si>
  <si>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</si>
  <si>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</si>
  <si>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</si>
  <si>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</si>
  <si>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</si>
  <si>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</si>
  <si>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</si>
  <si>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</si>
  <si>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</si>
  <si>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</si>
  <si>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</si>
  <si>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</si>
  <si>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</si>
  <si>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</si>
  <si>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</si>
  <si>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</si>
  <si>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</si>
  <si>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</si>
  <si>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</si>
  <si>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</si>
  <si>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</si>
  <si>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</si>
  <si>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</si>
  <si>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</si>
  <si>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</si>
  <si>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</si>
  <si>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</si>
  <si>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</si>
  <si>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</si>
  <si>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</si>
  <si>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</si>
  <si>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</si>
  <si>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</si>
  <si>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</si>
  <si>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</si>
  <si>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</si>
  <si>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</si>
  <si>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</si>
  <si>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</si>
  <si>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</si>
  <si>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</si>
  <si>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</si>
  <si>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</si>
  <si>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</si>
  <si>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</si>
  <si>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</si>
  <si>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</si>
  <si>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</si>
  <si>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</si>
  <si>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</si>
  <si>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</si>
  <si>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</si>
  <si>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</si>
  <si>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</si>
  <si>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</si>
  <si>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</si>
  <si>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</si>
  <si>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</si>
  <si>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</si>
  <si>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</si>
  <si>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</si>
  <si>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</si>
  <si>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</si>
  <si>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</si>
  <si>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</si>
  <si>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</si>
  <si>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</si>
  <si>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</si>
  <si>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</si>
  <si>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</si>
  <si>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</si>
  <si>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</si>
  <si>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</si>
  <si>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</si>
  <si>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</si>
  <si>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</si>
  <si>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</si>
  <si>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</si>
  <si>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</si>
  <si>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</si>
  <si>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</si>
  <si>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</si>
  <si>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</si>
  <si>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</si>
  <si>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</si>
  <si>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</si>
  <si>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</si>
  <si>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</si>
  <si>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</si>
  <si>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</si>
  <si>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</si>
  <si>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</si>
  <si>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</si>
  <si>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</si>
  <si>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</si>
  <si>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</si>
  <si>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</si>
  <si>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</si>
  <si>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</si>
  <si>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</si>
  <si>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</si>
  <si>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</si>
  <si>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</si>
  <si>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</si>
  <si>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</si>
  <si>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</si>
  <si>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</si>
  <si>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</si>
  <si>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</si>
  <si>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</si>
  <si>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</si>
  <si>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</si>
  <si>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</si>
  <si>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</si>
  <si>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</si>
  <si>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</si>
  <si>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</si>
  <si>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</si>
  <si>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</si>
  <si>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</si>
  <si>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</si>
  <si>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</si>
  <si>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</si>
  <si>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</si>
  <si>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</si>
  <si>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</si>
  <si>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</si>
  <si>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</si>
  <si>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</si>
  <si>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</si>
  <si>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</si>
  <si>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</si>
  <si>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</si>
  <si>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</si>
  <si>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</si>
  <si>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</si>
  <si>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</si>
  <si>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</si>
  <si>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</si>
  <si>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</si>
  <si>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</si>
  <si>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</si>
  <si>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</si>
  <si>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</si>
  <si>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</si>
  <si>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</si>
  <si>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</si>
  <si>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</si>
  <si>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</si>
  <si>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</si>
  <si>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</si>
  <si>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</si>
  <si>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</si>
  <si>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</si>
  <si>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</si>
  <si>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</si>
  <si>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</si>
  <si>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</si>
  <si>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</si>
  <si>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</si>
  <si>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</si>
  <si>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</si>
  <si>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</si>
  <si>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</si>
  <si>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</si>
  <si>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</si>
  <si>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</si>
  <si>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</si>
  <si>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</si>
  <si>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</si>
  <si>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</si>
  <si>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</si>
  <si>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</si>
  <si>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</si>
  <si>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</si>
  <si>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</si>
  <si>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</si>
  <si>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</si>
  <si>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</si>
  <si>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</si>
  <si>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</si>
  <si>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</si>
  <si>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</si>
  <si>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</si>
  <si>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</si>
  <si>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</si>
  <si>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</si>
  <si>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</si>
  <si>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</si>
  <si>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</si>
  <si>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</si>
  <si>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</si>
  <si>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</si>
  <si>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</si>
  <si>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</si>
  <si>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</si>
  <si>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</si>
  <si>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</si>
  <si>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</si>
  <si>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</si>
  <si>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</si>
  <si>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</si>
  <si>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</si>
  <si>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</si>
  <si>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</si>
  <si>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</si>
  <si>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</si>
  <si>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</si>
  <si>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</si>
  <si>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</si>
  <si>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</si>
  <si>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</si>
  <si>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</si>
  <si>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</si>
  <si>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</si>
  <si>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</si>
  <si>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</si>
  <si>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</si>
  <si>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</si>
  <si>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</si>
  <si>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</si>
  <si>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</si>
  <si>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</si>
  <si>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</si>
  <si>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</si>
  <si>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</si>
  <si>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</si>
  <si>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</si>
  <si>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</si>
  <si>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</si>
  <si>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</si>
  <si>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</si>
  <si>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</si>
  <si>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</si>
  <si>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</si>
  <si>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</si>
  <si>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</si>
  <si>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</si>
  <si>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</si>
  <si>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</si>
  <si>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</si>
  <si>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</si>
  <si>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</si>
  <si>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</si>
  <si>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</si>
  <si>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</si>
  <si>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</si>
  <si>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</si>
  <si>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</si>
  <si>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</si>
  <si>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</si>
  <si>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</si>
  <si>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</si>
  <si>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</si>
  <si>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</si>
  <si>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</si>
  <si>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</si>
  <si>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</si>
  <si>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</si>
  <si>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</si>
  <si>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[83, 84, 85, 86, 88, 89, 90]</t>
  </si>
  <si>
    <t>Unаgrande</t>
  </si>
  <si>
    <t>50, Шоколад</t>
  </si>
  <si>
    <t>[87, 91]</t>
  </si>
  <si>
    <t>38</t>
  </si>
  <si>
    <t>[92, 93]</t>
  </si>
  <si>
    <t>70</t>
  </si>
  <si>
    <t>Кремчиз</t>
  </si>
  <si>
    <t>[94, 97, 99]</t>
  </si>
  <si>
    <t>75</t>
  </si>
  <si>
    <t>[95, 96, 98]</t>
  </si>
  <si>
    <t>65</t>
  </si>
  <si>
    <t>[100, 101, 102]</t>
  </si>
  <si>
    <t>Робиола</t>
  </si>
  <si>
    <t>Номер группы варок</t>
  </si>
  <si>
    <t>Выход с одной варки, кг</t>
  </si>
  <si>
    <t>Заквасочники</t>
  </si>
  <si>
    <t>SKU</t>
  </si>
  <si>
    <t>КГ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</si>
  <si>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</si>
  <si>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</si>
  <si>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</si>
  <si>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</si>
  <si>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</si>
  <si>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</si>
  <si>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</si>
  <si>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</si>
  <si>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Крем чиз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</si>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</sst>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165" fontId="9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5" borderId="0" xfId="0" applyFont="1" applyFill="1"/>
    <xf numFmtId="0" fontId="10" fillId="5" borderId="0" xfId="0" applyFont="1" applyFill="1" applyAlignment="1"/>
    <xf numFmtId="0" fontId="10" fillId="6" borderId="0" xfId="0" applyFont="1" applyFill="1"/>
    <xf numFmtId="0" fontId="10" fillId="6" borderId="0" xfId="0" applyFont="1" applyFill="1" applyAlignment="1"/>
    <xf numFmtId="0" fontId="10" fillId="7" borderId="0" xfId="0" applyFont="1" applyFill="1"/>
    <xf numFmtId="0" fontId="10" fillId="7" borderId="0" xfId="0" applyFont="1" applyFill="1" applyAlignment="1"/>
    <xf numFmtId="0" fontId="10" fillId="4" borderId="0" xfId="0" applyFont="1" applyFill="1"/>
    <xf numFmtId="0" fontId="10" fillId="4" borderId="0" xfId="0" applyFont="1" applyFill="1" applyAlignment="1"/>
    <xf numFmtId="0" fontId="0" fillId="0" borderId="0" xfId="0" applyAlignment="1"/>
    <xf numFmtId="0" fontId="10" fillId="7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63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?5CD6524C" TargetMode="External"/><Relationship Id="rId1" Type="http://schemas.openxmlformats.org/officeDocument/2006/relationships/externalLinkPath" Target="file:///5CD6524C/constructor_ricot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16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16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17">
        <v>44227</v>
      </c>
    </row>
    <row r="10" spans="1:138" x14ac:dyDescent="0.2">
      <c r="A10" s="16">
        <v>44228</v>
      </c>
      <c r="F10" s="1" t="s">
        <v>451</v>
      </c>
      <c r="S10" s="1" t="s">
        <v>451</v>
      </c>
      <c r="EE10" s="1">
        <v>0</v>
      </c>
      <c r="EF10" s="17">
        <v>44228</v>
      </c>
    </row>
    <row r="11" spans="1:138" x14ac:dyDescent="0.2">
      <c r="A11" s="16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17">
        <v>44229</v>
      </c>
    </row>
    <row r="12" spans="1:138" x14ac:dyDescent="0.2">
      <c r="A12" s="16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17">
        <v>44230</v>
      </c>
    </row>
    <row r="13" spans="1:138" x14ac:dyDescent="0.2">
      <c r="A13" s="16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17">
        <v>44231</v>
      </c>
    </row>
    <row r="14" spans="1:138" x14ac:dyDescent="0.2">
      <c r="A14" s="16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17">
        <v>44232</v>
      </c>
    </row>
    <row r="15" spans="1:138" x14ac:dyDescent="0.2">
      <c r="A15" s="16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17">
        <v>44233</v>
      </c>
    </row>
    <row r="16" spans="1:138" x14ac:dyDescent="0.2">
      <c r="A16" s="16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17">
        <v>44234</v>
      </c>
    </row>
    <row r="17" spans="1:136" x14ac:dyDescent="0.2">
      <c r="A17" s="16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17">
        <v>44235</v>
      </c>
    </row>
    <row r="18" spans="1:136" x14ac:dyDescent="0.2">
      <c r="A18" s="16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17">
        <v>44236</v>
      </c>
    </row>
    <row r="19" spans="1:136" x14ac:dyDescent="0.2">
      <c r="A19" s="16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17">
        <v>44237</v>
      </c>
    </row>
    <row r="20" spans="1:136" x14ac:dyDescent="0.2">
      <c r="A20" s="16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17">
        <v>44238</v>
      </c>
    </row>
    <row r="21" spans="1:136" x14ac:dyDescent="0.2">
      <c r="A21" s="16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17">
        <v>44239</v>
      </c>
    </row>
    <row r="22" spans="1:136" x14ac:dyDescent="0.2">
      <c r="A22" s="16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17">
        <v>44240</v>
      </c>
    </row>
    <row r="23" spans="1:136" x14ac:dyDescent="0.2">
      <c r="A23" s="16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17">
        <v>44241</v>
      </c>
    </row>
    <row r="24" spans="1:136" x14ac:dyDescent="0.2">
      <c r="A24" s="16">
        <v>44242</v>
      </c>
      <c r="DD24" s="1" t="s">
        <v>451</v>
      </c>
      <c r="EE24" s="1">
        <v>0</v>
      </c>
      <c r="EF24" s="17">
        <v>44242</v>
      </c>
    </row>
    <row r="25" spans="1:136" x14ac:dyDescent="0.2">
      <c r="A25" s="16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17">
        <v>44243</v>
      </c>
    </row>
    <row r="26" spans="1:136" x14ac:dyDescent="0.2">
      <c r="A26" s="16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17">
        <v>44244</v>
      </c>
    </row>
    <row r="27" spans="1:136" x14ac:dyDescent="0.2">
      <c r="A27" s="16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17">
        <v>44245</v>
      </c>
    </row>
    <row r="28" spans="1:136" x14ac:dyDescent="0.2">
      <c r="A28" s="16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17">
        <v>44246</v>
      </c>
    </row>
    <row r="29" spans="1:136" x14ac:dyDescent="0.2">
      <c r="A29" s="16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17">
        <v>44247</v>
      </c>
    </row>
    <row r="30" spans="1:136" x14ac:dyDescent="0.2">
      <c r="A30" s="16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17">
        <v>44248</v>
      </c>
    </row>
    <row r="31" spans="1:136" x14ac:dyDescent="0.2">
      <c r="A31" s="16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17">
        <v>44249</v>
      </c>
    </row>
    <row r="32" spans="1:136" x14ac:dyDescent="0.2">
      <c r="A32" s="16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17">
        <v>44250</v>
      </c>
    </row>
    <row r="33" spans="1:136" x14ac:dyDescent="0.2">
      <c r="A33" s="16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17">
        <v>44251</v>
      </c>
    </row>
    <row r="34" spans="1:136" x14ac:dyDescent="0.2">
      <c r="A34" s="16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17">
        <v>44252</v>
      </c>
    </row>
    <row r="35" spans="1:136" x14ac:dyDescent="0.2">
      <c r="A35" s="16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17">
        <v>44253</v>
      </c>
    </row>
    <row r="36" spans="1:136" x14ac:dyDescent="0.2">
      <c r="A36" s="16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17">
        <v>44254</v>
      </c>
    </row>
    <row r="37" spans="1:136" x14ac:dyDescent="0.2">
      <c r="A37" s="16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17">
        <v>44255</v>
      </c>
    </row>
    <row r="38" spans="1:136" x14ac:dyDescent="0.2">
      <c r="A38" s="16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17">
        <v>44256</v>
      </c>
    </row>
    <row r="39" spans="1:136" x14ac:dyDescent="0.2">
      <c r="A39" s="16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17">
        <v>44257</v>
      </c>
    </row>
    <row r="40" spans="1:136" x14ac:dyDescent="0.2">
      <c r="A40" s="16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17">
        <v>44258</v>
      </c>
    </row>
    <row r="41" spans="1:136" x14ac:dyDescent="0.2">
      <c r="A41" s="16">
        <v>44259</v>
      </c>
      <c r="AI41" s="1" t="s">
        <v>451</v>
      </c>
      <c r="BE41" s="1" t="s">
        <v>450</v>
      </c>
      <c r="EE41" s="1">
        <v>0</v>
      </c>
      <c r="EF41" s="17">
        <v>44259</v>
      </c>
    </row>
    <row r="42" spans="1:136" x14ac:dyDescent="0.2">
      <c r="A42" s="16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17">
        <v>44260</v>
      </c>
    </row>
    <row r="43" spans="1:136" x14ac:dyDescent="0.2">
      <c r="A43" s="16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17">
        <v>44261</v>
      </c>
    </row>
    <row r="44" spans="1:136" x14ac:dyDescent="0.2">
      <c r="A44" s="16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17">
        <v>44262</v>
      </c>
    </row>
    <row r="45" spans="1:136" x14ac:dyDescent="0.2">
      <c r="A45" s="16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17">
        <v>44263</v>
      </c>
    </row>
    <row r="46" spans="1:136" x14ac:dyDescent="0.2">
      <c r="A46" s="16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17">
        <v>44264</v>
      </c>
    </row>
    <row r="47" spans="1:136" x14ac:dyDescent="0.2">
      <c r="A47" s="16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17">
        <v>44265</v>
      </c>
    </row>
    <row r="48" spans="1:136" x14ac:dyDescent="0.2">
      <c r="A48" s="16">
        <v>44266</v>
      </c>
      <c r="DR48" s="1">
        <v>747</v>
      </c>
      <c r="DS48" s="1">
        <v>120</v>
      </c>
      <c r="EE48" s="1">
        <v>867</v>
      </c>
      <c r="EF48" s="17">
        <v>44266</v>
      </c>
    </row>
    <row r="49" spans="1:136" x14ac:dyDescent="0.2">
      <c r="A49" s="16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17">
        <v>44267</v>
      </c>
    </row>
    <row r="50" spans="1:136" x14ac:dyDescent="0.2">
      <c r="A50" s="16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17">
        <v>44268</v>
      </c>
    </row>
    <row r="51" spans="1:136" x14ac:dyDescent="0.2">
      <c r="A51" s="16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17">
        <v>44269</v>
      </c>
    </row>
    <row r="52" spans="1:136" x14ac:dyDescent="0.2">
      <c r="A52" s="16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17">
        <v>44270</v>
      </c>
    </row>
    <row r="53" spans="1:136" x14ac:dyDescent="0.2">
      <c r="A53" s="16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17">
        <v>44271</v>
      </c>
    </row>
    <row r="54" spans="1:136" x14ac:dyDescent="0.2">
      <c r="A54" s="16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17">
        <v>44272</v>
      </c>
    </row>
    <row r="55" spans="1:136" x14ac:dyDescent="0.2">
      <c r="A55" s="16">
        <v>44273</v>
      </c>
      <c r="I55" s="1" t="s">
        <v>451</v>
      </c>
      <c r="EE55" s="1">
        <v>0</v>
      </c>
      <c r="EF55" s="17">
        <v>44273</v>
      </c>
    </row>
    <row r="56" spans="1:136" x14ac:dyDescent="0.2">
      <c r="A56" s="16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17">
        <v>44274</v>
      </c>
    </row>
    <row r="57" spans="1:136" x14ac:dyDescent="0.2">
      <c r="A57" s="16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17">
        <v>44275</v>
      </c>
    </row>
    <row r="58" spans="1:136" x14ac:dyDescent="0.2">
      <c r="A58" s="16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17">
        <v>44276</v>
      </c>
    </row>
    <row r="59" spans="1:136" x14ac:dyDescent="0.2">
      <c r="A59" s="16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17">
        <v>44277</v>
      </c>
    </row>
    <row r="60" spans="1:136" x14ac:dyDescent="0.2">
      <c r="A60" s="16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17">
        <v>44278</v>
      </c>
    </row>
    <row r="61" spans="1:136" x14ac:dyDescent="0.2">
      <c r="A61" s="16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17">
        <v>44279</v>
      </c>
    </row>
    <row r="62" spans="1:136" x14ac:dyDescent="0.2">
      <c r="A62" s="16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17">
        <v>44280</v>
      </c>
    </row>
    <row r="63" spans="1:136" x14ac:dyDescent="0.2">
      <c r="A63" s="16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17">
        <v>44281</v>
      </c>
    </row>
    <row r="64" spans="1:136" x14ac:dyDescent="0.2">
      <c r="A64" s="16">
        <v>44282</v>
      </c>
      <c r="EE64" s="1">
        <v>0</v>
      </c>
      <c r="EF64" s="17">
        <v>44282</v>
      </c>
    </row>
    <row r="65" spans="1:136" x14ac:dyDescent="0.2">
      <c r="A65" s="16">
        <v>44283</v>
      </c>
      <c r="EE65" s="1">
        <v>0</v>
      </c>
      <c r="EF65" s="17">
        <v>44283</v>
      </c>
    </row>
    <row r="66" spans="1:136" x14ac:dyDescent="0.2">
      <c r="A66" s="16">
        <v>44284</v>
      </c>
      <c r="EE66" s="1">
        <v>0</v>
      </c>
      <c r="EF66" s="17">
        <v>44284</v>
      </c>
    </row>
    <row r="67" spans="1:136" x14ac:dyDescent="0.2">
      <c r="A67" s="16">
        <v>44285</v>
      </c>
      <c r="EE67" s="1">
        <v>0</v>
      </c>
      <c r="EF67" s="17">
        <v>44285</v>
      </c>
    </row>
    <row r="68" spans="1:136" x14ac:dyDescent="0.2">
      <c r="A68" s="16">
        <v>44286</v>
      </c>
      <c r="EE68" s="1">
        <v>0</v>
      </c>
      <c r="EF68" s="17">
        <v>44286</v>
      </c>
    </row>
    <row r="69" spans="1:136" x14ac:dyDescent="0.2">
      <c r="A69" s="16">
        <v>44287</v>
      </c>
      <c r="EE69" s="1">
        <v>0</v>
      </c>
      <c r="EF69" s="17">
        <v>44287</v>
      </c>
    </row>
    <row r="70" spans="1:136" x14ac:dyDescent="0.2">
      <c r="A70" s="16">
        <v>44288</v>
      </c>
      <c r="EE70" s="1">
        <v>0</v>
      </c>
      <c r="EF70" s="17">
        <v>44288</v>
      </c>
    </row>
    <row r="71" spans="1:136" x14ac:dyDescent="0.2">
      <c r="A71" s="16">
        <v>44289</v>
      </c>
      <c r="EE71" s="1">
        <v>0</v>
      </c>
      <c r="EF71" s="17">
        <v>44289</v>
      </c>
    </row>
    <row r="72" spans="1:136" x14ac:dyDescent="0.2">
      <c r="A72" s="16">
        <v>44290</v>
      </c>
      <c r="EE72" s="1">
        <v>0</v>
      </c>
      <c r="EF72" s="17">
        <v>44290</v>
      </c>
    </row>
    <row r="73" spans="1:136" x14ac:dyDescent="0.2">
      <c r="A73" s="16">
        <v>44291</v>
      </c>
      <c r="EE73" s="1">
        <v>0</v>
      </c>
      <c r="EF73" s="17">
        <v>44291</v>
      </c>
    </row>
    <row r="74" spans="1:136" x14ac:dyDescent="0.2">
      <c r="A74" s="16">
        <v>44292</v>
      </c>
      <c r="EE74" s="1">
        <v>0</v>
      </c>
      <c r="EF74" s="17">
        <v>44292</v>
      </c>
    </row>
    <row r="75" spans="1:136" x14ac:dyDescent="0.2">
      <c r="A75" s="16">
        <v>44293</v>
      </c>
      <c r="EE75" s="1">
        <v>0</v>
      </c>
      <c r="EF75" s="17">
        <v>44293</v>
      </c>
    </row>
    <row r="76" spans="1:136" x14ac:dyDescent="0.2">
      <c r="A76" s="16">
        <v>44294</v>
      </c>
      <c r="EE76" s="1">
        <v>0</v>
      </c>
      <c r="EF76" s="17">
        <v>44294</v>
      </c>
    </row>
    <row r="77" spans="1:136" x14ac:dyDescent="0.2">
      <c r="A77" s="16">
        <v>44295</v>
      </c>
      <c r="EE77" s="1">
        <v>0</v>
      </c>
      <c r="EF77" s="17">
        <v>44295</v>
      </c>
    </row>
    <row r="78" spans="1:136" x14ac:dyDescent="0.2">
      <c r="A78" s="16">
        <v>44296</v>
      </c>
      <c r="EE78" s="1">
        <v>0</v>
      </c>
      <c r="EF78" s="17">
        <v>44296</v>
      </c>
    </row>
    <row r="79" spans="1:136" x14ac:dyDescent="0.2">
      <c r="A79" s="16">
        <v>44297</v>
      </c>
      <c r="EE79" s="1">
        <v>0</v>
      </c>
      <c r="EF79" s="17">
        <v>44297</v>
      </c>
    </row>
    <row r="80" spans="1:136" x14ac:dyDescent="0.2">
      <c r="A80" s="16">
        <v>44298</v>
      </c>
      <c r="EE80" s="1">
        <v>0</v>
      </c>
      <c r="EF80" s="17">
        <v>44298</v>
      </c>
    </row>
    <row r="81" spans="1:136" x14ac:dyDescent="0.2">
      <c r="A81" s="16">
        <v>44299</v>
      </c>
      <c r="EE81" s="1">
        <v>0</v>
      </c>
      <c r="EF81" s="17">
        <v>44299</v>
      </c>
    </row>
    <row r="82" spans="1:136" x14ac:dyDescent="0.2">
      <c r="A82" s="16">
        <v>44300</v>
      </c>
      <c r="EE82" s="1">
        <v>0</v>
      </c>
      <c r="EF82" s="17">
        <v>44300</v>
      </c>
    </row>
    <row r="83" spans="1:136" x14ac:dyDescent="0.2">
      <c r="A83" s="16">
        <v>44301</v>
      </c>
      <c r="EE83" s="1">
        <v>0</v>
      </c>
      <c r="EF83" s="17">
        <v>44301</v>
      </c>
    </row>
    <row r="84" spans="1:136" x14ac:dyDescent="0.2">
      <c r="A84" s="16">
        <v>44302</v>
      </c>
      <c r="EE84" s="1">
        <v>0</v>
      </c>
      <c r="EF84" s="17">
        <v>44302</v>
      </c>
    </row>
    <row r="85" spans="1:136" x14ac:dyDescent="0.2">
      <c r="A85" s="16">
        <v>44303</v>
      </c>
      <c r="EE85" s="1">
        <v>0</v>
      </c>
      <c r="EF85" s="17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16">
        <v>43938</v>
      </c>
      <c r="EE178" s="1">
        <v>0</v>
      </c>
      <c r="EF178" s="17">
        <v>43938</v>
      </c>
    </row>
    <row r="179" spans="1:136" x14ac:dyDescent="0.2">
      <c r="A179" s="16">
        <v>43939</v>
      </c>
      <c r="EE179" s="1">
        <v>0</v>
      </c>
      <c r="EF179" s="17">
        <v>43939</v>
      </c>
    </row>
    <row r="180" spans="1:136" x14ac:dyDescent="0.2">
      <c r="A180" s="16">
        <v>43940</v>
      </c>
      <c r="EE180" s="1">
        <v>0</v>
      </c>
      <c r="EF180" s="17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90" zoomScaleNormal="90" workbookViewId="0">
      <pane ySplit="1" topLeftCell="A2" activePane="bottomLeft" state="frozen"/>
      <selection pane="bottomLeft" activeCell="A2" sqref="A2:A8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8" t="s">
        <v>660</v>
      </c>
      <c r="B2" s="43" t="s">
        <v>155</v>
      </c>
      <c r="C2" s="18" t="s">
        <v>175</v>
      </c>
      <c r="D2" s="18" t="s">
        <v>302</v>
      </c>
      <c r="E2" s="18">
        <f>IFERROR(INDEX('файл остатки'!$A$5:$FG$265,MATCH($O$1,'файл остатки'!$A$5:$A$228,0),MATCH(D2,'файл остатки'!$A$5:$FG$5,0)), 0)</f>
        <v>-160</v>
      </c>
      <c r="F2" s="18">
        <f>IFERROR(INDEX('файл остатки'!$A$5:$FG$265,MATCH($O$2,'файл остатки'!$A$5:$A$228,0),MATCH(D2,'файл остатки'!$A$5:$FG$5,0)), 0)</f>
        <v>1797.1071428571399</v>
      </c>
      <c r="G2" s="18">
        <f t="shared" ref="G2:G8" si="0">MIN(E2, 0)</f>
        <v>-160</v>
      </c>
      <c r="H2" s="18">
        <v>0</v>
      </c>
      <c r="J2" s="19">
        <v>255</v>
      </c>
      <c r="K2" s="19">
        <f>-(G2 + G3 + G4 + G5 + G6 + G7 + G8) / J2</f>
        <v>6.7647058823529411</v>
      </c>
      <c r="L2" s="19">
        <f>ROUND(K2, 0)</f>
        <v>7</v>
      </c>
      <c r="O2" s="10" t="s">
        <v>467</v>
      </c>
      <c r="R2" s="19" t="s">
        <v>661</v>
      </c>
      <c r="S2" s="19">
        <v>16</v>
      </c>
    </row>
    <row r="3" spans="1:19" x14ac:dyDescent="0.2">
      <c r="A3" s="39"/>
      <c r="B3" s="39"/>
      <c r="C3" s="18" t="s">
        <v>176</v>
      </c>
      <c r="D3" s="18" t="s">
        <v>303</v>
      </c>
      <c r="E3" s="18">
        <f>IFERROR(INDEX('файл остатки'!$A$5:$FG$265,MATCH($O$1,'файл остатки'!$A$5:$A$228,0),MATCH(D3,'файл остатки'!$A$5:$FG$5,0)), 0)</f>
        <v>2497.5</v>
      </c>
      <c r="F3" s="18">
        <f>IFERROR(INDEX('файл остатки'!$A$5:$FG$265,MATCH($O$2,'файл остатки'!$A$5:$A$228,0),MATCH(D3,'файл остатки'!$A$5:$FG$5,0)), 0)</f>
        <v>5162</v>
      </c>
      <c r="G3" s="18">
        <f t="shared" si="0"/>
        <v>0</v>
      </c>
      <c r="H3" s="18">
        <v>0</v>
      </c>
    </row>
    <row r="4" spans="1:19" x14ac:dyDescent="0.2">
      <c r="A4" s="39"/>
      <c r="B4" s="39"/>
      <c r="C4" s="18" t="s">
        <v>176</v>
      </c>
      <c r="D4" s="18" t="s">
        <v>304</v>
      </c>
      <c r="E4" s="18">
        <f>IFERROR(INDEX('файл остатки'!$A$5:$FG$265,MATCH($O$1,'файл остатки'!$A$5:$A$228,0),MATCH(D4,'файл остатки'!$A$5:$FG$5,0)), 0)</f>
        <v>-912</v>
      </c>
      <c r="F4" s="18">
        <f>IFERROR(INDEX('файл остатки'!$A$5:$FG$265,MATCH($O$2,'файл остатки'!$A$5:$A$228,0),MATCH(D4,'файл остатки'!$A$5:$FG$5,0)), 0)</f>
        <v>3528.4285714285702</v>
      </c>
      <c r="G4" s="18">
        <f t="shared" si="0"/>
        <v>-912</v>
      </c>
      <c r="H4" s="18">
        <v>0</v>
      </c>
    </row>
    <row r="5" spans="1:19" x14ac:dyDescent="0.2">
      <c r="A5" s="39"/>
      <c r="B5" s="39"/>
      <c r="C5" s="18" t="s">
        <v>174</v>
      </c>
      <c r="D5" s="18" t="s">
        <v>305</v>
      </c>
      <c r="E5" s="18">
        <f>IFERROR(INDEX('файл остатки'!$A$5:$FG$265,MATCH($O$1,'файл остатки'!$A$5:$A$228,0),MATCH(D5,'файл остатки'!$A$5:$FG$5,0)), 0)</f>
        <v>336</v>
      </c>
      <c r="F5" s="18">
        <f>IFERROR(INDEX('файл остатки'!$A$5:$FG$265,MATCH($O$2,'файл остатки'!$A$5:$A$228,0),MATCH(D5,'файл остатки'!$A$5:$FG$5,0)), 0)</f>
        <v>990.42857142857201</v>
      </c>
      <c r="G5" s="18">
        <f t="shared" si="0"/>
        <v>0</v>
      </c>
      <c r="H5" s="18">
        <v>0</v>
      </c>
    </row>
    <row r="6" spans="1:19" x14ac:dyDescent="0.2">
      <c r="A6" s="39"/>
      <c r="B6" s="39"/>
      <c r="C6" s="18" t="s">
        <v>177</v>
      </c>
      <c r="D6" s="18" t="s">
        <v>307</v>
      </c>
      <c r="E6" s="18">
        <f>IFERROR(INDEX('файл остатки'!$A$5:$FG$265,MATCH($O$1,'файл остатки'!$A$5:$A$228,0),MATCH(D6,'файл остатки'!$A$5:$FG$5,0)), 0)</f>
        <v>-500</v>
      </c>
      <c r="F6" s="18">
        <f>IFERROR(INDEX('файл остатки'!$A$5:$FG$265,MATCH($O$2,'файл остатки'!$A$5:$A$228,0),MATCH(D6,'файл остатки'!$A$5:$FG$5,0)), 0)</f>
        <v>1405.92857142857</v>
      </c>
      <c r="G6" s="18">
        <f t="shared" si="0"/>
        <v>-500</v>
      </c>
      <c r="H6" s="18">
        <v>0</v>
      </c>
    </row>
    <row r="7" spans="1:19" x14ac:dyDescent="0.2">
      <c r="A7" s="39"/>
      <c r="B7" s="39"/>
      <c r="C7" s="18" t="s">
        <v>173</v>
      </c>
      <c r="D7" s="18" t="s">
        <v>308</v>
      </c>
      <c r="E7" s="18">
        <f>IFERROR(INDEX('файл остатки'!$A$5:$FG$265,MATCH($O$1,'файл остатки'!$A$5:$A$228,0),MATCH(D7,'файл остатки'!$A$5:$FG$5,0)), 0)</f>
        <v>352.5</v>
      </c>
      <c r="F7" s="18">
        <f>IFERROR(INDEX('файл остатки'!$A$5:$FG$265,MATCH($O$2,'файл остатки'!$A$5:$A$228,0),MATCH(D7,'файл остатки'!$A$5:$FG$5,0)), 0)</f>
        <v>22.5</v>
      </c>
      <c r="G7" s="18">
        <f t="shared" si="0"/>
        <v>0</v>
      </c>
      <c r="H7" s="18">
        <v>0</v>
      </c>
    </row>
    <row r="8" spans="1:19" x14ac:dyDescent="0.2">
      <c r="A8" s="40"/>
      <c r="B8" s="40"/>
      <c r="C8" s="18" t="s">
        <v>662</v>
      </c>
      <c r="D8" s="18" t="s">
        <v>309</v>
      </c>
      <c r="E8" s="18">
        <f>IFERROR(INDEX('файл остатки'!$A$5:$FG$265,MATCH($O$1,'файл остатки'!$A$5:$A$228,0),MATCH(D8,'файл остатки'!$A$5:$FG$5,0)), 0)</f>
        <v>-153</v>
      </c>
      <c r="F8" s="18">
        <f>IFERROR(INDEX('файл остатки'!$A$5:$FG$265,MATCH($O$2,'файл остатки'!$A$5:$A$228,0),MATCH(D8,'файл остатки'!$A$5:$FG$5,0)), 0)</f>
        <v>2397.7142857142799</v>
      </c>
      <c r="G8" s="18">
        <f t="shared" si="0"/>
        <v>-153</v>
      </c>
      <c r="H8" s="18">
        <v>0</v>
      </c>
    </row>
    <row r="11" spans="1:19" x14ac:dyDescent="0.2">
      <c r="A11" s="38" t="s">
        <v>663</v>
      </c>
      <c r="B11" s="43" t="s">
        <v>155</v>
      </c>
      <c r="C11" s="18" t="s">
        <v>174</v>
      </c>
      <c r="D11" s="18" t="s">
        <v>306</v>
      </c>
      <c r="E11" s="18">
        <f>IFERROR(INDEX('файл остатки'!$A$5:$FG$265,MATCH($O$1,'файл остатки'!$A$5:$A$228,0),MATCH(D11,'файл остатки'!$A$5:$FG$5,0)), 0)</f>
        <v>-123</v>
      </c>
      <c r="F11" s="18">
        <f>IFERROR(INDEX('файл остатки'!$A$5:$FG$265,MATCH($O$2,'файл остатки'!$A$5:$A$228,0),MATCH(D11,'файл остатки'!$A$5:$FG$5,0)), 0)</f>
        <v>136.28571428571399</v>
      </c>
      <c r="G11" s="18">
        <f>MIN(E11, 0)</f>
        <v>-123</v>
      </c>
      <c r="H11" s="18">
        <v>0</v>
      </c>
      <c r="J11" s="19">
        <v>255</v>
      </c>
      <c r="K11" s="19">
        <f>-(G11 + G12) / J11</f>
        <v>0.95294117647058818</v>
      </c>
      <c r="L11" s="19">
        <f>ROUND(K11, 0)</f>
        <v>1</v>
      </c>
      <c r="R11" s="19" t="s">
        <v>664</v>
      </c>
      <c r="S11" s="19">
        <v>18</v>
      </c>
    </row>
    <row r="12" spans="1:19" x14ac:dyDescent="0.2">
      <c r="A12" s="40"/>
      <c r="B12" s="40"/>
      <c r="C12" s="18" t="s">
        <v>179</v>
      </c>
      <c r="D12" s="18" t="s">
        <v>310</v>
      </c>
      <c r="E12" s="18">
        <f>IFERROR(INDEX('файл остатки'!$A$5:$FG$265,MATCH($O$1,'файл остатки'!$A$5:$A$228,0),MATCH(D12,'файл остатки'!$A$5:$FG$5,0)), 0)</f>
        <v>-120</v>
      </c>
      <c r="F12" s="18">
        <f>IFERROR(INDEX('файл остатки'!$A$5:$FG$265,MATCH($O$2,'файл остатки'!$A$5:$A$228,0),MATCH(D12,'файл остатки'!$A$5:$FG$5,0)), 0)</f>
        <v>713.05714285714305</v>
      </c>
      <c r="G12" s="18">
        <f>MIN(E12, 0)</f>
        <v>-120</v>
      </c>
      <c r="H12" s="18">
        <v>0</v>
      </c>
    </row>
    <row r="15" spans="1:19" x14ac:dyDescent="0.2">
      <c r="A15" s="38" t="s">
        <v>665</v>
      </c>
      <c r="B15" s="44" t="s">
        <v>152</v>
      </c>
      <c r="C15" s="20" t="s">
        <v>662</v>
      </c>
      <c r="D15" s="20" t="s">
        <v>289</v>
      </c>
      <c r="E15" s="20">
        <f>IFERROR(INDEX('файл остатки'!$A$5:$FG$265,MATCH($O$1,'файл остатки'!$A$5:$A$228,0),MATCH(D15,'файл остатки'!$A$5:$FG$5,0)), 0)</f>
        <v>-24</v>
      </c>
      <c r="F15" s="20">
        <f>IFERROR(INDEX('файл остатки'!$A$5:$FG$265,MATCH($O$2,'файл остатки'!$A$5:$A$228,0),MATCH(D15,'файл остатки'!$A$5:$FG$5,0)), 0)</f>
        <v>111.738095238095</v>
      </c>
      <c r="G15" s="20">
        <f>MIN(E15, 0)</f>
        <v>-24</v>
      </c>
      <c r="H15" s="20">
        <v>0</v>
      </c>
      <c r="J15" s="19">
        <v>255</v>
      </c>
      <c r="K15" s="19">
        <f>-(G15 + G16) / J15</f>
        <v>0.53333333333333333</v>
      </c>
      <c r="L15" s="19">
        <f>ROUND(K15, 0)</f>
        <v>1</v>
      </c>
      <c r="R15" s="19" t="s">
        <v>666</v>
      </c>
      <c r="S15" s="19">
        <v>20</v>
      </c>
    </row>
    <row r="16" spans="1:19" x14ac:dyDescent="0.2">
      <c r="A16" s="40"/>
      <c r="B16" s="40"/>
      <c r="C16" s="20" t="s">
        <v>174</v>
      </c>
      <c r="D16" s="20" t="s">
        <v>291</v>
      </c>
      <c r="E16" s="20">
        <f>IFERROR(INDEX('файл остатки'!$A$5:$FG$265,MATCH($O$1,'файл остатки'!$A$5:$A$228,0),MATCH(D16,'файл остатки'!$A$5:$FG$5,0)), 0)</f>
        <v>-112</v>
      </c>
      <c r="F16" s="20">
        <f>IFERROR(INDEX('файл остатки'!$A$5:$FG$265,MATCH($O$2,'файл остатки'!$A$5:$A$228,0),MATCH(D16,'файл остатки'!$A$5:$FG$5,0)), 0)</f>
        <v>35.857142857142797</v>
      </c>
      <c r="G16" s="20">
        <f>MIN(E16, 0)</f>
        <v>-112</v>
      </c>
      <c r="H16" s="20">
        <v>0</v>
      </c>
    </row>
    <row r="19" spans="1:19" x14ac:dyDescent="0.2">
      <c r="A19" s="38" t="s">
        <v>667</v>
      </c>
      <c r="B19" s="41" t="s">
        <v>668</v>
      </c>
      <c r="C19" s="21" t="s">
        <v>175</v>
      </c>
      <c r="D19" s="21" t="s">
        <v>292</v>
      </c>
      <c r="E19" s="21">
        <f>IFERROR(INDEX('файл остатки'!$A$5:$FG$265,MATCH($O$1,'файл остатки'!$A$5:$A$228,0),MATCH(D19,'файл остатки'!$A$5:$FG$5,0)), 0)</f>
        <v>-198</v>
      </c>
      <c r="F19" s="21">
        <f>IFERROR(INDEX('файл остатки'!$A$5:$FG$265,MATCH($O$2,'файл остатки'!$A$5:$A$228,0),MATCH(D19,'файл остатки'!$A$5:$FG$5,0)), 0)</f>
        <v>2134.7857142857101</v>
      </c>
      <c r="G19" s="21">
        <f>MIN(E19, 0)</f>
        <v>-198</v>
      </c>
      <c r="H19" s="21">
        <v>0</v>
      </c>
      <c r="J19" s="19">
        <v>450</v>
      </c>
      <c r="K19" s="19">
        <f>-(G19 + G20 + G21) / J19</f>
        <v>1.304</v>
      </c>
      <c r="L19" s="19">
        <f>ROUND(K19, 0)</f>
        <v>1</v>
      </c>
      <c r="R19" s="19" t="s">
        <v>669</v>
      </c>
      <c r="S19" s="19">
        <v>22</v>
      </c>
    </row>
    <row r="20" spans="1:19" x14ac:dyDescent="0.2">
      <c r="A20" s="39"/>
      <c r="B20" s="39"/>
      <c r="C20" s="21" t="s">
        <v>177</v>
      </c>
      <c r="D20" s="21" t="s">
        <v>295</v>
      </c>
      <c r="E20" s="21">
        <f>IFERROR(INDEX('файл остатки'!$A$5:$FG$265,MATCH($O$1,'файл остатки'!$A$5:$A$228,0),MATCH(D20,'файл остатки'!$A$5:$FG$5,0)), 0)</f>
        <v>-171.72</v>
      </c>
      <c r="F20" s="21">
        <f>IFERROR(INDEX('файл остатки'!$A$5:$FG$265,MATCH($O$2,'файл остатки'!$A$5:$A$228,0),MATCH(D20,'файл остатки'!$A$5:$FG$5,0)), 0)</f>
        <v>1159.7142857142901</v>
      </c>
      <c r="G20" s="21">
        <f>MIN(E20, 0)</f>
        <v>-171.72</v>
      </c>
      <c r="H20" s="21">
        <v>0</v>
      </c>
    </row>
    <row r="21" spans="1:19" x14ac:dyDescent="0.2">
      <c r="A21" s="40"/>
      <c r="B21" s="40"/>
      <c r="C21" s="21" t="s">
        <v>175</v>
      </c>
      <c r="D21" s="21" t="s">
        <v>297</v>
      </c>
      <c r="E21" s="21">
        <f>IFERROR(INDEX('файл остатки'!$A$5:$FG$265,MATCH($O$1,'файл остатки'!$A$5:$A$228,0),MATCH(D21,'файл остатки'!$A$5:$FG$5,0)), 0)</f>
        <v>-217.08</v>
      </c>
      <c r="F21" s="21">
        <f>IFERROR(INDEX('файл остатки'!$A$5:$FG$265,MATCH($O$2,'файл остатки'!$A$5:$A$228,0),MATCH(D21,'файл остатки'!$A$5:$FG$5,0)), 0)</f>
        <v>1221.01714285714</v>
      </c>
      <c r="G21" s="21">
        <f>MIN(E21, 0)</f>
        <v>-217.08</v>
      </c>
      <c r="H21" s="21">
        <v>0</v>
      </c>
    </row>
    <row r="24" spans="1:19" x14ac:dyDescent="0.2">
      <c r="A24" s="38" t="s">
        <v>670</v>
      </c>
      <c r="B24" s="41" t="s">
        <v>668</v>
      </c>
      <c r="C24" s="21" t="s">
        <v>174</v>
      </c>
      <c r="D24" s="21" t="s">
        <v>293</v>
      </c>
      <c r="E24" s="21">
        <f>IFERROR(INDEX('файл остатки'!$A$5:$FG$265,MATCH($O$1,'файл остатки'!$A$5:$A$228,0),MATCH(D24,'файл остатки'!$A$5:$FG$5,0)), 0)</f>
        <v>12</v>
      </c>
      <c r="F24" s="21">
        <f>IFERROR(INDEX('файл остатки'!$A$5:$FG$265,MATCH($O$2,'файл остатки'!$A$5:$A$228,0),MATCH(D24,'файл остатки'!$A$5:$FG$5,0)), 0)</f>
        <v>126.857142857143</v>
      </c>
      <c r="G24" s="21">
        <f>MIN(E24, 0)</f>
        <v>0</v>
      </c>
      <c r="H24" s="21">
        <v>0</v>
      </c>
      <c r="J24" s="19">
        <v>450</v>
      </c>
      <c r="K24" s="19">
        <f>-(G24 + G25 + G26) / J24</f>
        <v>3.1848888888888891</v>
      </c>
      <c r="L24" s="19">
        <f>ROUND(K24, 0)</f>
        <v>3</v>
      </c>
      <c r="R24" s="19" t="s">
        <v>671</v>
      </c>
      <c r="S24" s="19">
        <v>23</v>
      </c>
    </row>
    <row r="25" spans="1:19" x14ac:dyDescent="0.2">
      <c r="A25" s="39"/>
      <c r="B25" s="39"/>
      <c r="C25" s="21" t="s">
        <v>176</v>
      </c>
      <c r="D25" s="21" t="s">
        <v>294</v>
      </c>
      <c r="E25" s="21">
        <f>IFERROR(INDEX('файл остатки'!$A$5:$FG$265,MATCH($O$1,'файл остатки'!$A$5:$A$228,0),MATCH(D25,'файл остатки'!$A$5:$FG$5,0)), 0)</f>
        <v>-1433.2</v>
      </c>
      <c r="F25" s="21">
        <f>IFERROR(INDEX('файл остатки'!$A$5:$FG$265,MATCH($O$2,'файл остатки'!$A$5:$A$228,0),MATCH(D25,'файл остатки'!$A$5:$FG$5,0)), 0)</f>
        <v>1012.97142857143</v>
      </c>
      <c r="G25" s="21">
        <f>MIN(E25, 0)</f>
        <v>-1433.2</v>
      </c>
      <c r="H25" s="21">
        <v>0</v>
      </c>
    </row>
    <row r="26" spans="1:19" x14ac:dyDescent="0.2">
      <c r="A26" s="40"/>
      <c r="B26" s="40"/>
      <c r="C26" s="21" t="s">
        <v>182</v>
      </c>
      <c r="D26" s="21" t="s">
        <v>296</v>
      </c>
      <c r="E26" s="21">
        <f>IFERROR(INDEX('файл остатки'!$A$5:$FG$265,MATCH($O$1,'файл остатки'!$A$5:$A$228,0),MATCH(D26,'файл остатки'!$A$5:$FG$5,0)), 0)</f>
        <v>4.8</v>
      </c>
      <c r="F26" s="21">
        <f>IFERROR(INDEX('файл остатки'!$A$5:$FG$265,MATCH($O$2,'файл остатки'!$A$5:$A$228,0),MATCH(D26,'файл остатки'!$A$5:$FG$5,0)), 0)</f>
        <v>68.571428571428598</v>
      </c>
      <c r="G26" s="21">
        <f>MIN(E26, 0)</f>
        <v>0</v>
      </c>
      <c r="H26" s="21">
        <v>0</v>
      </c>
    </row>
    <row r="29" spans="1:19" x14ac:dyDescent="0.2">
      <c r="A29" s="38" t="s">
        <v>672</v>
      </c>
      <c r="B29" s="42" t="s">
        <v>154</v>
      </c>
      <c r="C29" s="22" t="s">
        <v>182</v>
      </c>
      <c r="D29" s="22" t="s">
        <v>298</v>
      </c>
      <c r="E29" s="22">
        <f>IFERROR(INDEX('файл остатки'!$A$5:$FG$265,MATCH($O$1,'файл остатки'!$A$5:$A$228,0),MATCH(D29,'файл остатки'!$A$5:$FG$5,0)), 0)</f>
        <v>-111</v>
      </c>
      <c r="F29" s="22">
        <f>IFERROR(INDEX('файл остатки'!$A$5:$FG$265,MATCH($O$2,'файл остатки'!$A$5:$A$228,0),MATCH(D29,'файл остатки'!$A$5:$FG$5,0)), 0)</f>
        <v>62.64</v>
      </c>
      <c r="G29" s="22">
        <f>MIN(E29, 0)</f>
        <v>-111</v>
      </c>
      <c r="H29" s="22">
        <v>0</v>
      </c>
      <c r="J29" s="19">
        <v>450</v>
      </c>
      <c r="K29" s="19">
        <f>-(G29 + G30 + G31) / J29</f>
        <v>0.99111111111111116</v>
      </c>
      <c r="L29" s="19">
        <f>ROUND(K29, 0)</f>
        <v>1</v>
      </c>
      <c r="R29" s="19" t="s">
        <v>673</v>
      </c>
      <c r="S29" s="19">
        <v>24</v>
      </c>
    </row>
    <row r="30" spans="1:19" x14ac:dyDescent="0.2">
      <c r="A30" s="39"/>
      <c r="B30" s="40"/>
      <c r="C30" s="22" t="s">
        <v>176</v>
      </c>
      <c r="D30" s="22" t="s">
        <v>299</v>
      </c>
      <c r="E30" s="22">
        <f>IFERROR(INDEX('файл остатки'!$A$5:$FG$265,MATCH($O$1,'файл остатки'!$A$5:$A$228,0),MATCH(D30,'файл остатки'!$A$5:$FG$5,0)), 0)</f>
        <v>-112</v>
      </c>
      <c r="F30" s="22">
        <f>IFERROR(INDEX('файл остатки'!$A$5:$FG$265,MATCH($O$2,'файл остатки'!$A$5:$A$228,0),MATCH(D30,'файл остатки'!$A$5:$FG$5,0)), 0)</f>
        <v>725.45142857142901</v>
      </c>
      <c r="G30" s="22">
        <f>MIN(E30, 0)</f>
        <v>-112</v>
      </c>
      <c r="H30" s="22">
        <v>0</v>
      </c>
    </row>
    <row r="31" spans="1:19" x14ac:dyDescent="0.2">
      <c r="A31" s="40"/>
      <c r="B31" s="37" t="s">
        <v>674</v>
      </c>
      <c r="C31" s="23" t="s">
        <v>175</v>
      </c>
      <c r="D31" s="23" t="s">
        <v>301</v>
      </c>
      <c r="E31" s="23">
        <f>IFERROR(INDEX('файл остатки'!$A$5:$FG$265,MATCH($O$1,'файл остатки'!$A$5:$A$228,0),MATCH(D31,'файл остатки'!$A$5:$FG$5,0)), 0)</f>
        <v>-223</v>
      </c>
      <c r="F31" s="23">
        <f>IFERROR(INDEX('файл остатки'!$A$5:$FG$265,MATCH($O$2,'файл остатки'!$A$5:$A$228,0),MATCH(D31,'файл остатки'!$A$5:$FG$5,0)), 0)</f>
        <v>301.86</v>
      </c>
      <c r="G31" s="23">
        <f>MIN(E31, 0)</f>
        <v>-223</v>
      </c>
      <c r="H31" s="23">
        <v>0</v>
      </c>
    </row>
  </sheetData>
  <mergeCells count="13">
    <mergeCell ref="B2:B8"/>
    <mergeCell ref="A2:A8"/>
    <mergeCell ref="B11:B12"/>
    <mergeCell ref="A11:A12"/>
    <mergeCell ref="B15:B16"/>
    <mergeCell ref="A15:A16"/>
    <mergeCell ref="B31"/>
    <mergeCell ref="A29:A31"/>
    <mergeCell ref="B19:B21"/>
    <mergeCell ref="A19:A21"/>
    <mergeCell ref="B24:B26"/>
    <mergeCell ref="A24:A26"/>
    <mergeCell ref="B29:B3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zoomScale="188" zoomScaleNormal="100" workbookViewId="0">
      <selection activeCell="F19" sqref="F1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50" t="s">
        <v>675</v>
      </c>
      <c r="B1" s="47" t="s">
        <v>649</v>
      </c>
      <c r="C1" s="47" t="s">
        <v>676</v>
      </c>
      <c r="D1" s="47" t="s">
        <v>677</v>
      </c>
      <c r="E1" s="47" t="s">
        <v>678</v>
      </c>
      <c r="F1" s="47" t="s">
        <v>679</v>
      </c>
      <c r="G1" s="47" t="s">
        <v>680</v>
      </c>
      <c r="H1" s="48"/>
      <c r="I1" s="48" t="s">
        <v>681</v>
      </c>
      <c r="J1" s="12"/>
      <c r="L1" s="12"/>
      <c r="M1" s="12"/>
      <c r="N1" s="12"/>
      <c r="Q1" s="45"/>
      <c r="R1" s="45"/>
      <c r="S1" s="45"/>
    </row>
    <row r="2" spans="1:19" ht="31.5" customHeight="1" x14ac:dyDescent="0.2">
      <c r="A2" s="46"/>
      <c r="B2" s="46"/>
      <c r="C2" s="46"/>
      <c r="D2" s="46"/>
      <c r="E2" s="46"/>
      <c r="F2" s="46"/>
      <c r="G2" s="46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6"/>
      <c r="R2" s="46"/>
      <c r="S2" s="46"/>
    </row>
    <row r="3" spans="1:19" ht="13.75" customHeight="1" x14ac:dyDescent="0.2">
      <c r="A3" s="24">
        <f t="shared" ref="A3:A16" ca="1" si="0">IF(J3="-", "", 1 + SUM(INDIRECT(ADDRESS(2,COLUMN(M3)) &amp; ":" &amp; ADDRESS(ROW(),COLUMN(M3)))))</f>
        <v>1</v>
      </c>
      <c r="B3" s="25" t="s">
        <v>660</v>
      </c>
      <c r="C3" s="25">
        <v>480</v>
      </c>
      <c r="D3" s="25" t="s">
        <v>685</v>
      </c>
      <c r="E3" s="24" t="s">
        <v>302</v>
      </c>
      <c r="F3" s="24">
        <v>160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160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4">
        <f t="shared" ca="1" si="0"/>
        <v>1</v>
      </c>
      <c r="B4" s="25" t="s">
        <v>660</v>
      </c>
      <c r="C4" s="25">
        <v>480</v>
      </c>
      <c r="D4" s="25" t="s">
        <v>685</v>
      </c>
      <c r="E4" s="24" t="s">
        <v>307</v>
      </c>
      <c r="F4" s="24">
        <v>320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320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6" t="str">
        <f t="shared" ca="1" si="0"/>
        <v/>
      </c>
      <c r="B5" s="13" t="str">
        <f>IF(E5="","",VLOOKUP(E5, 'SKU Маскарпоне'!$A$1:$B$50, 2, 0))</f>
        <v>-</v>
      </c>
      <c r="C5" s="27" t="s">
        <v>686</v>
      </c>
      <c r="D5" s="13"/>
      <c r="E5" s="26" t="s">
        <v>686</v>
      </c>
      <c r="G5" s="14">
        <f t="shared" ca="1" si="1"/>
        <v>0</v>
      </c>
      <c r="H5" s="15">
        <f t="shared" ca="1" si="2"/>
        <v>83590920</v>
      </c>
      <c r="I5" s="15">
        <f t="shared" ca="1" si="3"/>
        <v>480</v>
      </c>
      <c r="J5" s="26" t="s">
        <v>686</v>
      </c>
      <c r="K5" s="1">
        <f t="shared" ca="1" si="4"/>
        <v>-480</v>
      </c>
      <c r="L5" s="1">
        <f t="shared" ca="1" si="5"/>
        <v>0</v>
      </c>
      <c r="M5" s="1">
        <f t="shared" si="6"/>
        <v>1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4">
        <f t="shared" ca="1" si="0"/>
        <v>2</v>
      </c>
      <c r="B6" s="25" t="s">
        <v>660</v>
      </c>
      <c r="C6" s="25">
        <v>450</v>
      </c>
      <c r="D6" s="25" t="s">
        <v>687</v>
      </c>
      <c r="E6" s="24" t="s">
        <v>307</v>
      </c>
      <c r="F6" s="24">
        <v>180</v>
      </c>
      <c r="G6" s="14" t="str">
        <f t="shared" ca="1" si="1"/>
        <v/>
      </c>
      <c r="H6" s="15" t="str">
        <f t="shared" ca="1" si="2"/>
        <v/>
      </c>
      <c r="I6" s="15" t="str">
        <f t="shared" ca="1" si="3"/>
        <v/>
      </c>
      <c r="K6" s="1">
        <f t="shared" ca="1" si="4"/>
        <v>180</v>
      </c>
      <c r="L6" s="1">
        <f t="shared" ca="1" si="5"/>
        <v>0</v>
      </c>
      <c r="M6" s="1">
        <f t="shared" si="6"/>
        <v>0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4">
        <f t="shared" ca="1" si="0"/>
        <v>2</v>
      </c>
      <c r="B7" s="25" t="s">
        <v>660</v>
      </c>
      <c r="C7" s="25">
        <v>450</v>
      </c>
      <c r="D7" s="25" t="s">
        <v>687</v>
      </c>
      <c r="E7" s="24" t="s">
        <v>304</v>
      </c>
      <c r="F7" s="24">
        <v>270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270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Маскарпоне'!$A$1:$B$50,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83706210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4">
        <f t="shared" ca="1" si="0"/>
        <v>3</v>
      </c>
      <c r="B9" s="25" t="s">
        <v>660</v>
      </c>
      <c r="C9" s="25">
        <v>480</v>
      </c>
      <c r="D9" s="25" t="s">
        <v>685</v>
      </c>
      <c r="E9" s="24" t="s">
        <v>304</v>
      </c>
      <c r="F9" s="24">
        <v>480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480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Маскарпоне'!$A$1:$B$50,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83590920</v>
      </c>
      <c r="I10" s="15">
        <f t="shared" ca="1" si="3"/>
        <v>480</v>
      </c>
      <c r="J10" s="26" t="s">
        <v>686</v>
      </c>
      <c r="K10" s="1">
        <f t="shared" ca="1" si="4"/>
        <v>-480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4">
        <f t="shared" ca="1" si="0"/>
        <v>4</v>
      </c>
      <c r="B11" s="25" t="s">
        <v>660</v>
      </c>
      <c r="C11" s="25">
        <v>450</v>
      </c>
      <c r="D11" s="25" t="s">
        <v>687</v>
      </c>
      <c r="E11" s="24" t="s">
        <v>304</v>
      </c>
      <c r="F11" s="24">
        <v>162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162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4">
        <f t="shared" ca="1" si="0"/>
        <v>4</v>
      </c>
      <c r="B12" s="25" t="s">
        <v>660</v>
      </c>
      <c r="C12" s="25">
        <v>450</v>
      </c>
      <c r="D12" s="25" t="s">
        <v>687</v>
      </c>
      <c r="E12" s="24" t="s">
        <v>309</v>
      </c>
      <c r="F12" s="24">
        <v>288</v>
      </c>
      <c r="G12" s="14" t="str">
        <f t="shared" ca="1" si="1"/>
        <v/>
      </c>
      <c r="H12" s="15" t="str">
        <f t="shared" ca="1" si="2"/>
        <v/>
      </c>
      <c r="I12" s="15" t="str">
        <f t="shared" ca="1" si="3"/>
        <v/>
      </c>
      <c r="K12" s="1">
        <f t="shared" ca="1" si="4"/>
        <v>288</v>
      </c>
      <c r="L12" s="1">
        <f t="shared" ca="1" si="5"/>
        <v>0</v>
      </c>
      <c r="M12" s="1">
        <f t="shared" si="6"/>
        <v>0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6" t="str">
        <f t="shared" ca="1" si="0"/>
        <v/>
      </c>
      <c r="B13" s="13" t="str">
        <f>IF(E13="","",VLOOKUP(E13, 'SKU Маскарпоне'!$A$1:$B$50, 2, 0))</f>
        <v>-</v>
      </c>
      <c r="C13" s="27" t="s">
        <v>686</v>
      </c>
      <c r="D13" s="13"/>
      <c r="E13" s="26" t="s">
        <v>686</v>
      </c>
      <c r="G13" s="14">
        <f t="shared" ca="1" si="1"/>
        <v>0</v>
      </c>
      <c r="H13" s="15">
        <f t="shared" ca="1" si="2"/>
        <v>83706210</v>
      </c>
      <c r="I13" s="15">
        <f t="shared" ca="1" si="3"/>
        <v>450</v>
      </c>
      <c r="J13" s="26" t="s">
        <v>686</v>
      </c>
      <c r="K13" s="1">
        <f t="shared" ca="1" si="4"/>
        <v>-450</v>
      </c>
      <c r="L13" s="1">
        <f t="shared" ca="1" si="5"/>
        <v>0</v>
      </c>
      <c r="M13" s="1">
        <f t="shared" si="6"/>
        <v>1</v>
      </c>
      <c r="N13" s="1">
        <f t="shared" ca="1" si="7"/>
        <v>0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4">
        <f t="shared" ca="1" si="0"/>
        <v>5</v>
      </c>
      <c r="B14" s="25" t="s">
        <v>663</v>
      </c>
      <c r="C14" s="25">
        <v>480</v>
      </c>
      <c r="D14" s="25" t="s">
        <v>685</v>
      </c>
      <c r="E14" s="24" t="s">
        <v>306</v>
      </c>
      <c r="F14" s="24">
        <v>123</v>
      </c>
      <c r="G14" s="14" t="str">
        <f t="shared" ca="1" si="1"/>
        <v/>
      </c>
      <c r="H14" s="15" t="str">
        <f t="shared" ca="1" si="2"/>
        <v/>
      </c>
      <c r="I14" s="15" t="str">
        <f t="shared" ca="1" si="3"/>
        <v/>
      </c>
      <c r="K14" s="1">
        <f t="shared" ca="1" si="4"/>
        <v>123</v>
      </c>
      <c r="L14" s="1">
        <f t="shared" ca="1" si="5"/>
        <v>0</v>
      </c>
      <c r="M14" s="1">
        <f t="shared" si="6"/>
        <v>0</v>
      </c>
      <c r="N14" s="1">
        <f t="shared" ca="1" si="7"/>
        <v>0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4">
        <f t="shared" ca="1" si="0"/>
        <v>5</v>
      </c>
      <c r="B15" s="25" t="s">
        <v>663</v>
      </c>
      <c r="C15" s="25">
        <v>480</v>
      </c>
      <c r="D15" s="25" t="s">
        <v>685</v>
      </c>
      <c r="E15" s="24" t="s">
        <v>310</v>
      </c>
      <c r="F15" s="24">
        <v>357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357</v>
      </c>
      <c r="L15" s="1">
        <f t="shared" ca="1" si="5"/>
        <v>0</v>
      </c>
      <c r="M15" s="1">
        <f t="shared" si="6"/>
        <v>0</v>
      </c>
      <c r="N15" s="1">
        <f t="shared" ca="1" si="7"/>
        <v>0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Маскарпоне'!$A$1:$B$50, 2, 0))</f>
        <v>-</v>
      </c>
      <c r="C16" s="27" t="s">
        <v>686</v>
      </c>
      <c r="D16" s="13"/>
      <c r="E16" s="26" t="s">
        <v>686</v>
      </c>
      <c r="G16" s="14">
        <f t="shared" ca="1" si="1"/>
        <v>0</v>
      </c>
      <c r="H16" s="15">
        <f t="shared" ca="1" si="2"/>
        <v>83590920</v>
      </c>
      <c r="I16" s="15">
        <f t="shared" ca="1" si="3"/>
        <v>480</v>
      </c>
      <c r="J16" s="26" t="s">
        <v>686</v>
      </c>
      <c r="K16" s="1">
        <f t="shared" ca="1" si="4"/>
        <v>-480</v>
      </c>
      <c r="L16" s="1">
        <f t="shared" ca="1" si="5"/>
        <v>0</v>
      </c>
      <c r="M16" s="1">
        <f t="shared" si="6"/>
        <v>1</v>
      </c>
      <c r="N16" s="1">
        <f t="shared" ca="1" si="7"/>
        <v>0</v>
      </c>
      <c r="R16" s="13" t="str">
        <f t="shared" ca="1" si="8"/>
        <v/>
      </c>
      <c r="S16" s="13">
        <f t="shared" ca="1" si="9"/>
        <v>1</v>
      </c>
    </row>
    <row r="17" spans="2:19" ht="13.75" customHeight="1" x14ac:dyDescent="0.2">
      <c r="B17" s="13" t="str">
        <f>IF(E17="","",VLOOKUP(E17, 'SKU Маскарпоне'!$A$1:$B$50, 2, 0))</f>
        <v/>
      </c>
      <c r="C17" s="13"/>
      <c r="D17" s="13"/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0</v>
      </c>
      <c r="L17" s="1">
        <f t="shared" ca="1" si="5"/>
        <v>0</v>
      </c>
      <c r="M17" s="1">
        <f t="shared" si="6"/>
        <v>0</v>
      </c>
      <c r="N17" s="1">
        <f t="shared" ca="1" si="7"/>
        <v>0</v>
      </c>
      <c r="R17" s="13" t="str">
        <f t="shared" ca="1" si="8"/>
        <v/>
      </c>
      <c r="S17" s="13" t="str">
        <f t="shared" ca="1" si="9"/>
        <v/>
      </c>
    </row>
    <row r="18" spans="2:19" ht="13.75" customHeight="1" x14ac:dyDescent="0.2">
      <c r="B18" s="13" t="str">
        <f>IF(E18="","",VLOOKUP(E18, 'SKU Маскарпоне'!$A$1:$B$50, 2, 0))</f>
        <v/>
      </c>
      <c r="C18" s="13"/>
      <c r="D18" s="13"/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0</v>
      </c>
      <c r="L18" s="1">
        <f t="shared" ca="1" si="5"/>
        <v>0</v>
      </c>
      <c r="M18" s="1">
        <f t="shared" si="6"/>
        <v>0</v>
      </c>
      <c r="N18" s="1">
        <f t="shared" ca="1" si="7"/>
        <v>0</v>
      </c>
      <c r="R18" s="13" t="str">
        <f t="shared" ca="1" si="8"/>
        <v/>
      </c>
      <c r="S18" s="13" t="str">
        <f t="shared" ca="1" si="9"/>
        <v/>
      </c>
    </row>
    <row r="19" spans="2:19" ht="13.75" customHeight="1" x14ac:dyDescent="0.2">
      <c r="B19" s="13" t="str">
        <f>IF(E19="","",VLOOKUP(E19, 'SKU Маскарпоне'!$A$1:$B$50, 2, 0))</f>
        <v/>
      </c>
      <c r="C19" s="13"/>
      <c r="D19" s="13"/>
      <c r="G19" s="14" t="str">
        <f t="shared" ca="1" si="1"/>
        <v/>
      </c>
      <c r="H19" s="15" t="str">
        <f t="shared" ca="1" si="2"/>
        <v/>
      </c>
      <c r="I19" s="15" t="str">
        <f t="shared" ca="1" si="3"/>
        <v/>
      </c>
      <c r="K19" s="1">
        <f t="shared" ca="1" si="4"/>
        <v>0</v>
      </c>
      <c r="L19" s="1">
        <f t="shared" ca="1" si="5"/>
        <v>0</v>
      </c>
      <c r="M19" s="1">
        <f t="shared" si="6"/>
        <v>0</v>
      </c>
      <c r="N19" s="1">
        <f t="shared" ca="1" si="7"/>
        <v>0</v>
      </c>
      <c r="R19" s="13" t="str">
        <f t="shared" ca="1" si="8"/>
        <v/>
      </c>
      <c r="S19" s="13" t="str">
        <f t="shared" ca="1" si="9"/>
        <v/>
      </c>
    </row>
    <row r="20" spans="2:19" ht="13.75" customHeight="1" x14ac:dyDescent="0.2">
      <c r="B20" s="13" t="str">
        <f>IF(E20="","",VLOOKUP(E20, 'SKU Маскарпоне'!$A$1:$B$50, 2, 0))</f>
        <v/>
      </c>
      <c r="C20" s="13"/>
      <c r="D20" s="13"/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0</v>
      </c>
      <c r="L20" s="1">
        <f t="shared" ca="1" si="5"/>
        <v>0</v>
      </c>
      <c r="M20" s="1">
        <f t="shared" si="6"/>
        <v>0</v>
      </c>
      <c r="N20" s="1">
        <f t="shared" ca="1" si="7"/>
        <v>0</v>
      </c>
      <c r="R20" s="13" t="str">
        <f t="shared" ca="1" si="8"/>
        <v/>
      </c>
      <c r="S20" s="13" t="str">
        <f t="shared" ca="1" si="9"/>
        <v/>
      </c>
    </row>
    <row r="21" spans="2:19" ht="13.75" customHeight="1" x14ac:dyDescent="0.2">
      <c r="B21" s="13" t="str">
        <f>IF(E21="","",VLOOKUP(E21, 'SKU Маскарпоне'!$A$1:$B$50, 2, 0))</f>
        <v/>
      </c>
      <c r="C21" s="13"/>
      <c r="D21" s="13"/>
      <c r="G21" s="14" t="str">
        <f t="shared" ca="1" si="1"/>
        <v/>
      </c>
      <c r="H21" s="15" t="str">
        <f t="shared" ca="1" si="2"/>
        <v/>
      </c>
      <c r="I21" s="15" t="str">
        <f t="shared" ca="1" si="3"/>
        <v/>
      </c>
      <c r="K21" s="1">
        <f t="shared" ca="1" si="4"/>
        <v>0</v>
      </c>
      <c r="L21" s="1">
        <f t="shared" ca="1" si="5"/>
        <v>0</v>
      </c>
      <c r="M21" s="1">
        <f t="shared" si="6"/>
        <v>0</v>
      </c>
      <c r="N21" s="1">
        <f t="shared" ca="1" si="7"/>
        <v>0</v>
      </c>
      <c r="R21" s="13" t="str">
        <f t="shared" ca="1" si="8"/>
        <v/>
      </c>
      <c r="S21" s="13" t="str">
        <f t="shared" ca="1" si="9"/>
        <v/>
      </c>
    </row>
    <row r="22" spans="2:19" ht="13.75" customHeight="1" x14ac:dyDescent="0.2">
      <c r="B22" s="13" t="str">
        <f>IF(E22="","",VLOOKUP(E22, 'SKU Маскарпоне'!$A$1:$B$50,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0</v>
      </c>
      <c r="R22" s="13" t="str">
        <f t="shared" ca="1" si="8"/>
        <v/>
      </c>
      <c r="S22" s="13" t="str">
        <f t="shared" ca="1" si="9"/>
        <v/>
      </c>
    </row>
    <row r="23" spans="2:19" ht="13.75" customHeight="1" x14ac:dyDescent="0.2">
      <c r="B23" s="13" t="str">
        <f>IF(E23="","",VLOOKUP(E23, 'SKU Маскарпоне'!$A$1:$B$50,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0</v>
      </c>
      <c r="R23" s="13" t="str">
        <f t="shared" ca="1" si="8"/>
        <v/>
      </c>
      <c r="S23" s="13" t="str">
        <f t="shared" ca="1" si="9"/>
        <v/>
      </c>
    </row>
    <row r="24" spans="2:19" ht="13.75" customHeight="1" x14ac:dyDescent="0.2">
      <c r="B24" s="13" t="str">
        <f>IF(E24="","",VLOOKUP(E24, 'SKU Маскарпоне'!$A$1:$B$50,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0</v>
      </c>
      <c r="R24" s="13" t="str">
        <f t="shared" ca="1" si="8"/>
        <v/>
      </c>
      <c r="S24" s="13" t="str">
        <f t="shared" ca="1" si="9"/>
        <v/>
      </c>
    </row>
    <row r="25" spans="2:19" ht="13.75" customHeight="1" x14ac:dyDescent="0.2">
      <c r="B25" s="13" t="str">
        <f>IF(E25="","",VLOOKUP(E25, 'SKU Маскарпоне'!$A$1:$B$50,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0</v>
      </c>
      <c r="R25" s="13" t="str">
        <f t="shared" ca="1" si="8"/>
        <v/>
      </c>
      <c r="S25" s="13" t="str">
        <f t="shared" ca="1" si="9"/>
        <v/>
      </c>
    </row>
    <row r="26" spans="2:19" ht="13.75" customHeight="1" x14ac:dyDescent="0.2">
      <c r="B26" s="13" t="str">
        <f>IF(E26="","",VLOOKUP(E26, 'SKU Маскарпоне'!$A$1:$B$50,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0</v>
      </c>
      <c r="R26" s="13" t="str">
        <f t="shared" ca="1" si="8"/>
        <v/>
      </c>
      <c r="S26" s="13" t="str">
        <f t="shared" ca="1" si="9"/>
        <v/>
      </c>
    </row>
    <row r="27" spans="2:19" ht="13.75" customHeight="1" x14ac:dyDescent="0.2">
      <c r="B27" s="13" t="str">
        <f>IF(E27="","",VLOOKUP(E27, 'SKU Маскарпоне'!$A$1:$B$50,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0</v>
      </c>
      <c r="R27" s="13" t="str">
        <f t="shared" ca="1" si="8"/>
        <v/>
      </c>
      <c r="S27" s="13" t="str">
        <f t="shared" ca="1" si="9"/>
        <v/>
      </c>
    </row>
    <row r="28" spans="2:19" ht="13.75" customHeight="1" x14ac:dyDescent="0.2">
      <c r="B28" s="13" t="str">
        <f>IF(E28="","",VLOOKUP(E28, 'SKU Маскарпоне'!$A$1:$B$50,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0</v>
      </c>
      <c r="R28" s="13" t="str">
        <f t="shared" ca="1" si="8"/>
        <v/>
      </c>
      <c r="S28" s="13" t="str">
        <f t="shared" ca="1" si="9"/>
        <v/>
      </c>
    </row>
    <row r="29" spans="2:19" ht="13.75" customHeight="1" x14ac:dyDescent="0.2">
      <c r="B29" s="13" t="str">
        <f>IF(E29="","",VLOOKUP(E29, 'SKU Маскарпоне'!$A$1:$B$50,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0</v>
      </c>
      <c r="R29" s="13" t="str">
        <f t="shared" ca="1" si="8"/>
        <v/>
      </c>
      <c r="S29" s="13" t="str">
        <f t="shared" ca="1" si="9"/>
        <v/>
      </c>
    </row>
    <row r="30" spans="2:19" ht="13.75" customHeight="1" x14ac:dyDescent="0.2">
      <c r="B30" s="13" t="str">
        <f>IF(E30="","",VLOOKUP(E30, 'SKU Маскарпоне'!$A$1:$B$50,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0</v>
      </c>
      <c r="R30" s="13" t="str">
        <f t="shared" ca="1" si="8"/>
        <v/>
      </c>
      <c r="S30" s="13" t="str">
        <f t="shared" ca="1" si="9"/>
        <v/>
      </c>
    </row>
    <row r="31" spans="2:19" ht="13.75" customHeight="1" x14ac:dyDescent="0.2">
      <c r="B31" s="13" t="str">
        <f>IF(E31="","",VLOOKUP(E31, 'SKU Маскарпоне'!$A$1:$B$50,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0</v>
      </c>
      <c r="R31" s="13" t="str">
        <f t="shared" ca="1" si="8"/>
        <v/>
      </c>
      <c r="S31" s="13" t="str">
        <f t="shared" ca="1" si="9"/>
        <v/>
      </c>
    </row>
    <row r="32" spans="2:19" ht="13.75" customHeight="1" x14ac:dyDescent="0.2">
      <c r="B32" s="13" t="str">
        <f>IF(E32="","",VLOOKUP(E32, 'SKU Маскарпоне'!$A$1:$B$50,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0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Маскарпоне'!$A$1:$B$50,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0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Маскарпоне'!$A$1:$B$50,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0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Маскарпоне'!$A$1:$B$50,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0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Маскарпоне'!$A$1:$B$50,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0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Маскарпоне'!$A$1:$B$50,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0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Маскарпоне'!$A$1:$B$50,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0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Маскарпоне'!$A$1:$B$50,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0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Маскарпоне'!$A$1:$B$50,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0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Маскарпоне'!$A$1:$B$50,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0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Маскарпоне'!$A$1:$B$50,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0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Маскарпоне'!$A$1:$B$50,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0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Маскарпоне'!$A$1:$B$50,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0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Маскарпоне'!$A$1:$B$50,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0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Маскарпоне'!$A$1:$B$50,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0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Маскарпоне'!$A$1:$B$50,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0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Маскарпоне'!$A$1:$B$50,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0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Маскарпоне'!$A$1:$B$50,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0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Маскарпоне'!$A$1:$B$50,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0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Маскарпоне'!$A$1:$B$50,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0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Маскарпоне'!$A$1:$B$50,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0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Маскарпоне'!$A$1:$B$50,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0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Маскарпоне'!$A$1:$B$50,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0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Маскарпоне'!$A$1:$B$50,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0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Маскарпоне'!$A$1:$B$50,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0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Маскарпоне'!$A$1:$B$50,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0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Маскарпоне'!$A$1:$B$50,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0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Маскарпоне'!$A$1:$B$50,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0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Маскарпоне'!$A$1:$B$50,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0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Маскарпоне'!$A$1:$B$50,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0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Маскарпоне'!$A$1:$B$50,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0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Маскарпоне'!$A$1:$B$50,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0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Маскарпоне'!$A$1:$B$50,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0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Маскарпоне'!$A$1:$B$50,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Маскарпоне'!$A$1:$B$50,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Маскарпоне'!$A$1:$B$50,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74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0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Маскарпоне'!$A$1:$B$50,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0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Маскарпоне'!$A$1:$B$50,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0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Маскарпоне'!$A$1:$B$50,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0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Маскарпоне'!$A$1:$B$50,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0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Маскарпоне'!$A$1:$B$50,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0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Маскарпоне'!$A$1:$B$50,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0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Маскарпоне'!$A$1:$B$50,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0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Маскарпоне'!$A$1:$B$50,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0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Маскарпоне'!$A$1:$B$50,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0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Маскарпоне'!$A$1:$B$50,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0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Маскарпоне'!$A$1:$B$50,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0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Маскарпоне'!$A$1:$B$50,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0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Маскарпоне'!$A$1:$B$50,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0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Маскарпоне'!$A$1:$B$50,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0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Маскарпоне'!$A$1:$B$50,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0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Маскарпоне'!$A$1:$B$50,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0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Маскарпоне'!$A$1:$B$50,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0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Маскарпоне'!$A$1:$B$50,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0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Маскарпоне'!$A$1:$B$50,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0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Маскарпоне'!$A$1:$B$50,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0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Маскарпоне'!$A$1:$B$50,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0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Маскарпоне'!$A$1:$B$50,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0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Маскарпоне'!$A$1:$B$50,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0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Маскарпоне'!$A$1:$B$50,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0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Маскарпоне'!$A$1:$B$50,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0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Маскарпоне'!$A$1:$B$50,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0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Маскарпоне'!$A$1:$B$50,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0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Маскарпоне'!$A$1:$B$50,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0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Маскарпоне'!$A$1:$B$50,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0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Маскарпоне'!$A$1:$B$50,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0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Маскарпоне'!$A$1:$B$50,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0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Маскарпоне'!$A$1:$B$50,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23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0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Маскарпоне'!$A$1:$B$50,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0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Маскарпоне'!$A$1:$B$50,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0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Маскарпоне'!$A$1:$B$50,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0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Маскарпоне'!$A$1:$B$50,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0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Маскарпоне'!$A$1:$B$50,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0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Маскарпоне'!$A$1:$B$50,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0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Маскарпоне'!$A$1:$B$50,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0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Маскарпоне'!$A$1:$B$50,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0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Маскарпоне'!$A$1:$B$50,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0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Маскарпоне'!$A$1:$B$50,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0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Маскарпоне'!$A$1:$B$50,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0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Маскарпоне'!$A$1:$B$50,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0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Маскарпоне'!$A$1:$B$50,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0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Маскарпоне'!$A$1:$B$50,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0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Маскарпоне'!$A$1:$B$50,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0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Маскарпоне'!$A$1:$B$50,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0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Маскарпоне'!$A$1:$B$50,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0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Маскарпоне'!$A$1:$B$50,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0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Маскарпоне'!$A$1:$B$50,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0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Маскарпоне'!$A$1:$B$50,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0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Маскарпоне'!$A$1:$B$50,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0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Маскарпоне'!$A$1:$B$50,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0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Маскарпоне'!$A$1:$B$50,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0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Маскарпоне'!$A$1:$B$50,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0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Маскарпоне'!$A$1:$B$50,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Маскарпоне'!$A$1:$B$50,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Маскарпоне'!$A$1:$B$50,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Маскарпоне'!$A$1:$B$50,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Маскарпоне'!$A$1:$B$50, 2, 0))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Маскарпоне'!$A$1:$B$50, 2, 0))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Маскарпоне'!$A$1:$B$50, 2, 0))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Маскарпоне'!$A$1:$B$50, 2, 0))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Маскарпоне'!$A$1:$B$50, 2, 0))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Маскарпоне'!$A$1:$B$50, 2, 0))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Маскарпоне'!$A$1:$B$50, 2, 0))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Маскарпоне'!$A$1:$B$50, 2, 0))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Маскарпоне'!$A$1:$B$50, 2, 0))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Маскарпоне'!$A$1:$B$50, 2, 0))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Маскарпоне'!$A$1:$B$50, 2, 0))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Маскарпоне'!$A$1:$B$50, 2, 0))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Маскарпоне'!$A$1:$B$50, 2, 0))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Маскарпоне'!$A$1:$B$50, 2, 0))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Маскарпоне'!$A$1:$B$50, 2, 0))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Маскарпоне'!$A$1:$B$50, 2, 0))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Маскарпоне'!$A$1:$B$50, 2, 0))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Маскарпоне'!$A$1:$B$50, 2, 0))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Маскарпоне'!$A$1:$B$50, 2, 0))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Маскарпоне'!$A$1:$B$50, 2, 0))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Маскарпоне'!$A$1:$B$50, 2, 0))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Маскарпоне'!$A$1:$B$50, 2, 0))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Маскарпоне'!$A$1:$B$50, 2, 0))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Маскарпоне'!$A$1:$B$50, 2, 0))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Маскарпоне'!$A$1:$B$50, 2, 0))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Маскарпоне'!$A$1:$B$50, 2, 0))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Маскарпоне'!$A$1:$B$50, 2, 0))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Маскарпоне'!$A$1:$B$50, 2, 0))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/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/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/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/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/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/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/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8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/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/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/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/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/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/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/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/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/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C317" s="13"/>
      <c r="D317" s="13"/>
      <c r="I317" s="15" t="str">
        <f t="shared" ca="1" si="43"/>
        <v/>
      </c>
    </row>
    <row r="318" spans="2:9" ht="13.75" customHeight="1" x14ac:dyDescent="0.2">
      <c r="C318" s="13"/>
      <c r="D318" s="13"/>
      <c r="I318" s="15" t="str">
        <f t="shared" ca="1" si="43"/>
        <v/>
      </c>
    </row>
    <row r="319" spans="2:9" ht="13.75" customHeight="1" x14ac:dyDescent="0.2">
      <c r="C319" s="13"/>
      <c r="D319" s="13"/>
      <c r="I319" s="15" t="str">
        <f t="shared" ca="1" si="43"/>
        <v/>
      </c>
    </row>
    <row r="320" spans="2:9" ht="13.75" customHeight="1" x14ac:dyDescent="0.2">
      <c r="C320" s="13"/>
      <c r="D320" s="13"/>
      <c r="I320" s="15" t="str">
        <f t="shared" ca="1" si="43"/>
        <v/>
      </c>
    </row>
    <row r="321" spans="3:9" ht="13.75" customHeight="1" x14ac:dyDescent="0.2">
      <c r="C321" s="13"/>
      <c r="D321" s="13"/>
      <c r="I321" s="15" t="str">
        <f t="shared" ca="1" si="43"/>
        <v/>
      </c>
    </row>
    <row r="322" spans="3:9" ht="13.75" customHeight="1" x14ac:dyDescent="0.2">
      <c r="C322" s="13"/>
      <c r="D322" s="13"/>
      <c r="I322" s="15" t="str">
        <f t="shared" ca="1" si="43"/>
        <v/>
      </c>
    </row>
    <row r="323" spans="3:9" ht="13.75" customHeight="1" x14ac:dyDescent="0.2">
      <c r="C323" s="13"/>
      <c r="D323" s="13"/>
      <c r="I323" s="15" t="str">
        <f t="shared" ref="I323:I326" ca="1" si="44">IF(J323 = "-", INDIRECT("C" &amp; ROW() - 1),"")</f>
        <v/>
      </c>
    </row>
    <row r="324" spans="3:9" ht="13.75" customHeight="1" x14ac:dyDescent="0.2">
      <c r="C324" s="13"/>
      <c r="D324" s="13"/>
      <c r="I324" s="15" t="str">
        <f t="shared" ca="1" si="44"/>
        <v/>
      </c>
    </row>
    <row r="325" spans="3:9" ht="13.75" customHeight="1" x14ac:dyDescent="0.2">
      <c r="C325" s="13"/>
      <c r="D325" s="13"/>
      <c r="I325" s="15" t="str">
        <f t="shared" ca="1" si="44"/>
        <v/>
      </c>
    </row>
    <row r="326" spans="3:9" ht="13.75" customHeight="1" x14ac:dyDescent="0.2">
      <c r="C326" s="13"/>
      <c r="D326" s="13"/>
      <c r="I326" s="15" t="str">
        <f t="shared" ca="1" si="44"/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155">
    <cfRule type="expression" dxfId="162" priority="2">
      <formula>$B3&lt;&gt;#REF!</formula>
    </cfRule>
    <cfRule type="expression" dxfId="161" priority="3">
      <formula>$B3&lt;&gt;#REF!</formula>
    </cfRule>
    <cfRule type="expression" dxfId="160" priority="8">
      <formula>$B3&lt;&gt;#REF!</formula>
    </cfRule>
    <cfRule type="expression" dxfId="159" priority="9">
      <formula>$B3&lt;&gt;#REF!</formula>
    </cfRule>
    <cfRule type="expression" dxfId="158" priority="10">
      <formula>$B3&lt;&gt;#REF!</formula>
    </cfRule>
    <cfRule type="expression" dxfId="157" priority="11">
      <formula>$B3&lt;&gt;#REF!</formula>
    </cfRule>
    <cfRule type="expression" dxfId="156" priority="17">
      <formula>$B3&lt;&gt;#REF!</formula>
    </cfRule>
    <cfRule type="expression" dxfId="155" priority="18">
      <formula>$B3&lt;&gt;#REF!</formula>
    </cfRule>
    <cfRule type="expression" dxfId="154" priority="19">
      <formula>$B3&lt;&gt;#REF!</formula>
    </cfRule>
    <cfRule type="expression" dxfId="153" priority="20">
      <formula>$B3&lt;&gt;#REF!</formula>
    </cfRule>
    <cfRule type="expression" dxfId="152" priority="21">
      <formula>$B3&lt;&gt;#REF!</formula>
    </cfRule>
    <cfRule type="expression" dxfId="151" priority="22">
      <formula>$B3&lt;&gt;#REF!</formula>
    </cfRule>
    <cfRule type="expression" dxfId="150" priority="23">
      <formula>$B3&lt;&gt;#REF!</formula>
    </cfRule>
    <cfRule type="expression" dxfId="149" priority="24">
      <formula>$B3&lt;&gt;#REF!</formula>
    </cfRule>
    <cfRule type="expression" dxfId="148" priority="25">
      <formula>$B3&lt;&gt;#REF!</formula>
    </cfRule>
    <cfRule type="expression" dxfId="147" priority="26">
      <formula>$B3&lt;&gt;#REF!</formula>
    </cfRule>
    <cfRule type="expression" dxfId="146" priority="27">
      <formula>$B3&lt;&gt;#REF!</formula>
    </cfRule>
    <cfRule type="expression" dxfId="145" priority="28">
      <formula>$B3&lt;&gt;#REF!</formula>
    </cfRule>
  </conditionalFormatting>
  <conditionalFormatting sqref="G5:G1048576">
    <cfRule type="expression" dxfId="144" priority="4">
      <formula>IF(I124="",0, G124)  &lt; - 0.05* IF(I124="",0,I124)</formula>
    </cfRule>
    <cfRule type="expression" dxfId="143" priority="5">
      <formula>AND(IF(I124="",0, G124)  &gt;= - 0.05* IF(I124="",0,I124), IF(I124="",0, G124) &lt; 0)</formula>
    </cfRule>
    <cfRule type="expression" dxfId="142" priority="6">
      <formula>AND(IF(I124="",0, G124)  &lt;= 0.05* IF(I124="",0,I124), IF(I124="",0, G124) &gt; 0)</formula>
    </cfRule>
    <cfRule type="expression" dxfId="141" priority="7">
      <formula>IF(I124="",0,G124)  &gt; 0.05* IF(I124="",0,I124)</formula>
    </cfRule>
  </conditionalFormatting>
  <conditionalFormatting sqref="G2">
    <cfRule type="expression" dxfId="140" priority="12">
      <formula>SUMIF(G3:G123,"&gt;0")-SUMIF(G3:G123,"&lt;0") &gt; 1</formula>
    </cfRule>
    <cfRule type="expression" dxfId="139" priority="13">
      <formula>IF(I2="",0, G2)  &lt; - 0.05* IF(I2="",0,I2)</formula>
    </cfRule>
    <cfRule type="expression" dxfId="138" priority="14">
      <formula>AND(IF(I2="",0, G2)  &gt;= - 0.05* IF(I2="",0,I2), IF(I2="",0, G2) &lt; 0)</formula>
    </cfRule>
    <cfRule type="expression" dxfId="137" priority="15">
      <formula>AND(IF(I2="",0, G2)  &lt;= 0.05* IF(I2="",0,I2), IF(I2="",0, G2) &gt; 0)</formula>
    </cfRule>
    <cfRule type="expression" dxfId="136" priority="16">
      <formula>IF(I2="",0,G2)  &gt; 0.05* IF(I2="",0,I2)</formula>
    </cfRule>
  </conditionalFormatting>
  <conditionalFormatting sqref="G3:G197">
    <cfRule type="expression" dxfId="135" priority="29">
      <formula>IF(I3="",0, G3)  &lt; - 0.05* IF(I3="",0,I3)</formula>
    </cfRule>
    <cfRule type="expression" dxfId="134" priority="30">
      <formula>AND(IF(I3="",0, G3)  &gt;= - 0.05* IF(I3="",0,I3), IF(I3="",0, G3) &lt; 0)</formula>
    </cfRule>
    <cfRule type="expression" dxfId="133" priority="31">
      <formula>AND(IF(I3="",0, G3)  &lt;= 0.05* IF(I3="",0,I3), IF(I3="",0, G3) &gt; 0)</formula>
    </cfRule>
    <cfRule type="expression" dxfId="132" priority="32">
      <formula>IF(I3="",0,G3)  &gt; 0.05* IF(I3="",0,I3)</formula>
    </cfRule>
    <cfRule type="expression" dxfId="131" priority="33">
      <formula>IF(I3="",0, G3)  &lt; - 0.05* IF(I3="",0,I3)</formula>
    </cfRule>
    <cfRule type="expression" dxfId="130" priority="34">
      <formula>AND(IF(I3="",0, G3)  &gt;= - 0.05* IF(I3="",0,I3), IF(I3="",0, G3) &lt; 0)</formula>
    </cfRule>
    <cfRule type="expression" dxfId="129" priority="35">
      <formula>AND(IF(I3="",0, G3)  &lt;= 0.05* IF(I3="",0,I3), IF(I3="",0, G3) &gt; 0)</formula>
    </cfRule>
    <cfRule type="expression" dxfId="128" priority="36">
      <formula>IF(I3="",0,G3)  &gt; 0.05* IF(I3="",0,I3)</formula>
    </cfRule>
    <cfRule type="expression" dxfId="127" priority="37">
      <formula>IF(I3="",0, G3)  &lt; - 0.05* IF(I3="",0,I3)</formula>
    </cfRule>
    <cfRule type="expression" dxfId="126" priority="38">
      <formula>AND(IF(I3="",0, G3)  &gt;= - 0.05* IF(I3="",0,I3), IF(I3="",0, G3) &lt; 0)</formula>
    </cfRule>
    <cfRule type="expression" dxfId="125" priority="39">
      <formula>AND(IF(I3="",0, G3)  &lt;= 0.05* IF(I3="",0,I3), IF(I3="",0, G3) &gt; 0)</formula>
    </cfRule>
    <cfRule type="expression" dxfId="124" priority="40">
      <formula>IF(I3="",0,G3)  &gt; 0.05* IF(I3="",0,I3)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B3:B155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6"/>
  <sheetViews>
    <sheetView zoomScaleNormal="100" workbookViewId="0">
      <selection activeCell="F21" sqref="F2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50" t="s">
        <v>675</v>
      </c>
      <c r="B1" s="47" t="s">
        <v>649</v>
      </c>
      <c r="C1" s="47" t="s">
        <v>676</v>
      </c>
      <c r="D1" s="48" t="s">
        <v>677</v>
      </c>
      <c r="E1" s="47" t="s">
        <v>678</v>
      </c>
      <c r="F1" s="47" t="s">
        <v>679</v>
      </c>
      <c r="G1" s="47" t="s">
        <v>680</v>
      </c>
      <c r="H1" s="48"/>
      <c r="I1" s="48" t="s">
        <v>681</v>
      </c>
      <c r="J1" s="12"/>
      <c r="L1" s="12"/>
      <c r="M1" s="12"/>
      <c r="N1" s="12"/>
      <c r="Q1" s="45"/>
      <c r="R1" s="45"/>
      <c r="S1" s="45"/>
    </row>
    <row r="2" spans="1:19" ht="31.5" customHeight="1" x14ac:dyDescent="0.2">
      <c r="A2" s="46"/>
      <c r="B2" s="46"/>
      <c r="C2" s="46"/>
      <c r="D2" s="46"/>
      <c r="E2" s="46"/>
      <c r="F2" s="46"/>
      <c r="G2" s="46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6"/>
      <c r="R2" s="46"/>
      <c r="S2" s="46"/>
    </row>
    <row r="3" spans="1:19" ht="13.75" customHeight="1" x14ac:dyDescent="0.2">
      <c r="A3" s="28">
        <f t="shared" ref="A3:A21" ca="1" si="0">IF(J3="-", "", 1 + SUM(INDIRECT(ADDRESS(2,COLUMN(M3)) &amp; ":" &amp; ADDRESS(ROW(),COLUMN(M3)))))</f>
        <v>1</v>
      </c>
      <c r="B3" s="29" t="s">
        <v>667</v>
      </c>
      <c r="C3" s="29">
        <v>450</v>
      </c>
      <c r="D3" s="29">
        <v>5</v>
      </c>
      <c r="E3" s="28" t="s">
        <v>295</v>
      </c>
      <c r="F3" s="28">
        <v>172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172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8">
        <f t="shared" ca="1" si="0"/>
        <v>1</v>
      </c>
      <c r="B4" s="29" t="s">
        <v>667</v>
      </c>
      <c r="C4" s="29">
        <v>450</v>
      </c>
      <c r="D4" s="29">
        <v>5</v>
      </c>
      <c r="E4" s="28" t="s">
        <v>297</v>
      </c>
      <c r="F4" s="28">
        <v>217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217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8">
        <f t="shared" ca="1" si="0"/>
        <v>1</v>
      </c>
      <c r="B5" s="29" t="s">
        <v>667</v>
      </c>
      <c r="C5" s="29">
        <v>450</v>
      </c>
      <c r="D5" s="29">
        <v>5</v>
      </c>
      <c r="E5" s="28" t="s">
        <v>292</v>
      </c>
      <c r="F5" s="28">
        <v>61</v>
      </c>
      <c r="G5" s="14" t="str">
        <f t="shared" ca="1" si="1"/>
        <v/>
      </c>
      <c r="H5" s="15" t="str">
        <f t="shared" ca="1" si="2"/>
        <v/>
      </c>
      <c r="I5" s="15" t="str">
        <f t="shared" ca="1" si="3"/>
        <v/>
      </c>
      <c r="K5" s="1">
        <f t="shared" ca="1" si="4"/>
        <v>61</v>
      </c>
      <c r="L5" s="1">
        <f t="shared" ca="1" si="5"/>
        <v>0</v>
      </c>
      <c r="M5" s="1">
        <f t="shared" si="6"/>
        <v>0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6" t="str">
        <f t="shared" ca="1" si="0"/>
        <v/>
      </c>
      <c r="B6" s="13" t="str">
        <f>IF(E6="","",VLOOKUP(E6, 'SKU Крем чиз'!$A$1:$B$50, 2, 0))</f>
        <v>-</v>
      </c>
      <c r="C6" s="27" t="s">
        <v>686</v>
      </c>
      <c r="D6" s="13"/>
      <c r="E6" s="26" t="s">
        <v>686</v>
      </c>
      <c r="G6" s="14">
        <f t="shared" ca="1" si="1"/>
        <v>0</v>
      </c>
      <c r="H6" s="15">
        <f t="shared" ca="1" si="2"/>
        <v>9450</v>
      </c>
      <c r="I6" s="15">
        <f t="shared" ca="1" si="3"/>
        <v>450</v>
      </c>
      <c r="J6" s="26" t="s">
        <v>686</v>
      </c>
      <c r="K6" s="1">
        <f t="shared" ca="1" si="4"/>
        <v>-450</v>
      </c>
      <c r="L6" s="1">
        <f t="shared" ca="1" si="5"/>
        <v>0</v>
      </c>
      <c r="M6" s="1">
        <f t="shared" si="6"/>
        <v>1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8">
        <f t="shared" ca="1" si="0"/>
        <v>2</v>
      </c>
      <c r="B7" s="29" t="s">
        <v>667</v>
      </c>
      <c r="C7" s="29">
        <v>450</v>
      </c>
      <c r="D7" s="29">
        <v>6</v>
      </c>
      <c r="E7" s="28" t="s">
        <v>292</v>
      </c>
      <c r="F7" s="28">
        <v>450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450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Крем чиз'!$A$1:$B$50,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11340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8">
        <f t="shared" ca="1" si="0"/>
        <v>3</v>
      </c>
      <c r="B9" s="29" t="s">
        <v>670</v>
      </c>
      <c r="C9" s="29">
        <v>450</v>
      </c>
      <c r="D9" s="29">
        <v>5</v>
      </c>
      <c r="E9" s="28" t="s">
        <v>294</v>
      </c>
      <c r="F9" s="28">
        <v>450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450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Крем чиз'!$A$1:$B$50,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9450</v>
      </c>
      <c r="I10" s="15">
        <f t="shared" ca="1" si="3"/>
        <v>450</v>
      </c>
      <c r="J10" s="26" t="s">
        <v>686</v>
      </c>
      <c r="K10" s="1">
        <f t="shared" ca="1" si="4"/>
        <v>-450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8">
        <f t="shared" ca="1" si="0"/>
        <v>4</v>
      </c>
      <c r="B11" s="29" t="s">
        <v>670</v>
      </c>
      <c r="C11" s="29">
        <v>450</v>
      </c>
      <c r="D11" s="29">
        <v>6</v>
      </c>
      <c r="E11" s="28" t="s">
        <v>294</v>
      </c>
      <c r="F11" s="28">
        <v>450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450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6" t="str">
        <f t="shared" ca="1" si="0"/>
        <v/>
      </c>
      <c r="B12" s="13" t="str">
        <f>IF(E12="","",VLOOKUP(E12, 'SKU Крем чиз'!$A$1:$B$50, 2, 0))</f>
        <v>-</v>
      </c>
      <c r="C12" s="27" t="s">
        <v>686</v>
      </c>
      <c r="D12" s="13"/>
      <c r="E12" s="26" t="s">
        <v>686</v>
      </c>
      <c r="G12" s="14">
        <f t="shared" ca="1" si="1"/>
        <v>0</v>
      </c>
      <c r="H12" s="15">
        <f t="shared" ca="1" si="2"/>
        <v>11340</v>
      </c>
      <c r="I12" s="15">
        <f t="shared" ca="1" si="3"/>
        <v>450</v>
      </c>
      <c r="J12" s="26" t="s">
        <v>686</v>
      </c>
      <c r="K12" s="1">
        <f t="shared" ca="1" si="4"/>
        <v>-450</v>
      </c>
      <c r="L12" s="1">
        <f t="shared" ca="1" si="5"/>
        <v>0</v>
      </c>
      <c r="M12" s="1">
        <f t="shared" si="6"/>
        <v>1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8">
        <f t="shared" ca="1" si="0"/>
        <v>5</v>
      </c>
      <c r="B13" s="29" t="s">
        <v>670</v>
      </c>
      <c r="C13" s="29">
        <v>450</v>
      </c>
      <c r="D13" s="29">
        <v>5</v>
      </c>
      <c r="E13" s="28" t="s">
        <v>294</v>
      </c>
      <c r="F13" s="28">
        <v>450</v>
      </c>
      <c r="G13" s="14" t="str">
        <f t="shared" ca="1" si="1"/>
        <v/>
      </c>
      <c r="H13" s="15" t="str">
        <f t="shared" ca="1" si="2"/>
        <v/>
      </c>
      <c r="I13" s="15" t="str">
        <f t="shared" ca="1" si="3"/>
        <v/>
      </c>
      <c r="K13" s="1">
        <f t="shared" ca="1" si="4"/>
        <v>450</v>
      </c>
      <c r="L13" s="1">
        <f t="shared" ca="1" si="5"/>
        <v>0</v>
      </c>
      <c r="M13" s="1">
        <f t="shared" si="6"/>
        <v>0</v>
      </c>
      <c r="N13" s="1">
        <f t="shared" ca="1" si="7"/>
        <v>0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6" t="str">
        <f t="shared" ca="1" si="0"/>
        <v/>
      </c>
      <c r="B14" s="13" t="str">
        <f>IF(E14="","",VLOOKUP(E14, 'SKU Крем чиз'!$A$1:$B$50, 2, 0))</f>
        <v>-</v>
      </c>
      <c r="C14" s="27" t="s">
        <v>686</v>
      </c>
      <c r="D14" s="13"/>
      <c r="E14" s="26" t="s">
        <v>686</v>
      </c>
      <c r="G14" s="14">
        <f t="shared" ca="1" si="1"/>
        <v>0</v>
      </c>
      <c r="H14" s="15">
        <f t="shared" ca="1" si="2"/>
        <v>9450</v>
      </c>
      <c r="I14" s="15">
        <f t="shared" ca="1" si="3"/>
        <v>450</v>
      </c>
      <c r="J14" s="26" t="s">
        <v>686</v>
      </c>
      <c r="K14" s="1">
        <f t="shared" ca="1" si="4"/>
        <v>-450</v>
      </c>
      <c r="L14" s="1">
        <f t="shared" ca="1" si="5"/>
        <v>0</v>
      </c>
      <c r="M14" s="1">
        <f t="shared" si="6"/>
        <v>1</v>
      </c>
      <c r="N14" s="1">
        <f t="shared" ca="1" si="7"/>
        <v>0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8">
        <f t="shared" ca="1" si="0"/>
        <v>6</v>
      </c>
      <c r="B15" s="29" t="s">
        <v>670</v>
      </c>
      <c r="C15" s="29">
        <v>450</v>
      </c>
      <c r="D15" s="29">
        <v>6</v>
      </c>
      <c r="E15" s="28" t="s">
        <v>294</v>
      </c>
      <c r="F15" s="28">
        <v>450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450</v>
      </c>
      <c r="L15" s="1">
        <f t="shared" ca="1" si="5"/>
        <v>0</v>
      </c>
      <c r="M15" s="1">
        <f t="shared" si="6"/>
        <v>0</v>
      </c>
      <c r="N15" s="1">
        <f t="shared" ca="1" si="7"/>
        <v>0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Крем чиз'!$A$1:$B$50, 2, 0))</f>
        <v>-</v>
      </c>
      <c r="C16" s="27" t="s">
        <v>686</v>
      </c>
      <c r="D16" s="13"/>
      <c r="E16" s="26" t="s">
        <v>686</v>
      </c>
      <c r="G16" s="14">
        <f t="shared" ca="1" si="1"/>
        <v>0</v>
      </c>
      <c r="H16" s="15">
        <f t="shared" ca="1" si="2"/>
        <v>11340</v>
      </c>
      <c r="I16" s="15">
        <f t="shared" ca="1" si="3"/>
        <v>450</v>
      </c>
      <c r="J16" s="26" t="s">
        <v>686</v>
      </c>
      <c r="K16" s="1">
        <f t="shared" ca="1" si="4"/>
        <v>-450</v>
      </c>
      <c r="L16" s="1">
        <f t="shared" ca="1" si="5"/>
        <v>0</v>
      </c>
      <c r="M16" s="1">
        <f t="shared" si="6"/>
        <v>1</v>
      </c>
      <c r="N16" s="1">
        <f t="shared" ca="1" si="7"/>
        <v>0</v>
      </c>
      <c r="R16" s="13" t="str">
        <f t="shared" ca="1" si="8"/>
        <v/>
      </c>
      <c r="S16" s="13" t="str">
        <f t="shared" ca="1" si="9"/>
        <v/>
      </c>
    </row>
    <row r="17" spans="1:19" ht="13.75" customHeight="1" x14ac:dyDescent="0.2">
      <c r="A17" s="30">
        <f t="shared" ca="1" si="0"/>
        <v>7</v>
      </c>
      <c r="B17" s="31" t="s">
        <v>672</v>
      </c>
      <c r="C17" s="31">
        <v>450</v>
      </c>
      <c r="D17" s="31">
        <v>5</v>
      </c>
      <c r="E17" s="30" t="s">
        <v>298</v>
      </c>
      <c r="F17" s="30">
        <v>111</v>
      </c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111</v>
      </c>
      <c r="L17" s="1">
        <f t="shared" ca="1" si="5"/>
        <v>0</v>
      </c>
      <c r="M17" s="1">
        <f t="shared" si="6"/>
        <v>0</v>
      </c>
      <c r="N17" s="1">
        <f t="shared" ca="1" si="7"/>
        <v>0</v>
      </c>
      <c r="R17" s="13" t="str">
        <f t="shared" ca="1" si="8"/>
        <v/>
      </c>
      <c r="S17" s="13" t="str">
        <f t="shared" ca="1" si="9"/>
        <v/>
      </c>
    </row>
    <row r="18" spans="1:19" ht="13.75" customHeight="1" x14ac:dyDescent="0.2">
      <c r="A18" s="30">
        <f t="shared" ca="1" si="0"/>
        <v>7</v>
      </c>
      <c r="B18" s="31" t="s">
        <v>672</v>
      </c>
      <c r="C18" s="31">
        <v>450</v>
      </c>
      <c r="D18" s="31">
        <v>5</v>
      </c>
      <c r="E18" s="30" t="s">
        <v>299</v>
      </c>
      <c r="F18" s="30">
        <v>339</v>
      </c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339</v>
      </c>
      <c r="L18" s="1">
        <f t="shared" ca="1" si="5"/>
        <v>0</v>
      </c>
      <c r="M18" s="1">
        <f t="shared" si="6"/>
        <v>0</v>
      </c>
      <c r="N18" s="1">
        <f t="shared" ca="1" si="7"/>
        <v>0</v>
      </c>
      <c r="R18" s="13" t="str">
        <f t="shared" ca="1" si="8"/>
        <v/>
      </c>
      <c r="S18" s="13" t="str">
        <f t="shared" ca="1" si="9"/>
        <v/>
      </c>
    </row>
    <row r="19" spans="1:19" ht="13.75" customHeight="1" x14ac:dyDescent="0.2">
      <c r="A19" s="26" t="str">
        <f t="shared" ca="1" si="0"/>
        <v/>
      </c>
      <c r="B19" s="13" t="str">
        <f>IF(E19="","",VLOOKUP(E19, 'SKU Крем чиз'!$A$1:$B$50, 2, 0))</f>
        <v>-</v>
      </c>
      <c r="C19" s="27" t="s">
        <v>686</v>
      </c>
      <c r="D19" s="13"/>
      <c r="E19" s="26" t="s">
        <v>686</v>
      </c>
      <c r="G19" s="14">
        <f t="shared" ca="1" si="1"/>
        <v>0</v>
      </c>
      <c r="H19" s="15">
        <f t="shared" ca="1" si="2"/>
        <v>9450</v>
      </c>
      <c r="I19" s="15">
        <f t="shared" ca="1" si="3"/>
        <v>450</v>
      </c>
      <c r="J19" s="26" t="s">
        <v>686</v>
      </c>
      <c r="K19" s="1">
        <f t="shared" ca="1" si="4"/>
        <v>-450</v>
      </c>
      <c r="L19" s="1">
        <f t="shared" ca="1" si="5"/>
        <v>0</v>
      </c>
      <c r="M19" s="1">
        <f t="shared" si="6"/>
        <v>1</v>
      </c>
      <c r="N19" s="1">
        <f t="shared" ca="1" si="7"/>
        <v>0</v>
      </c>
      <c r="R19" s="13" t="str">
        <f t="shared" ca="1" si="8"/>
        <v/>
      </c>
      <c r="S19" s="13" t="str">
        <f t="shared" ca="1" si="9"/>
        <v/>
      </c>
    </row>
    <row r="20" spans="1:19" ht="13.75" customHeight="1" x14ac:dyDescent="0.2">
      <c r="A20" s="32">
        <f t="shared" ca="1" si="0"/>
        <v>8</v>
      </c>
      <c r="B20" s="33" t="s">
        <v>672</v>
      </c>
      <c r="C20" s="33">
        <v>450</v>
      </c>
      <c r="D20" s="33">
        <v>6</v>
      </c>
      <c r="E20" s="32" t="s">
        <v>301</v>
      </c>
      <c r="F20" s="32">
        <v>450</v>
      </c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450</v>
      </c>
      <c r="L20" s="1">
        <f t="shared" ca="1" si="5"/>
        <v>0</v>
      </c>
      <c r="M20" s="1">
        <f t="shared" si="6"/>
        <v>0</v>
      </c>
      <c r="N20" s="1">
        <f t="shared" ca="1" si="7"/>
        <v>0</v>
      </c>
      <c r="R20" s="13" t="str">
        <f t="shared" ca="1" si="8"/>
        <v/>
      </c>
      <c r="S20" s="13" t="str">
        <f t="shared" ca="1" si="9"/>
        <v/>
      </c>
    </row>
    <row r="21" spans="1:19" ht="13.75" customHeight="1" x14ac:dyDescent="0.2">
      <c r="A21" s="26" t="str">
        <f t="shared" ca="1" si="0"/>
        <v/>
      </c>
      <c r="B21" s="13" t="str">
        <f>IF(E21="","",VLOOKUP(E21, 'SKU Крем чиз'!$A$1:$B$50, 2, 0))</f>
        <v>-</v>
      </c>
      <c r="C21" s="27" t="s">
        <v>686</v>
      </c>
      <c r="D21" s="13"/>
      <c r="E21" s="26" t="s">
        <v>686</v>
      </c>
      <c r="G21" s="14">
        <f t="shared" ca="1" si="1"/>
        <v>0</v>
      </c>
      <c r="H21" s="15">
        <f t="shared" ca="1" si="2"/>
        <v>11340</v>
      </c>
      <c r="I21" s="15">
        <f t="shared" ca="1" si="3"/>
        <v>450</v>
      </c>
      <c r="J21" s="26" t="s">
        <v>686</v>
      </c>
      <c r="K21" s="1">
        <f t="shared" ca="1" si="4"/>
        <v>-450</v>
      </c>
      <c r="L21" s="1">
        <f t="shared" ca="1" si="5"/>
        <v>0</v>
      </c>
      <c r="M21" s="1">
        <f t="shared" si="6"/>
        <v>1</v>
      </c>
      <c r="N21" s="1">
        <f t="shared" ca="1" si="7"/>
        <v>0</v>
      </c>
      <c r="R21" s="13" t="str">
        <f t="shared" ca="1" si="8"/>
        <v/>
      </c>
      <c r="S21" s="13" t="str">
        <f t="shared" ca="1" si="9"/>
        <v/>
      </c>
    </row>
    <row r="22" spans="1:19" ht="13.75" customHeight="1" x14ac:dyDescent="0.2">
      <c r="B22" s="13" t="str">
        <f>IF(E22="","",VLOOKUP(E22, 'SKU Крем чиз'!$A$1:$B$50,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0</v>
      </c>
      <c r="R22" s="13" t="str">
        <f t="shared" ca="1" si="8"/>
        <v/>
      </c>
      <c r="S22" s="13" t="str">
        <f t="shared" ca="1" si="9"/>
        <v/>
      </c>
    </row>
    <row r="23" spans="1:19" ht="13.75" customHeight="1" x14ac:dyDescent="0.2">
      <c r="B23" s="13" t="str">
        <f>IF(E23="","",VLOOKUP(E23, 'SKU Крем чиз'!$A$1:$B$50,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0</v>
      </c>
      <c r="R23" s="13" t="str">
        <f t="shared" ca="1" si="8"/>
        <v/>
      </c>
      <c r="S23" s="13" t="str">
        <f t="shared" ca="1" si="9"/>
        <v/>
      </c>
    </row>
    <row r="24" spans="1:19" ht="13.75" customHeight="1" x14ac:dyDescent="0.2">
      <c r="B24" s="13" t="str">
        <f>IF(E24="","",VLOOKUP(E24, 'SKU Крем чиз'!$A$1:$B$50,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0</v>
      </c>
      <c r="R24" s="13" t="str">
        <f t="shared" ca="1" si="8"/>
        <v/>
      </c>
      <c r="S24" s="13" t="str">
        <f t="shared" ca="1" si="9"/>
        <v/>
      </c>
    </row>
    <row r="25" spans="1:19" ht="13.75" customHeight="1" x14ac:dyDescent="0.2">
      <c r="B25" s="13" t="str">
        <f>IF(E25="","",VLOOKUP(E25, 'SKU Крем чиз'!$A$1:$B$50,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0</v>
      </c>
      <c r="R25" s="13" t="str">
        <f t="shared" ca="1" si="8"/>
        <v/>
      </c>
      <c r="S25" s="13" t="str">
        <f t="shared" ca="1" si="9"/>
        <v/>
      </c>
    </row>
    <row r="26" spans="1:19" ht="13.75" customHeight="1" x14ac:dyDescent="0.2">
      <c r="B26" s="13" t="str">
        <f>IF(E26="","",VLOOKUP(E26, 'SKU Крем чиз'!$A$1:$B$50,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0</v>
      </c>
      <c r="R26" s="13" t="str">
        <f t="shared" ca="1" si="8"/>
        <v/>
      </c>
      <c r="S26" s="13" t="str">
        <f t="shared" ca="1" si="9"/>
        <v/>
      </c>
    </row>
    <row r="27" spans="1:19" ht="13.75" customHeight="1" x14ac:dyDescent="0.2">
      <c r="B27" s="13" t="str">
        <f>IF(E27="","",VLOOKUP(E27, 'SKU Крем чиз'!$A$1:$B$50,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0</v>
      </c>
      <c r="R27" s="13" t="str">
        <f t="shared" ca="1" si="8"/>
        <v/>
      </c>
      <c r="S27" s="13" t="str">
        <f t="shared" ca="1" si="9"/>
        <v/>
      </c>
    </row>
    <row r="28" spans="1:19" ht="13.75" customHeight="1" x14ac:dyDescent="0.2">
      <c r="B28" s="13" t="str">
        <f>IF(E28="","",VLOOKUP(E28, 'SKU Крем чиз'!$A$1:$B$50,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0</v>
      </c>
      <c r="R28" s="13" t="str">
        <f t="shared" ca="1" si="8"/>
        <v/>
      </c>
      <c r="S28" s="13" t="str">
        <f t="shared" ca="1" si="9"/>
        <v/>
      </c>
    </row>
    <row r="29" spans="1:19" ht="13.75" customHeight="1" x14ac:dyDescent="0.2">
      <c r="B29" s="13" t="str">
        <f>IF(E29="","",VLOOKUP(E29, 'SKU Крем чиз'!$A$1:$B$50,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0</v>
      </c>
      <c r="R29" s="13" t="str">
        <f t="shared" ca="1" si="8"/>
        <v/>
      </c>
      <c r="S29" s="13" t="str">
        <f t="shared" ca="1" si="9"/>
        <v/>
      </c>
    </row>
    <row r="30" spans="1:19" ht="13.75" customHeight="1" x14ac:dyDescent="0.2">
      <c r="B30" s="13" t="str">
        <f>IF(E30="","",VLOOKUP(E30, 'SKU Крем чиз'!$A$1:$B$50,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0</v>
      </c>
      <c r="R30" s="13" t="str">
        <f t="shared" ca="1" si="8"/>
        <v/>
      </c>
      <c r="S30" s="13" t="str">
        <f t="shared" ca="1" si="9"/>
        <v/>
      </c>
    </row>
    <row r="31" spans="1:19" ht="13.75" customHeight="1" x14ac:dyDescent="0.2">
      <c r="B31" s="13" t="str">
        <f>IF(E31="","",VLOOKUP(E31, 'SKU Крем чиз'!$A$1:$B$50,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0</v>
      </c>
      <c r="R31" s="13" t="str">
        <f t="shared" ca="1" si="8"/>
        <v/>
      </c>
      <c r="S31" s="13" t="str">
        <f t="shared" ca="1" si="9"/>
        <v/>
      </c>
    </row>
    <row r="32" spans="1:19" ht="13.75" customHeight="1" x14ac:dyDescent="0.2">
      <c r="B32" s="13" t="str">
        <f>IF(E32="","",VLOOKUP(E32, 'SKU Крем чиз'!$A$1:$B$50,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0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Крем чиз'!$A$1:$B$50,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0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Крем чиз'!$A$1:$B$50,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0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Крем чиз'!$A$1:$B$50,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0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Крем чиз'!$A$1:$B$50,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0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Крем чиз'!$A$1:$B$50,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0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Крем чиз'!$A$1:$B$50,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0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Крем чиз'!$A$1:$B$50,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0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Крем чиз'!$A$1:$B$50,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0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Крем чиз'!$A$1:$B$50,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0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Крем чиз'!$A$1:$B$50,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0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Крем чиз'!$A$1:$B$50,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0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Крем чиз'!$A$1:$B$50,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0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Крем чиз'!$A$1:$B$50,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0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Крем чиз'!$A$1:$B$50,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0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Крем чиз'!$A$1:$B$50,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0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Крем чиз'!$A$1:$B$50,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0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Крем чиз'!$A$1:$B$50,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0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Крем чиз'!$A$1:$B$50,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0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Крем чиз'!$A$1:$B$50,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0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Крем чиз'!$A$1:$B$50,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0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Крем чиз'!$A$1:$B$50,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0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Крем чиз'!$A$1:$B$50,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0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Крем чиз'!$A$1:$B$50,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0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Крем чиз'!$A$1:$B$50,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0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Крем чиз'!$A$1:$B$50,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0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Крем чиз'!$A$1:$B$50,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0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Крем чиз'!$A$1:$B$50,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0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Крем чиз'!$A$1:$B$50,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0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Крем чиз'!$A$1:$B$50,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0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Крем чиз'!$A$1:$B$50,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0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Крем чиз'!$A$1:$B$50,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0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Крем чиз'!$A$1:$B$50,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0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Крем чиз'!$A$1:$B$50,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Крем чиз'!$A$1:$B$50,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Крем чиз'!$A$1:$B$50,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74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0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Крем чиз'!$A$1:$B$50,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0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Крем чиз'!$A$1:$B$50,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0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Крем чиз'!$A$1:$B$50,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0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Крем чиз'!$A$1:$B$50,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0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Крем чиз'!$A$1:$B$50,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0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Крем чиз'!$A$1:$B$50,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0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Крем чиз'!$A$1:$B$50,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0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Крем чиз'!$A$1:$B$50,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0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Крем чиз'!$A$1:$B$50,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0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Крем чиз'!$A$1:$B$50,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0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Крем чиз'!$A$1:$B$50,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0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Крем чиз'!$A$1:$B$50,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0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Крем чиз'!$A$1:$B$50,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0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Крем чиз'!$A$1:$B$50,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0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Крем чиз'!$A$1:$B$50,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0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Крем чиз'!$A$1:$B$50,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0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Крем чиз'!$A$1:$B$50,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0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Крем чиз'!$A$1:$B$50,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0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Крем чиз'!$A$1:$B$50,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0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Крем чиз'!$A$1:$B$50,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0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Крем чиз'!$A$1:$B$50,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0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Крем чиз'!$A$1:$B$50,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0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Крем чиз'!$A$1:$B$50,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0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Крем чиз'!$A$1:$B$50,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0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Крем чиз'!$A$1:$B$50,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0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Крем чиз'!$A$1:$B$50,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0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Крем чиз'!$A$1:$B$50,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0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Крем чиз'!$A$1:$B$50,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0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Крем чиз'!$A$1:$B$50,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0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Крем чиз'!$A$1:$B$50,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0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Крем чиз'!$A$1:$B$50,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0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Крем чиз'!$A$1:$B$50,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23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0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Крем чиз'!$A$1:$B$50,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0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Крем чиз'!$A$1:$B$50,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0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Крем чиз'!$A$1:$B$50,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0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Крем чиз'!$A$1:$B$50,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0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Крем чиз'!$A$1:$B$50,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0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Крем чиз'!$A$1:$B$50,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0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Крем чиз'!$A$1:$B$50,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0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Крем чиз'!$A$1:$B$50,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0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Крем чиз'!$A$1:$B$50,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0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Крем чиз'!$A$1:$B$50,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0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Крем чиз'!$A$1:$B$50,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0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Крем чиз'!$A$1:$B$50,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0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Крем чиз'!$A$1:$B$50,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0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Крем чиз'!$A$1:$B$50,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0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Крем чиз'!$A$1:$B$50,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0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Крем чиз'!$A$1:$B$50,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0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Крем чиз'!$A$1:$B$50,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0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Крем чиз'!$A$1:$B$50,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0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Крем чиз'!$A$1:$B$50,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0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Крем чиз'!$A$1:$B$50,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0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Крем чиз'!$A$1:$B$50,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0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Крем чиз'!$A$1:$B$50,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0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Крем чиз'!$A$1:$B$50,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0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Крем чиз'!$A$1:$B$50,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0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Крем чиз'!$A$1:$B$50,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Крем чиз'!$A$1:$B$50,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Крем чиз'!$A$1:$B$50,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Крем чиз'!$A$1:$B$50,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Крем чиз'!$A$1:$B$50, 0, 2))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Крем чиз'!$A$1:$B$50, 0, 2))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Крем чиз'!$A$1:$B$50, 0, 2))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Крем чиз'!$A$1:$B$50, 0, 2))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Крем чиз'!$A$1:$B$50, 0, 2))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Крем чиз'!$A$1:$B$50, 0, 2))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Крем чиз'!$A$1:$B$50, 0, 2))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Крем чиз'!$A$1:$B$50, 0, 2))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Крем чиз'!$A$1:$B$50, 0, 2))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Крем чиз'!$A$1:$B$50, 0, 2))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Крем чиз'!$A$1:$B$50, 0, 2))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Крем чиз'!$A$1:$B$50, 0, 2))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Крем чиз'!$A$1:$B$50, 0, 2))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Крем чиз'!$A$1:$B$50, 0, 2))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Крем чиз'!$A$1:$B$50, 0, 2))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Крем чиз'!$A$1:$B$50, 0, 2))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Крем чиз'!$A$1:$B$50, 0, 2))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Крем чиз'!$A$1:$B$50, 0, 2))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Крем чиз'!$A$1:$B$50, 0, 2))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Крем чиз'!$A$1:$B$50, 0, 2))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Крем чиз'!$A$1:$B$50, 0, 2))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Крем чиз'!$A$1:$B$50, 0, 2))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Крем чиз'!$A$1:$B$50, 0, 2))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Крем чиз'!$A$1:$B$50, 0, 2))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Крем чиз'!$A$1:$B$50, 0, 2))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Крем чиз'!$A$1:$B$50, 0, 2))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Крем чиз'!$A$1:$B$50, 0, 2))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Крем чиз'!$A$1:$B$50, 0, 2))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 t="str">
        <f>IF(E156="","",VLOOKUP(E156, 'SKU Крем чиз'!$A$1:$B$50, 0, 2))</f>
        <v/>
      </c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 t="str">
        <f>IF(E157="","",VLOOKUP(E157, 'SKU Крем чиз'!$A$1:$B$50, 0, 2))</f>
        <v/>
      </c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 t="str">
        <f>IF(E158="","",VLOOKUP(E158, 'SKU Крем чиз'!$A$1:$B$50, 0, 2))</f>
        <v/>
      </c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 t="str">
        <f>IF(E159="","",VLOOKUP(E159, 'SKU Крем чиз'!$A$1:$B$50, 0, 2))</f>
        <v/>
      </c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 t="str">
        <f>IF(E160="","",VLOOKUP(E160, 'SKU Крем чиз'!$A$1:$B$50, 0, 2))</f>
        <v/>
      </c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 t="str">
        <f>IF(E161="","",VLOOKUP(E161, 'SKU Крем чиз'!$A$1:$B$50, 0, 2))</f>
        <v/>
      </c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 t="str">
        <f>IF(E162="","",VLOOKUP(E162, 'SKU Крем чиз'!$A$1:$B$50, 0, 2))</f>
        <v/>
      </c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 t="str">
        <f>IF(E163="","",VLOOKUP(E163, 'SKU Крем чиз'!$A$1:$B$50, 0, 2))</f>
        <v/>
      </c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8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 t="str">
        <f>IF(E164="","",VLOOKUP(E164, 'SKU Крем чиз'!$A$1:$B$50, 0, 2))</f>
        <v/>
      </c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 t="str">
        <f>IF(E165="","",VLOOKUP(E165, 'SKU Крем чиз'!$A$1:$B$50, 0, 2))</f>
        <v/>
      </c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 t="str">
        <f>IF(E166="","",VLOOKUP(E166, 'SKU Крем чиз'!$A$1:$B$50, 0, 2))</f>
        <v/>
      </c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 t="str">
        <f>IF(E167="","",VLOOKUP(E167, 'SKU Крем чиз'!$A$1:$B$50, 0, 2))</f>
        <v/>
      </c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 t="str">
        <f>IF(E168="","",VLOOKUP(E168, 'SKU Крем чиз'!$A$1:$B$50, 0, 2))</f>
        <v/>
      </c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 t="str">
        <f>IF(E169="","",VLOOKUP(E169, 'SKU Крем чиз'!$A$1:$B$50, 0, 2))</f>
        <v/>
      </c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 t="str">
        <f>IF(E170="","",VLOOKUP(E170, 'SKU Крем чиз'!$A$1:$B$50, 0, 2))</f>
        <v/>
      </c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 t="str">
        <f>IF(E171="","",VLOOKUP(E171, 'SKU Крем чиз'!$A$1:$B$50, 0, 2))</f>
        <v/>
      </c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 t="str">
        <f>IF(E172="","",VLOOKUP(E172, 'SKU Крем чиз'!$A$1:$B$50, 0, 2))</f>
        <v/>
      </c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 t="str">
        <f>IF(E173="","",VLOOKUP(E173, 'SKU Крем чиз'!$A$1:$B$50, 0, 2))</f>
        <v/>
      </c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 t="str">
        <f>IF(E174="","",VLOOKUP(E174, 'SKU Крем чиз'!$A$1:$B$50, 0, 2))</f>
        <v/>
      </c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 t="str">
        <f>IF(E175="","",VLOOKUP(E175, 'SKU Крем чиз'!$A$1:$B$50, 0, 2))</f>
        <v/>
      </c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 t="str">
        <f>IF(E176="","",VLOOKUP(E176, 'SKU Крем чиз'!$A$1:$B$50, 0, 2))</f>
        <v/>
      </c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 t="str">
        <f>IF(E177="","",VLOOKUP(E177, 'SKU Крем чиз'!$A$1:$B$50, 0, 2))</f>
        <v/>
      </c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 t="str">
        <f>IF(E178="","",VLOOKUP(E178, 'SKU Крем чиз'!$A$1:$B$50, 0, 2))</f>
        <v/>
      </c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 t="str">
        <f>IF(E179="","",VLOOKUP(E179, 'SKU Крем чиз'!$A$1:$B$50, 0, 2))</f>
        <v/>
      </c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 t="str">
        <f>IF(E180="","",VLOOKUP(E180, 'SKU Крем чиз'!$A$1:$B$50, 0, 2))</f>
        <v/>
      </c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 t="str">
        <f>IF(E181="","",VLOOKUP(E181, 'SKU Крем чиз'!$A$1:$B$50, 0, 2))</f>
        <v/>
      </c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 t="str">
        <f>IF(E182="","",VLOOKUP(E182, 'SKU Крем чиз'!$A$1:$B$50, 0, 2))</f>
        <v/>
      </c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 t="str">
        <f>IF(E183="","",VLOOKUP(E183, 'SKU Крем чиз'!$A$1:$B$50, 0, 2))</f>
        <v/>
      </c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 t="str">
        <f>IF(E184="","",VLOOKUP(E184, 'SKU Крем чиз'!$A$1:$B$50, 0, 2))</f>
        <v/>
      </c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 t="str">
        <f>IF(E185="","",VLOOKUP(E185, 'SKU Крем чиз'!$A$1:$B$50, 0, 2))</f>
        <v/>
      </c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 t="str">
        <f>IF(E186="","",VLOOKUP(E186, 'SKU Крем чиз'!$A$1:$B$50, 0, 2))</f>
        <v/>
      </c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 t="str">
        <f>IF(E187="","",VLOOKUP(E187, 'SKU Крем чиз'!$A$1:$B$50, 0, 2))</f>
        <v/>
      </c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 t="str">
        <f>IF(E188="","",VLOOKUP(E188, 'SKU Крем чиз'!$A$1:$B$50, 0, 2))</f>
        <v/>
      </c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 t="str">
        <f>IF(E189="","",VLOOKUP(E189, 'SKU Крем чиз'!$A$1:$B$50, 0, 2))</f>
        <v/>
      </c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 t="str">
        <f>IF(E190="","",VLOOKUP(E190, 'SKU Крем чиз'!$A$1:$B$50, 0, 2))</f>
        <v/>
      </c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 t="str">
        <f>IF(E191="","",VLOOKUP(E191, 'SKU Крем чиз'!$A$1:$B$50, 0, 2))</f>
        <v/>
      </c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 t="str">
        <f>IF(E192="","",VLOOKUP(E192, 'SKU Крем чиз'!$A$1:$B$50, 0, 2))</f>
        <v/>
      </c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 t="str">
        <f>IF(E193="","",VLOOKUP(E193, 'SKU Крем чиз'!$A$1:$B$50, 0, 2))</f>
        <v/>
      </c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 t="str">
        <f>IF(E194="","",VLOOKUP(E194, 'SKU Крем чиз'!$A$1:$B$50, 0, 2))</f>
        <v/>
      </c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 t="str">
        <f>IF(E195="","",VLOOKUP(E195, 'SKU Крем чиз'!$A$1:$B$50, 0, 2))</f>
        <v/>
      </c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 t="str">
        <f>IF(E196="","",VLOOKUP(E196, 'SKU Крем чиз'!$A$1:$B$50, 0, 2))</f>
        <v/>
      </c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 t="str">
        <f>IF(E197="","",VLOOKUP(E197, 'SKU Крем чиз'!$A$1:$B$50, 0, 2))</f>
        <v/>
      </c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 t="str">
        <f>IF(E198="","",VLOOKUP(E198, 'SKU Крем чиз'!$A$1:$B$50, 0, 2))</f>
        <v/>
      </c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 t="str">
        <f>IF(E199="","",VLOOKUP(E199, 'SKU Крем чиз'!$A$1:$B$50, 0, 2))</f>
        <v/>
      </c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 t="str">
        <f>IF(E200="","",VLOOKUP(E200, 'SKU Крем чиз'!$A$1:$B$50, 0, 2))</f>
        <v/>
      </c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 t="str">
        <f>IF(E201="","",VLOOKUP(E201, 'SKU Крем чиз'!$A$1:$B$50, 0, 2))</f>
        <v/>
      </c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 t="str">
        <f>IF(E202="","",VLOOKUP(E202, 'SKU Крем чиз'!$A$1:$B$50, 0, 2))</f>
        <v/>
      </c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 t="str">
        <f>IF(E203="","",VLOOKUP(E203, 'SKU Крем чиз'!$A$1:$B$50, 0, 2))</f>
        <v/>
      </c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 t="str">
        <f>IF(E204="","",VLOOKUP(E204, 'SKU Крем чиз'!$A$1:$B$50, 0, 2))</f>
        <v/>
      </c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 t="str">
        <f>IF(E205="","",VLOOKUP(E205, 'SKU Крем чиз'!$A$1:$B$50, 0, 2))</f>
        <v/>
      </c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 t="str">
        <f>IF(E206="","",VLOOKUP(E206, 'SKU Крем чиз'!$A$1:$B$50, 0, 2))</f>
        <v/>
      </c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 t="str">
        <f>IF(E207="","",VLOOKUP(E207, 'SKU Крем чиз'!$A$1:$B$50, 0, 2))</f>
        <v/>
      </c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 t="str">
        <f>IF(E208="","",VLOOKUP(E208, 'SKU Крем чиз'!$A$1:$B$50, 0, 2))</f>
        <v/>
      </c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 t="str">
        <f>IF(E209="","",VLOOKUP(E209, 'SKU Крем чиз'!$A$1:$B$50, 0, 2))</f>
        <v/>
      </c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 t="str">
        <f>IF(E210="","",VLOOKUP(E210, 'SKU Крем чиз'!$A$1:$B$50, 0, 2))</f>
        <v/>
      </c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 t="str">
        <f>IF(E211="","",VLOOKUP(E211, 'SKU Крем чиз'!$A$1:$B$50, 0, 2))</f>
        <v/>
      </c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 t="str">
        <f>IF(E212="","",VLOOKUP(E212, 'SKU Крем чиз'!$A$1:$B$50, 0, 2))</f>
        <v/>
      </c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 t="str">
        <f>IF(E213="","",VLOOKUP(E213, 'SKU Крем чиз'!$A$1:$B$50, 0, 2))</f>
        <v/>
      </c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 t="str">
        <f>IF(E214="","",VLOOKUP(E214, 'SKU Крем чиз'!$A$1:$B$50, 0, 2))</f>
        <v/>
      </c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 t="str">
        <f>IF(E215="","",VLOOKUP(E215, 'SKU Крем чиз'!$A$1:$B$50, 0, 2))</f>
        <v/>
      </c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 t="str">
        <f>IF(E216="","",VLOOKUP(E216, 'SKU Крем чиз'!$A$1:$B$50, 0, 2))</f>
        <v/>
      </c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 t="str">
        <f>IF(E217="","",VLOOKUP(E217, 'SKU Крем чиз'!$A$1:$B$50, 0, 2))</f>
        <v/>
      </c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 t="str">
        <f>IF(E218="","",VLOOKUP(E218, 'SKU Крем чиз'!$A$1:$B$50, 0, 2))</f>
        <v/>
      </c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 t="str">
        <f>IF(E219="","",VLOOKUP(E219, 'SKU Крем чиз'!$A$1:$B$50, 0, 2))</f>
        <v/>
      </c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 t="str">
        <f>IF(E220="","",VLOOKUP(E220, 'SKU Крем чиз'!$A$1:$B$50, 0, 2))</f>
        <v/>
      </c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 t="str">
        <f>IF(E221="","",VLOOKUP(E221, 'SKU Крем чиз'!$A$1:$B$50, 0, 2))</f>
        <v/>
      </c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 t="str">
        <f>IF(E222="","",VLOOKUP(E222, 'SKU Крем чиз'!$A$1:$B$50, 0, 2))</f>
        <v/>
      </c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 t="str">
        <f>IF(E223="","",VLOOKUP(E223, 'SKU Крем чиз'!$A$1:$B$50, 0, 2))</f>
        <v/>
      </c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 t="str">
        <f>IF(E224="","",VLOOKUP(E224, 'SKU Крем чиз'!$A$1:$B$50, 0, 2))</f>
        <v/>
      </c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 t="str">
        <f>IF(E225="","",VLOOKUP(E225, 'SKU Крем чиз'!$A$1:$B$50, 0, 2))</f>
        <v/>
      </c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 t="str">
        <f>IF(E226="","",VLOOKUP(E226, 'SKU Крем чиз'!$A$1:$B$50, 0, 2))</f>
        <v/>
      </c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 t="str">
        <f>IF(E227="","",VLOOKUP(E227, 'SKU Крем чиз'!$A$1:$B$50, 0, 2))</f>
        <v/>
      </c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 t="str">
        <f>IF(E228="","",VLOOKUP(E228, 'SKU Крем чиз'!$A$1:$B$50, 0, 2))</f>
        <v/>
      </c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 t="str">
        <f>IF(E229="","",VLOOKUP(E229, 'SKU Крем чиз'!$A$1:$B$50, 0, 2))</f>
        <v/>
      </c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 t="str">
        <f>IF(E230="","",VLOOKUP(E230, 'SKU Крем чиз'!$A$1:$B$50, 0, 2))</f>
        <v/>
      </c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 t="str">
        <f>IF(E231="","",VLOOKUP(E231, 'SKU Крем чиз'!$A$1:$B$50, 0, 2))</f>
        <v/>
      </c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 t="str">
        <f>IF(E232="","",VLOOKUP(E232, 'SKU Крем чиз'!$A$1:$B$50, 0, 2))</f>
        <v/>
      </c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 t="str">
        <f>IF(E233="","",VLOOKUP(E233, 'SKU Крем чиз'!$A$1:$B$50, 0, 2))</f>
        <v/>
      </c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 t="str">
        <f>IF(E234="","",VLOOKUP(E234, 'SKU Крем чиз'!$A$1:$B$50, 0, 2))</f>
        <v/>
      </c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 t="str">
        <f>IF(E235="","",VLOOKUP(E235, 'SKU Крем чиз'!$A$1:$B$50, 0, 2))</f>
        <v/>
      </c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 t="str">
        <f>IF(E236="","",VLOOKUP(E236, 'SKU Крем чиз'!$A$1:$B$50, 0, 2))</f>
        <v/>
      </c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 t="str">
        <f>IF(E237="","",VLOOKUP(E237, 'SKU Крем чиз'!$A$1:$B$50, 0, 2))</f>
        <v/>
      </c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 t="str">
        <f>IF(E238="","",VLOOKUP(E238, 'SKU Крем чиз'!$A$1:$B$50, 0, 2))</f>
        <v/>
      </c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 t="str">
        <f>IF(E239="","",VLOOKUP(E239, 'SKU Крем чиз'!$A$1:$B$50, 0, 2))</f>
        <v/>
      </c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 t="str">
        <f>IF(E240="","",VLOOKUP(E240, 'SKU Крем чиз'!$A$1:$B$50, 0, 2))</f>
        <v/>
      </c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 t="str">
        <f>IF(E241="","",VLOOKUP(E241, 'SKU Крем чиз'!$A$1:$B$50, 0, 2))</f>
        <v/>
      </c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 t="str">
        <f>IF(E242="","",VLOOKUP(E242, 'SKU Крем чиз'!$A$1:$B$50, 0, 2))</f>
        <v/>
      </c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 t="str">
        <f>IF(E243="","",VLOOKUP(E243, 'SKU Крем чиз'!$A$1:$B$50, 0, 2))</f>
        <v/>
      </c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 t="str">
        <f>IF(E244="","",VLOOKUP(E244, 'SKU Крем чиз'!$A$1:$B$50, 0, 2))</f>
        <v/>
      </c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 t="str">
        <f>IF(E245="","",VLOOKUP(E245, 'SKU Крем чиз'!$A$1:$B$50, 0, 2))</f>
        <v/>
      </c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 t="str">
        <f>IF(E246="","",VLOOKUP(E246, 'SKU Крем чиз'!$A$1:$B$50, 0, 2))</f>
        <v/>
      </c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 t="str">
        <f>IF(E247="","",VLOOKUP(E247, 'SKU Крем чиз'!$A$1:$B$50, 0, 2))</f>
        <v/>
      </c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 t="str">
        <f>IF(E248="","",VLOOKUP(E248, 'SKU Крем чиз'!$A$1:$B$50, 0, 2))</f>
        <v/>
      </c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 t="str">
        <f>IF(E249="","",VLOOKUP(E249, 'SKU Крем чиз'!$A$1:$B$50, 0, 2))</f>
        <v/>
      </c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 t="str">
        <f>IF(E250="","",VLOOKUP(E250, 'SKU Крем чиз'!$A$1:$B$50, 0, 2))</f>
        <v/>
      </c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 t="str">
        <f>IF(E251="","",VLOOKUP(E251, 'SKU Крем чиз'!$A$1:$B$50, 0, 2))</f>
        <v/>
      </c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 t="str">
        <f>IF(E252="","",VLOOKUP(E252, 'SKU Крем чиз'!$A$1:$B$50, 0, 2))</f>
        <v/>
      </c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 t="str">
        <f>IF(E253="","",VLOOKUP(E253, 'SKU Крем чиз'!$A$1:$B$50, 0, 2))</f>
        <v/>
      </c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 t="str">
        <f>IF(E254="","",VLOOKUP(E254, 'SKU Крем чиз'!$A$1:$B$50, 0, 2))</f>
        <v/>
      </c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 t="str">
        <f>IF(E255="","",VLOOKUP(E255, 'SKU Крем чиз'!$A$1:$B$50, 0, 2))</f>
        <v/>
      </c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 t="str">
        <f>IF(E256="","",VLOOKUP(E256, 'SKU Крем чиз'!$A$1:$B$50, 0, 2))</f>
        <v/>
      </c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 t="str">
        <f>IF(E257="","",VLOOKUP(E257, 'SKU Крем чиз'!$A$1:$B$50, 0, 2))</f>
        <v/>
      </c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 t="str">
        <f>IF(E258="","",VLOOKUP(E258, 'SKU Крем чиз'!$A$1:$B$50, 0, 2))</f>
        <v/>
      </c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 t="str">
        <f>IF(E259="","",VLOOKUP(E259, 'SKU Крем чиз'!$A$1:$B$50, 0, 2))</f>
        <v/>
      </c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 t="str">
        <f>IF(E260="","",VLOOKUP(E260, 'SKU Крем чиз'!$A$1:$B$50, 0, 2))</f>
        <v/>
      </c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 t="str">
        <f>IF(E261="","",VLOOKUP(E261, 'SKU Крем чиз'!$A$1:$B$50, 0, 2))</f>
        <v/>
      </c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 t="str">
        <f>IF(E262="","",VLOOKUP(E262, 'SKU Крем чиз'!$A$1:$B$50, 0, 2))</f>
        <v/>
      </c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 t="str">
        <f>IF(E263="","",VLOOKUP(E263, 'SKU Крем чиз'!$A$1:$B$50, 0, 2))</f>
        <v/>
      </c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 t="str">
        <f>IF(E264="","",VLOOKUP(E264, 'SKU Крем чиз'!$A$1:$B$50, 0, 2))</f>
        <v/>
      </c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 t="str">
        <f>IF(E265="","",VLOOKUP(E265, 'SKU Крем чиз'!$A$1:$B$50, 0, 2))</f>
        <v/>
      </c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 t="str">
        <f>IF(E266="","",VLOOKUP(E266, 'SKU Крем чиз'!$A$1:$B$50, 0, 2))</f>
        <v/>
      </c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I317" s="15" t="str">
        <f t="shared" ca="1" si="43"/>
        <v/>
      </c>
    </row>
    <row r="318" spans="2:9" ht="13.75" customHeight="1" x14ac:dyDescent="0.2">
      <c r="I318" s="15" t="str">
        <f t="shared" ca="1" si="43"/>
        <v/>
      </c>
    </row>
    <row r="319" spans="2:9" ht="13.75" customHeight="1" x14ac:dyDescent="0.2">
      <c r="I319" s="15" t="str">
        <f t="shared" ca="1" si="43"/>
        <v/>
      </c>
    </row>
    <row r="320" spans="2:9" ht="13.75" customHeight="1" x14ac:dyDescent="0.2">
      <c r="I320" s="15" t="str">
        <f t="shared" ca="1" si="43"/>
        <v/>
      </c>
    </row>
    <row r="321" spans="9:9" ht="13.75" customHeight="1" x14ac:dyDescent="0.2">
      <c r="I321" s="15" t="str">
        <f t="shared" ca="1" si="43"/>
        <v/>
      </c>
    </row>
    <row r="322" spans="9:9" ht="13.75" customHeight="1" x14ac:dyDescent="0.2">
      <c r="I322" s="15" t="str">
        <f t="shared" ca="1" si="43"/>
        <v/>
      </c>
    </row>
    <row r="323" spans="9:9" ht="13.75" customHeight="1" x14ac:dyDescent="0.2">
      <c r="I323" s="15" t="str">
        <f t="shared" ref="I323:I326" ca="1" si="44">IF(J323 = "-", INDIRECT("C" &amp; ROW() - 1),"")</f>
        <v/>
      </c>
    </row>
    <row r="324" spans="9:9" ht="13.75" customHeight="1" x14ac:dyDescent="0.2">
      <c r="I324" s="15" t="str">
        <f t="shared" ca="1" si="44"/>
        <v/>
      </c>
    </row>
    <row r="325" spans="9:9" ht="13.75" customHeight="1" x14ac:dyDescent="0.2">
      <c r="I325" s="15" t="str">
        <f t="shared" ca="1" si="44"/>
        <v/>
      </c>
    </row>
    <row r="326" spans="9:9" ht="13.75" customHeight="1" x14ac:dyDescent="0.2">
      <c r="I326" s="15" t="str">
        <f t="shared" ca="1" si="44"/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266">
    <cfRule type="expression" dxfId="123" priority="2">
      <formula>$B3&lt;&gt;#REF!</formula>
    </cfRule>
    <cfRule type="expression" dxfId="122" priority="3">
      <formula>$B3&lt;&gt;#REF!</formula>
    </cfRule>
    <cfRule type="expression" dxfId="121" priority="4">
      <formula>$B3&lt;&gt;#REF!</formula>
    </cfRule>
    <cfRule type="expression" dxfId="120" priority="5">
      <formula>$B3&lt;&gt;#REF!</formula>
    </cfRule>
    <cfRule type="expression" dxfId="119" priority="6">
      <formula>$B3&lt;&gt;#REF!</formula>
    </cfRule>
    <cfRule type="expression" dxfId="118" priority="7">
      <formula>$B3&lt;&gt;#REF!</formula>
    </cfRule>
    <cfRule type="expression" dxfId="117" priority="8">
      <formula>$B3&lt;&gt;#REF!</formula>
    </cfRule>
    <cfRule type="expression" dxfId="116" priority="9">
      <formula>$B3&lt;&gt;#REF!</formula>
    </cfRule>
    <cfRule type="expression" dxfId="115" priority="10">
      <formula>$B3&lt;&gt;#REF!</formula>
    </cfRule>
    <cfRule type="expression" dxfId="114" priority="11">
      <formula>$B3&lt;&gt;#REF!</formula>
    </cfRule>
    <cfRule type="expression" dxfId="113" priority="12">
      <formula>$B3&lt;&gt;#REF!</formula>
    </cfRule>
    <cfRule type="expression" dxfId="112" priority="13">
      <formula>$B3&lt;&gt;#REF!</formula>
    </cfRule>
    <cfRule type="expression" dxfId="111" priority="14">
      <formula>$B3&lt;&gt;#REF!</formula>
    </cfRule>
    <cfRule type="expression" dxfId="110" priority="15">
      <formula>$B3&lt;&gt;#REF!</formula>
    </cfRule>
    <cfRule type="expression" dxfId="109" priority="16">
      <formula>$B3&lt;&gt;#REF!</formula>
    </cfRule>
    <cfRule type="expression" dxfId="108" priority="17">
      <formula>$B3&lt;&gt;#REF!</formula>
    </cfRule>
    <cfRule type="expression" dxfId="107" priority="18">
      <formula>$B3&lt;&gt;#REF!</formula>
    </cfRule>
    <cfRule type="expression" dxfId="106" priority="19">
      <formula>$B3&lt;&gt;#REF!</formula>
    </cfRule>
  </conditionalFormatting>
  <conditionalFormatting sqref="G5:G1048576">
    <cfRule type="expression" dxfId="105" priority="20">
      <formula>IF(I5="",0, G5)  &lt; - 0.05* IF(I5="",0,I5)</formula>
    </cfRule>
    <cfRule type="expression" dxfId="104" priority="21">
      <formula>AND(IF(I5="",0, G5)  &gt;= - 0.05* IF(I5="",0,I5), IF(I5="",0, G5) &lt; 0)</formula>
    </cfRule>
    <cfRule type="expression" dxfId="103" priority="22">
      <formula>AND(IF(I5="",0, G5)  &lt;= 0.05* IF(I5="",0,I5), IF(I5="",0, G5) &gt; 0)</formula>
    </cfRule>
    <cfRule type="expression" dxfId="102" priority="23">
      <formula>IF(I5="",0,G5)  &gt; 0.05* IF(I5="",0,I5)</formula>
    </cfRule>
  </conditionalFormatting>
  <conditionalFormatting sqref="G2">
    <cfRule type="expression" dxfId="101" priority="24">
      <formula>SUMIF(G3:G123,"&gt;0")-SUMIF(G3:G123,"&lt;0") &gt; 1</formula>
    </cfRule>
    <cfRule type="expression" dxfId="100" priority="25">
      <formula>IF(I2="",0, G2)  &lt; - 0.05* IF(I2="",0,I2)</formula>
    </cfRule>
    <cfRule type="expression" dxfId="99" priority="26">
      <formula>AND(IF(I2="",0, G2)  &gt;= - 0.05* IF(I2="",0,I2), IF(I2="",0, G2) &lt; 0)</formula>
    </cfRule>
    <cfRule type="expression" dxfId="98" priority="27">
      <formula>AND(IF(I2="",0, G2)  &lt;= 0.05* IF(I2="",0,I2), IF(I2="",0, G2) &gt; 0)</formula>
    </cfRule>
    <cfRule type="expression" dxfId="97" priority="28">
      <formula>IF(I2="",0,G2)  &gt; 0.05* IF(I2="",0,I2)</formula>
    </cfRule>
  </conditionalFormatting>
  <conditionalFormatting sqref="G3:G197">
    <cfRule type="expression" dxfId="96" priority="29">
      <formula>IF(I3="",0, G3)  &lt; - 0.05* IF(I3="",0,I3)</formula>
    </cfRule>
    <cfRule type="expression" dxfId="95" priority="30">
      <formula>AND(IF(I3="",0, G3)  &gt;= - 0.05* IF(I3="",0,I3), IF(I3="",0, G3) &lt; 0)</formula>
    </cfRule>
    <cfRule type="expression" dxfId="94" priority="31">
      <formula>AND(IF(I3="",0, G3)  &lt;= 0.05* IF(I3="",0,I3), IF(I3="",0, G3) &gt; 0)</formula>
    </cfRule>
    <cfRule type="expression" dxfId="93" priority="32">
      <formula>IF(I3="",0,G3)  &gt; 0.05* IF(I3="",0,I3)</formula>
    </cfRule>
    <cfRule type="expression" dxfId="92" priority="33">
      <formula>IF(I3="",0, G3)  &lt; - 0.05* IF(I3="",0,I3)</formula>
    </cfRule>
    <cfRule type="expression" dxfId="91" priority="34">
      <formula>AND(IF(I3="",0, G3)  &gt;= - 0.05* IF(I3="",0,I3), IF(I3="",0, G3) &lt; 0)</formula>
    </cfRule>
    <cfRule type="expression" dxfId="90" priority="35">
      <formula>AND(IF(I3="",0, G3)  &lt;= 0.05* IF(I3="",0,I3), IF(I3="",0, G3) &gt; 0)</formula>
    </cfRule>
    <cfRule type="expression" dxfId="89" priority="36">
      <formula>IF(I3="",0,G3)  &gt; 0.05* IF(I3="",0,I3)</formula>
    </cfRule>
    <cfRule type="expression" dxfId="88" priority="37">
      <formula>IF(I3="",0, G3)  &lt; - 0.05* IF(I3="",0,I3)</formula>
    </cfRule>
    <cfRule type="expression" dxfId="87" priority="38">
      <formula>AND(IF(I3="",0, G3)  &gt;= - 0.05* IF(I3="",0,I3), IF(I3="",0, G3) &lt; 0)</formula>
    </cfRule>
    <cfRule type="expression" dxfId="86" priority="39">
      <formula>AND(IF(I3="",0, G3)  &lt;= 0.05* IF(I3="",0,I3), IF(I3="",0, G3) &gt; 0)</formula>
    </cfRule>
    <cfRule type="expression" dxfId="85" priority="40">
      <formula>IF(I3="",0,G3)  &gt; 0.05* IF(I3="",0,I3)</formula>
    </cfRule>
  </conditionalFormatting>
  <dataValidations count="1">
    <dataValidation type="list" showInputMessage="1" sqref="B128:B266" xr:uid="{00000000-0002-0000-03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'SKU Крем чиз'!$A$1:$A$50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300-000002000000}">
          <x14:formula1>
            <xm:f>'SKU Крем чиз'!$B$1:$B$50</xm:f>
          </x14:formula1>
          <x14:formula2>
            <xm:f>0</xm:f>
          </x14:formula2>
          <xm:sqref>B3:B127</xm:sqref>
        </x14:dataValidation>
        <x14:dataValidation type="list" operator="equal" showErrorMessage="1" xr:uid="{00000000-0002-0000-0300-000003000000}">
          <x14:formula1>
            <xm:f>Заквасочники!$B$2:$B$25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28"/>
  <sheetViews>
    <sheetView tabSelected="1" zoomScaleNormal="100" workbookViewId="0">
      <selection activeCell="E12" sqref="E12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50" t="s">
        <v>675</v>
      </c>
      <c r="B1" s="47" t="s">
        <v>649</v>
      </c>
      <c r="C1" s="47" t="s">
        <v>676</v>
      </c>
      <c r="D1" s="48" t="s">
        <v>677</v>
      </c>
      <c r="E1" s="47" t="s">
        <v>678</v>
      </c>
      <c r="F1" s="47" t="s">
        <v>679</v>
      </c>
      <c r="G1" s="47" t="s">
        <v>680</v>
      </c>
      <c r="H1" s="48"/>
      <c r="I1" s="48" t="s">
        <v>681</v>
      </c>
      <c r="J1" s="12"/>
      <c r="L1" s="12"/>
      <c r="M1" s="12"/>
      <c r="N1" s="12"/>
      <c r="Q1" s="45"/>
      <c r="R1" s="45"/>
      <c r="S1" s="45"/>
    </row>
    <row r="2" spans="1:19" ht="31.5" customHeight="1" x14ac:dyDescent="0.2">
      <c r="A2" s="46"/>
      <c r="B2" s="46"/>
      <c r="C2" s="46"/>
      <c r="D2" s="46"/>
      <c r="E2" s="46"/>
      <c r="F2" s="46"/>
      <c r="G2" s="46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6"/>
      <c r="R2" s="46"/>
      <c r="S2" s="46"/>
    </row>
    <row r="3" spans="1:19" ht="13.75" customHeight="1" x14ac:dyDescent="0.2">
      <c r="A3" s="34">
        <f ca="1">IF(J3="-", "", 1 + SUM(INDIRECT(ADDRESS(2,COLUMN(M3)) &amp; ":" &amp; ADDRESS(ROW(),COLUMN(M3)))))</f>
        <v>1</v>
      </c>
      <c r="B3" s="35" t="s">
        <v>665</v>
      </c>
      <c r="C3" s="35">
        <v>480</v>
      </c>
      <c r="D3" s="35">
        <v>1</v>
      </c>
      <c r="E3" s="34" t="s">
        <v>291</v>
      </c>
      <c r="F3" s="34">
        <v>480</v>
      </c>
      <c r="G3" s="14" t="str">
        <f t="shared" ref="G3:G4" ca="1" si="0">IF(J3="","",(INDIRECT("N" &amp; ROW() - 1) - N3))</f>
        <v/>
      </c>
      <c r="H3" s="15" t="str">
        <f t="shared" ref="H3:H4" ca="1" si="1">IF(J3 = "-", INDIRECT("D" &amp; ROW() - 1) * 1890,"")</f>
        <v/>
      </c>
      <c r="I3" s="15" t="str">
        <f t="shared" ref="I3:I4" ca="1" si="2">IF(J3 = "-", INDIRECT("C" &amp; ROW() - 1),"")</f>
        <v/>
      </c>
      <c r="K3" s="1">
        <f t="shared" ref="K3:K4" ca="1" si="3">IF(J3 = "-", -INDIRECT("C" &amp; ROW() - 1),F3)</f>
        <v>480</v>
      </c>
      <c r="L3" s="1">
        <f t="shared" ref="L3:L33" ca="1" si="4">IF(J3 = "-", SUM(INDIRECT(ADDRESS(2,COLUMN(K3)) &amp; ":" &amp; ADDRESS(ROW(),COLUMN(K3)))), 0)</f>
        <v>0</v>
      </c>
      <c r="M3" s="1">
        <f t="shared" ref="M3:M33" si="5">IF(J3="-",1,0)</f>
        <v>0</v>
      </c>
      <c r="N3" s="1">
        <f t="shared" ref="N3:N33" ca="1" si="6">IF(L3 = 0, INDIRECT("N" &amp; ROW() - 1), L3)</f>
        <v>0</v>
      </c>
      <c r="R3" s="13" t="str">
        <f t="shared" ref="R3:R33" ca="1" si="7">IF(Q3 = "", "", Q3 / INDIRECT("D" &amp; ROW() - 1) )</f>
        <v/>
      </c>
      <c r="S3" s="13" t="str">
        <f t="shared" ref="S3:S65" ca="1" si="8">IF(J3="-",IF(ISNUMBER(SEARCH(",", INDIRECT("B" &amp; ROW() - 1) )),1,""), "")</f>
        <v/>
      </c>
    </row>
    <row r="4" spans="1:19" ht="13.75" customHeight="1" x14ac:dyDescent="0.2">
      <c r="A4" s="26" t="str">
        <f ca="1">IF(J4="-", "", 1 + SUM(INDIRECT(ADDRESS(2,COLUMN(M4)) &amp; ":" &amp; ADDRESS(ROW(),COLUMN(M4)))))</f>
        <v/>
      </c>
      <c r="B4" s="13" t="str">
        <f>IF(E4="","",VLOOKUP(E4, 'SKU Сливки'!$A$1:$B$50, 2, 0))</f>
        <v>-</v>
      </c>
      <c r="C4" s="27" t="s">
        <v>686</v>
      </c>
      <c r="D4" s="13"/>
      <c r="E4" s="26" t="s">
        <v>686</v>
      </c>
      <c r="G4" s="14">
        <f t="shared" ca="1" si="0"/>
        <v>0</v>
      </c>
      <c r="H4" s="15">
        <f t="shared" ca="1" si="1"/>
        <v>1890</v>
      </c>
      <c r="I4" s="15">
        <f t="shared" ca="1" si="2"/>
        <v>480</v>
      </c>
      <c r="J4" s="26" t="s">
        <v>686</v>
      </c>
      <c r="K4" s="1">
        <f t="shared" ca="1" si="3"/>
        <v>-480</v>
      </c>
      <c r="L4" s="1">
        <f t="shared" ca="1" si="4"/>
        <v>0</v>
      </c>
      <c r="M4" s="1">
        <f t="shared" si="5"/>
        <v>1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A5" s="34">
        <f ca="1">IF(J5="-", "", 1 + SUM(INDIRECT(ADDRESS(2,COLUMN(M5)) &amp; ":" &amp; ADDRESS(ROW(),COLUMN(M5)))))</f>
        <v>2</v>
      </c>
      <c r="B5" s="35" t="s">
        <v>665</v>
      </c>
      <c r="C5" s="35">
        <v>480</v>
      </c>
      <c r="D5" s="35">
        <v>2</v>
      </c>
      <c r="E5" s="34" t="s">
        <v>291</v>
      </c>
      <c r="F5" s="34">
        <v>112</v>
      </c>
      <c r="G5" s="14" t="str">
        <f t="shared" ref="G5:G8" ca="1" si="9">IF(J5="","",(INDIRECT("N" &amp; ROW() - 1) - N5))</f>
        <v/>
      </c>
      <c r="H5" s="15" t="str">
        <f t="shared" ref="H5:H7" ca="1" si="10">IF(J5 = "-", INDIRECT("D" &amp; ROW() - 1) * 1890,"")</f>
        <v/>
      </c>
      <c r="I5" s="15" t="str">
        <f t="shared" ref="I5:I7" ca="1" si="11">IF(J5 = "-", INDIRECT("C" &amp; ROW() - 1),"")</f>
        <v/>
      </c>
      <c r="K5" s="1">
        <f ca="1">IF(J5 = "-", -INDIRECT("C" &amp; ROW() - 1),F8)</f>
        <v>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A6" s="34">
        <v>2</v>
      </c>
      <c r="B6" s="35" t="s">
        <v>665</v>
      </c>
      <c r="C6" s="35">
        <v>480</v>
      </c>
      <c r="D6" s="35">
        <v>2</v>
      </c>
      <c r="E6" s="34" t="s">
        <v>289</v>
      </c>
      <c r="F6" s="34">
        <v>368</v>
      </c>
      <c r="G6" s="14" t="str">
        <f t="shared" ca="1" si="9"/>
        <v/>
      </c>
      <c r="H6" s="15" t="str">
        <f t="shared" ca="1" si="10"/>
        <v/>
      </c>
      <c r="I6" s="15" t="str">
        <f t="shared" ca="1" si="11"/>
        <v/>
      </c>
      <c r="K6" s="1">
        <f ca="1">IF(J6 = "-", -INDIRECT("C" &amp; ROW() - 1),F9)</f>
        <v>0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A7" s="26"/>
      <c r="B7" s="13" t="str">
        <f>IF(E7="","",VLOOKUP(E7, 'SKU Сливки'!$A$1:$B$50, 2, 0))</f>
        <v>-</v>
      </c>
      <c r="C7" s="27" t="s">
        <v>686</v>
      </c>
      <c r="D7" s="13"/>
      <c r="E7" s="26" t="s">
        <v>686</v>
      </c>
      <c r="F7" s="36"/>
      <c r="G7" s="14">
        <v>0</v>
      </c>
      <c r="H7" s="15" t="str">
        <f t="shared" ca="1" si="10"/>
        <v/>
      </c>
      <c r="I7" s="15">
        <v>480</v>
      </c>
      <c r="K7" s="1">
        <f ca="1">IF(J7 = "-", -INDIRECT("C" &amp; ROW() - 1),F10)</f>
        <v>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Сливки'!$A$1:$B$50, 2, 0))</f>
        <v/>
      </c>
      <c r="C8" s="13"/>
      <c r="D8" s="13"/>
      <c r="G8" s="14" t="str">
        <f ca="1">IF(J5="","",(INDIRECT("N" &amp; ROW() - 1) - N5))</f>
        <v/>
      </c>
      <c r="H8" s="15" t="str">
        <f ca="1">IF(J5 = "-", INDIRECT("D" &amp; ROW() - 1) * 1890,"")</f>
        <v/>
      </c>
      <c r="I8" s="15" t="str">
        <f ca="1">IF(J5 = "-", INDIRECT("C" &amp; ROW() - 1),"")</f>
        <v/>
      </c>
      <c r="K8" s="1">
        <f ca="1">IF(J8 = "-", -INDIRECT("C" &amp; ROW() - 1),F11)</f>
        <v>0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Сливки'!$A$1:$B$50, 2, 0))</f>
        <v/>
      </c>
      <c r="C9" s="13"/>
      <c r="D9" s="13"/>
      <c r="G9" s="14" t="str">
        <f ca="1">IF(J6="","",(INDIRECT("N" &amp; ROW() - 1) - N6))</f>
        <v/>
      </c>
      <c r="H9" s="15" t="str">
        <f ca="1">IF(J6 = "-", INDIRECT("D" &amp; ROW() - 1) * 1890,"")</f>
        <v/>
      </c>
      <c r="I9" s="15" t="str">
        <f ca="1">IF(J6 = "-", INDIRECT("C" &amp; ROW() - 1),"")</f>
        <v/>
      </c>
      <c r="K9" s="1">
        <f ca="1">IF(J9 = "-", -INDIRECT("C" &amp; ROW() - 1),F12)</f>
        <v>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Сливки'!$A$1:$B$50, 2, 0))</f>
        <v/>
      </c>
      <c r="C10" s="13"/>
      <c r="D10" s="13"/>
      <c r="G10" s="14" t="str">
        <f ca="1">IF(J7="","",(INDIRECT("N" &amp; ROW() - 1) - N7))</f>
        <v/>
      </c>
      <c r="H10" s="15" t="str">
        <f ca="1">IF(J7 = "-", INDIRECT("D" &amp; ROW() - 1) * 1890,"")</f>
        <v/>
      </c>
      <c r="I10" s="15" t="str">
        <f ca="1">IF(J7 = "-", INDIRECT("C" &amp; ROW() - 1),"")</f>
        <v/>
      </c>
      <c r="K10" s="1">
        <f ca="1">IF(J10 = "-", -INDIRECT("C" &amp; ROW() - 1),F13)</f>
        <v>0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Сливки'!$A$1:$B$50, 2, 0))</f>
        <v/>
      </c>
      <c r="C11" s="13"/>
      <c r="D11" s="13"/>
      <c r="G11" s="14" t="str">
        <f ca="1">IF(J8="","",(INDIRECT("N" &amp; ROW() - 1) - N8))</f>
        <v/>
      </c>
      <c r="H11" s="15" t="str">
        <f ca="1">IF(J8 = "-", INDIRECT("D" &amp; ROW() - 1) * 1890,"")</f>
        <v/>
      </c>
      <c r="I11" s="15" t="str">
        <f ca="1">IF(J8 = "-", INDIRECT("C" &amp; ROW() - 1),"")</f>
        <v/>
      </c>
      <c r="K11" s="1">
        <f ca="1">IF(J11 = "-", -INDIRECT("C" &amp; ROW() - 1),F14)</f>
        <v>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Сливки'!$A$1:$B$50, 2, 0))</f>
        <v/>
      </c>
      <c r="C12" s="13"/>
      <c r="D12" s="13"/>
      <c r="G12" s="14" t="str">
        <f ca="1">IF(J9="","",(INDIRECT("N" &amp; ROW() - 1) - N9))</f>
        <v/>
      </c>
      <c r="H12" s="15" t="str">
        <f ca="1">IF(J9 = "-", INDIRECT("D" &amp; ROW() - 1) * 1890,"")</f>
        <v/>
      </c>
      <c r="I12" s="15" t="str">
        <f ca="1">IF(J9 = "-", INDIRECT("C" &amp; ROW() - 1),"")</f>
        <v/>
      </c>
      <c r="K12" s="1">
        <f ca="1">IF(J12 = "-", -INDIRECT("C" &amp; ROW() - 1),F15)</f>
        <v>0</v>
      </c>
      <c r="L12" s="1">
        <f t="shared" ca="1" si="4"/>
        <v>0</v>
      </c>
      <c r="M12" s="1">
        <f t="shared" si="5"/>
        <v>0</v>
      </c>
      <c r="N12" s="1">
        <f t="shared" ca="1" si="6"/>
        <v>0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Сливки'!$A$1:$B$50, 2, 0))</f>
        <v/>
      </c>
      <c r="C13" s="13"/>
      <c r="D13" s="13"/>
      <c r="G13" s="14" t="str">
        <f ca="1">IF(J10="","",(INDIRECT("N" &amp; ROW() - 1) - N10))</f>
        <v/>
      </c>
      <c r="H13" s="15" t="str">
        <f ca="1">IF(J10 = "-", INDIRECT("D" &amp; ROW() - 1) * 1890,"")</f>
        <v/>
      </c>
      <c r="I13" s="15" t="str">
        <f ca="1">IF(J10 = "-", INDIRECT("C" &amp; ROW() - 1),"")</f>
        <v/>
      </c>
      <c r="K13" s="1">
        <f ca="1">IF(J13 = "-", -INDIRECT("C" &amp; ROW() - 1),F16)</f>
        <v>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Сливки'!$A$1:$B$50, 2, 0))</f>
        <v/>
      </c>
      <c r="C14" s="13"/>
      <c r="D14" s="13"/>
      <c r="G14" s="14" t="str">
        <f ca="1">IF(J11="","",(INDIRECT("N" &amp; ROW() - 1) - N11))</f>
        <v/>
      </c>
      <c r="H14" s="15" t="str">
        <f ca="1">IF(J11 = "-", INDIRECT("D" &amp; ROW() - 1) * 1890,"")</f>
        <v/>
      </c>
      <c r="I14" s="15" t="str">
        <f ca="1">IF(J11 = "-", INDIRECT("C" &amp; ROW() - 1),"")</f>
        <v/>
      </c>
      <c r="K14" s="1">
        <f ca="1">IF(J14 = "-", -INDIRECT("C" &amp; ROW() - 1),F17)</f>
        <v>0</v>
      </c>
      <c r="L14" s="1">
        <f t="shared" ca="1" si="4"/>
        <v>0</v>
      </c>
      <c r="M14" s="1">
        <f t="shared" si="5"/>
        <v>0</v>
      </c>
      <c r="N14" s="1">
        <f t="shared" ca="1" si="6"/>
        <v>0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Сливки'!$A$1:$B$50, 2, 0))</f>
        <v/>
      </c>
      <c r="C15" s="13"/>
      <c r="D15" s="13"/>
      <c r="G15" s="14" t="str">
        <f ca="1">IF(J12="","",(INDIRECT("N" &amp; ROW() - 1) - N12))</f>
        <v/>
      </c>
      <c r="H15" s="15" t="str">
        <f ca="1">IF(J12 = "-", INDIRECT("D" &amp; ROW() - 1) * 1890,"")</f>
        <v/>
      </c>
      <c r="I15" s="15" t="str">
        <f ca="1">IF(J12 = "-", INDIRECT("C" &amp; ROW() - 1),"")</f>
        <v/>
      </c>
      <c r="K15" s="1">
        <f ca="1">IF(J15 = "-", -INDIRECT("C" &amp; ROW() - 1),F18)</f>
        <v>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Сливки'!$A$1:$B$50, 2, 0))</f>
        <v/>
      </c>
      <c r="C16" s="13"/>
      <c r="D16" s="13"/>
      <c r="G16" s="14" t="str">
        <f ca="1">IF(J13="","",(INDIRECT("N" &amp; ROW() - 1) - N13))</f>
        <v/>
      </c>
      <c r="H16" s="15" t="str">
        <f ca="1">IF(J13 = "-", INDIRECT("D" &amp; ROW() - 1) * 1890,"")</f>
        <v/>
      </c>
      <c r="I16" s="15" t="str">
        <f ca="1">IF(J13 = "-", INDIRECT("C" &amp; ROW() - 1),"")</f>
        <v/>
      </c>
      <c r="K16" s="1">
        <f ca="1">IF(J16 = "-", -INDIRECT("C" &amp; ROW() - 1),F19)</f>
        <v>0</v>
      </c>
      <c r="L16" s="1">
        <f t="shared" ca="1" si="4"/>
        <v>0</v>
      </c>
      <c r="M16" s="1">
        <f t="shared" si="5"/>
        <v>0</v>
      </c>
      <c r="N16" s="1">
        <f t="shared" ca="1" si="6"/>
        <v>0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Сливки'!$A$1:$B$50, 2, 0))</f>
        <v/>
      </c>
      <c r="C17" s="13"/>
      <c r="D17" s="13"/>
      <c r="G17" s="14" t="str">
        <f ca="1">IF(J14="","",(INDIRECT("N" &amp; ROW() - 1) - N14))</f>
        <v/>
      </c>
      <c r="H17" s="15" t="str">
        <f ca="1">IF(J14 = "-", INDIRECT("D" &amp; ROW() - 1) * 1890,"")</f>
        <v/>
      </c>
      <c r="I17" s="15" t="str">
        <f ca="1">IF(J14 = "-", INDIRECT("C" &amp; ROW() - 1),"")</f>
        <v/>
      </c>
      <c r="K17" s="1">
        <f ca="1">IF(J17 = "-", -INDIRECT("C" &amp; ROW() - 1),F20)</f>
        <v>0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Сливки'!$A$1:$B$50, 2, 0))</f>
        <v/>
      </c>
      <c r="C18" s="13"/>
      <c r="D18" s="13"/>
      <c r="G18" s="14" t="str">
        <f ca="1">IF(J15="","",(INDIRECT("N" &amp; ROW() - 1) - N15))</f>
        <v/>
      </c>
      <c r="H18" s="15" t="str">
        <f ca="1">IF(J15 = "-", INDIRECT("D" &amp; ROW() - 1) * 1890,"")</f>
        <v/>
      </c>
      <c r="I18" s="15" t="str">
        <f ca="1">IF(J15 = "-", INDIRECT("C" &amp; ROW() - 1),"")</f>
        <v/>
      </c>
      <c r="K18" s="1">
        <f ca="1">IF(J18 = "-", -INDIRECT("C" &amp; ROW() - 1),F21)</f>
        <v>0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Сливки'!$A$1:$B$50, 2, 0))</f>
        <v/>
      </c>
      <c r="C19" s="13"/>
      <c r="D19" s="13"/>
      <c r="G19" s="14" t="str">
        <f ca="1">IF(J16="","",(INDIRECT("N" &amp; ROW() - 1) - N16))</f>
        <v/>
      </c>
      <c r="H19" s="15" t="str">
        <f ca="1">IF(J16 = "-", INDIRECT("D" &amp; ROW() - 1) * 1890,"")</f>
        <v/>
      </c>
      <c r="I19" s="15" t="str">
        <f ca="1">IF(J16 = "-", INDIRECT("C" &amp; ROW() - 1),"")</f>
        <v/>
      </c>
      <c r="K19" s="1">
        <f ca="1">IF(J19 = "-", -INDIRECT("C" &amp; ROW() - 1),F22)</f>
        <v>0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Сливки'!$A$1:$B$50, 2, 0))</f>
        <v/>
      </c>
      <c r="C20" s="13"/>
      <c r="D20" s="13"/>
      <c r="G20" s="14" t="str">
        <f ca="1">IF(J17="","",(INDIRECT("N" &amp; ROW() - 1) - N17))</f>
        <v/>
      </c>
      <c r="H20" s="15" t="str">
        <f ca="1">IF(J17 = "-", INDIRECT("D" &amp; ROW() - 1) * 1890,"")</f>
        <v/>
      </c>
      <c r="I20" s="15" t="str">
        <f ca="1">IF(J17 = "-", INDIRECT("C" &amp; ROW() - 1),"")</f>
        <v/>
      </c>
      <c r="K20" s="1">
        <f ca="1">IF(J20 = "-", -INDIRECT("C" &amp; ROW() - 1),F23)</f>
        <v>0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Сливки'!$A$1:$B$50, 2, 0))</f>
        <v/>
      </c>
      <c r="C21" s="13"/>
      <c r="D21" s="13"/>
      <c r="G21" s="14" t="str">
        <f ca="1">IF(J18="","",(INDIRECT("N" &amp; ROW() - 1) - N18))</f>
        <v/>
      </c>
      <c r="H21" s="15" t="str">
        <f ca="1">IF(J18 = "-", INDIRECT("D" &amp; ROW() - 1) * 1890,"")</f>
        <v/>
      </c>
      <c r="I21" s="15" t="str">
        <f ca="1">IF(J18 = "-", INDIRECT("C" &amp; ROW() - 1),"")</f>
        <v/>
      </c>
      <c r="K21" s="1">
        <f ca="1">IF(J21 = "-", -INDIRECT("C" &amp; ROW() - 1),F24)</f>
        <v>0</v>
      </c>
      <c r="L21" s="1">
        <f t="shared" ca="1" si="4"/>
        <v>0</v>
      </c>
      <c r="M21" s="1">
        <f t="shared" si="5"/>
        <v>0</v>
      </c>
      <c r="N21" s="1">
        <f t="shared" ca="1" si="6"/>
        <v>0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Сливки'!$A$1:$B$50, 2, 0))</f>
        <v/>
      </c>
      <c r="C22" s="13"/>
      <c r="D22" s="13"/>
      <c r="G22" s="14" t="str">
        <f ca="1">IF(J19="","",(INDIRECT("N" &amp; ROW() - 1) - N19))</f>
        <v/>
      </c>
      <c r="H22" s="15" t="str">
        <f ca="1">IF(J19 = "-", INDIRECT("D" &amp; ROW() - 1) * 1890,"")</f>
        <v/>
      </c>
      <c r="I22" s="15" t="str">
        <f ca="1">IF(J19 = "-", INDIRECT("C" &amp; ROW() - 1),"")</f>
        <v/>
      </c>
      <c r="K22" s="1">
        <f ca="1">IF(J22 = "-", -INDIRECT("C" &amp; ROW() - 1),F25)</f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Сливки'!$A$1:$B$50, 2, 0))</f>
        <v/>
      </c>
      <c r="C23" s="13"/>
      <c r="D23" s="13"/>
      <c r="G23" s="14" t="str">
        <f ca="1">IF(J20="","",(INDIRECT("N" &amp; ROW() - 1) - N20))</f>
        <v/>
      </c>
      <c r="H23" s="15" t="str">
        <f ca="1">IF(J20 = "-", INDIRECT("D" &amp; ROW() - 1) * 1890,"")</f>
        <v/>
      </c>
      <c r="I23" s="15" t="str">
        <f ca="1">IF(J20 = "-", INDIRECT("C" &amp; ROW() - 1),"")</f>
        <v/>
      </c>
      <c r="K23" s="1">
        <f ca="1">IF(J23 = "-", -INDIRECT("C" &amp; ROW() - 1),F26)</f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Сливки'!$A$1:$B$50, 2, 0))</f>
        <v/>
      </c>
      <c r="C24" s="13"/>
      <c r="D24" s="13"/>
      <c r="G24" s="14" t="str">
        <f ca="1">IF(J21="","",(INDIRECT("N" &amp; ROW() - 1) - N21))</f>
        <v/>
      </c>
      <c r="H24" s="15" t="str">
        <f ca="1">IF(J21 = "-", INDIRECT("D" &amp; ROW() - 1) * 1890,"")</f>
        <v/>
      </c>
      <c r="I24" s="15" t="str">
        <f ca="1">IF(J21 = "-", INDIRECT("C" &amp; ROW() - 1),"")</f>
        <v/>
      </c>
      <c r="K24" s="1">
        <f ca="1">IF(J24 = "-", -INDIRECT("C" &amp; ROW() - 1),F27)</f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Сливки'!$A$1:$B$50, 2, 0))</f>
        <v/>
      </c>
      <c r="C25" s="13"/>
      <c r="D25" s="13"/>
      <c r="G25" s="14" t="str">
        <f ca="1">IF(J22="","",(INDIRECT("N" &amp; ROW() - 1) - N22))</f>
        <v/>
      </c>
      <c r="H25" s="15" t="str">
        <f ca="1">IF(J22 = "-", INDIRECT("D" &amp; ROW() - 1) * 1890,"")</f>
        <v/>
      </c>
      <c r="I25" s="15" t="str">
        <f ca="1">IF(J22 = "-", INDIRECT("C" &amp; ROW() - 1),"")</f>
        <v/>
      </c>
      <c r="K25" s="1">
        <f ca="1">IF(J25 = "-", -INDIRECT("C" &amp; ROW() - 1),F28)</f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Сливки'!$A$1:$B$50, 2, 0))</f>
        <v/>
      </c>
      <c r="C26" s="13"/>
      <c r="D26" s="13"/>
      <c r="G26" s="14" t="str">
        <f ca="1">IF(J23="","",(INDIRECT("N" &amp; ROW() - 1) - N23))</f>
        <v/>
      </c>
      <c r="H26" s="15" t="str">
        <f ca="1">IF(J23 = "-", INDIRECT("D" &amp; ROW() - 1) * 1890,"")</f>
        <v/>
      </c>
      <c r="I26" s="15" t="str">
        <f ca="1">IF(J23 = "-", INDIRECT("C" &amp; ROW() - 1),"")</f>
        <v/>
      </c>
      <c r="K26" s="1">
        <f ca="1">IF(J26 = "-", -INDIRECT("C" &amp; ROW() - 1),F29)</f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Сливки'!$A$1:$B$50, 2, 0))</f>
        <v/>
      </c>
      <c r="C27" s="13"/>
      <c r="D27" s="13"/>
      <c r="G27" s="14" t="str">
        <f ca="1">IF(J24="","",(INDIRECT("N" &amp; ROW() - 1) - N24))</f>
        <v/>
      </c>
      <c r="H27" s="15" t="str">
        <f ca="1">IF(J24 = "-", INDIRECT("D" &amp; ROW() - 1) * 1890,"")</f>
        <v/>
      </c>
      <c r="I27" s="15" t="str">
        <f ca="1">IF(J24 = "-", INDIRECT("C" &amp; ROW() - 1),"")</f>
        <v/>
      </c>
      <c r="K27" s="1">
        <f ca="1">IF(J27 = "-", -INDIRECT("C" &amp; ROW() - 1),F30)</f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Сливки'!$A$1:$B$50, 2, 0))</f>
        <v/>
      </c>
      <c r="C28" s="13"/>
      <c r="D28" s="13"/>
      <c r="G28" s="14" t="str">
        <f ca="1">IF(J25="","",(INDIRECT("N" &amp; ROW() - 1) - N25))</f>
        <v/>
      </c>
      <c r="H28" s="15" t="str">
        <f ca="1">IF(J25 = "-", INDIRECT("D" &amp; ROW() - 1) * 1890,"")</f>
        <v/>
      </c>
      <c r="I28" s="15" t="str">
        <f ca="1">IF(J25 = "-", INDIRECT("C" &amp; ROW() - 1),"")</f>
        <v/>
      </c>
      <c r="K28" s="1">
        <f ca="1">IF(J28 = "-", -INDIRECT("C" &amp; ROW() - 1),F31)</f>
        <v>0</v>
      </c>
      <c r="L28" s="1">
        <f t="shared" ca="1" si="4"/>
        <v>0</v>
      </c>
      <c r="M28" s="1">
        <f t="shared" si="5"/>
        <v>0</v>
      </c>
      <c r="N28" s="1">
        <f t="shared" ca="1" si="6"/>
        <v>0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Сливки'!$A$1:$B$50, 2, 0))</f>
        <v/>
      </c>
      <c r="C29" s="13"/>
      <c r="D29" s="13"/>
      <c r="G29" s="14" t="str">
        <f ca="1">IF(J26="","",(INDIRECT("N" &amp; ROW() - 1) - N26))</f>
        <v/>
      </c>
      <c r="H29" s="15" t="str">
        <f ca="1">IF(J26 = "-", INDIRECT("D" &amp; ROW() - 1) * 1890,"")</f>
        <v/>
      </c>
      <c r="I29" s="15" t="str">
        <f ca="1">IF(J26 = "-", INDIRECT("C" &amp; ROW() - 1),"")</f>
        <v/>
      </c>
      <c r="K29" s="1">
        <f ca="1">IF(J29 = "-", -INDIRECT("C" &amp; ROW() - 1),F32)</f>
        <v>0</v>
      </c>
      <c r="L29" s="1">
        <f t="shared" ca="1" si="4"/>
        <v>0</v>
      </c>
      <c r="M29" s="1">
        <f t="shared" si="5"/>
        <v>0</v>
      </c>
      <c r="N29" s="1">
        <f t="shared" ca="1" si="6"/>
        <v>0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Сливки'!$A$1:$B$50, 2, 0))</f>
        <v/>
      </c>
      <c r="C30" s="13"/>
      <c r="D30" s="13"/>
      <c r="G30" s="14" t="str">
        <f ca="1">IF(J27="","",(INDIRECT("N" &amp; ROW() - 1) - N27))</f>
        <v/>
      </c>
      <c r="H30" s="15" t="str">
        <f ca="1">IF(J27 = "-", INDIRECT("D" &amp; ROW() - 1) * 1890,"")</f>
        <v/>
      </c>
      <c r="I30" s="15" t="str">
        <f ca="1">IF(J27 = "-", INDIRECT("C" &amp; ROW() - 1),"")</f>
        <v/>
      </c>
      <c r="K30" s="1">
        <f ca="1">IF(J30 = "-", -INDIRECT("C" &amp; ROW() - 1),F33)</f>
        <v>0</v>
      </c>
      <c r="L30" s="1">
        <f t="shared" ca="1" si="4"/>
        <v>0</v>
      </c>
      <c r="M30" s="1">
        <f t="shared" si="5"/>
        <v>0</v>
      </c>
      <c r="N30" s="1">
        <f t="shared" ca="1" si="6"/>
        <v>0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Сливки'!$A$1:$B$50, 2, 0))</f>
        <v/>
      </c>
      <c r="C31" s="13"/>
      <c r="D31" s="13"/>
      <c r="G31" s="14" t="str">
        <f ca="1">IF(J28="","",(INDIRECT("N" &amp; ROW() - 1) - N28))</f>
        <v/>
      </c>
      <c r="H31" s="15" t="str">
        <f ca="1">IF(J28 = "-", INDIRECT("D" &amp; ROW() - 1) * 1890,"")</f>
        <v/>
      </c>
      <c r="I31" s="15" t="str">
        <f ca="1">IF(J28 = "-", INDIRECT("C" &amp; ROW() - 1),"")</f>
        <v/>
      </c>
      <c r="K31" s="1">
        <f ca="1">IF(J31 = "-", -INDIRECT("C" &amp; ROW() - 1),F34)</f>
        <v>0</v>
      </c>
      <c r="L31" s="1">
        <f t="shared" ca="1" si="4"/>
        <v>0</v>
      </c>
      <c r="M31" s="1">
        <f t="shared" si="5"/>
        <v>0</v>
      </c>
      <c r="N31" s="1">
        <f t="shared" ca="1" si="6"/>
        <v>0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Сливки'!$A$1:$B$50, 2, 0))</f>
        <v/>
      </c>
      <c r="C32" s="13"/>
      <c r="D32" s="13"/>
      <c r="G32" s="14" t="str">
        <f ca="1">IF(J29="","",(INDIRECT("N" &amp; ROW() - 1) - N29))</f>
        <v/>
      </c>
      <c r="H32" s="15" t="str">
        <f ca="1">IF(J29 = "-", INDIRECT("D" &amp; ROW() - 1) * 1890,"")</f>
        <v/>
      </c>
      <c r="I32" s="15" t="str">
        <f ca="1">IF(J29 = "-", INDIRECT("C" &amp; ROW() - 1),"")</f>
        <v/>
      </c>
      <c r="K32" s="1">
        <f ca="1">IF(J32 = "-", -INDIRECT("C" &amp; ROW() - 1),F35)</f>
        <v>0</v>
      </c>
      <c r="L32" s="1">
        <f t="shared" ca="1" si="4"/>
        <v>0</v>
      </c>
      <c r="M32" s="1">
        <f t="shared" si="5"/>
        <v>0</v>
      </c>
      <c r="N32" s="1">
        <f t="shared" ca="1" si="6"/>
        <v>0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Сливки'!$A$1:$B$50, 2, 0))</f>
        <v/>
      </c>
      <c r="C33" s="13"/>
      <c r="D33" s="13"/>
      <c r="G33" s="14" t="str">
        <f ca="1">IF(J30="","",(INDIRECT("N" &amp; ROW() - 1) - N30))</f>
        <v/>
      </c>
      <c r="H33" s="15" t="str">
        <f ca="1">IF(J30 = "-", INDIRECT("D" &amp; ROW() - 1) * 1890,"")</f>
        <v/>
      </c>
      <c r="I33" s="15" t="str">
        <f ca="1">IF(J30 = "-", INDIRECT("C" &amp; ROW() - 1),"")</f>
        <v/>
      </c>
      <c r="K33" s="1">
        <f ca="1">IF(J33 = "-", -INDIRECT("C" &amp; ROW() - 1),F36)</f>
        <v>0</v>
      </c>
      <c r="L33" s="1">
        <f t="shared" ca="1" si="4"/>
        <v>0</v>
      </c>
      <c r="M33" s="1">
        <f t="shared" si="5"/>
        <v>0</v>
      </c>
      <c r="N33" s="1">
        <f t="shared" ca="1" si="6"/>
        <v>0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Сливки'!$A$1:$B$50, 2, 0))</f>
        <v/>
      </c>
      <c r="C34" s="13"/>
      <c r="D34" s="13"/>
      <c r="G34" s="14" t="str">
        <f ca="1">IF(J31="","",(INDIRECT("N" &amp; ROW() - 1) - N31))</f>
        <v/>
      </c>
      <c r="H34" s="15" t="str">
        <f ca="1">IF(J31 = "-", INDIRECT("D" &amp; ROW() - 1) * 1890,"")</f>
        <v/>
      </c>
      <c r="I34" s="15" t="str">
        <f ca="1">IF(J31 = "-", INDIRECT("C" &amp; ROW() - 1),"")</f>
        <v/>
      </c>
      <c r="K34" s="1">
        <f ca="1">IF(J34 = "-", -INDIRECT("C" &amp; ROW() - 1),F37)</f>
        <v>0</v>
      </c>
      <c r="L34" s="1">
        <f t="shared" ref="L34:L65" ca="1" si="12">IF(J34 = "-", SUM(INDIRECT(ADDRESS(2,COLUMN(K34)) &amp; ":" &amp; ADDRESS(ROW(),COLUMN(K34)))), 0)</f>
        <v>0</v>
      </c>
      <c r="M34" s="1">
        <f t="shared" ref="M34:M65" si="13">IF(J34="-",1,0)</f>
        <v>0</v>
      </c>
      <c r="N34" s="1">
        <f t="shared" ref="N34:N65" ca="1" si="14">IF(L34 = 0, INDIRECT("N" &amp; ROW() - 1), L34)</f>
        <v>0</v>
      </c>
      <c r="R34" s="13" t="str">
        <f t="shared" ref="R34:R65" ca="1" si="15">IF(Q34 = "", "", Q34 / INDIRECT("D" &amp; ROW() - 1) )</f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Сливки'!$A$1:$B$50, 2, 0))</f>
        <v/>
      </c>
      <c r="C35" s="13"/>
      <c r="D35" s="13"/>
      <c r="G35" s="14" t="str">
        <f ca="1">IF(J32="","",(INDIRECT("N" &amp; ROW() - 1) - N32))</f>
        <v/>
      </c>
      <c r="H35" s="15" t="str">
        <f ca="1">IF(J32 = "-", INDIRECT("D" &amp; ROW() - 1) * 1890,"")</f>
        <v/>
      </c>
      <c r="I35" s="15" t="str">
        <f ca="1">IF(J32 = "-", INDIRECT("C" &amp; ROW() - 1),"")</f>
        <v/>
      </c>
      <c r="K35" s="1">
        <f ca="1">IF(J35 = "-", -INDIRECT("C" &amp; ROW() - 1),F38)</f>
        <v>0</v>
      </c>
      <c r="L35" s="1">
        <f t="shared" ca="1" si="12"/>
        <v>0</v>
      </c>
      <c r="M35" s="1">
        <f t="shared" si="13"/>
        <v>0</v>
      </c>
      <c r="N35" s="1">
        <f t="shared" ca="1" si="14"/>
        <v>0</v>
      </c>
      <c r="R35" s="13" t="str">
        <f t="shared" ca="1" si="15"/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Сливки'!$A$1:$B$50, 2, 0))</f>
        <v/>
      </c>
      <c r="C36" s="13"/>
      <c r="D36" s="13"/>
      <c r="G36" s="14" t="str">
        <f ca="1">IF(J33="","",(INDIRECT("N" &amp; ROW() - 1) - N33))</f>
        <v/>
      </c>
      <c r="H36" s="15" t="str">
        <f ca="1">IF(J33 = "-", INDIRECT("D" &amp; ROW() - 1) * 1890,"")</f>
        <v/>
      </c>
      <c r="I36" s="15" t="str">
        <f ca="1">IF(J33 = "-", INDIRECT("C" &amp; ROW() - 1),"")</f>
        <v/>
      </c>
      <c r="K36" s="1">
        <f ca="1">IF(J36 = "-", -INDIRECT("C" &amp; ROW() - 1),F39)</f>
        <v>0</v>
      </c>
      <c r="L36" s="1">
        <f t="shared" ca="1" si="12"/>
        <v>0</v>
      </c>
      <c r="M36" s="1">
        <f t="shared" si="13"/>
        <v>0</v>
      </c>
      <c r="N36" s="1">
        <f t="shared" ca="1" si="14"/>
        <v>0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Сливки'!$A$1:$B$50, 2, 0))</f>
        <v/>
      </c>
      <c r="C37" s="13"/>
      <c r="D37" s="13"/>
      <c r="G37" s="14" t="str">
        <f t="shared" ref="G37:G68" ca="1" si="16">IF(J34="","",(INDIRECT("N" &amp; ROW() - 1) - N34))</f>
        <v/>
      </c>
      <c r="H37" s="15" t="str">
        <f t="shared" ref="H37:H68" ca="1" si="17">IF(J34 = "-", INDIRECT("D" &amp; ROW() - 1) * 1890,"")</f>
        <v/>
      </c>
      <c r="I37" s="15" t="str">
        <f ca="1">IF(J34 = "-", INDIRECT("C" &amp; ROW() - 1),"")</f>
        <v/>
      </c>
      <c r="K37" s="1">
        <f ca="1">IF(J37 = "-", -INDIRECT("C" &amp; ROW() - 1),F40)</f>
        <v>0</v>
      </c>
      <c r="L37" s="1">
        <f t="shared" ca="1" si="12"/>
        <v>0</v>
      </c>
      <c r="M37" s="1">
        <f t="shared" si="13"/>
        <v>0</v>
      </c>
      <c r="N37" s="1">
        <f t="shared" ca="1" si="14"/>
        <v>0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Сливки'!$A$1:$B$50, 2, 0))</f>
        <v/>
      </c>
      <c r="C38" s="13"/>
      <c r="D38" s="13"/>
      <c r="G38" s="14" t="str">
        <f t="shared" ca="1" si="16"/>
        <v/>
      </c>
      <c r="H38" s="15" t="str">
        <f t="shared" ca="1" si="17"/>
        <v/>
      </c>
      <c r="I38" s="15" t="str">
        <f ca="1">IF(J35 = "-", INDIRECT("C" &amp; ROW() - 1),"")</f>
        <v/>
      </c>
      <c r="K38" s="1">
        <f ca="1">IF(J38 = "-", -INDIRECT("C" &amp; ROW() - 1),F41)</f>
        <v>0</v>
      </c>
      <c r="L38" s="1">
        <f t="shared" ca="1" si="12"/>
        <v>0</v>
      </c>
      <c r="M38" s="1">
        <f t="shared" si="13"/>
        <v>0</v>
      </c>
      <c r="N38" s="1">
        <f t="shared" ca="1" si="14"/>
        <v>0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Сливки'!$A$1:$B$50, 2, 0))</f>
        <v/>
      </c>
      <c r="C39" s="13"/>
      <c r="D39" s="13"/>
      <c r="G39" s="14" t="str">
        <f t="shared" ca="1" si="16"/>
        <v/>
      </c>
      <c r="H39" s="15" t="str">
        <f t="shared" ca="1" si="17"/>
        <v/>
      </c>
      <c r="I39" s="15" t="str">
        <f ca="1">IF(J36 = "-", INDIRECT("C" &amp; ROW() - 1),"")</f>
        <v/>
      </c>
      <c r="K39" s="1">
        <f ca="1">IF(J39 = "-", -INDIRECT("C" &amp; ROW() - 1),F42)</f>
        <v>0</v>
      </c>
      <c r="L39" s="1">
        <f t="shared" ca="1" si="12"/>
        <v>0</v>
      </c>
      <c r="M39" s="1">
        <f t="shared" si="13"/>
        <v>0</v>
      </c>
      <c r="N39" s="1">
        <f t="shared" ca="1" si="14"/>
        <v>0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Сливки'!$A$1:$B$50, 2, 0))</f>
        <v/>
      </c>
      <c r="C40" s="13"/>
      <c r="D40" s="13"/>
      <c r="G40" s="14" t="str">
        <f t="shared" ca="1" si="16"/>
        <v/>
      </c>
      <c r="H40" s="15" t="str">
        <f t="shared" ca="1" si="17"/>
        <v/>
      </c>
      <c r="I40" s="15" t="str">
        <f ca="1">IF(J37 = "-", INDIRECT("C" &amp; ROW() - 1),"")</f>
        <v/>
      </c>
      <c r="K40" s="1">
        <f ca="1">IF(J40 = "-", -INDIRECT("C" &amp; ROW() - 1),F43)</f>
        <v>0</v>
      </c>
      <c r="L40" s="1">
        <f t="shared" ca="1" si="12"/>
        <v>0</v>
      </c>
      <c r="M40" s="1">
        <f t="shared" si="13"/>
        <v>0</v>
      </c>
      <c r="N40" s="1">
        <f t="shared" ca="1" si="14"/>
        <v>0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Сливки'!$A$1:$B$50, 2, 0))</f>
        <v/>
      </c>
      <c r="C41" s="13"/>
      <c r="D41" s="13"/>
      <c r="G41" s="14" t="str">
        <f t="shared" ca="1" si="16"/>
        <v/>
      </c>
      <c r="H41" s="15" t="str">
        <f t="shared" ca="1" si="17"/>
        <v/>
      </c>
      <c r="I41" s="15" t="str">
        <f ca="1">IF(J38 = "-", INDIRECT("C" &amp; ROW() - 1),"")</f>
        <v/>
      </c>
      <c r="K41" s="1">
        <f ca="1">IF(J41 = "-", -INDIRECT("C" &amp; ROW() - 1),F44)</f>
        <v>0</v>
      </c>
      <c r="L41" s="1">
        <f t="shared" ca="1" si="12"/>
        <v>0</v>
      </c>
      <c r="M41" s="1">
        <f t="shared" si="13"/>
        <v>0</v>
      </c>
      <c r="N41" s="1">
        <f t="shared" ca="1" si="14"/>
        <v>0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Сливки'!$A$1:$B$50, 2, 0))</f>
        <v/>
      </c>
      <c r="C42" s="13"/>
      <c r="D42" s="13"/>
      <c r="G42" s="14" t="str">
        <f t="shared" ca="1" si="16"/>
        <v/>
      </c>
      <c r="H42" s="15" t="str">
        <f t="shared" ca="1" si="17"/>
        <v/>
      </c>
      <c r="I42" s="15" t="str">
        <f ca="1">IF(J39 = "-", INDIRECT("C" &amp; ROW() - 1),"")</f>
        <v/>
      </c>
      <c r="K42" s="1">
        <f ca="1">IF(J42 = "-", -INDIRECT("C" &amp; ROW() - 1),F45)</f>
        <v>0</v>
      </c>
      <c r="L42" s="1">
        <f t="shared" ca="1" si="12"/>
        <v>0</v>
      </c>
      <c r="M42" s="1">
        <f t="shared" si="13"/>
        <v>0</v>
      </c>
      <c r="N42" s="1">
        <f t="shared" ca="1" si="14"/>
        <v>0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Сливки'!$A$1:$B$50, 2, 0))</f>
        <v/>
      </c>
      <c r="C43" s="13"/>
      <c r="D43" s="13"/>
      <c r="G43" s="14" t="str">
        <f t="shared" ca="1" si="16"/>
        <v/>
      </c>
      <c r="H43" s="15" t="str">
        <f t="shared" ca="1" si="17"/>
        <v/>
      </c>
      <c r="I43" s="15" t="str">
        <f ca="1">IF(J40 = "-", INDIRECT("C" &amp; ROW() - 1),"")</f>
        <v/>
      </c>
      <c r="K43" s="1">
        <f ca="1">IF(J43 = "-", -INDIRECT("C" &amp; ROW() - 1),F46)</f>
        <v>0</v>
      </c>
      <c r="L43" s="1">
        <f t="shared" ca="1" si="12"/>
        <v>0</v>
      </c>
      <c r="M43" s="1">
        <f t="shared" si="13"/>
        <v>0</v>
      </c>
      <c r="N43" s="1">
        <f t="shared" ca="1" si="14"/>
        <v>0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Сливки'!$A$1:$B$50, 2, 0))</f>
        <v/>
      </c>
      <c r="C44" s="13"/>
      <c r="D44" s="13"/>
      <c r="G44" s="14" t="str">
        <f t="shared" ca="1" si="16"/>
        <v/>
      </c>
      <c r="H44" s="15" t="str">
        <f t="shared" ca="1" si="17"/>
        <v/>
      </c>
      <c r="I44" s="15" t="str">
        <f ca="1">IF(J41 = "-", INDIRECT("C" &amp; ROW() - 1),"")</f>
        <v/>
      </c>
      <c r="K44" s="1">
        <f ca="1">IF(J44 = "-", -INDIRECT("C" &amp; ROW() - 1),F47)</f>
        <v>0</v>
      </c>
      <c r="L44" s="1">
        <f t="shared" ca="1" si="12"/>
        <v>0</v>
      </c>
      <c r="M44" s="1">
        <f t="shared" si="13"/>
        <v>0</v>
      </c>
      <c r="N44" s="1">
        <f t="shared" ca="1" si="14"/>
        <v>0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Сливки'!$A$1:$B$50, 2, 0))</f>
        <v/>
      </c>
      <c r="C45" s="13"/>
      <c r="D45" s="13"/>
      <c r="G45" s="14" t="str">
        <f t="shared" ca="1" si="16"/>
        <v/>
      </c>
      <c r="H45" s="15" t="str">
        <f t="shared" ca="1" si="17"/>
        <v/>
      </c>
      <c r="I45" s="15" t="str">
        <f ca="1">IF(J42 = "-", INDIRECT("C" &amp; ROW() - 1),"")</f>
        <v/>
      </c>
      <c r="K45" s="1">
        <f ca="1">IF(J45 = "-", -INDIRECT("C" &amp; ROW() - 1),F48)</f>
        <v>0</v>
      </c>
      <c r="L45" s="1">
        <f t="shared" ca="1" si="12"/>
        <v>0</v>
      </c>
      <c r="M45" s="1">
        <f t="shared" si="13"/>
        <v>0</v>
      </c>
      <c r="N45" s="1">
        <f t="shared" ca="1" si="14"/>
        <v>0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Сливки'!$A$1:$B$50, 2, 0))</f>
        <v/>
      </c>
      <c r="C46" s="13"/>
      <c r="D46" s="13"/>
      <c r="G46" s="14" t="str">
        <f t="shared" ca="1" si="16"/>
        <v/>
      </c>
      <c r="H46" s="15" t="str">
        <f t="shared" ca="1" si="17"/>
        <v/>
      </c>
      <c r="I46" s="15" t="str">
        <f ca="1">IF(J43 = "-", INDIRECT("C" &amp; ROW() - 1),"")</f>
        <v/>
      </c>
      <c r="K46" s="1">
        <f ca="1">IF(J46 = "-", -INDIRECT("C" &amp; ROW() - 1),F49)</f>
        <v>0</v>
      </c>
      <c r="L46" s="1">
        <f t="shared" ca="1" si="12"/>
        <v>0</v>
      </c>
      <c r="M46" s="1">
        <f t="shared" si="13"/>
        <v>0</v>
      </c>
      <c r="N46" s="1">
        <f t="shared" ca="1" si="14"/>
        <v>0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Сливки'!$A$1:$B$50, 2, 0))</f>
        <v/>
      </c>
      <c r="C47" s="13"/>
      <c r="D47" s="13"/>
      <c r="G47" s="14" t="str">
        <f t="shared" ca="1" si="16"/>
        <v/>
      </c>
      <c r="H47" s="15" t="str">
        <f t="shared" ca="1" si="17"/>
        <v/>
      </c>
      <c r="I47" s="15" t="str">
        <f ca="1">IF(J44 = "-", INDIRECT("C" &amp; ROW() - 1),"")</f>
        <v/>
      </c>
      <c r="K47" s="1">
        <f ca="1">IF(J47 = "-", -INDIRECT("C" &amp; ROW() - 1),F50)</f>
        <v>0</v>
      </c>
      <c r="L47" s="1">
        <f t="shared" ca="1" si="12"/>
        <v>0</v>
      </c>
      <c r="M47" s="1">
        <f t="shared" si="13"/>
        <v>0</v>
      </c>
      <c r="N47" s="1">
        <f t="shared" ca="1" si="14"/>
        <v>0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Сливки'!$A$1:$B$50, 2, 0))</f>
        <v/>
      </c>
      <c r="C48" s="13"/>
      <c r="D48" s="13"/>
      <c r="G48" s="14" t="str">
        <f t="shared" ca="1" si="16"/>
        <v/>
      </c>
      <c r="H48" s="15" t="str">
        <f t="shared" ca="1" si="17"/>
        <v/>
      </c>
      <c r="I48" s="15" t="str">
        <f ca="1">IF(J45 = "-", INDIRECT("C" &amp; ROW() - 1),"")</f>
        <v/>
      </c>
      <c r="K48" s="1">
        <f ca="1">IF(J48 = "-", -INDIRECT("C" &amp; ROW() - 1),F51)</f>
        <v>0</v>
      </c>
      <c r="L48" s="1">
        <f t="shared" ca="1" si="12"/>
        <v>0</v>
      </c>
      <c r="M48" s="1">
        <f t="shared" si="13"/>
        <v>0</v>
      </c>
      <c r="N48" s="1">
        <f t="shared" ca="1" si="14"/>
        <v>0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Сливки'!$A$1:$B$50, 2, 0))</f>
        <v/>
      </c>
      <c r="C49" s="13"/>
      <c r="D49" s="13"/>
      <c r="G49" s="14" t="str">
        <f t="shared" ca="1" si="16"/>
        <v/>
      </c>
      <c r="H49" s="15" t="str">
        <f t="shared" ca="1" si="17"/>
        <v/>
      </c>
      <c r="I49" s="15" t="str">
        <f ca="1">IF(J46 = "-", INDIRECT("C" &amp; ROW() - 1),"")</f>
        <v/>
      </c>
      <c r="K49" s="1">
        <f ca="1">IF(J49 = "-", -INDIRECT("C" &amp; ROW() - 1),F52)</f>
        <v>0</v>
      </c>
      <c r="L49" s="1">
        <f t="shared" ca="1" si="12"/>
        <v>0</v>
      </c>
      <c r="M49" s="1">
        <f t="shared" si="13"/>
        <v>0</v>
      </c>
      <c r="N49" s="1">
        <f t="shared" ca="1" si="14"/>
        <v>0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Сливки'!$A$1:$B$50, 2, 0))</f>
        <v/>
      </c>
      <c r="C50" s="13"/>
      <c r="D50" s="13"/>
      <c r="G50" s="14" t="str">
        <f t="shared" ca="1" si="16"/>
        <v/>
      </c>
      <c r="H50" s="15" t="str">
        <f t="shared" ca="1" si="17"/>
        <v/>
      </c>
      <c r="I50" s="15" t="str">
        <f ca="1">IF(J47 = "-", INDIRECT("C" &amp; ROW() - 1),"")</f>
        <v/>
      </c>
      <c r="K50" s="1">
        <f ca="1">IF(J50 = "-", -INDIRECT("C" &amp; ROW() - 1),F53)</f>
        <v>0</v>
      </c>
      <c r="L50" s="1">
        <f t="shared" ca="1" si="12"/>
        <v>0</v>
      </c>
      <c r="M50" s="1">
        <f t="shared" si="13"/>
        <v>0</v>
      </c>
      <c r="N50" s="1">
        <f t="shared" ca="1" si="14"/>
        <v>0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Сливки'!$A$1:$B$50, 2, 0))</f>
        <v/>
      </c>
      <c r="C51" s="13"/>
      <c r="D51" s="13"/>
      <c r="G51" s="14" t="str">
        <f t="shared" ca="1" si="16"/>
        <v/>
      </c>
      <c r="H51" s="15" t="str">
        <f t="shared" ca="1" si="17"/>
        <v/>
      </c>
      <c r="I51" s="15" t="str">
        <f ca="1">IF(J48 = "-", INDIRECT("C" &amp; ROW() - 1),"")</f>
        <v/>
      </c>
      <c r="K51" s="1">
        <f ca="1">IF(J51 = "-", -INDIRECT("C" &amp; ROW() - 1),F54)</f>
        <v>0</v>
      </c>
      <c r="L51" s="1">
        <f t="shared" ca="1" si="12"/>
        <v>0</v>
      </c>
      <c r="M51" s="1">
        <f t="shared" si="13"/>
        <v>0</v>
      </c>
      <c r="N51" s="1">
        <f t="shared" ca="1" si="14"/>
        <v>0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Сливки'!$A$1:$B$50, 2, 0))</f>
        <v/>
      </c>
      <c r="C52" s="13"/>
      <c r="D52" s="13"/>
      <c r="G52" s="14" t="str">
        <f t="shared" ca="1" si="16"/>
        <v/>
      </c>
      <c r="H52" s="15" t="str">
        <f t="shared" ca="1" si="17"/>
        <v/>
      </c>
      <c r="I52" s="15" t="str">
        <f ca="1">IF(J49 = "-", INDIRECT("C" &amp; ROW() - 1),"")</f>
        <v/>
      </c>
      <c r="K52" s="1">
        <f ca="1">IF(J52 = "-", -INDIRECT("C" &amp; ROW() - 1),F55)</f>
        <v>0</v>
      </c>
      <c r="L52" s="1">
        <f t="shared" ca="1" si="12"/>
        <v>0</v>
      </c>
      <c r="M52" s="1">
        <f t="shared" si="13"/>
        <v>0</v>
      </c>
      <c r="N52" s="1">
        <f t="shared" ca="1" si="14"/>
        <v>0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Сливки'!$A$1:$B$50, 2, 0))</f>
        <v/>
      </c>
      <c r="C53" s="13"/>
      <c r="D53" s="13"/>
      <c r="G53" s="14" t="str">
        <f t="shared" ca="1" si="16"/>
        <v/>
      </c>
      <c r="H53" s="15" t="str">
        <f t="shared" ca="1" si="17"/>
        <v/>
      </c>
      <c r="I53" s="15" t="str">
        <f ca="1">IF(J50 = "-", INDIRECT("C" &amp; ROW() - 1),"")</f>
        <v/>
      </c>
      <c r="K53" s="1">
        <f ca="1">IF(J53 = "-", -INDIRECT("C" &amp; ROW() - 1),F56)</f>
        <v>0</v>
      </c>
      <c r="L53" s="1">
        <f t="shared" ca="1" si="12"/>
        <v>0</v>
      </c>
      <c r="M53" s="1">
        <f t="shared" si="13"/>
        <v>0</v>
      </c>
      <c r="N53" s="1">
        <f t="shared" ca="1" si="14"/>
        <v>0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Сливки'!$A$1:$B$50, 2, 0))</f>
        <v/>
      </c>
      <c r="C54" s="13"/>
      <c r="D54" s="13"/>
      <c r="G54" s="14" t="str">
        <f t="shared" ca="1" si="16"/>
        <v/>
      </c>
      <c r="H54" s="15" t="str">
        <f t="shared" ca="1" si="17"/>
        <v/>
      </c>
      <c r="I54" s="15" t="str">
        <f ca="1">IF(J51 = "-", INDIRECT("C" &amp; ROW() - 1),"")</f>
        <v/>
      </c>
      <c r="K54" s="1">
        <f ca="1">IF(J54 = "-", -INDIRECT("C" &amp; ROW() - 1),F57)</f>
        <v>0</v>
      </c>
      <c r="L54" s="1">
        <f t="shared" ca="1" si="12"/>
        <v>0</v>
      </c>
      <c r="M54" s="1">
        <f t="shared" si="13"/>
        <v>0</v>
      </c>
      <c r="N54" s="1">
        <f t="shared" ca="1" si="14"/>
        <v>0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Сливки'!$A$1:$B$50, 2, 0))</f>
        <v/>
      </c>
      <c r="C55" s="13"/>
      <c r="D55" s="13"/>
      <c r="G55" s="14" t="str">
        <f t="shared" ca="1" si="16"/>
        <v/>
      </c>
      <c r="H55" s="15" t="str">
        <f t="shared" ca="1" si="17"/>
        <v/>
      </c>
      <c r="I55" s="15" t="str">
        <f ca="1">IF(J52 = "-", INDIRECT("C" &amp; ROW() - 1),"")</f>
        <v/>
      </c>
      <c r="K55" s="1">
        <f ca="1">IF(J55 = "-", -INDIRECT("C" &amp; ROW() - 1),F58)</f>
        <v>0</v>
      </c>
      <c r="L55" s="1">
        <f t="shared" ca="1" si="12"/>
        <v>0</v>
      </c>
      <c r="M55" s="1">
        <f t="shared" si="13"/>
        <v>0</v>
      </c>
      <c r="N55" s="1">
        <f t="shared" ca="1" si="14"/>
        <v>0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Сливки'!$A$1:$B$50, 2, 0))</f>
        <v/>
      </c>
      <c r="C56" s="13"/>
      <c r="D56" s="13"/>
      <c r="G56" s="14" t="str">
        <f t="shared" ca="1" si="16"/>
        <v/>
      </c>
      <c r="H56" s="15" t="str">
        <f t="shared" ca="1" si="17"/>
        <v/>
      </c>
      <c r="I56" s="15" t="str">
        <f ca="1">IF(J53 = "-", INDIRECT("C" &amp; ROW() - 1),"")</f>
        <v/>
      </c>
      <c r="K56" s="1">
        <f ca="1">IF(J56 = "-", -INDIRECT("C" &amp; ROW() - 1),F59)</f>
        <v>0</v>
      </c>
      <c r="L56" s="1">
        <f t="shared" ca="1" si="12"/>
        <v>0</v>
      </c>
      <c r="M56" s="1">
        <f t="shared" si="13"/>
        <v>0</v>
      </c>
      <c r="N56" s="1">
        <f t="shared" ca="1" si="14"/>
        <v>0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Сливки'!$A$1:$B$50, 2, 0))</f>
        <v/>
      </c>
      <c r="C57" s="13"/>
      <c r="D57" s="13"/>
      <c r="G57" s="14" t="str">
        <f t="shared" ca="1" si="16"/>
        <v/>
      </c>
      <c r="H57" s="15" t="str">
        <f t="shared" ca="1" si="17"/>
        <v/>
      </c>
      <c r="I57" s="15" t="str">
        <f ca="1">IF(J54 = "-", INDIRECT("C" &amp; ROW() - 1),"")</f>
        <v/>
      </c>
      <c r="K57" s="1">
        <f ca="1">IF(J57 = "-", -INDIRECT("C" &amp; ROW() - 1),F60)</f>
        <v>0</v>
      </c>
      <c r="L57" s="1">
        <f t="shared" ca="1" si="12"/>
        <v>0</v>
      </c>
      <c r="M57" s="1">
        <f t="shared" si="13"/>
        <v>0</v>
      </c>
      <c r="N57" s="1">
        <f t="shared" ca="1" si="14"/>
        <v>0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Сливки'!$A$1:$B$50, 2, 0))</f>
        <v/>
      </c>
      <c r="C58" s="13"/>
      <c r="D58" s="13"/>
      <c r="G58" s="14" t="str">
        <f t="shared" ca="1" si="16"/>
        <v/>
      </c>
      <c r="H58" s="15" t="str">
        <f t="shared" ca="1" si="17"/>
        <v/>
      </c>
      <c r="I58" s="15" t="str">
        <f ca="1">IF(J55 = "-", INDIRECT("C" &amp; ROW() - 1),"")</f>
        <v/>
      </c>
      <c r="K58" s="1">
        <f ca="1">IF(J58 = "-", -INDIRECT("C" &amp; ROW() - 1),F61)</f>
        <v>0</v>
      </c>
      <c r="L58" s="1">
        <f t="shared" ca="1" si="12"/>
        <v>0</v>
      </c>
      <c r="M58" s="1">
        <f t="shared" si="13"/>
        <v>0</v>
      </c>
      <c r="N58" s="1">
        <f t="shared" ca="1" si="14"/>
        <v>0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Сливки'!$A$1:$B$50, 2, 0))</f>
        <v/>
      </c>
      <c r="C59" s="13"/>
      <c r="D59" s="13"/>
      <c r="G59" s="14" t="str">
        <f t="shared" ca="1" si="16"/>
        <v/>
      </c>
      <c r="H59" s="15" t="str">
        <f t="shared" ca="1" si="17"/>
        <v/>
      </c>
      <c r="I59" s="15" t="str">
        <f ca="1">IF(J56 = "-", INDIRECT("C" &amp; ROW() - 1),"")</f>
        <v/>
      </c>
      <c r="K59" s="1">
        <f ca="1">IF(J59 = "-", -INDIRECT("C" &amp; ROW() - 1),F62)</f>
        <v>0</v>
      </c>
      <c r="L59" s="1">
        <f t="shared" ca="1" si="12"/>
        <v>0</v>
      </c>
      <c r="M59" s="1">
        <f t="shared" si="13"/>
        <v>0</v>
      </c>
      <c r="N59" s="1">
        <f t="shared" ca="1" si="14"/>
        <v>0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Сливки'!$A$1:$B$50, 2, 0))</f>
        <v/>
      </c>
      <c r="C60" s="13"/>
      <c r="D60" s="13"/>
      <c r="G60" s="14" t="str">
        <f t="shared" ca="1" si="16"/>
        <v/>
      </c>
      <c r="H60" s="15" t="str">
        <f t="shared" ca="1" si="17"/>
        <v/>
      </c>
      <c r="I60" s="15" t="str">
        <f ca="1">IF(J57 = "-", INDIRECT("C" &amp; ROW() - 1),"")</f>
        <v/>
      </c>
      <c r="K60" s="1">
        <f ca="1">IF(J60 = "-", -INDIRECT("C" &amp; ROW() - 1),F63)</f>
        <v>0</v>
      </c>
      <c r="L60" s="1">
        <f t="shared" ca="1" si="12"/>
        <v>0</v>
      </c>
      <c r="M60" s="1">
        <f t="shared" si="13"/>
        <v>0</v>
      </c>
      <c r="N60" s="1">
        <f t="shared" ca="1" si="14"/>
        <v>0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Сливки'!$A$1:$B$50, 2, 0))</f>
        <v/>
      </c>
      <c r="C61" s="13"/>
      <c r="D61" s="13"/>
      <c r="G61" s="14" t="str">
        <f t="shared" ca="1" si="16"/>
        <v/>
      </c>
      <c r="H61" s="15" t="str">
        <f t="shared" ca="1" si="17"/>
        <v/>
      </c>
      <c r="I61" s="15" t="str">
        <f ca="1">IF(J58 = "-", INDIRECT("C" &amp; ROW() - 1),"")</f>
        <v/>
      </c>
      <c r="K61" s="1">
        <f ca="1">IF(J61 = "-", -INDIRECT("C" &amp; ROW() - 1),F64)</f>
        <v>0</v>
      </c>
      <c r="L61" s="1">
        <f t="shared" ca="1" si="12"/>
        <v>0</v>
      </c>
      <c r="M61" s="1">
        <f t="shared" si="13"/>
        <v>0</v>
      </c>
      <c r="N61" s="1">
        <f t="shared" ca="1" si="14"/>
        <v>0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Сливки'!$A$1:$B$50, 2, 0))</f>
        <v/>
      </c>
      <c r="C62" s="13"/>
      <c r="D62" s="13"/>
      <c r="G62" s="14" t="str">
        <f t="shared" ca="1" si="16"/>
        <v/>
      </c>
      <c r="H62" s="15" t="str">
        <f t="shared" ca="1" si="17"/>
        <v/>
      </c>
      <c r="I62" s="15" t="str">
        <f ca="1">IF(J59 = "-", INDIRECT("C" &amp; ROW() - 1),"")</f>
        <v/>
      </c>
      <c r="K62" s="1">
        <f ca="1">IF(J62 = "-", -INDIRECT("C" &amp; ROW() - 1),F65)</f>
        <v>0</v>
      </c>
      <c r="L62" s="1">
        <f t="shared" ca="1" si="12"/>
        <v>0</v>
      </c>
      <c r="M62" s="1">
        <f t="shared" si="13"/>
        <v>0</v>
      </c>
      <c r="N62" s="1">
        <f t="shared" ca="1" si="14"/>
        <v>0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Сливки'!$A$1:$B$50, 2, 0))</f>
        <v/>
      </c>
      <c r="C63" s="13"/>
      <c r="D63" s="13"/>
      <c r="G63" s="14" t="str">
        <f t="shared" ca="1" si="16"/>
        <v/>
      </c>
      <c r="H63" s="15" t="str">
        <f t="shared" ca="1" si="17"/>
        <v/>
      </c>
      <c r="I63" s="15" t="str">
        <f ca="1">IF(J60 = "-", INDIRECT("C" &amp; ROW() - 1),"")</f>
        <v/>
      </c>
      <c r="K63" s="1">
        <f ca="1">IF(J63 = "-", -INDIRECT("C" &amp; ROW() - 1),F66)</f>
        <v>0</v>
      </c>
      <c r="L63" s="1">
        <f t="shared" ca="1" si="12"/>
        <v>0</v>
      </c>
      <c r="M63" s="1">
        <f t="shared" si="13"/>
        <v>0</v>
      </c>
      <c r="N63" s="1">
        <f t="shared" ca="1" si="14"/>
        <v>0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Сливки'!$A$1:$B$50, 2, 0))</f>
        <v/>
      </c>
      <c r="C64" s="13"/>
      <c r="D64" s="13"/>
      <c r="G64" s="14" t="str">
        <f t="shared" ca="1" si="16"/>
        <v/>
      </c>
      <c r="H64" s="15" t="str">
        <f t="shared" ca="1" si="17"/>
        <v/>
      </c>
      <c r="I64" s="15" t="str">
        <f ca="1">IF(J61 = "-", INDIRECT("C" &amp; ROW() - 1),"")</f>
        <v/>
      </c>
      <c r="K64" s="1">
        <f ca="1">IF(J64 = "-", -INDIRECT("C" &amp; ROW() - 1),F67)</f>
        <v>0</v>
      </c>
      <c r="L64" s="1">
        <f t="shared" ca="1" si="12"/>
        <v>0</v>
      </c>
      <c r="M64" s="1">
        <f t="shared" si="13"/>
        <v>0</v>
      </c>
      <c r="N64" s="1">
        <f t="shared" ca="1" si="14"/>
        <v>0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Сливки'!$A$1:$B$50, 2, 0))</f>
        <v/>
      </c>
      <c r="C65" s="13"/>
      <c r="D65" s="13"/>
      <c r="G65" s="14" t="str">
        <f t="shared" ca="1" si="16"/>
        <v/>
      </c>
      <c r="H65" s="15" t="str">
        <f t="shared" ca="1" si="17"/>
        <v/>
      </c>
      <c r="I65" s="15" t="str">
        <f ca="1">IF(J62 = "-", INDIRECT("C" &amp; ROW() - 1),"")</f>
        <v/>
      </c>
      <c r="K65" s="1">
        <f ca="1">IF(J65 = "-", -INDIRECT("C" &amp; ROW() - 1),F68)</f>
        <v>0</v>
      </c>
      <c r="L65" s="1">
        <f t="shared" ca="1" si="12"/>
        <v>0</v>
      </c>
      <c r="M65" s="1">
        <f t="shared" si="13"/>
        <v>0</v>
      </c>
      <c r="N65" s="1">
        <f t="shared" ca="1" si="14"/>
        <v>0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Сливки'!$A$1:$B$50, 2, 0))</f>
        <v/>
      </c>
      <c r="C66" s="13"/>
      <c r="D66" s="13"/>
      <c r="G66" s="14" t="str">
        <f t="shared" ca="1" si="16"/>
        <v/>
      </c>
      <c r="H66" s="15" t="str">
        <f t="shared" ca="1" si="17"/>
        <v/>
      </c>
      <c r="I66" s="15" t="str">
        <f ca="1">IF(J63 = "-", INDIRECT("C" &amp; ROW() - 1),"")</f>
        <v/>
      </c>
      <c r="K66" s="1">
        <f ca="1">IF(J66 = "-", -INDIRECT("C" &amp; ROW() - 1),F69)</f>
        <v>0</v>
      </c>
      <c r="L66" s="1">
        <f t="shared" ref="L66:L73" ca="1" si="18">IF(J66 = "-", SUM(INDIRECT(ADDRESS(2,COLUMN(K66)) &amp; ":" &amp; ADDRESS(ROW(),COLUMN(K66)))), 0)</f>
        <v>0</v>
      </c>
      <c r="M66" s="1">
        <f t="shared" ref="M66:M97" si="19">IF(J66="-",1,0)</f>
        <v>0</v>
      </c>
      <c r="N66" s="1">
        <f t="shared" ref="N66:N97" ca="1" si="20">IF(L66 = 0, INDIRECT("N" &amp; ROW() - 1), L66)</f>
        <v>0</v>
      </c>
      <c r="R66" s="13" t="str">
        <f t="shared" ref="R66:R97" ca="1" si="21">IF(Q66 = "", "", Q66 / INDIRECT("D" &amp; ROW() - 1) )</f>
        <v/>
      </c>
      <c r="S66" s="13" t="str">
        <f t="shared" ref="S66:S129" ca="1" si="22">IF(J66="-",IF(ISNUMBER(SEARCH(",", INDIRECT("B" &amp; ROW() - 1) )),1,""), "")</f>
        <v/>
      </c>
    </row>
    <row r="67" spans="2:19" ht="13.75" customHeight="1" x14ac:dyDescent="0.2">
      <c r="B67" s="13" t="str">
        <f>IF(E67="","",VLOOKUP(E67, 'SKU Сливки'!$A$1:$B$50, 2, 0))</f>
        <v/>
      </c>
      <c r="C67" s="13"/>
      <c r="D67" s="13"/>
      <c r="G67" s="14" t="str">
        <f t="shared" ca="1" si="16"/>
        <v/>
      </c>
      <c r="H67" s="15" t="str">
        <f t="shared" ca="1" si="17"/>
        <v/>
      </c>
      <c r="I67" s="15" t="str">
        <f ca="1">IF(J64 = "-", INDIRECT("C" &amp; ROW() - 1),"")</f>
        <v/>
      </c>
      <c r="K67" s="1">
        <f ca="1">IF(J67 = "-", -INDIRECT("C" &amp; ROW() - 1),F70)</f>
        <v>0</v>
      </c>
      <c r="L67" s="1">
        <f t="shared" ca="1" si="18"/>
        <v>0</v>
      </c>
      <c r="M67" s="1">
        <f t="shared" si="19"/>
        <v>0</v>
      </c>
      <c r="N67" s="1">
        <f t="shared" ca="1" si="20"/>
        <v>0</v>
      </c>
      <c r="R67" s="13" t="str">
        <f t="shared" ca="1" si="21"/>
        <v/>
      </c>
      <c r="S67" s="13" t="str">
        <f t="shared" ca="1" si="22"/>
        <v/>
      </c>
    </row>
    <row r="68" spans="2:19" ht="13.75" customHeight="1" x14ac:dyDescent="0.2">
      <c r="B68" s="13" t="str">
        <f>IF(E68="","",VLOOKUP(E68, 'SKU Сливки'!$A$1:$B$50,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ca="1">IF(J65 = "-", INDIRECT("C" &amp; ROW() - 1),"")</f>
        <v/>
      </c>
      <c r="K68" s="1">
        <f ca="1">IF(J68 = "-", -INDIRECT("C" &amp; ROW() - 1),F71)</f>
        <v>0</v>
      </c>
      <c r="L68" s="1">
        <f t="shared" ca="1" si="18"/>
        <v>0</v>
      </c>
      <c r="M68" s="1">
        <f t="shared" si="19"/>
        <v>0</v>
      </c>
      <c r="N68" s="1">
        <f t="shared" ca="1" si="20"/>
        <v>0</v>
      </c>
      <c r="R68" s="13" t="str">
        <f t="shared" ca="1" si="21"/>
        <v/>
      </c>
      <c r="S68" s="13" t="str">
        <f t="shared" ca="1" si="22"/>
        <v/>
      </c>
    </row>
    <row r="69" spans="2:19" ht="13.75" customHeight="1" x14ac:dyDescent="0.2">
      <c r="B69" s="13" t="str">
        <f>IF(E69="","",VLOOKUP(E69, 'SKU Сливки'!$A$1:$B$50, 2, 0))</f>
        <v/>
      </c>
      <c r="C69" s="13"/>
      <c r="D69" s="13"/>
      <c r="G69" s="14" t="str">
        <f t="shared" ref="G69:G100" ca="1" si="23">IF(J66="","",(INDIRECT("N" &amp; ROW() - 1) - N66))</f>
        <v/>
      </c>
      <c r="H69" s="15" t="str">
        <f t="shared" ref="H69:H100" ca="1" si="24">IF(J66 = "-", INDIRECT("D" &amp; ROW() - 1) * 1890,"")</f>
        <v/>
      </c>
      <c r="I69" s="15" t="str">
        <f t="shared" ref="I69:I132" ca="1" si="25">IF(J66 = "-", INDIRECT("C" &amp; ROW() - 1),"")</f>
        <v/>
      </c>
      <c r="K69" s="1">
        <f ca="1">IF(J69 = "-", -INDIRECT("C" &amp; ROW() - 1),F72)</f>
        <v>0</v>
      </c>
      <c r="L69" s="1">
        <f t="shared" ca="1" si="18"/>
        <v>0</v>
      </c>
      <c r="M69" s="1">
        <f t="shared" si="19"/>
        <v>0</v>
      </c>
      <c r="N69" s="1">
        <f t="shared" ca="1" si="20"/>
        <v>0</v>
      </c>
      <c r="R69" s="13" t="str">
        <f t="shared" ca="1" si="21"/>
        <v/>
      </c>
      <c r="S69" s="13" t="str">
        <f t="shared" ca="1" si="22"/>
        <v/>
      </c>
    </row>
    <row r="70" spans="2:19" ht="13.75" customHeight="1" x14ac:dyDescent="0.2">
      <c r="B70" s="13" t="str">
        <f>IF(E70="","",VLOOKUP(E70, 'SKU Сливки'!$A$1:$B$50, 2, 0))</f>
        <v/>
      </c>
      <c r="C70" s="13"/>
      <c r="D70" s="13"/>
      <c r="G70" s="14" t="str">
        <f t="shared" ca="1" si="23"/>
        <v/>
      </c>
      <c r="H70" s="15" t="str">
        <f t="shared" ca="1" si="24"/>
        <v/>
      </c>
      <c r="I70" s="15" t="str">
        <f t="shared" ca="1" si="25"/>
        <v/>
      </c>
      <c r="K70" s="1">
        <f ca="1">IF(J70 = "-", -INDIRECT("C" &amp; ROW() - 1),F73)</f>
        <v>0</v>
      </c>
      <c r="L70" s="1">
        <f t="shared" ca="1" si="18"/>
        <v>0</v>
      </c>
      <c r="M70" s="1">
        <f t="shared" si="19"/>
        <v>0</v>
      </c>
      <c r="N70" s="1">
        <f t="shared" ca="1" si="20"/>
        <v>0</v>
      </c>
      <c r="R70" s="13" t="str">
        <f t="shared" ca="1" si="21"/>
        <v/>
      </c>
      <c r="S70" s="13" t="str">
        <f t="shared" ca="1" si="22"/>
        <v/>
      </c>
    </row>
    <row r="71" spans="2:19" ht="13.75" customHeight="1" x14ac:dyDescent="0.2">
      <c r="B71" s="13" t="str">
        <f>IF(E71="","",VLOOKUP(E71, 'SKU Сливки'!$A$1:$B$50, 2, 0))</f>
        <v/>
      </c>
      <c r="C71" s="13"/>
      <c r="D71" s="13"/>
      <c r="G71" s="14" t="str">
        <f t="shared" ca="1" si="23"/>
        <v/>
      </c>
      <c r="H71" s="15" t="str">
        <f t="shared" ca="1" si="24"/>
        <v/>
      </c>
      <c r="I71" s="15" t="str">
        <f t="shared" ca="1" si="25"/>
        <v/>
      </c>
      <c r="K71" s="1">
        <f ca="1">IF(J71 = "-", -INDIRECT("C" &amp; ROW() - 1),F74)</f>
        <v>0</v>
      </c>
      <c r="L71" s="1">
        <f t="shared" ca="1" si="18"/>
        <v>0</v>
      </c>
      <c r="M71" s="1">
        <f t="shared" si="19"/>
        <v>0</v>
      </c>
      <c r="N71" s="1">
        <f t="shared" ca="1" si="20"/>
        <v>0</v>
      </c>
      <c r="R71" s="13" t="str">
        <f t="shared" ca="1" si="21"/>
        <v/>
      </c>
      <c r="S71" s="13" t="str">
        <f t="shared" ca="1" si="22"/>
        <v/>
      </c>
    </row>
    <row r="72" spans="2:19" ht="13.75" customHeight="1" x14ac:dyDescent="0.2">
      <c r="B72" s="13" t="str">
        <f>IF(E72="","",VLOOKUP(E72, 'SKU Сливки'!$A$1:$B$50, 2, 0))</f>
        <v/>
      </c>
      <c r="C72" s="13"/>
      <c r="D72" s="13"/>
      <c r="G72" s="14" t="str">
        <f t="shared" ca="1" si="23"/>
        <v/>
      </c>
      <c r="H72" s="15" t="str">
        <f t="shared" ca="1" si="24"/>
        <v/>
      </c>
      <c r="I72" s="15" t="str">
        <f t="shared" ca="1" si="25"/>
        <v/>
      </c>
      <c r="K72" s="1">
        <f ca="1">IF(J72 = "-", -INDIRECT("C" &amp; ROW() - 1),F75)</f>
        <v>0</v>
      </c>
      <c r="L72" s="1">
        <f t="shared" ca="1" si="18"/>
        <v>0</v>
      </c>
      <c r="M72" s="1">
        <f t="shared" si="19"/>
        <v>0</v>
      </c>
      <c r="N72" s="1">
        <f t="shared" ca="1" si="20"/>
        <v>0</v>
      </c>
      <c r="R72" s="13" t="str">
        <f t="shared" ca="1" si="21"/>
        <v/>
      </c>
      <c r="S72" s="13" t="str">
        <f t="shared" ca="1" si="22"/>
        <v/>
      </c>
    </row>
    <row r="73" spans="2:19" ht="13.75" customHeight="1" x14ac:dyDescent="0.2">
      <c r="B73" s="13" t="str">
        <f>IF(E73="","",VLOOKUP(E73, 'SKU Сливки'!$A$1:$B$50, 2, 0))</f>
        <v/>
      </c>
      <c r="C73" s="13"/>
      <c r="D73" s="13"/>
      <c r="G73" s="14" t="str">
        <f t="shared" ca="1" si="23"/>
        <v/>
      </c>
      <c r="H73" s="15" t="str">
        <f t="shared" ca="1" si="24"/>
        <v/>
      </c>
      <c r="I73" s="15" t="str">
        <f t="shared" ca="1" si="25"/>
        <v/>
      </c>
      <c r="K73" s="1">
        <f ca="1">IF(J73 = "-", -INDIRECT("C" &amp; ROW() - 1),F76)</f>
        <v>0</v>
      </c>
      <c r="L73" s="1">
        <f t="shared" ca="1" si="18"/>
        <v>0</v>
      </c>
      <c r="M73" s="1">
        <f t="shared" si="19"/>
        <v>0</v>
      </c>
      <c r="N73" s="1">
        <f t="shared" ca="1" si="20"/>
        <v>0</v>
      </c>
      <c r="R73" s="13" t="str">
        <f t="shared" ca="1" si="21"/>
        <v/>
      </c>
      <c r="S73" s="13" t="str">
        <f t="shared" ca="1" si="22"/>
        <v/>
      </c>
    </row>
    <row r="74" spans="2:19" ht="13.75" customHeight="1" x14ac:dyDescent="0.2">
      <c r="B74" s="13" t="str">
        <f>IF(E74="","",VLOOKUP(E74, 'SKU Сливки'!$A$1:$B$50, 2, 0))</f>
        <v/>
      </c>
      <c r="C74" s="13"/>
      <c r="D74" s="13"/>
      <c r="G74" s="14" t="str">
        <f t="shared" ca="1" si="23"/>
        <v/>
      </c>
      <c r="H74" s="15" t="str">
        <f t="shared" ca="1" si="24"/>
        <v/>
      </c>
      <c r="I74" s="15" t="str">
        <f t="shared" ca="1" si="25"/>
        <v/>
      </c>
      <c r="K74" s="1">
        <f ca="1">IF(J74 = "-", -INDIRECT("C" &amp; ROW() - 1),F77)</f>
        <v>0</v>
      </c>
      <c r="L74" s="1">
        <f t="shared" ref="L74:L99" ca="1" si="26">IF(J74="-",SUM(INDIRECT(ADDRESS(2,COLUMN(K74))&amp;":"&amp;ADDRESS(ROW(),COLUMN(K74)))),0)</f>
        <v>0</v>
      </c>
      <c r="M74" s="1">
        <f t="shared" si="19"/>
        <v>0</v>
      </c>
      <c r="N74" s="1">
        <f t="shared" ca="1" si="20"/>
        <v>0</v>
      </c>
      <c r="R74" s="13" t="str">
        <f t="shared" ca="1" si="21"/>
        <v/>
      </c>
      <c r="S74" s="13" t="str">
        <f t="shared" ca="1" si="22"/>
        <v/>
      </c>
    </row>
    <row r="75" spans="2:19" ht="13.75" customHeight="1" x14ac:dyDescent="0.2">
      <c r="B75" s="13" t="str">
        <f>IF(E75="","",VLOOKUP(E75, 'SKU Сливки'!$A$1:$B$50, 2, 0))</f>
        <v/>
      </c>
      <c r="C75" s="13"/>
      <c r="D75" s="13"/>
      <c r="G75" s="14" t="str">
        <f t="shared" ca="1" si="23"/>
        <v/>
      </c>
      <c r="H75" s="15" t="str">
        <f t="shared" ca="1" si="24"/>
        <v/>
      </c>
      <c r="I75" s="15" t="str">
        <f t="shared" ca="1" si="25"/>
        <v/>
      </c>
      <c r="K75" s="1">
        <f ca="1">IF(J75 = "-", -INDIRECT("C" &amp; ROW() - 1),F78)</f>
        <v>0</v>
      </c>
      <c r="L75" s="1">
        <f t="shared" ca="1" si="26"/>
        <v>0</v>
      </c>
      <c r="M75" s="1">
        <f t="shared" si="19"/>
        <v>0</v>
      </c>
      <c r="N75" s="1">
        <f t="shared" ca="1" si="20"/>
        <v>0</v>
      </c>
      <c r="R75" s="13" t="str">
        <f t="shared" ca="1" si="21"/>
        <v/>
      </c>
      <c r="S75" s="13" t="str">
        <f t="shared" ca="1" si="22"/>
        <v/>
      </c>
    </row>
    <row r="76" spans="2:19" ht="13.75" customHeight="1" x14ac:dyDescent="0.2">
      <c r="B76" s="13" t="str">
        <f>IF(E76="","",VLOOKUP(E76, 'SKU Сливки'!$A$1:$B$50, 2, 0))</f>
        <v/>
      </c>
      <c r="C76" s="13"/>
      <c r="D76" s="13"/>
      <c r="G76" s="14" t="str">
        <f t="shared" ca="1" si="23"/>
        <v/>
      </c>
      <c r="H76" s="15" t="str">
        <f t="shared" ca="1" si="24"/>
        <v/>
      </c>
      <c r="I76" s="15" t="str">
        <f t="shared" ca="1" si="25"/>
        <v/>
      </c>
      <c r="K76" s="1">
        <f ca="1">IF(J76 = "-", -INDIRECT("C" &amp; ROW() - 1),F79)</f>
        <v>0</v>
      </c>
      <c r="L76" s="1">
        <f t="shared" ca="1" si="26"/>
        <v>0</v>
      </c>
      <c r="M76" s="1">
        <f t="shared" si="19"/>
        <v>0</v>
      </c>
      <c r="N76" s="1">
        <f t="shared" ca="1" si="20"/>
        <v>0</v>
      </c>
      <c r="R76" s="13" t="str">
        <f t="shared" ca="1" si="21"/>
        <v/>
      </c>
      <c r="S76" s="13" t="str">
        <f t="shared" ca="1" si="22"/>
        <v/>
      </c>
    </row>
    <row r="77" spans="2:19" ht="13.75" customHeight="1" x14ac:dyDescent="0.2">
      <c r="B77" s="13" t="str">
        <f>IF(E77="","",VLOOKUP(E77, 'SKU Сливки'!$A$1:$B$50, 2, 0))</f>
        <v/>
      </c>
      <c r="C77" s="13"/>
      <c r="D77" s="13"/>
      <c r="G77" s="14" t="str">
        <f t="shared" ca="1" si="23"/>
        <v/>
      </c>
      <c r="H77" s="15" t="str">
        <f t="shared" ca="1" si="24"/>
        <v/>
      </c>
      <c r="I77" s="15" t="str">
        <f t="shared" ca="1" si="25"/>
        <v/>
      </c>
      <c r="K77" s="1">
        <f ca="1">IF(J77 = "-", -INDIRECT("C" &amp; ROW() - 1),F80)</f>
        <v>0</v>
      </c>
      <c r="L77" s="1">
        <f t="shared" ca="1" si="26"/>
        <v>0</v>
      </c>
      <c r="M77" s="1">
        <f t="shared" si="19"/>
        <v>0</v>
      </c>
      <c r="N77" s="1">
        <f t="shared" ca="1" si="20"/>
        <v>0</v>
      </c>
      <c r="R77" s="13" t="str">
        <f t="shared" ca="1" si="21"/>
        <v/>
      </c>
      <c r="S77" s="13" t="str">
        <f t="shared" ca="1" si="22"/>
        <v/>
      </c>
    </row>
    <row r="78" spans="2:19" ht="13.75" customHeight="1" x14ac:dyDescent="0.2">
      <c r="B78" s="13" t="str">
        <f>IF(E78="","",VLOOKUP(E78, 'SKU Сливки'!$A$1:$B$50, 2, 0))</f>
        <v/>
      </c>
      <c r="C78" s="13"/>
      <c r="D78" s="13"/>
      <c r="G78" s="14" t="str">
        <f t="shared" ca="1" si="23"/>
        <v/>
      </c>
      <c r="H78" s="15" t="str">
        <f t="shared" ca="1" si="24"/>
        <v/>
      </c>
      <c r="I78" s="15" t="str">
        <f t="shared" ca="1" si="25"/>
        <v/>
      </c>
      <c r="K78" s="1">
        <f ca="1">IF(J78 = "-", -INDIRECT("C" &amp; ROW() - 1),F81)</f>
        <v>0</v>
      </c>
      <c r="L78" s="1">
        <f t="shared" ca="1" si="26"/>
        <v>0</v>
      </c>
      <c r="M78" s="1">
        <f t="shared" si="19"/>
        <v>0</v>
      </c>
      <c r="N78" s="1">
        <f t="shared" ca="1" si="20"/>
        <v>0</v>
      </c>
      <c r="R78" s="13" t="str">
        <f t="shared" ca="1" si="21"/>
        <v/>
      </c>
      <c r="S78" s="13" t="str">
        <f t="shared" ca="1" si="22"/>
        <v/>
      </c>
    </row>
    <row r="79" spans="2:19" ht="13.75" customHeight="1" x14ac:dyDescent="0.2">
      <c r="B79" s="13" t="str">
        <f>IF(E79="","",VLOOKUP(E79, 'SKU Сливки'!$A$1:$B$50, 2, 0))</f>
        <v/>
      </c>
      <c r="C79" s="13"/>
      <c r="D79" s="13"/>
      <c r="G79" s="14" t="str">
        <f t="shared" ca="1" si="23"/>
        <v/>
      </c>
      <c r="H79" s="15" t="str">
        <f t="shared" ca="1" si="24"/>
        <v/>
      </c>
      <c r="I79" s="15" t="str">
        <f t="shared" ca="1" si="25"/>
        <v/>
      </c>
      <c r="K79" s="1">
        <f ca="1">IF(J79 = "-", -INDIRECT("C" &amp; ROW() - 1),F82)</f>
        <v>0</v>
      </c>
      <c r="L79" s="1">
        <f t="shared" ca="1" si="26"/>
        <v>0</v>
      </c>
      <c r="M79" s="1">
        <f t="shared" si="19"/>
        <v>0</v>
      </c>
      <c r="N79" s="1">
        <f t="shared" ca="1" si="20"/>
        <v>0</v>
      </c>
      <c r="R79" s="13" t="str">
        <f t="shared" ca="1" si="21"/>
        <v/>
      </c>
      <c r="S79" s="13" t="str">
        <f t="shared" ca="1" si="22"/>
        <v/>
      </c>
    </row>
    <row r="80" spans="2:19" ht="13.75" customHeight="1" x14ac:dyDescent="0.2">
      <c r="B80" s="13" t="str">
        <f>IF(E80="","",VLOOKUP(E80, 'SKU Сливки'!$A$1:$B$50, 2, 0))</f>
        <v/>
      </c>
      <c r="C80" s="13"/>
      <c r="D80" s="13"/>
      <c r="G80" s="14" t="str">
        <f t="shared" ca="1" si="23"/>
        <v/>
      </c>
      <c r="H80" s="15" t="str">
        <f t="shared" ca="1" si="24"/>
        <v/>
      </c>
      <c r="I80" s="15" t="str">
        <f t="shared" ca="1" si="25"/>
        <v/>
      </c>
      <c r="K80" s="1">
        <f ca="1">IF(J80 = "-", -INDIRECT("C" &amp; ROW() - 1),F83)</f>
        <v>0</v>
      </c>
      <c r="L80" s="1">
        <f t="shared" ca="1" si="26"/>
        <v>0</v>
      </c>
      <c r="M80" s="1">
        <f t="shared" si="19"/>
        <v>0</v>
      </c>
      <c r="N80" s="1">
        <f t="shared" ca="1" si="20"/>
        <v>0</v>
      </c>
      <c r="R80" s="13" t="str">
        <f t="shared" ca="1" si="21"/>
        <v/>
      </c>
      <c r="S80" s="13" t="str">
        <f t="shared" ca="1" si="22"/>
        <v/>
      </c>
    </row>
    <row r="81" spans="2:19" ht="13.75" customHeight="1" x14ac:dyDescent="0.2">
      <c r="B81" s="13" t="str">
        <f>IF(E81="","",VLOOKUP(E81, 'SKU Сливки'!$A$1:$B$50, 2, 0))</f>
        <v/>
      </c>
      <c r="C81" s="13"/>
      <c r="D81" s="13"/>
      <c r="G81" s="14" t="str">
        <f t="shared" ca="1" si="23"/>
        <v/>
      </c>
      <c r="H81" s="15" t="str">
        <f t="shared" ca="1" si="24"/>
        <v/>
      </c>
      <c r="I81" s="15" t="str">
        <f t="shared" ca="1" si="25"/>
        <v/>
      </c>
      <c r="K81" s="1">
        <f ca="1">IF(J81 = "-", -INDIRECT("C" &amp; ROW() - 1),F84)</f>
        <v>0</v>
      </c>
      <c r="L81" s="1">
        <f t="shared" ca="1" si="26"/>
        <v>0</v>
      </c>
      <c r="M81" s="1">
        <f t="shared" si="19"/>
        <v>0</v>
      </c>
      <c r="N81" s="1">
        <f t="shared" ca="1" si="20"/>
        <v>0</v>
      </c>
      <c r="R81" s="13" t="str">
        <f t="shared" ca="1" si="21"/>
        <v/>
      </c>
      <c r="S81" s="13" t="str">
        <f t="shared" ca="1" si="22"/>
        <v/>
      </c>
    </row>
    <row r="82" spans="2:19" ht="13.75" customHeight="1" x14ac:dyDescent="0.2">
      <c r="B82" s="13" t="str">
        <f>IF(E82="","",VLOOKUP(E82, 'SKU Сливки'!$A$1:$B$50, 2, 0))</f>
        <v/>
      </c>
      <c r="C82" s="13"/>
      <c r="D82" s="13"/>
      <c r="G82" s="14" t="str">
        <f t="shared" ca="1" si="23"/>
        <v/>
      </c>
      <c r="H82" s="15" t="str">
        <f t="shared" ca="1" si="24"/>
        <v/>
      </c>
      <c r="I82" s="15" t="str">
        <f t="shared" ca="1" si="25"/>
        <v/>
      </c>
      <c r="K82" s="1">
        <f ca="1">IF(J82 = "-", -INDIRECT("C" &amp; ROW() - 1),F85)</f>
        <v>0</v>
      </c>
      <c r="L82" s="1">
        <f t="shared" ca="1" si="26"/>
        <v>0</v>
      </c>
      <c r="M82" s="1">
        <f t="shared" si="19"/>
        <v>0</v>
      </c>
      <c r="N82" s="1">
        <f t="shared" ca="1" si="20"/>
        <v>0</v>
      </c>
      <c r="R82" s="13" t="str">
        <f t="shared" ca="1" si="21"/>
        <v/>
      </c>
      <c r="S82" s="13" t="str">
        <f t="shared" ca="1" si="22"/>
        <v/>
      </c>
    </row>
    <row r="83" spans="2:19" ht="13.75" customHeight="1" x14ac:dyDescent="0.2">
      <c r="B83" s="13" t="str">
        <f>IF(E83="","",VLOOKUP(E83, 'SKU Сливки'!$A$1:$B$50, 2, 0))</f>
        <v/>
      </c>
      <c r="C83" s="13"/>
      <c r="D83" s="13"/>
      <c r="G83" s="14" t="str">
        <f t="shared" ca="1" si="23"/>
        <v/>
      </c>
      <c r="H83" s="15" t="str">
        <f t="shared" ca="1" si="24"/>
        <v/>
      </c>
      <c r="I83" s="15" t="str">
        <f t="shared" ca="1" si="25"/>
        <v/>
      </c>
      <c r="K83" s="1">
        <f ca="1">IF(J83 = "-", -INDIRECT("C" &amp; ROW() - 1),F86)</f>
        <v>0</v>
      </c>
      <c r="L83" s="1">
        <f t="shared" ca="1" si="26"/>
        <v>0</v>
      </c>
      <c r="M83" s="1">
        <f t="shared" si="19"/>
        <v>0</v>
      </c>
      <c r="N83" s="1">
        <f t="shared" ca="1" si="20"/>
        <v>0</v>
      </c>
      <c r="R83" s="13" t="str">
        <f t="shared" ca="1" si="21"/>
        <v/>
      </c>
      <c r="S83" s="13" t="str">
        <f t="shared" ca="1" si="22"/>
        <v/>
      </c>
    </row>
    <row r="84" spans="2:19" ht="13.75" customHeight="1" x14ac:dyDescent="0.2">
      <c r="B84" s="13" t="str">
        <f>IF(E84="","",VLOOKUP(E84, 'SKU Сливки'!$A$1:$B$50, 2, 0))</f>
        <v/>
      </c>
      <c r="C84" s="13"/>
      <c r="D84" s="13"/>
      <c r="G84" s="14" t="str">
        <f t="shared" ca="1" si="23"/>
        <v/>
      </c>
      <c r="H84" s="15" t="str">
        <f t="shared" ca="1" si="24"/>
        <v/>
      </c>
      <c r="I84" s="15" t="str">
        <f t="shared" ca="1" si="25"/>
        <v/>
      </c>
      <c r="K84" s="1">
        <f ca="1">IF(J84 = "-", -INDIRECT("C" &amp; ROW() - 1),F87)</f>
        <v>0</v>
      </c>
      <c r="L84" s="1">
        <f t="shared" ca="1" si="26"/>
        <v>0</v>
      </c>
      <c r="M84" s="1">
        <f t="shared" si="19"/>
        <v>0</v>
      </c>
      <c r="N84" s="1">
        <f t="shared" ca="1" si="20"/>
        <v>0</v>
      </c>
      <c r="R84" s="13" t="str">
        <f t="shared" ca="1" si="21"/>
        <v/>
      </c>
      <c r="S84" s="13" t="str">
        <f t="shared" ca="1" si="22"/>
        <v/>
      </c>
    </row>
    <row r="85" spans="2:19" ht="13.75" customHeight="1" x14ac:dyDescent="0.2">
      <c r="B85" s="13" t="str">
        <f>IF(E85="","",VLOOKUP(E85, 'SKU Сливки'!$A$1:$B$50, 2, 0))</f>
        <v/>
      </c>
      <c r="C85" s="13"/>
      <c r="D85" s="13"/>
      <c r="G85" s="14" t="str">
        <f t="shared" ca="1" si="23"/>
        <v/>
      </c>
      <c r="H85" s="15" t="str">
        <f t="shared" ca="1" si="24"/>
        <v/>
      </c>
      <c r="I85" s="15" t="str">
        <f t="shared" ca="1" si="25"/>
        <v/>
      </c>
      <c r="K85" s="1">
        <f ca="1">IF(J85 = "-", -INDIRECT("C" &amp; ROW() - 1),F88)</f>
        <v>0</v>
      </c>
      <c r="L85" s="1">
        <f t="shared" ca="1" si="26"/>
        <v>0</v>
      </c>
      <c r="M85" s="1">
        <f t="shared" si="19"/>
        <v>0</v>
      </c>
      <c r="N85" s="1">
        <f t="shared" ca="1" si="20"/>
        <v>0</v>
      </c>
      <c r="R85" s="13" t="str">
        <f t="shared" ca="1" si="21"/>
        <v/>
      </c>
      <c r="S85" s="13" t="str">
        <f t="shared" ca="1" si="22"/>
        <v/>
      </c>
    </row>
    <row r="86" spans="2:19" ht="13.75" customHeight="1" x14ac:dyDescent="0.2">
      <c r="B86" s="13" t="str">
        <f>IF(E86="","",VLOOKUP(E86, 'SKU Сливки'!$A$1:$B$50, 2, 0))</f>
        <v/>
      </c>
      <c r="C86" s="13"/>
      <c r="D86" s="13"/>
      <c r="G86" s="14" t="str">
        <f t="shared" ca="1" si="23"/>
        <v/>
      </c>
      <c r="H86" s="15" t="str">
        <f t="shared" ca="1" si="24"/>
        <v/>
      </c>
      <c r="I86" s="15" t="str">
        <f t="shared" ca="1" si="25"/>
        <v/>
      </c>
      <c r="K86" s="1">
        <f ca="1">IF(J86 = "-", -INDIRECT("C" &amp; ROW() - 1),F89)</f>
        <v>0</v>
      </c>
      <c r="L86" s="1">
        <f t="shared" ca="1" si="26"/>
        <v>0</v>
      </c>
      <c r="M86" s="1">
        <f t="shared" si="19"/>
        <v>0</v>
      </c>
      <c r="N86" s="1">
        <f t="shared" ca="1" si="20"/>
        <v>0</v>
      </c>
      <c r="R86" s="13" t="str">
        <f t="shared" ca="1" si="21"/>
        <v/>
      </c>
      <c r="S86" s="13" t="str">
        <f t="shared" ca="1" si="22"/>
        <v/>
      </c>
    </row>
    <row r="87" spans="2:19" ht="13.75" customHeight="1" x14ac:dyDescent="0.2">
      <c r="B87" s="13" t="str">
        <f>IF(E87="","",VLOOKUP(E87, 'SKU Сливки'!$A$1:$B$50, 2, 0))</f>
        <v/>
      </c>
      <c r="C87" s="13"/>
      <c r="D87" s="13"/>
      <c r="G87" s="14" t="str">
        <f t="shared" ca="1" si="23"/>
        <v/>
      </c>
      <c r="H87" s="15" t="str">
        <f t="shared" ca="1" si="24"/>
        <v/>
      </c>
      <c r="I87" s="15" t="str">
        <f t="shared" ca="1" si="25"/>
        <v/>
      </c>
      <c r="K87" s="1">
        <f ca="1">IF(J87 = "-", -INDIRECT("C" &amp; ROW() - 1),F90)</f>
        <v>0</v>
      </c>
      <c r="L87" s="1">
        <f t="shared" ca="1" si="26"/>
        <v>0</v>
      </c>
      <c r="M87" s="1">
        <f t="shared" si="19"/>
        <v>0</v>
      </c>
      <c r="N87" s="1">
        <f t="shared" ca="1" si="20"/>
        <v>0</v>
      </c>
      <c r="R87" s="13" t="str">
        <f t="shared" ca="1" si="21"/>
        <v/>
      </c>
      <c r="S87" s="13" t="str">
        <f t="shared" ca="1" si="22"/>
        <v/>
      </c>
    </row>
    <row r="88" spans="2:19" ht="13.75" customHeight="1" x14ac:dyDescent="0.2">
      <c r="B88" s="13" t="str">
        <f>IF(E88="","",VLOOKUP(E88, 'SKU Сливки'!$A$1:$B$50, 2, 0))</f>
        <v/>
      </c>
      <c r="C88" s="13"/>
      <c r="D88" s="13"/>
      <c r="G88" s="14" t="str">
        <f t="shared" ca="1" si="23"/>
        <v/>
      </c>
      <c r="H88" s="15" t="str">
        <f t="shared" ca="1" si="24"/>
        <v/>
      </c>
      <c r="I88" s="15" t="str">
        <f t="shared" ca="1" si="25"/>
        <v/>
      </c>
      <c r="K88" s="1">
        <f ca="1">IF(J88 = "-", -INDIRECT("C" &amp; ROW() - 1),F91)</f>
        <v>0</v>
      </c>
      <c r="L88" s="1">
        <f t="shared" ca="1" si="26"/>
        <v>0</v>
      </c>
      <c r="M88" s="1">
        <f t="shared" si="19"/>
        <v>0</v>
      </c>
      <c r="N88" s="1">
        <f t="shared" ca="1" si="20"/>
        <v>0</v>
      </c>
      <c r="R88" s="13" t="str">
        <f t="shared" ca="1" si="21"/>
        <v/>
      </c>
      <c r="S88" s="13" t="str">
        <f t="shared" ca="1" si="22"/>
        <v/>
      </c>
    </row>
    <row r="89" spans="2:19" ht="13.75" customHeight="1" x14ac:dyDescent="0.2">
      <c r="B89" s="13" t="str">
        <f>IF(E89="","",VLOOKUP(E89, 'SKU Сливки'!$A$1:$B$50, 2, 0))</f>
        <v/>
      </c>
      <c r="C89" s="13"/>
      <c r="D89" s="13"/>
      <c r="G89" s="14" t="str">
        <f t="shared" ca="1" si="23"/>
        <v/>
      </c>
      <c r="H89" s="15" t="str">
        <f t="shared" ca="1" si="24"/>
        <v/>
      </c>
      <c r="I89" s="15" t="str">
        <f t="shared" ca="1" si="25"/>
        <v/>
      </c>
      <c r="K89" s="1">
        <f ca="1">IF(J89 = "-", -INDIRECT("C" &amp; ROW() - 1),F92)</f>
        <v>0</v>
      </c>
      <c r="L89" s="1">
        <f t="shared" ca="1" si="26"/>
        <v>0</v>
      </c>
      <c r="M89" s="1">
        <f t="shared" si="19"/>
        <v>0</v>
      </c>
      <c r="N89" s="1">
        <f t="shared" ca="1" si="20"/>
        <v>0</v>
      </c>
      <c r="R89" s="13" t="str">
        <f t="shared" ca="1" si="21"/>
        <v/>
      </c>
      <c r="S89" s="13" t="str">
        <f t="shared" ca="1" si="22"/>
        <v/>
      </c>
    </row>
    <row r="90" spans="2:19" ht="13.75" customHeight="1" x14ac:dyDescent="0.2">
      <c r="B90" s="13" t="str">
        <f>IF(E90="","",VLOOKUP(E90, 'SKU Сливки'!$A$1:$B$50, 2, 0))</f>
        <v/>
      </c>
      <c r="C90" s="13"/>
      <c r="D90" s="13"/>
      <c r="G90" s="14" t="str">
        <f t="shared" ca="1" si="23"/>
        <v/>
      </c>
      <c r="H90" s="15" t="str">
        <f t="shared" ca="1" si="24"/>
        <v/>
      </c>
      <c r="I90" s="15" t="str">
        <f t="shared" ca="1" si="25"/>
        <v/>
      </c>
      <c r="K90" s="1">
        <f ca="1">IF(J90 = "-", -INDIRECT("C" &amp; ROW() - 1),F93)</f>
        <v>0</v>
      </c>
      <c r="L90" s="1">
        <f t="shared" ca="1" si="26"/>
        <v>0</v>
      </c>
      <c r="M90" s="1">
        <f t="shared" si="19"/>
        <v>0</v>
      </c>
      <c r="N90" s="1">
        <f t="shared" ca="1" si="20"/>
        <v>0</v>
      </c>
      <c r="R90" s="13" t="str">
        <f t="shared" ca="1" si="21"/>
        <v/>
      </c>
      <c r="S90" s="13" t="str">
        <f t="shared" ca="1" si="22"/>
        <v/>
      </c>
    </row>
    <row r="91" spans="2:19" ht="13.75" customHeight="1" x14ac:dyDescent="0.2">
      <c r="B91" s="13" t="str">
        <f>IF(E91="","",VLOOKUP(E91, 'SKU Сливки'!$A$1:$B$50, 2, 0))</f>
        <v/>
      </c>
      <c r="C91" s="13"/>
      <c r="D91" s="13"/>
      <c r="G91" s="14" t="str">
        <f t="shared" ca="1" si="23"/>
        <v/>
      </c>
      <c r="H91" s="15" t="str">
        <f t="shared" ca="1" si="24"/>
        <v/>
      </c>
      <c r="I91" s="15" t="str">
        <f t="shared" ca="1" si="25"/>
        <v/>
      </c>
      <c r="K91" s="1">
        <f ca="1">IF(J91 = "-", -INDIRECT("C" &amp; ROW() - 1),F94)</f>
        <v>0</v>
      </c>
      <c r="L91" s="1">
        <f t="shared" ca="1" si="26"/>
        <v>0</v>
      </c>
      <c r="M91" s="1">
        <f t="shared" si="19"/>
        <v>0</v>
      </c>
      <c r="N91" s="1">
        <f t="shared" ca="1" si="20"/>
        <v>0</v>
      </c>
      <c r="R91" s="13" t="str">
        <f t="shared" ca="1" si="21"/>
        <v/>
      </c>
      <c r="S91" s="13" t="str">
        <f t="shared" ca="1" si="22"/>
        <v/>
      </c>
    </row>
    <row r="92" spans="2:19" ht="13.75" customHeight="1" x14ac:dyDescent="0.2">
      <c r="B92" s="13" t="str">
        <f>IF(E92="","",VLOOKUP(E92, 'SKU Сливки'!$A$1:$B$50, 2, 0))</f>
        <v/>
      </c>
      <c r="C92" s="13"/>
      <c r="D92" s="13"/>
      <c r="G92" s="14" t="str">
        <f t="shared" ca="1" si="23"/>
        <v/>
      </c>
      <c r="H92" s="15" t="str">
        <f t="shared" ca="1" si="24"/>
        <v/>
      </c>
      <c r="I92" s="15" t="str">
        <f t="shared" ca="1" si="25"/>
        <v/>
      </c>
      <c r="K92" s="1">
        <f ca="1">IF(J92 = "-", -INDIRECT("C" &amp; ROW() - 1),F95)</f>
        <v>0</v>
      </c>
      <c r="L92" s="1">
        <f t="shared" ca="1" si="26"/>
        <v>0</v>
      </c>
      <c r="M92" s="1">
        <f t="shared" si="19"/>
        <v>0</v>
      </c>
      <c r="N92" s="1">
        <f t="shared" ca="1" si="20"/>
        <v>0</v>
      </c>
      <c r="R92" s="13" t="str">
        <f t="shared" ca="1" si="21"/>
        <v/>
      </c>
      <c r="S92" s="13" t="str">
        <f t="shared" ca="1" si="22"/>
        <v/>
      </c>
    </row>
    <row r="93" spans="2:19" ht="13.75" customHeight="1" x14ac:dyDescent="0.2">
      <c r="B93" s="13" t="str">
        <f>IF(E93="","",VLOOKUP(E93, 'SKU Сливки'!$A$1:$B$50, 2, 0))</f>
        <v/>
      </c>
      <c r="C93" s="13"/>
      <c r="D93" s="13"/>
      <c r="G93" s="14" t="str">
        <f t="shared" ca="1" si="23"/>
        <v/>
      </c>
      <c r="H93" s="15" t="str">
        <f t="shared" ca="1" si="24"/>
        <v/>
      </c>
      <c r="I93" s="15" t="str">
        <f t="shared" ca="1" si="25"/>
        <v/>
      </c>
      <c r="K93" s="1">
        <f ca="1">IF(J93 = "-", -INDIRECT("C" &amp; ROW() - 1),F96)</f>
        <v>0</v>
      </c>
      <c r="L93" s="1">
        <f t="shared" ca="1" si="26"/>
        <v>0</v>
      </c>
      <c r="M93" s="1">
        <f t="shared" si="19"/>
        <v>0</v>
      </c>
      <c r="N93" s="1">
        <f t="shared" ca="1" si="20"/>
        <v>0</v>
      </c>
      <c r="R93" s="13" t="str">
        <f t="shared" ca="1" si="21"/>
        <v/>
      </c>
      <c r="S93" s="13" t="str">
        <f t="shared" ca="1" si="22"/>
        <v/>
      </c>
    </row>
    <row r="94" spans="2:19" ht="13.75" customHeight="1" x14ac:dyDescent="0.2">
      <c r="B94" s="13" t="str">
        <f>IF(E94="","",VLOOKUP(E94, 'SKU Сливки'!$A$1:$B$50, 2, 0))</f>
        <v/>
      </c>
      <c r="C94" s="13"/>
      <c r="D94" s="13"/>
      <c r="G94" s="14" t="str">
        <f t="shared" ca="1" si="23"/>
        <v/>
      </c>
      <c r="H94" s="15" t="str">
        <f t="shared" ca="1" si="24"/>
        <v/>
      </c>
      <c r="I94" s="15" t="str">
        <f t="shared" ca="1" si="25"/>
        <v/>
      </c>
      <c r="K94" s="1">
        <f ca="1">IF(J94 = "-", -INDIRECT("C" &amp; ROW() - 1),F97)</f>
        <v>0</v>
      </c>
      <c r="L94" s="1">
        <f t="shared" ca="1" si="26"/>
        <v>0</v>
      </c>
      <c r="M94" s="1">
        <f t="shared" si="19"/>
        <v>0</v>
      </c>
      <c r="N94" s="1">
        <f t="shared" ca="1" si="20"/>
        <v>0</v>
      </c>
      <c r="R94" s="13" t="str">
        <f t="shared" ca="1" si="21"/>
        <v/>
      </c>
      <c r="S94" s="13" t="str">
        <f t="shared" ca="1" si="22"/>
        <v/>
      </c>
    </row>
    <row r="95" spans="2:19" ht="13.75" customHeight="1" x14ac:dyDescent="0.2">
      <c r="B95" s="13" t="str">
        <f>IF(E95="","",VLOOKUP(E95, 'SKU Сливки'!$A$1:$B$50, 2, 0))</f>
        <v/>
      </c>
      <c r="C95" s="13"/>
      <c r="D95" s="13"/>
      <c r="G95" s="14" t="str">
        <f t="shared" ca="1" si="23"/>
        <v/>
      </c>
      <c r="H95" s="15" t="str">
        <f t="shared" ca="1" si="24"/>
        <v/>
      </c>
      <c r="I95" s="15" t="str">
        <f t="shared" ca="1" si="25"/>
        <v/>
      </c>
      <c r="K95" s="1">
        <f ca="1">IF(J95 = "-", -INDIRECT("C" &amp; ROW() - 1),F98)</f>
        <v>0</v>
      </c>
      <c r="L95" s="1">
        <f t="shared" ca="1" si="26"/>
        <v>0</v>
      </c>
      <c r="M95" s="1">
        <f t="shared" si="19"/>
        <v>0</v>
      </c>
      <c r="N95" s="1">
        <f t="shared" ca="1" si="20"/>
        <v>0</v>
      </c>
      <c r="R95" s="13" t="str">
        <f t="shared" ca="1" si="21"/>
        <v/>
      </c>
      <c r="S95" s="13" t="str">
        <f t="shared" ca="1" si="22"/>
        <v/>
      </c>
    </row>
    <row r="96" spans="2:19" ht="13.75" customHeight="1" x14ac:dyDescent="0.2">
      <c r="B96" s="13" t="str">
        <f>IF(E96="","",VLOOKUP(E96, 'SKU Сливки'!$A$1:$B$50, 2, 0))</f>
        <v/>
      </c>
      <c r="C96" s="13"/>
      <c r="D96" s="13"/>
      <c r="G96" s="14" t="str">
        <f t="shared" ca="1" si="23"/>
        <v/>
      </c>
      <c r="H96" s="15" t="str">
        <f t="shared" ca="1" si="24"/>
        <v/>
      </c>
      <c r="I96" s="15" t="str">
        <f t="shared" ca="1" si="25"/>
        <v/>
      </c>
      <c r="K96" s="1">
        <f ca="1">IF(J96 = "-", -INDIRECT("C" &amp; ROW() - 1),F99)</f>
        <v>0</v>
      </c>
      <c r="L96" s="1">
        <f t="shared" ca="1" si="26"/>
        <v>0</v>
      </c>
      <c r="M96" s="1">
        <f t="shared" si="19"/>
        <v>0</v>
      </c>
      <c r="N96" s="1">
        <f t="shared" ca="1" si="20"/>
        <v>0</v>
      </c>
      <c r="R96" s="13" t="str">
        <f t="shared" ca="1" si="21"/>
        <v/>
      </c>
      <c r="S96" s="13" t="str">
        <f t="shared" ca="1" si="22"/>
        <v/>
      </c>
    </row>
    <row r="97" spans="2:19" ht="13.75" customHeight="1" x14ac:dyDescent="0.2">
      <c r="B97" s="13" t="str">
        <f>IF(E97="","",VLOOKUP(E97, 'SKU Сливки'!$A$1:$B$50, 2, 0))</f>
        <v/>
      </c>
      <c r="C97" s="13"/>
      <c r="D97" s="13"/>
      <c r="G97" s="14" t="str">
        <f t="shared" ca="1" si="23"/>
        <v/>
      </c>
      <c r="H97" s="15" t="str">
        <f t="shared" ca="1" si="24"/>
        <v/>
      </c>
      <c r="I97" s="15" t="str">
        <f t="shared" ca="1" si="25"/>
        <v/>
      </c>
      <c r="K97" s="1">
        <f ca="1">IF(J97 = "-", -INDIRECT("C" &amp; ROW() - 1),F100)</f>
        <v>0</v>
      </c>
      <c r="L97" s="1">
        <f t="shared" ca="1" si="26"/>
        <v>0</v>
      </c>
      <c r="M97" s="1">
        <f t="shared" si="19"/>
        <v>0</v>
      </c>
      <c r="N97" s="1">
        <f t="shared" ca="1" si="20"/>
        <v>0</v>
      </c>
      <c r="R97" s="13" t="str">
        <f t="shared" ca="1" si="21"/>
        <v/>
      </c>
      <c r="S97" s="13" t="str">
        <f t="shared" ca="1" si="22"/>
        <v/>
      </c>
    </row>
    <row r="98" spans="2:19" ht="13.75" customHeight="1" x14ac:dyDescent="0.2">
      <c r="B98" s="13" t="str">
        <f>IF(E98="","",VLOOKUP(E98, 'SKU Сливки'!$A$1:$B$50, 2, 0))</f>
        <v/>
      </c>
      <c r="C98" s="13"/>
      <c r="D98" s="13"/>
      <c r="G98" s="14" t="str">
        <f t="shared" ca="1" si="23"/>
        <v/>
      </c>
      <c r="H98" s="15" t="str">
        <f t="shared" ca="1" si="24"/>
        <v/>
      </c>
      <c r="I98" s="15" t="str">
        <f t="shared" ca="1" si="25"/>
        <v/>
      </c>
      <c r="K98" s="1">
        <f ca="1">IF(J98 = "-", -INDIRECT("C" &amp; ROW() - 1),F101)</f>
        <v>0</v>
      </c>
      <c r="L98" s="1">
        <f t="shared" ca="1" si="26"/>
        <v>0</v>
      </c>
      <c r="M98" s="1">
        <f t="shared" ref="M98:M122" si="27">IF(J98="-",1,0)</f>
        <v>0</v>
      </c>
      <c r="N98" s="1">
        <f t="shared" ref="N98:N122" ca="1" si="28">IF(L98 = 0, INDIRECT("N" &amp; ROW() - 1), L98)</f>
        <v>0</v>
      </c>
      <c r="R98" s="13" t="str">
        <f t="shared" ref="R98:R129" ca="1" si="29">IF(Q98 = "", "", Q98 / INDIRECT("D" &amp; ROW() - 1) )</f>
        <v/>
      </c>
      <c r="S98" s="13" t="str">
        <f t="shared" ca="1" si="22"/>
        <v/>
      </c>
    </row>
    <row r="99" spans="2:19" ht="13.75" customHeight="1" x14ac:dyDescent="0.2">
      <c r="B99" s="13" t="str">
        <f>IF(E99="","",VLOOKUP(E99, 'SKU Сливки'!$A$1:$B$50, 2, 0))</f>
        <v/>
      </c>
      <c r="C99" s="13"/>
      <c r="D99" s="13"/>
      <c r="G99" s="14" t="str">
        <f t="shared" ca="1" si="23"/>
        <v/>
      </c>
      <c r="H99" s="15" t="str">
        <f t="shared" ca="1" si="24"/>
        <v/>
      </c>
      <c r="I99" s="15" t="str">
        <f t="shared" ca="1" si="25"/>
        <v/>
      </c>
      <c r="K99" s="1">
        <f ca="1">IF(J99 = "-", -INDIRECT("C" &amp; ROW() - 1),F102)</f>
        <v>0</v>
      </c>
      <c r="L99" s="1">
        <f t="shared" ca="1" si="26"/>
        <v>0</v>
      </c>
      <c r="M99" s="1">
        <f t="shared" si="27"/>
        <v>0</v>
      </c>
      <c r="N99" s="1">
        <f t="shared" ca="1" si="28"/>
        <v>0</v>
      </c>
      <c r="R99" s="13" t="str">
        <f t="shared" ca="1" si="29"/>
        <v/>
      </c>
      <c r="S99" s="13" t="str">
        <f t="shared" ca="1" si="22"/>
        <v/>
      </c>
    </row>
    <row r="100" spans="2:19" ht="13.75" customHeight="1" x14ac:dyDescent="0.2">
      <c r="B100" s="13" t="str">
        <f>IF(E100="","",VLOOKUP(E100, 'SKU Сливки'!$A$1:$B$50, 2, 0))</f>
        <v/>
      </c>
      <c r="C100" s="13"/>
      <c r="D100" s="13"/>
      <c r="G100" s="14" t="str">
        <f t="shared" ca="1" si="23"/>
        <v/>
      </c>
      <c r="H100" s="15" t="str">
        <f t="shared" ca="1" si="24"/>
        <v/>
      </c>
      <c r="I100" s="15" t="str">
        <f t="shared" ca="1" si="25"/>
        <v/>
      </c>
      <c r="K100" s="1">
        <f ca="1">IF(J100 = "-", -INDIRECT("C" &amp; ROW() - 1),F103)</f>
        <v>0</v>
      </c>
      <c r="L100" s="1">
        <f t="shared" ref="L100:L122" ca="1" si="30">IF(J100 = "-", SUM(INDIRECT(ADDRESS(2,COLUMN(K100)) &amp; ":" &amp; ADDRESS(ROW(),COLUMN(K100)))), 0)</f>
        <v>0</v>
      </c>
      <c r="M100" s="1">
        <f t="shared" si="27"/>
        <v>0</v>
      </c>
      <c r="N100" s="1">
        <f t="shared" ca="1" si="28"/>
        <v>0</v>
      </c>
      <c r="R100" s="13" t="str">
        <f t="shared" ca="1" si="29"/>
        <v/>
      </c>
      <c r="S100" s="13" t="str">
        <f t="shared" ca="1" si="22"/>
        <v/>
      </c>
    </row>
    <row r="101" spans="2:19" ht="13.75" customHeight="1" x14ac:dyDescent="0.2">
      <c r="B101" s="13" t="str">
        <f>IF(E101="","",VLOOKUP(E101, 'SKU Сливки'!$A$1:$B$50, 2, 0))</f>
        <v/>
      </c>
      <c r="C101" s="13"/>
      <c r="D101" s="13"/>
      <c r="G101" s="14" t="str">
        <f t="shared" ref="G101:G132" ca="1" si="31">IF(J98="","",(INDIRECT("N" &amp; ROW() - 1) - N98))</f>
        <v/>
      </c>
      <c r="H101" s="15" t="str">
        <f t="shared" ref="H101:H132" ca="1" si="32">IF(J98 = "-", INDIRECT("D" &amp; ROW() - 1) * 1890,"")</f>
        <v/>
      </c>
      <c r="I101" s="15" t="str">
        <f t="shared" ca="1" si="25"/>
        <v/>
      </c>
      <c r="K101" s="1">
        <f ca="1">IF(J101 = "-", -INDIRECT("C" &amp; ROW() - 1),F104)</f>
        <v>0</v>
      </c>
      <c r="L101" s="1">
        <f t="shared" ca="1" si="30"/>
        <v>0</v>
      </c>
      <c r="M101" s="1">
        <f t="shared" si="27"/>
        <v>0</v>
      </c>
      <c r="N101" s="1">
        <f t="shared" ca="1" si="28"/>
        <v>0</v>
      </c>
      <c r="R101" s="13" t="str">
        <f t="shared" ca="1" si="29"/>
        <v/>
      </c>
      <c r="S101" s="13" t="str">
        <f t="shared" ca="1" si="22"/>
        <v/>
      </c>
    </row>
    <row r="102" spans="2:19" ht="13.75" customHeight="1" x14ac:dyDescent="0.2">
      <c r="B102" s="13" t="str">
        <f>IF(E102="","",VLOOKUP(E102, 'SKU Сливки'!$A$1:$B$50, 2, 0))</f>
        <v/>
      </c>
      <c r="C102" s="13"/>
      <c r="D102" s="13"/>
      <c r="G102" s="14" t="str">
        <f t="shared" ca="1" si="31"/>
        <v/>
      </c>
      <c r="H102" s="15" t="str">
        <f t="shared" ca="1" si="32"/>
        <v/>
      </c>
      <c r="I102" s="15" t="str">
        <f t="shared" ca="1" si="25"/>
        <v/>
      </c>
      <c r="K102" s="1">
        <f ca="1">IF(J102 = "-", -INDIRECT("C" &amp; ROW() - 1),F105)</f>
        <v>0</v>
      </c>
      <c r="L102" s="1">
        <f t="shared" ca="1" si="30"/>
        <v>0</v>
      </c>
      <c r="M102" s="1">
        <f t="shared" si="27"/>
        <v>0</v>
      </c>
      <c r="N102" s="1">
        <f t="shared" ca="1" si="28"/>
        <v>0</v>
      </c>
      <c r="R102" s="13" t="str">
        <f t="shared" ca="1" si="29"/>
        <v/>
      </c>
      <c r="S102" s="13" t="str">
        <f t="shared" ca="1" si="22"/>
        <v/>
      </c>
    </row>
    <row r="103" spans="2:19" ht="13.75" customHeight="1" x14ac:dyDescent="0.2">
      <c r="B103" s="13" t="str">
        <f>IF(E103="","",VLOOKUP(E103, 'SKU Сливки'!$A$1:$B$50, 0, 2))</f>
        <v/>
      </c>
      <c r="C103" s="13"/>
      <c r="D103" s="13"/>
      <c r="G103" s="14" t="str">
        <f t="shared" ca="1" si="31"/>
        <v/>
      </c>
      <c r="H103" s="15" t="str">
        <f t="shared" ca="1" si="32"/>
        <v/>
      </c>
      <c r="I103" s="15" t="str">
        <f t="shared" ca="1" si="25"/>
        <v/>
      </c>
      <c r="K103" s="1">
        <f ca="1">IF(J103 = "-", -INDIRECT("C" &amp; ROW() - 1),F106)</f>
        <v>0</v>
      </c>
      <c r="L103" s="1">
        <f t="shared" ca="1" si="30"/>
        <v>0</v>
      </c>
      <c r="M103" s="1">
        <f t="shared" si="27"/>
        <v>0</v>
      </c>
      <c r="N103" s="1">
        <f t="shared" ca="1" si="28"/>
        <v>0</v>
      </c>
      <c r="R103" s="13" t="str">
        <f t="shared" ca="1" si="29"/>
        <v/>
      </c>
      <c r="S103" s="13" t="str">
        <f t="shared" ca="1" si="22"/>
        <v/>
      </c>
    </row>
    <row r="104" spans="2:19" ht="13.75" customHeight="1" x14ac:dyDescent="0.2">
      <c r="B104" s="13" t="str">
        <f>IF(E104="","",VLOOKUP(E104, 'SKU Сливки'!$A$1:$B$50, 0, 2))</f>
        <v/>
      </c>
      <c r="C104" s="13"/>
      <c r="D104" s="13"/>
      <c r="G104" s="14" t="str">
        <f t="shared" ca="1" si="31"/>
        <v/>
      </c>
      <c r="H104" s="15" t="str">
        <f t="shared" ca="1" si="32"/>
        <v/>
      </c>
      <c r="I104" s="15" t="str">
        <f t="shared" ca="1" si="25"/>
        <v/>
      </c>
      <c r="K104" s="1">
        <f ca="1">IF(J104 = "-", -INDIRECT("C" &amp; ROW() - 1),F107)</f>
        <v>0</v>
      </c>
      <c r="L104" s="1">
        <f t="shared" ca="1" si="30"/>
        <v>0</v>
      </c>
      <c r="M104" s="1">
        <f t="shared" si="27"/>
        <v>0</v>
      </c>
      <c r="N104" s="1">
        <f t="shared" ca="1" si="28"/>
        <v>0</v>
      </c>
      <c r="R104" s="13" t="str">
        <f t="shared" ca="1" si="29"/>
        <v/>
      </c>
      <c r="S104" s="13" t="str">
        <f t="shared" ca="1" si="22"/>
        <v/>
      </c>
    </row>
    <row r="105" spans="2:19" ht="13.75" customHeight="1" x14ac:dyDescent="0.2">
      <c r="B105" s="13" t="str">
        <f>IF(E105="","",VLOOKUP(E105, 'SKU Сливки'!$A$1:$B$50, 0, 2))</f>
        <v/>
      </c>
      <c r="C105" s="13"/>
      <c r="D105" s="13"/>
      <c r="G105" s="14" t="str">
        <f t="shared" ca="1" si="31"/>
        <v/>
      </c>
      <c r="H105" s="15" t="str">
        <f t="shared" ca="1" si="32"/>
        <v/>
      </c>
      <c r="I105" s="15" t="str">
        <f t="shared" ca="1" si="25"/>
        <v/>
      </c>
      <c r="K105" s="1">
        <f ca="1">IF(J105 = "-", -INDIRECT("C" &amp; ROW() - 1),F108)</f>
        <v>0</v>
      </c>
      <c r="L105" s="1">
        <f t="shared" ca="1" si="30"/>
        <v>0</v>
      </c>
      <c r="M105" s="1">
        <f t="shared" si="27"/>
        <v>0</v>
      </c>
      <c r="N105" s="1">
        <f t="shared" ca="1" si="28"/>
        <v>0</v>
      </c>
      <c r="R105" s="13" t="str">
        <f t="shared" ca="1" si="29"/>
        <v/>
      </c>
      <c r="S105" s="13" t="str">
        <f t="shared" ca="1" si="22"/>
        <v/>
      </c>
    </row>
    <row r="106" spans="2:19" ht="13.75" customHeight="1" x14ac:dyDescent="0.2">
      <c r="B106" s="13" t="str">
        <f>IF(E106="","",VLOOKUP(E106, 'SKU Сливки'!$A$1:$B$50, 0, 2))</f>
        <v/>
      </c>
      <c r="C106" s="13"/>
      <c r="D106" s="13"/>
      <c r="G106" s="14" t="str">
        <f t="shared" ca="1" si="31"/>
        <v/>
      </c>
      <c r="H106" s="15" t="str">
        <f t="shared" ca="1" si="32"/>
        <v/>
      </c>
      <c r="I106" s="15" t="str">
        <f t="shared" ca="1" si="25"/>
        <v/>
      </c>
      <c r="K106" s="1">
        <f ca="1">IF(J106 = "-", -INDIRECT("C" &amp; ROW() - 1),F109)</f>
        <v>0</v>
      </c>
      <c r="L106" s="1">
        <f t="shared" ca="1" si="30"/>
        <v>0</v>
      </c>
      <c r="M106" s="1">
        <f t="shared" si="27"/>
        <v>0</v>
      </c>
      <c r="N106" s="1">
        <f t="shared" ca="1" si="28"/>
        <v>0</v>
      </c>
      <c r="R106" s="13" t="str">
        <f t="shared" ca="1" si="29"/>
        <v/>
      </c>
      <c r="S106" s="13" t="str">
        <f t="shared" ca="1" si="22"/>
        <v/>
      </c>
    </row>
    <row r="107" spans="2:19" ht="13.75" customHeight="1" x14ac:dyDescent="0.2">
      <c r="B107" s="13" t="str">
        <f>IF(E107="","",VLOOKUP(E107, 'SKU Сливки'!$A$1:$B$50, 0, 2))</f>
        <v/>
      </c>
      <c r="C107" s="13"/>
      <c r="D107" s="13"/>
      <c r="G107" s="14" t="str">
        <f t="shared" ca="1" si="31"/>
        <v/>
      </c>
      <c r="H107" s="15" t="str">
        <f t="shared" ca="1" si="32"/>
        <v/>
      </c>
      <c r="I107" s="15" t="str">
        <f t="shared" ca="1" si="25"/>
        <v/>
      </c>
      <c r="K107" s="1">
        <f ca="1">IF(J107 = "-", -INDIRECT("C" &amp; ROW() - 1),F110)</f>
        <v>0</v>
      </c>
      <c r="L107" s="1">
        <f t="shared" ca="1" si="30"/>
        <v>0</v>
      </c>
      <c r="M107" s="1">
        <f t="shared" si="27"/>
        <v>0</v>
      </c>
      <c r="N107" s="1">
        <f t="shared" ca="1" si="28"/>
        <v>0</v>
      </c>
      <c r="R107" s="13" t="str">
        <f t="shared" ca="1" si="29"/>
        <v/>
      </c>
      <c r="S107" s="13" t="str">
        <f t="shared" ca="1" si="22"/>
        <v/>
      </c>
    </row>
    <row r="108" spans="2:19" ht="13.75" customHeight="1" x14ac:dyDescent="0.2">
      <c r="B108" s="13" t="str">
        <f>IF(E108="","",VLOOKUP(E108, 'SKU Сливки'!$A$1:$B$50, 0, 2))</f>
        <v/>
      </c>
      <c r="C108" s="13"/>
      <c r="D108" s="13"/>
      <c r="G108" s="14" t="str">
        <f t="shared" ca="1" si="31"/>
        <v/>
      </c>
      <c r="H108" s="15" t="str">
        <f t="shared" ca="1" si="32"/>
        <v/>
      </c>
      <c r="I108" s="15" t="str">
        <f t="shared" ca="1" si="25"/>
        <v/>
      </c>
      <c r="K108" s="1">
        <f ca="1">IF(J108 = "-", -INDIRECT("C" &amp; ROW() - 1),F111)</f>
        <v>0</v>
      </c>
      <c r="L108" s="1">
        <f t="shared" ca="1" si="30"/>
        <v>0</v>
      </c>
      <c r="M108" s="1">
        <f t="shared" si="27"/>
        <v>0</v>
      </c>
      <c r="N108" s="1">
        <f t="shared" ca="1" si="28"/>
        <v>0</v>
      </c>
      <c r="R108" s="13" t="str">
        <f t="shared" ca="1" si="29"/>
        <v/>
      </c>
      <c r="S108" s="13" t="str">
        <f t="shared" ca="1" si="22"/>
        <v/>
      </c>
    </row>
    <row r="109" spans="2:19" ht="13.75" customHeight="1" x14ac:dyDescent="0.2">
      <c r="B109" s="13" t="str">
        <f>IF(E109="","",VLOOKUP(E109, 'SKU Сливки'!$A$1:$B$50, 0, 2))</f>
        <v/>
      </c>
      <c r="C109" s="13"/>
      <c r="D109" s="13"/>
      <c r="G109" s="14" t="str">
        <f t="shared" ca="1" si="31"/>
        <v/>
      </c>
      <c r="H109" s="15" t="str">
        <f t="shared" ca="1" si="32"/>
        <v/>
      </c>
      <c r="I109" s="15" t="str">
        <f t="shared" ca="1" si="25"/>
        <v/>
      </c>
      <c r="K109" s="1">
        <f ca="1">IF(J109 = "-", -INDIRECT("C" &amp; ROW() - 1),F112)</f>
        <v>0</v>
      </c>
      <c r="L109" s="1">
        <f t="shared" ca="1" si="30"/>
        <v>0</v>
      </c>
      <c r="M109" s="1">
        <f t="shared" si="27"/>
        <v>0</v>
      </c>
      <c r="N109" s="1">
        <f t="shared" ca="1" si="28"/>
        <v>0</v>
      </c>
      <c r="R109" s="13" t="str">
        <f t="shared" ca="1" si="29"/>
        <v/>
      </c>
      <c r="S109" s="13" t="str">
        <f t="shared" ca="1" si="22"/>
        <v/>
      </c>
    </row>
    <row r="110" spans="2:19" ht="13.75" customHeight="1" x14ac:dyDescent="0.2">
      <c r="B110" s="13" t="str">
        <f>IF(E110="","",VLOOKUP(E110, 'SKU Сливки'!$A$1:$B$50, 0, 2))</f>
        <v/>
      </c>
      <c r="C110" s="13"/>
      <c r="D110" s="13"/>
      <c r="G110" s="14" t="str">
        <f t="shared" ca="1" si="31"/>
        <v/>
      </c>
      <c r="H110" s="15" t="str">
        <f t="shared" ca="1" si="32"/>
        <v/>
      </c>
      <c r="I110" s="15" t="str">
        <f t="shared" ca="1" si="25"/>
        <v/>
      </c>
      <c r="K110" s="1">
        <f ca="1">IF(J110 = "-", -INDIRECT("C" &amp; ROW() - 1),F113)</f>
        <v>0</v>
      </c>
      <c r="L110" s="1">
        <f t="shared" ca="1" si="30"/>
        <v>0</v>
      </c>
      <c r="M110" s="1">
        <f t="shared" si="27"/>
        <v>0</v>
      </c>
      <c r="N110" s="1">
        <f t="shared" ca="1" si="28"/>
        <v>0</v>
      </c>
      <c r="R110" s="13" t="str">
        <f t="shared" ca="1" si="29"/>
        <v/>
      </c>
      <c r="S110" s="13" t="str">
        <f t="shared" ca="1" si="22"/>
        <v/>
      </c>
    </row>
    <row r="111" spans="2:19" ht="13.75" customHeight="1" x14ac:dyDescent="0.2">
      <c r="B111" s="13" t="str">
        <f>IF(E111="","",VLOOKUP(E111, 'SKU Сливки'!$A$1:$B$50, 0, 2))</f>
        <v/>
      </c>
      <c r="C111" s="13"/>
      <c r="D111" s="13"/>
      <c r="G111" s="14" t="str">
        <f t="shared" ca="1" si="31"/>
        <v/>
      </c>
      <c r="H111" s="15" t="str">
        <f t="shared" ca="1" si="32"/>
        <v/>
      </c>
      <c r="I111" s="15" t="str">
        <f t="shared" ca="1" si="25"/>
        <v/>
      </c>
      <c r="K111" s="1">
        <f ca="1">IF(J111 = "-", -INDIRECT("C" &amp; ROW() - 1),F114)</f>
        <v>0</v>
      </c>
      <c r="L111" s="1">
        <f t="shared" ca="1" si="30"/>
        <v>0</v>
      </c>
      <c r="M111" s="1">
        <f t="shared" si="27"/>
        <v>0</v>
      </c>
      <c r="N111" s="1">
        <f t="shared" ca="1" si="28"/>
        <v>0</v>
      </c>
      <c r="R111" s="13" t="str">
        <f t="shared" ca="1" si="29"/>
        <v/>
      </c>
      <c r="S111" s="13" t="str">
        <f t="shared" ca="1" si="22"/>
        <v/>
      </c>
    </row>
    <row r="112" spans="2:19" ht="13.75" customHeight="1" x14ac:dyDescent="0.2">
      <c r="B112" s="13" t="str">
        <f>IF(E112="","",VLOOKUP(E112, 'SKU Сливки'!$A$1:$B$50, 0, 2))</f>
        <v/>
      </c>
      <c r="C112" s="13"/>
      <c r="D112" s="13"/>
      <c r="G112" s="14" t="str">
        <f t="shared" ca="1" si="31"/>
        <v/>
      </c>
      <c r="H112" s="15" t="str">
        <f t="shared" ca="1" si="32"/>
        <v/>
      </c>
      <c r="I112" s="15" t="str">
        <f t="shared" ca="1" si="25"/>
        <v/>
      </c>
      <c r="K112" s="1">
        <f ca="1">IF(J112 = "-", -INDIRECT("C" &amp; ROW() - 1),F115)</f>
        <v>0</v>
      </c>
      <c r="L112" s="1">
        <f t="shared" ca="1" si="30"/>
        <v>0</v>
      </c>
      <c r="M112" s="1">
        <f t="shared" si="27"/>
        <v>0</v>
      </c>
      <c r="N112" s="1">
        <f t="shared" ca="1" si="28"/>
        <v>0</v>
      </c>
      <c r="R112" s="13" t="str">
        <f t="shared" ca="1" si="29"/>
        <v/>
      </c>
      <c r="S112" s="13" t="str">
        <f t="shared" ca="1" si="22"/>
        <v/>
      </c>
    </row>
    <row r="113" spans="2:19" ht="13.75" customHeight="1" x14ac:dyDescent="0.2">
      <c r="B113" s="13" t="str">
        <f>IF(E113="","",VLOOKUP(E113, 'SKU Сливки'!$A$1:$B$50, 0, 2))</f>
        <v/>
      </c>
      <c r="C113" s="13"/>
      <c r="D113" s="13"/>
      <c r="G113" s="14" t="str">
        <f t="shared" ca="1" si="31"/>
        <v/>
      </c>
      <c r="H113" s="15" t="str">
        <f t="shared" ca="1" si="32"/>
        <v/>
      </c>
      <c r="I113" s="15" t="str">
        <f t="shared" ca="1" si="25"/>
        <v/>
      </c>
      <c r="K113" s="1">
        <f ca="1">IF(J113 = "-", -INDIRECT("C" &amp; ROW() - 1),F116)</f>
        <v>0</v>
      </c>
      <c r="L113" s="1">
        <f t="shared" ca="1" si="30"/>
        <v>0</v>
      </c>
      <c r="M113" s="1">
        <f t="shared" si="27"/>
        <v>0</v>
      </c>
      <c r="N113" s="1">
        <f t="shared" ca="1" si="28"/>
        <v>0</v>
      </c>
      <c r="R113" s="13" t="str">
        <f t="shared" ca="1" si="29"/>
        <v/>
      </c>
      <c r="S113" s="13" t="str">
        <f t="shared" ca="1" si="22"/>
        <v/>
      </c>
    </row>
    <row r="114" spans="2:19" ht="13.75" customHeight="1" x14ac:dyDescent="0.2">
      <c r="B114" s="13" t="str">
        <f>IF(E114="","",VLOOKUP(E114, 'SKU Сливки'!$A$1:$B$50, 0, 2))</f>
        <v/>
      </c>
      <c r="C114" s="13"/>
      <c r="D114" s="13"/>
      <c r="G114" s="14" t="str">
        <f t="shared" ca="1" si="31"/>
        <v/>
      </c>
      <c r="H114" s="15" t="str">
        <f t="shared" ca="1" si="32"/>
        <v/>
      </c>
      <c r="I114" s="15" t="str">
        <f t="shared" ca="1" si="25"/>
        <v/>
      </c>
      <c r="K114" s="1">
        <f ca="1">IF(J114 = "-", -INDIRECT("C" &amp; ROW() - 1),F117)</f>
        <v>0</v>
      </c>
      <c r="L114" s="1">
        <f t="shared" ca="1" si="30"/>
        <v>0</v>
      </c>
      <c r="M114" s="1">
        <f t="shared" si="27"/>
        <v>0</v>
      </c>
      <c r="N114" s="1">
        <f t="shared" ca="1" si="28"/>
        <v>0</v>
      </c>
      <c r="R114" s="13" t="str">
        <f t="shared" ca="1" si="29"/>
        <v/>
      </c>
      <c r="S114" s="13" t="str">
        <f t="shared" ca="1" si="22"/>
        <v/>
      </c>
    </row>
    <row r="115" spans="2:19" ht="13.75" customHeight="1" x14ac:dyDescent="0.2">
      <c r="B115" s="13" t="str">
        <f>IF(E115="","",VLOOKUP(E115, 'SKU Сливки'!$A$1:$B$50, 0, 2))</f>
        <v/>
      </c>
      <c r="C115" s="13"/>
      <c r="D115" s="13"/>
      <c r="G115" s="14" t="str">
        <f t="shared" ca="1" si="31"/>
        <v/>
      </c>
      <c r="H115" s="15" t="str">
        <f t="shared" ca="1" si="32"/>
        <v/>
      </c>
      <c r="I115" s="15" t="str">
        <f t="shared" ca="1" si="25"/>
        <v/>
      </c>
      <c r="K115" s="1">
        <f ca="1">IF(J115 = "-", -INDIRECT("C" &amp; ROW() - 1),F118)</f>
        <v>0</v>
      </c>
      <c r="L115" s="1">
        <f t="shared" ca="1" si="30"/>
        <v>0</v>
      </c>
      <c r="M115" s="1">
        <f t="shared" si="27"/>
        <v>0</v>
      </c>
      <c r="N115" s="1">
        <f t="shared" ca="1" si="28"/>
        <v>0</v>
      </c>
      <c r="R115" s="13" t="str">
        <f t="shared" ca="1" si="29"/>
        <v/>
      </c>
      <c r="S115" s="13" t="str">
        <f t="shared" ca="1" si="22"/>
        <v/>
      </c>
    </row>
    <row r="116" spans="2:19" ht="13.75" customHeight="1" x14ac:dyDescent="0.2">
      <c r="B116" s="13" t="str">
        <f>IF(E116="","",VLOOKUP(E116, 'SKU Сливки'!$A$1:$B$50, 0, 2))</f>
        <v/>
      </c>
      <c r="C116" s="13"/>
      <c r="D116" s="13"/>
      <c r="G116" s="14" t="str">
        <f t="shared" ca="1" si="31"/>
        <v/>
      </c>
      <c r="H116" s="15" t="str">
        <f t="shared" ca="1" si="32"/>
        <v/>
      </c>
      <c r="I116" s="15" t="str">
        <f t="shared" ca="1" si="25"/>
        <v/>
      </c>
      <c r="K116" s="1">
        <f ca="1">IF(J116 = "-", -INDIRECT("C" &amp; ROW() - 1),F119)</f>
        <v>0</v>
      </c>
      <c r="L116" s="1">
        <f t="shared" ca="1" si="30"/>
        <v>0</v>
      </c>
      <c r="M116" s="1">
        <f t="shared" si="27"/>
        <v>0</v>
      </c>
      <c r="N116" s="1">
        <f t="shared" ca="1" si="28"/>
        <v>0</v>
      </c>
      <c r="R116" s="13" t="str">
        <f t="shared" ca="1" si="29"/>
        <v/>
      </c>
      <c r="S116" s="13" t="str">
        <f t="shared" ca="1" si="22"/>
        <v/>
      </c>
    </row>
    <row r="117" spans="2:19" ht="13.75" customHeight="1" x14ac:dyDescent="0.2">
      <c r="B117" s="13" t="str">
        <f>IF(E117="","",VLOOKUP(E117, 'SKU Сливки'!$A$1:$B$50, 0, 2))</f>
        <v/>
      </c>
      <c r="C117" s="13"/>
      <c r="D117" s="13"/>
      <c r="G117" s="14" t="str">
        <f t="shared" ca="1" si="31"/>
        <v/>
      </c>
      <c r="H117" s="15" t="str">
        <f t="shared" ca="1" si="32"/>
        <v/>
      </c>
      <c r="I117" s="15" t="str">
        <f t="shared" ca="1" si="25"/>
        <v/>
      </c>
      <c r="K117" s="1">
        <f ca="1">IF(J117 = "-", -INDIRECT("C" &amp; ROW() - 1),F120)</f>
        <v>0</v>
      </c>
      <c r="L117" s="1">
        <f t="shared" ca="1" si="30"/>
        <v>0</v>
      </c>
      <c r="M117" s="1">
        <f t="shared" si="27"/>
        <v>0</v>
      </c>
      <c r="N117" s="1">
        <f t="shared" ca="1" si="28"/>
        <v>0</v>
      </c>
      <c r="R117" s="13" t="str">
        <f t="shared" ca="1" si="29"/>
        <v/>
      </c>
      <c r="S117" s="13" t="str">
        <f t="shared" ca="1" si="22"/>
        <v/>
      </c>
    </row>
    <row r="118" spans="2:19" ht="13.75" customHeight="1" x14ac:dyDescent="0.2">
      <c r="B118" s="13" t="str">
        <f>IF(E118="","",VLOOKUP(E118, 'SKU Сливки'!$A$1:$B$50, 0, 2))</f>
        <v/>
      </c>
      <c r="C118" s="13"/>
      <c r="D118" s="13"/>
      <c r="G118" s="14" t="str">
        <f t="shared" ca="1" si="31"/>
        <v/>
      </c>
      <c r="H118" s="15" t="str">
        <f t="shared" ca="1" si="32"/>
        <v/>
      </c>
      <c r="I118" s="15" t="str">
        <f t="shared" ca="1" si="25"/>
        <v/>
      </c>
      <c r="K118" s="1">
        <f ca="1">IF(J118 = "-", -INDIRECT("C" &amp; ROW() - 1),F121)</f>
        <v>0</v>
      </c>
      <c r="L118" s="1">
        <f t="shared" ca="1" si="30"/>
        <v>0</v>
      </c>
      <c r="M118" s="1">
        <f t="shared" si="27"/>
        <v>0</v>
      </c>
      <c r="N118" s="1">
        <f t="shared" ca="1" si="28"/>
        <v>0</v>
      </c>
      <c r="R118" s="13" t="str">
        <f t="shared" ca="1" si="29"/>
        <v/>
      </c>
      <c r="S118" s="13" t="str">
        <f t="shared" ca="1" si="22"/>
        <v/>
      </c>
    </row>
    <row r="119" spans="2:19" ht="13.75" customHeight="1" x14ac:dyDescent="0.2">
      <c r="B119" s="13" t="str">
        <f>IF(E119="","",VLOOKUP(E119, 'SKU Сливки'!$A$1:$B$50, 0, 2))</f>
        <v/>
      </c>
      <c r="C119" s="13"/>
      <c r="D119" s="13"/>
      <c r="G119" s="14" t="str">
        <f t="shared" ca="1" si="31"/>
        <v/>
      </c>
      <c r="H119" s="15" t="str">
        <f t="shared" ca="1" si="32"/>
        <v/>
      </c>
      <c r="I119" s="15" t="str">
        <f t="shared" ca="1" si="25"/>
        <v/>
      </c>
      <c r="K119" s="1">
        <f ca="1">IF(J119 = "-", -INDIRECT("C" &amp; ROW() - 1),F122)</f>
        <v>0</v>
      </c>
      <c r="L119" s="1">
        <f t="shared" ca="1" si="30"/>
        <v>0</v>
      </c>
      <c r="M119" s="1">
        <f t="shared" si="27"/>
        <v>0</v>
      </c>
      <c r="N119" s="1">
        <f t="shared" ca="1" si="28"/>
        <v>0</v>
      </c>
      <c r="R119" s="13" t="str">
        <f t="shared" ca="1" si="29"/>
        <v/>
      </c>
      <c r="S119" s="13" t="str">
        <f t="shared" ca="1" si="22"/>
        <v/>
      </c>
    </row>
    <row r="120" spans="2:19" ht="13.75" customHeight="1" x14ac:dyDescent="0.2">
      <c r="B120" s="13" t="str">
        <f>IF(E120="","",VLOOKUP(E120, 'SKU Сливки'!$A$1:$B$50, 0, 2))</f>
        <v/>
      </c>
      <c r="C120" s="13"/>
      <c r="D120" s="13"/>
      <c r="G120" s="14" t="str">
        <f t="shared" ca="1" si="31"/>
        <v/>
      </c>
      <c r="H120" s="15" t="str">
        <f t="shared" ca="1" si="32"/>
        <v/>
      </c>
      <c r="I120" s="15" t="str">
        <f t="shared" ca="1" si="25"/>
        <v/>
      </c>
      <c r="K120" s="1">
        <f ca="1">IF(J120 = "-", -INDIRECT("C" &amp; ROW() - 1),F123)</f>
        <v>0</v>
      </c>
      <c r="L120" s="1">
        <f t="shared" ca="1" si="30"/>
        <v>0</v>
      </c>
      <c r="M120" s="1">
        <f t="shared" si="27"/>
        <v>0</v>
      </c>
      <c r="N120" s="1">
        <f t="shared" ca="1" si="28"/>
        <v>0</v>
      </c>
      <c r="R120" s="13" t="str">
        <f t="shared" ca="1" si="29"/>
        <v/>
      </c>
      <c r="S120" s="13" t="str">
        <f t="shared" ca="1" si="22"/>
        <v/>
      </c>
    </row>
    <row r="121" spans="2:19" ht="13.75" customHeight="1" x14ac:dyDescent="0.2">
      <c r="B121" s="13" t="str">
        <f>IF(E121="","",VLOOKUP(E121, 'SKU Сливки'!$A$1:$B$50, 0, 2))</f>
        <v/>
      </c>
      <c r="C121" s="13"/>
      <c r="D121" s="13"/>
      <c r="G121" s="14" t="str">
        <f t="shared" ca="1" si="31"/>
        <v/>
      </c>
      <c r="H121" s="15" t="str">
        <f t="shared" ca="1" si="32"/>
        <v/>
      </c>
      <c r="I121" s="15" t="str">
        <f t="shared" ca="1" si="25"/>
        <v/>
      </c>
      <c r="K121" s="1">
        <f ca="1">IF(J121 = "-", -INDIRECT("C" &amp; ROW() - 1),F124)</f>
        <v>0</v>
      </c>
      <c r="L121" s="1">
        <f t="shared" ca="1" si="30"/>
        <v>0</v>
      </c>
      <c r="M121" s="1">
        <f t="shared" si="27"/>
        <v>0</v>
      </c>
      <c r="N121" s="1">
        <f t="shared" ca="1" si="28"/>
        <v>0</v>
      </c>
      <c r="R121" s="13" t="str">
        <f t="shared" ca="1" si="29"/>
        <v/>
      </c>
      <c r="S121" s="13" t="str">
        <f t="shared" ca="1" si="22"/>
        <v/>
      </c>
    </row>
    <row r="122" spans="2:19" ht="13.75" customHeight="1" x14ac:dyDescent="0.2">
      <c r="B122" s="13" t="str">
        <f>IF(E122="","",VLOOKUP(E122, 'SKU Сливки'!$A$1:$B$50, 0, 2))</f>
        <v/>
      </c>
      <c r="C122" s="13"/>
      <c r="D122" s="13"/>
      <c r="G122" s="14" t="str">
        <f t="shared" ca="1" si="31"/>
        <v/>
      </c>
      <c r="H122" s="15" t="str">
        <f t="shared" ca="1" si="32"/>
        <v/>
      </c>
      <c r="I122" s="15" t="str">
        <f t="shared" ca="1" si="25"/>
        <v/>
      </c>
      <c r="K122" s="1">
        <f ca="1">IF(J122 = "-", -INDIRECT("C" &amp; ROW() - 1),F125)</f>
        <v>0</v>
      </c>
      <c r="L122" s="1">
        <f t="shared" ca="1" si="30"/>
        <v>0</v>
      </c>
      <c r="M122" s="1">
        <f t="shared" si="27"/>
        <v>0</v>
      </c>
      <c r="N122" s="1">
        <f t="shared" ca="1" si="28"/>
        <v>0</v>
      </c>
      <c r="R122" s="13" t="str">
        <f t="shared" ca="1" si="29"/>
        <v/>
      </c>
      <c r="S122" s="13" t="str">
        <f t="shared" ca="1" si="22"/>
        <v/>
      </c>
    </row>
    <row r="123" spans="2:19" ht="13.75" customHeight="1" x14ac:dyDescent="0.2">
      <c r="B123" s="13" t="str">
        <f>IF(E123="","",VLOOKUP(E123, 'SKU Сливки'!$A$1:$B$50, 0, 2))</f>
        <v/>
      </c>
      <c r="C123" s="13"/>
      <c r="D123" s="13"/>
      <c r="G123" s="14" t="str">
        <f t="shared" ca="1" si="31"/>
        <v/>
      </c>
      <c r="H123" s="15" t="str">
        <f t="shared" ca="1" si="32"/>
        <v/>
      </c>
      <c r="I123" s="15" t="str">
        <f t="shared" ca="1" si="25"/>
        <v/>
      </c>
      <c r="R123" s="13" t="str">
        <f t="shared" ca="1" si="29"/>
        <v/>
      </c>
      <c r="S123" s="13" t="str">
        <f t="shared" ca="1" si="22"/>
        <v/>
      </c>
    </row>
    <row r="124" spans="2:19" ht="13.75" customHeight="1" x14ac:dyDescent="0.2">
      <c r="B124" s="13" t="str">
        <f>IF(E124="","",VLOOKUP(E124, 'SKU Сливки'!$A$1:$B$50, 0, 2))</f>
        <v/>
      </c>
      <c r="C124" s="13"/>
      <c r="D124" s="13" t="str">
        <f>IF(E124="","",VLOOKUP(E124,[1]SKU!$A$1:$D$150,4,0))</f>
        <v/>
      </c>
      <c r="G124" s="14" t="str">
        <f t="shared" ca="1" si="31"/>
        <v/>
      </c>
      <c r="H124" s="15" t="str">
        <f t="shared" ca="1" si="32"/>
        <v/>
      </c>
      <c r="I124" s="15" t="str">
        <f t="shared" ca="1" si="25"/>
        <v/>
      </c>
      <c r="R124" s="13" t="str">
        <f t="shared" ca="1" si="29"/>
        <v/>
      </c>
      <c r="S124" s="13" t="str">
        <f t="shared" ca="1" si="22"/>
        <v/>
      </c>
    </row>
    <row r="125" spans="2:19" ht="13.75" customHeight="1" x14ac:dyDescent="0.2">
      <c r="B125" s="13" t="str">
        <f>IF(E125="","",VLOOKUP(E125, 'SKU Сливки'!$A$1:$B$50, 0, 2))</f>
        <v/>
      </c>
      <c r="C125" s="13"/>
      <c r="D125" s="13" t="str">
        <f>IF(E125="","",VLOOKUP(E125,[1]SKU!$A$1:$D$150,4,0))</f>
        <v/>
      </c>
      <c r="G125" s="14" t="str">
        <f t="shared" ca="1" si="31"/>
        <v/>
      </c>
      <c r="H125" s="15" t="str">
        <f t="shared" ca="1" si="32"/>
        <v/>
      </c>
      <c r="I125" s="15" t="str">
        <f t="shared" ca="1" si="25"/>
        <v/>
      </c>
      <c r="R125" s="13" t="str">
        <f t="shared" ca="1" si="29"/>
        <v/>
      </c>
      <c r="S125" s="13" t="str">
        <f t="shared" ca="1" si="22"/>
        <v/>
      </c>
    </row>
    <row r="126" spans="2:19" ht="13.75" customHeight="1" x14ac:dyDescent="0.2">
      <c r="B126" s="13" t="str">
        <f>IF(E126="","",VLOOKUP(E126, 'SKU Сливки'!$A$1:$B$50, 0, 2))</f>
        <v/>
      </c>
      <c r="C126" s="13"/>
      <c r="D126" s="13" t="str">
        <f>IF(E126="","",VLOOKUP(E126,[1]SKU!$A$1:$D$150,4,0))</f>
        <v/>
      </c>
      <c r="G126" s="14" t="str">
        <f t="shared" ca="1" si="31"/>
        <v/>
      </c>
      <c r="H126" s="15" t="str">
        <f t="shared" ca="1" si="32"/>
        <v/>
      </c>
      <c r="I126" s="15" t="str">
        <f t="shared" ca="1" si="25"/>
        <v/>
      </c>
      <c r="R126" s="13" t="str">
        <f t="shared" ca="1" si="29"/>
        <v/>
      </c>
      <c r="S126" s="13" t="str">
        <f t="shared" ca="1" si="22"/>
        <v/>
      </c>
    </row>
    <row r="127" spans="2:19" ht="13.75" customHeight="1" x14ac:dyDescent="0.2">
      <c r="B127" s="13" t="str">
        <f>IF(E127="","",VLOOKUP(E127, 'SKU Сливки'!$A$1:$B$50, 0, 2))</f>
        <v/>
      </c>
      <c r="C127" s="13"/>
      <c r="D127" s="13" t="str">
        <f>IF(E127="","",VLOOKUP(E127,[1]SKU!$A$1:$D$150,4,0))</f>
        <v/>
      </c>
      <c r="G127" s="14" t="str">
        <f t="shared" ca="1" si="31"/>
        <v/>
      </c>
      <c r="H127" s="15" t="str">
        <f t="shared" ca="1" si="32"/>
        <v/>
      </c>
      <c r="I127" s="15" t="str">
        <f t="shared" ca="1" si="25"/>
        <v/>
      </c>
      <c r="R127" s="13" t="str">
        <f t="shared" ca="1" si="29"/>
        <v/>
      </c>
      <c r="S127" s="13" t="str">
        <f t="shared" ca="1" si="22"/>
        <v/>
      </c>
    </row>
    <row r="128" spans="2:19" ht="13.75" customHeight="1" x14ac:dyDescent="0.2">
      <c r="B128" s="13" t="str">
        <f>IF(E128="","",VLOOKUP(E128, 'SKU Сливки'!$A$1:$B$50, 0, 2))</f>
        <v/>
      </c>
      <c r="C128" s="13"/>
      <c r="D128" s="13" t="str">
        <f>IF(E128="","",VLOOKUP(E128,[1]SKU!$A$1:$D$150,4,0))</f>
        <v/>
      </c>
      <c r="G128" s="14" t="str">
        <f t="shared" ca="1" si="31"/>
        <v/>
      </c>
      <c r="H128" s="15" t="str">
        <f t="shared" ca="1" si="32"/>
        <v/>
      </c>
      <c r="I128" s="15" t="str">
        <f t="shared" ca="1" si="25"/>
        <v/>
      </c>
      <c r="R128" s="13" t="str">
        <f t="shared" ca="1" si="29"/>
        <v/>
      </c>
      <c r="S128" s="13" t="str">
        <f t="shared" ca="1" si="22"/>
        <v/>
      </c>
    </row>
    <row r="129" spans="2:19" ht="13.75" customHeight="1" x14ac:dyDescent="0.2">
      <c r="B129" s="13" t="str">
        <f>IF(E129="","",VLOOKUP(E129, 'SKU Сливки'!$A$1:$B$50, 0, 2))</f>
        <v/>
      </c>
      <c r="C129" s="13"/>
      <c r="D129" s="13" t="str">
        <f>IF(E129="","",VLOOKUP(E129,[1]SKU!$A$1:$D$150,4,0))</f>
        <v/>
      </c>
      <c r="G129" s="14" t="str">
        <f t="shared" ca="1" si="31"/>
        <v/>
      </c>
      <c r="H129" s="15" t="str">
        <f t="shared" ca="1" si="32"/>
        <v/>
      </c>
      <c r="I129" s="15" t="str">
        <f t="shared" ca="1" si="25"/>
        <v/>
      </c>
      <c r="R129" s="13" t="str">
        <f t="shared" ca="1" si="29"/>
        <v/>
      </c>
      <c r="S129" s="13" t="str">
        <f t="shared" ca="1" si="22"/>
        <v/>
      </c>
    </row>
    <row r="130" spans="2:19" ht="13.75" customHeight="1" x14ac:dyDescent="0.2">
      <c r="B130" s="13" t="str">
        <f>IF(E130="","",VLOOKUP(E130, 'SKU Сливки'!$A$1:$B$50, 0, 2))</f>
        <v/>
      </c>
      <c r="C130" s="13"/>
      <c r="D130" s="13" t="str">
        <f>IF(E130="","",VLOOKUP(E130,[1]SKU!$A$1:$D$150,4,0))</f>
        <v/>
      </c>
      <c r="G130" s="14" t="str">
        <f t="shared" ca="1" si="31"/>
        <v/>
      </c>
      <c r="H130" s="15" t="str">
        <f t="shared" ca="1" si="32"/>
        <v/>
      </c>
      <c r="I130" s="15" t="str">
        <f t="shared" ca="1" si="25"/>
        <v/>
      </c>
      <c r="R130" s="13" t="str">
        <f t="shared" ref="R130:R161" ca="1" si="33">IF(Q130 = "", "", Q130 / INDIRECT("D" &amp; ROW() - 1) )</f>
        <v/>
      </c>
      <c r="S130" s="13" t="str">
        <f t="shared" ref="S130:S193" ca="1" si="34">IF(J130="-",IF(ISNUMBER(SEARCH(",", INDIRECT("B" &amp; ROW() - 1) )),1,""), "")</f>
        <v/>
      </c>
    </row>
    <row r="131" spans="2:19" ht="13.75" customHeight="1" x14ac:dyDescent="0.2">
      <c r="B131" s="13" t="str">
        <f>IF(E131="","",VLOOKUP(E131, 'SKU Сливки'!$A$1:$B$50, 0, 2))</f>
        <v/>
      </c>
      <c r="C131" s="13"/>
      <c r="D131" s="13" t="str">
        <f>IF(E131="","",VLOOKUP(E131,[1]SKU!$A$1:$D$150,4,0))</f>
        <v/>
      </c>
      <c r="G131" s="14" t="str">
        <f t="shared" ca="1" si="31"/>
        <v/>
      </c>
      <c r="H131" s="15" t="str">
        <f t="shared" ca="1" si="32"/>
        <v/>
      </c>
      <c r="I131" s="15" t="str">
        <f t="shared" ca="1" si="25"/>
        <v/>
      </c>
      <c r="R131" s="13" t="str">
        <f t="shared" ca="1" si="33"/>
        <v/>
      </c>
      <c r="S131" s="13" t="str">
        <f t="shared" ca="1" si="34"/>
        <v/>
      </c>
    </row>
    <row r="132" spans="2:19" ht="13.75" customHeight="1" x14ac:dyDescent="0.2">
      <c r="B132" s="13" t="str">
        <f>IF(E132="","",VLOOKUP(E132, 'SKU Сливки'!$A$1:$B$50, 0, 2))</f>
        <v/>
      </c>
      <c r="C132" s="13"/>
      <c r="D132" s="13" t="str">
        <f>IF(E132="","",VLOOKUP(E132,[1]SKU!$A$1:$D$150,4,0))</f>
        <v/>
      </c>
      <c r="G132" s="14" t="str">
        <f t="shared" ca="1" si="31"/>
        <v/>
      </c>
      <c r="H132" s="15" t="str">
        <f t="shared" ca="1" si="32"/>
        <v/>
      </c>
      <c r="I132" s="15" t="str">
        <f t="shared" ca="1" si="25"/>
        <v/>
      </c>
      <c r="R132" s="13" t="str">
        <f t="shared" ca="1" si="33"/>
        <v/>
      </c>
      <c r="S132" s="13" t="str">
        <f t="shared" ca="1" si="34"/>
        <v/>
      </c>
    </row>
    <row r="133" spans="2:19" ht="13.75" customHeight="1" x14ac:dyDescent="0.2">
      <c r="B133" s="13" t="str">
        <f>IF(E133="","",VLOOKUP(E133, 'SKU Сливки'!$A$1:$B$50, 0, 2))</f>
        <v/>
      </c>
      <c r="C133" s="13"/>
      <c r="D133" s="13" t="str">
        <f>IF(E133="","",VLOOKUP(E133,[1]SKU!$A$1:$D$150,4,0))</f>
        <v/>
      </c>
      <c r="G133" s="14" t="str">
        <f t="shared" ref="G133:G164" ca="1" si="35">IF(J130="","",(INDIRECT("N" &amp; ROW() - 1) - N130))</f>
        <v/>
      </c>
      <c r="H133" s="15" t="str">
        <f t="shared" ref="H133:H167" ca="1" si="36">IF(J130 = "-", INDIRECT("D" &amp; ROW() - 1) * 1890,"")</f>
        <v/>
      </c>
      <c r="I133" s="15" t="str">
        <f t="shared" ref="I133:I196" ca="1" si="37">IF(J130 = "-", INDIRECT("C" &amp; ROW() - 1),"")</f>
        <v/>
      </c>
      <c r="R133" s="13" t="str">
        <f t="shared" ca="1" si="33"/>
        <v/>
      </c>
      <c r="S133" s="13" t="str">
        <f t="shared" ca="1" si="34"/>
        <v/>
      </c>
    </row>
    <row r="134" spans="2:19" ht="13.75" customHeight="1" x14ac:dyDescent="0.2">
      <c r="B134" s="13" t="str">
        <f>IF(E134="","",VLOOKUP(E134, 'SKU Сливки'!$A$1:$B$50, 0, 2))</f>
        <v/>
      </c>
      <c r="C134" s="13"/>
      <c r="D134" s="13" t="str">
        <f>IF(E134="","",VLOOKUP(E134,[1]SKU!$A$1:$D$150,4,0))</f>
        <v/>
      </c>
      <c r="G134" s="14" t="str">
        <f t="shared" ca="1" si="35"/>
        <v/>
      </c>
      <c r="H134" s="15" t="str">
        <f t="shared" ca="1" si="36"/>
        <v/>
      </c>
      <c r="I134" s="15" t="str">
        <f t="shared" ca="1" si="37"/>
        <v/>
      </c>
      <c r="R134" s="13" t="str">
        <f t="shared" ca="1" si="33"/>
        <v/>
      </c>
      <c r="S134" s="13" t="str">
        <f t="shared" ca="1" si="34"/>
        <v/>
      </c>
    </row>
    <row r="135" spans="2:19" ht="13.75" customHeight="1" x14ac:dyDescent="0.2">
      <c r="B135" s="13" t="str">
        <f>IF(E135="","",VLOOKUP(E135, 'SKU Сливки'!$A$1:$B$50, 0, 2))</f>
        <v/>
      </c>
      <c r="C135" s="13"/>
      <c r="D135" s="13" t="str">
        <f>IF(E135="","",VLOOKUP(E135,[1]SKU!$A$1:$D$150,4,0))</f>
        <v/>
      </c>
      <c r="G135" s="14" t="str">
        <f t="shared" ca="1" si="35"/>
        <v/>
      </c>
      <c r="H135" s="15" t="str">
        <f t="shared" ca="1" si="36"/>
        <v/>
      </c>
      <c r="I135" s="15" t="str">
        <f t="shared" ca="1" si="37"/>
        <v/>
      </c>
      <c r="R135" s="13" t="str">
        <f t="shared" ca="1" si="33"/>
        <v/>
      </c>
      <c r="S135" s="13" t="str">
        <f t="shared" ca="1" si="34"/>
        <v/>
      </c>
    </row>
    <row r="136" spans="2:19" ht="13.75" customHeight="1" x14ac:dyDescent="0.2">
      <c r="B136" s="13" t="str">
        <f>IF(E136="","",VLOOKUP(E136, 'SKU Сливки'!$A$1:$B$50, 0, 2))</f>
        <v/>
      </c>
      <c r="C136" s="13"/>
      <c r="D136" s="13" t="str">
        <f>IF(E136="","",VLOOKUP(E136,[1]SKU!$A$1:$D$150,4,0))</f>
        <v/>
      </c>
      <c r="G136" s="14" t="str">
        <f t="shared" ca="1" si="35"/>
        <v/>
      </c>
      <c r="H136" s="15" t="str">
        <f t="shared" ca="1" si="36"/>
        <v/>
      </c>
      <c r="I136" s="15" t="str">
        <f t="shared" ca="1" si="37"/>
        <v/>
      </c>
      <c r="R136" s="13" t="str">
        <f t="shared" ca="1" si="33"/>
        <v/>
      </c>
      <c r="S136" s="13" t="str">
        <f t="shared" ca="1" si="34"/>
        <v/>
      </c>
    </row>
    <row r="137" spans="2:19" ht="13.75" customHeight="1" x14ac:dyDescent="0.2">
      <c r="B137" s="13" t="str">
        <f>IF(E137="","",VLOOKUP(E137, 'SKU Сливки'!$A$1:$B$50, 0, 2))</f>
        <v/>
      </c>
      <c r="C137" s="13"/>
      <c r="D137" s="13"/>
      <c r="G137" s="14" t="str">
        <f t="shared" ca="1" si="35"/>
        <v/>
      </c>
      <c r="H137" s="15" t="str">
        <f t="shared" ca="1" si="36"/>
        <v/>
      </c>
      <c r="I137" s="15" t="str">
        <f t="shared" ca="1" si="37"/>
        <v/>
      </c>
      <c r="R137" s="13" t="str">
        <f t="shared" ca="1" si="33"/>
        <v/>
      </c>
      <c r="S137" s="13" t="str">
        <f t="shared" ca="1" si="34"/>
        <v/>
      </c>
    </row>
    <row r="138" spans="2:19" ht="13.75" customHeight="1" x14ac:dyDescent="0.2">
      <c r="B138" s="13" t="str">
        <f>IF(E138="","",VLOOKUP(E138, 'SKU Сливки'!$A$1:$B$50, 0, 2))</f>
        <v/>
      </c>
      <c r="C138" s="13"/>
      <c r="D138" s="13"/>
      <c r="G138" s="14" t="str">
        <f t="shared" ca="1" si="35"/>
        <v/>
      </c>
      <c r="H138" s="15" t="str">
        <f t="shared" ca="1" si="36"/>
        <v/>
      </c>
      <c r="I138" s="15" t="str">
        <f t="shared" ca="1" si="37"/>
        <v/>
      </c>
      <c r="R138" s="13" t="str">
        <f t="shared" ca="1" si="33"/>
        <v/>
      </c>
      <c r="S138" s="13" t="str">
        <f t="shared" ca="1" si="34"/>
        <v/>
      </c>
    </row>
    <row r="139" spans="2:19" ht="13.75" customHeight="1" x14ac:dyDescent="0.2">
      <c r="B139" s="13" t="str">
        <f>IF(E139="","",VLOOKUP(E139, 'SKU Сливки'!$A$1:$B$50, 0, 2))</f>
        <v/>
      </c>
      <c r="C139" s="13"/>
      <c r="D139" s="13"/>
      <c r="G139" s="14" t="str">
        <f t="shared" ca="1" si="35"/>
        <v/>
      </c>
      <c r="H139" s="15" t="str">
        <f t="shared" ca="1" si="36"/>
        <v/>
      </c>
      <c r="I139" s="15" t="str">
        <f t="shared" ca="1" si="37"/>
        <v/>
      </c>
      <c r="R139" s="13" t="str">
        <f t="shared" ca="1" si="33"/>
        <v/>
      </c>
      <c r="S139" s="13" t="str">
        <f t="shared" ca="1" si="34"/>
        <v/>
      </c>
    </row>
    <row r="140" spans="2:19" ht="13.75" customHeight="1" x14ac:dyDescent="0.2">
      <c r="B140" s="13" t="str">
        <f>IF(E140="","",VLOOKUP(E140, 'SKU Сливки'!$A$1:$B$50, 0, 2))</f>
        <v/>
      </c>
      <c r="C140" s="13"/>
      <c r="D140" s="13"/>
      <c r="G140" s="14" t="str">
        <f t="shared" ca="1" si="35"/>
        <v/>
      </c>
      <c r="H140" s="15" t="str">
        <f t="shared" ca="1" si="36"/>
        <v/>
      </c>
      <c r="I140" s="15" t="str">
        <f t="shared" ca="1" si="37"/>
        <v/>
      </c>
      <c r="R140" s="13" t="str">
        <f t="shared" ca="1" si="33"/>
        <v/>
      </c>
      <c r="S140" s="13" t="str">
        <f t="shared" ca="1" si="34"/>
        <v/>
      </c>
    </row>
    <row r="141" spans="2:19" ht="13.75" customHeight="1" x14ac:dyDescent="0.2">
      <c r="B141" s="13" t="str">
        <f>IF(E141="","",VLOOKUP(E141, 'SKU Сливки'!$A$1:$B$50, 0, 2))</f>
        <v/>
      </c>
      <c r="C141" s="13"/>
      <c r="D141" s="13"/>
      <c r="G141" s="14" t="str">
        <f t="shared" ca="1" si="35"/>
        <v/>
      </c>
      <c r="H141" s="15" t="str">
        <f t="shared" ca="1" si="36"/>
        <v/>
      </c>
      <c r="I141" s="15" t="str">
        <f t="shared" ca="1" si="37"/>
        <v/>
      </c>
      <c r="R141" s="13" t="str">
        <f t="shared" ca="1" si="33"/>
        <v/>
      </c>
      <c r="S141" s="13" t="str">
        <f t="shared" ca="1" si="34"/>
        <v/>
      </c>
    </row>
    <row r="142" spans="2:19" ht="13.75" customHeight="1" x14ac:dyDescent="0.2">
      <c r="B142" s="13" t="str">
        <f>IF(E142="","",VLOOKUP(E142, 'SKU Сливки'!$A$1:$B$50, 0, 2))</f>
        <v/>
      </c>
      <c r="C142" s="13"/>
      <c r="D142" s="13"/>
      <c r="G142" s="14" t="str">
        <f t="shared" ca="1" si="35"/>
        <v/>
      </c>
      <c r="H142" s="15" t="str">
        <f t="shared" ca="1" si="36"/>
        <v/>
      </c>
      <c r="I142" s="15" t="str">
        <f t="shared" ca="1" si="37"/>
        <v/>
      </c>
      <c r="R142" s="13" t="str">
        <f t="shared" ca="1" si="33"/>
        <v/>
      </c>
      <c r="S142" s="13" t="str">
        <f t="shared" ca="1" si="34"/>
        <v/>
      </c>
    </row>
    <row r="143" spans="2:19" ht="13.75" customHeight="1" x14ac:dyDescent="0.2">
      <c r="B143" s="13" t="str">
        <f>IF(E143="","",VLOOKUP(E143, 'SKU Сливки'!$A$1:$B$50, 0, 2))</f>
        <v/>
      </c>
      <c r="C143" s="13"/>
      <c r="D143" s="13"/>
      <c r="G143" s="14" t="str">
        <f t="shared" ca="1" si="35"/>
        <v/>
      </c>
      <c r="H143" s="15" t="str">
        <f t="shared" ca="1" si="36"/>
        <v/>
      </c>
      <c r="I143" s="15" t="str">
        <f t="shared" ca="1" si="37"/>
        <v/>
      </c>
      <c r="R143" s="13" t="str">
        <f t="shared" ca="1" si="33"/>
        <v/>
      </c>
      <c r="S143" s="13" t="str">
        <f t="shared" ca="1" si="34"/>
        <v/>
      </c>
    </row>
    <row r="144" spans="2:19" ht="13.75" customHeight="1" x14ac:dyDescent="0.2">
      <c r="B144" s="13" t="str">
        <f>IF(E144="","",VLOOKUP(E144, 'SKU Сливки'!$A$1:$B$50, 0, 2))</f>
        <v/>
      </c>
      <c r="C144" s="13"/>
      <c r="D144" s="13"/>
      <c r="G144" s="14" t="str">
        <f t="shared" ca="1" si="35"/>
        <v/>
      </c>
      <c r="H144" s="15" t="str">
        <f t="shared" ca="1" si="36"/>
        <v/>
      </c>
      <c r="I144" s="15" t="str">
        <f t="shared" ca="1" si="37"/>
        <v/>
      </c>
      <c r="R144" s="13" t="str">
        <f t="shared" ca="1" si="33"/>
        <v/>
      </c>
      <c r="S144" s="13" t="str">
        <f t="shared" ca="1" si="34"/>
        <v/>
      </c>
    </row>
    <row r="145" spans="2:19" ht="13.75" customHeight="1" x14ac:dyDescent="0.2">
      <c r="B145" s="13" t="str">
        <f>IF(E145="","",VLOOKUP(E145, 'SKU Сливки'!$A$1:$B$50, 0, 2))</f>
        <v/>
      </c>
      <c r="C145" s="13"/>
      <c r="D145" s="13"/>
      <c r="G145" s="14" t="str">
        <f t="shared" ca="1" si="35"/>
        <v/>
      </c>
      <c r="H145" s="15" t="str">
        <f t="shared" ca="1" si="36"/>
        <v/>
      </c>
      <c r="I145" s="15" t="str">
        <f t="shared" ca="1" si="37"/>
        <v/>
      </c>
      <c r="R145" s="13" t="str">
        <f t="shared" ca="1" si="33"/>
        <v/>
      </c>
      <c r="S145" s="13" t="str">
        <f t="shared" ca="1" si="34"/>
        <v/>
      </c>
    </row>
    <row r="146" spans="2:19" ht="13.75" customHeight="1" x14ac:dyDescent="0.2">
      <c r="B146" s="13" t="str">
        <f>IF(E146="","",VLOOKUP(E146, 'SKU Сливки'!$A$1:$B$50, 0, 2))</f>
        <v/>
      </c>
      <c r="C146" s="13"/>
      <c r="D146" s="13"/>
      <c r="G146" s="14" t="str">
        <f t="shared" ca="1" si="35"/>
        <v/>
      </c>
      <c r="H146" s="15" t="str">
        <f t="shared" ca="1" si="36"/>
        <v/>
      </c>
      <c r="I146" s="15" t="str">
        <f t="shared" ca="1" si="37"/>
        <v/>
      </c>
      <c r="R146" s="13" t="str">
        <f t="shared" ca="1" si="33"/>
        <v/>
      </c>
      <c r="S146" s="13" t="str">
        <f t="shared" ca="1" si="34"/>
        <v/>
      </c>
    </row>
    <row r="147" spans="2:19" ht="13.75" customHeight="1" x14ac:dyDescent="0.2">
      <c r="B147" s="13" t="str">
        <f>IF(E147="","",VLOOKUP(E147, 'SKU Сливки'!$A$1:$B$50, 0, 2))</f>
        <v/>
      </c>
      <c r="C147" s="13"/>
      <c r="D147" s="13"/>
      <c r="G147" s="14" t="str">
        <f t="shared" ca="1" si="35"/>
        <v/>
      </c>
      <c r="H147" s="15" t="str">
        <f t="shared" ca="1" si="36"/>
        <v/>
      </c>
      <c r="I147" s="15" t="str">
        <f t="shared" ca="1" si="37"/>
        <v/>
      </c>
      <c r="R147" s="13" t="str">
        <f t="shared" ca="1" si="33"/>
        <v/>
      </c>
      <c r="S147" s="13" t="str">
        <f t="shared" ca="1" si="34"/>
        <v/>
      </c>
    </row>
    <row r="148" spans="2:19" ht="13.75" customHeight="1" x14ac:dyDescent="0.2">
      <c r="B148" s="13" t="str">
        <f>IF(E148="","",VLOOKUP(E148, 'SKU Сливки'!$A$1:$B$50, 0, 2))</f>
        <v/>
      </c>
      <c r="C148" s="13"/>
      <c r="D148" s="13"/>
      <c r="G148" s="14" t="str">
        <f t="shared" ca="1" si="35"/>
        <v/>
      </c>
      <c r="H148" s="15" t="str">
        <f t="shared" ca="1" si="36"/>
        <v/>
      </c>
      <c r="I148" s="15" t="str">
        <f t="shared" ca="1" si="37"/>
        <v/>
      </c>
      <c r="R148" s="13" t="str">
        <f t="shared" ca="1" si="33"/>
        <v/>
      </c>
      <c r="S148" s="13" t="str">
        <f t="shared" ca="1" si="34"/>
        <v/>
      </c>
    </row>
    <row r="149" spans="2:19" ht="13.75" customHeight="1" x14ac:dyDescent="0.2">
      <c r="B149" s="13" t="str">
        <f>IF(E149="","",VLOOKUP(E149, 'SKU Сливки'!$A$1:$B$50, 0, 2))</f>
        <v/>
      </c>
      <c r="C149" s="13"/>
      <c r="D149" s="13"/>
      <c r="G149" s="14" t="str">
        <f t="shared" ca="1" si="35"/>
        <v/>
      </c>
      <c r="H149" s="15" t="str">
        <f t="shared" ca="1" si="36"/>
        <v/>
      </c>
      <c r="I149" s="15" t="str">
        <f t="shared" ca="1" si="37"/>
        <v/>
      </c>
      <c r="R149" s="13" t="str">
        <f t="shared" ca="1" si="33"/>
        <v/>
      </c>
      <c r="S149" s="13" t="str">
        <f t="shared" ca="1" si="34"/>
        <v/>
      </c>
    </row>
    <row r="150" spans="2:19" ht="13.75" customHeight="1" x14ac:dyDescent="0.2">
      <c r="B150" s="13" t="str">
        <f>IF(E150="","",VLOOKUP(E150, 'SKU Сливки'!$A$1:$B$50, 0, 2))</f>
        <v/>
      </c>
      <c r="C150" s="13"/>
      <c r="D150" s="13"/>
      <c r="G150" s="14" t="str">
        <f t="shared" ca="1" si="35"/>
        <v/>
      </c>
      <c r="H150" s="15" t="str">
        <f t="shared" ca="1" si="36"/>
        <v/>
      </c>
      <c r="I150" s="15" t="str">
        <f t="shared" ca="1" si="37"/>
        <v/>
      </c>
      <c r="R150" s="13" t="str">
        <f t="shared" ca="1" si="33"/>
        <v/>
      </c>
      <c r="S150" s="13" t="str">
        <f t="shared" ca="1" si="34"/>
        <v/>
      </c>
    </row>
    <row r="151" spans="2:19" ht="13.75" customHeight="1" x14ac:dyDescent="0.2">
      <c r="B151" s="13" t="str">
        <f>IF(E151="","",VLOOKUP(E151, 'SKU Сливки'!$A$1:$B$50, 0, 2))</f>
        <v/>
      </c>
      <c r="C151" s="13"/>
      <c r="D151" s="13"/>
      <c r="G151" s="14" t="str">
        <f t="shared" ca="1" si="35"/>
        <v/>
      </c>
      <c r="H151" s="15" t="str">
        <f t="shared" ca="1" si="36"/>
        <v/>
      </c>
      <c r="I151" s="15" t="str">
        <f t="shared" ca="1" si="37"/>
        <v/>
      </c>
      <c r="R151" s="13" t="str">
        <f t="shared" ca="1" si="33"/>
        <v/>
      </c>
      <c r="S151" s="13" t="str">
        <f t="shared" ca="1" si="34"/>
        <v/>
      </c>
    </row>
    <row r="152" spans="2:19" ht="13.75" customHeight="1" x14ac:dyDescent="0.2">
      <c r="B152" s="13" t="str">
        <f>IF(E152="","",VLOOKUP(E152, 'SKU Сливки'!$A$1:$B$50, 0, 2))</f>
        <v/>
      </c>
      <c r="C152" s="13"/>
      <c r="D152" s="13"/>
      <c r="G152" s="14" t="str">
        <f t="shared" ca="1" si="35"/>
        <v/>
      </c>
      <c r="H152" s="15" t="str">
        <f t="shared" ca="1" si="36"/>
        <v/>
      </c>
      <c r="I152" s="15" t="str">
        <f t="shared" ca="1" si="37"/>
        <v/>
      </c>
      <c r="R152" s="13" t="str">
        <f t="shared" ca="1" si="33"/>
        <v/>
      </c>
      <c r="S152" s="13" t="str">
        <f t="shared" ca="1" si="34"/>
        <v/>
      </c>
    </row>
    <row r="153" spans="2:19" ht="13.75" customHeight="1" x14ac:dyDescent="0.2">
      <c r="B153" s="13" t="str">
        <f>IF(E153="","",VLOOKUP(E153, 'SKU Сливки'!$A$1:$B$50, 0, 2))</f>
        <v/>
      </c>
      <c r="C153" s="13"/>
      <c r="D153" s="13"/>
      <c r="G153" s="14" t="str">
        <f t="shared" ca="1" si="35"/>
        <v/>
      </c>
      <c r="H153" s="15" t="str">
        <f t="shared" ca="1" si="36"/>
        <v/>
      </c>
      <c r="I153" s="15" t="str">
        <f t="shared" ca="1" si="37"/>
        <v/>
      </c>
      <c r="R153" s="13" t="str">
        <f t="shared" ca="1" si="33"/>
        <v/>
      </c>
      <c r="S153" s="13" t="str">
        <f t="shared" ca="1" si="34"/>
        <v/>
      </c>
    </row>
    <row r="154" spans="2:19" ht="13.75" customHeight="1" x14ac:dyDescent="0.2">
      <c r="B154" s="13" t="str">
        <f>IF(E154="","",VLOOKUP(E154, 'SKU Сливки'!$A$1:$B$50, 0, 2))</f>
        <v/>
      </c>
      <c r="C154" s="13"/>
      <c r="D154" s="13"/>
      <c r="G154" s="14" t="str">
        <f t="shared" ca="1" si="35"/>
        <v/>
      </c>
      <c r="H154" s="15" t="str">
        <f t="shared" ca="1" si="36"/>
        <v/>
      </c>
      <c r="I154" s="15" t="str">
        <f t="shared" ca="1" si="37"/>
        <v/>
      </c>
      <c r="R154" s="13" t="str">
        <f t="shared" ca="1" si="33"/>
        <v/>
      </c>
      <c r="S154" s="13" t="str">
        <f t="shared" ca="1" si="34"/>
        <v/>
      </c>
    </row>
    <row r="155" spans="2:19" ht="13.75" customHeight="1" x14ac:dyDescent="0.2">
      <c r="B155" s="13" t="str">
        <f>IF(E155="","",VLOOKUP(E155, 'SKU Сливки'!$A$1:$B$50, 0, 2))</f>
        <v/>
      </c>
      <c r="C155" s="13"/>
      <c r="D155" s="13"/>
      <c r="G155" s="14" t="str">
        <f t="shared" ca="1" si="35"/>
        <v/>
      </c>
      <c r="H155" s="15" t="str">
        <f t="shared" ca="1" si="36"/>
        <v/>
      </c>
      <c r="I155" s="15" t="str">
        <f t="shared" ca="1" si="37"/>
        <v/>
      </c>
      <c r="R155" s="13" t="str">
        <f t="shared" ca="1" si="33"/>
        <v/>
      </c>
      <c r="S155" s="13" t="str">
        <f t="shared" ca="1" si="34"/>
        <v/>
      </c>
    </row>
    <row r="156" spans="2:19" ht="13.75" customHeight="1" x14ac:dyDescent="0.2">
      <c r="B156" s="13" t="str">
        <f>IF(E156="","",VLOOKUP(E156, 'SKU Сливки'!$A$1:$B$50, 0, 2))</f>
        <v/>
      </c>
      <c r="C156" s="13"/>
      <c r="D156" s="13"/>
      <c r="G156" s="14" t="str">
        <f t="shared" ca="1" si="35"/>
        <v/>
      </c>
      <c r="H156" s="15" t="str">
        <f t="shared" ca="1" si="36"/>
        <v/>
      </c>
      <c r="I156" s="15" t="str">
        <f t="shared" ca="1" si="37"/>
        <v/>
      </c>
      <c r="R156" s="13" t="str">
        <f t="shared" ca="1" si="33"/>
        <v/>
      </c>
      <c r="S156" s="13" t="str">
        <f t="shared" ca="1" si="34"/>
        <v/>
      </c>
    </row>
    <row r="157" spans="2:19" ht="13.75" customHeight="1" x14ac:dyDescent="0.2">
      <c r="B157" s="13" t="str">
        <f>IF(E157="","",VLOOKUP(E157, 'SKU Сливки'!$A$1:$B$50, 0, 2))</f>
        <v/>
      </c>
      <c r="C157" s="13"/>
      <c r="D157" s="13"/>
      <c r="G157" s="14" t="str">
        <f t="shared" ca="1" si="35"/>
        <v/>
      </c>
      <c r="H157" s="15" t="str">
        <f t="shared" ca="1" si="36"/>
        <v/>
      </c>
      <c r="I157" s="15" t="str">
        <f t="shared" ca="1" si="37"/>
        <v/>
      </c>
      <c r="R157" s="13" t="str">
        <f t="shared" ca="1" si="33"/>
        <v/>
      </c>
      <c r="S157" s="13" t="str">
        <f t="shared" ca="1" si="34"/>
        <v/>
      </c>
    </row>
    <row r="158" spans="2:19" ht="13.75" customHeight="1" x14ac:dyDescent="0.2">
      <c r="B158" s="13" t="str">
        <f>IF(E158="","",VLOOKUP(E158, 'SKU Сливки'!$A$1:$B$50, 0, 2))</f>
        <v/>
      </c>
      <c r="C158" s="13"/>
      <c r="D158" s="13"/>
      <c r="G158" s="14" t="str">
        <f t="shared" ca="1" si="35"/>
        <v/>
      </c>
      <c r="H158" s="15" t="str">
        <f t="shared" ca="1" si="36"/>
        <v/>
      </c>
      <c r="I158" s="15" t="str">
        <f t="shared" ca="1" si="37"/>
        <v/>
      </c>
      <c r="R158" s="13" t="str">
        <f t="shared" ca="1" si="33"/>
        <v/>
      </c>
      <c r="S158" s="13" t="str">
        <f t="shared" ca="1" si="34"/>
        <v/>
      </c>
    </row>
    <row r="159" spans="2:19" ht="13.75" customHeight="1" x14ac:dyDescent="0.2">
      <c r="B159" s="13" t="str">
        <f>IF(E159="","",VLOOKUP(E159, 'SKU Сливки'!$A$1:$B$50, 0, 2))</f>
        <v/>
      </c>
      <c r="C159" s="13"/>
      <c r="D159" s="13"/>
      <c r="G159" s="14" t="str">
        <f t="shared" ca="1" si="35"/>
        <v/>
      </c>
      <c r="H159" s="15" t="str">
        <f t="shared" ca="1" si="36"/>
        <v/>
      </c>
      <c r="I159" s="15" t="str">
        <f t="shared" ca="1" si="37"/>
        <v/>
      </c>
      <c r="R159" s="13" t="str">
        <f t="shared" ca="1" si="33"/>
        <v/>
      </c>
      <c r="S159" s="13" t="str">
        <f t="shared" ca="1" si="34"/>
        <v/>
      </c>
    </row>
    <row r="160" spans="2:19" ht="13.75" customHeight="1" x14ac:dyDescent="0.2">
      <c r="B160" s="13" t="str">
        <f>IF(E160="","",VLOOKUP(E160, 'SKU Сливки'!$A$1:$B$50, 0, 2))</f>
        <v/>
      </c>
      <c r="C160" s="13"/>
      <c r="D160" s="13"/>
      <c r="G160" s="14" t="str">
        <f t="shared" ca="1" si="35"/>
        <v/>
      </c>
      <c r="H160" s="15" t="str">
        <f t="shared" ca="1" si="36"/>
        <v/>
      </c>
      <c r="I160" s="15" t="str">
        <f t="shared" ca="1" si="37"/>
        <v/>
      </c>
      <c r="R160" s="13" t="str">
        <f t="shared" ca="1" si="33"/>
        <v/>
      </c>
      <c r="S160" s="13" t="str">
        <f t="shared" ca="1" si="34"/>
        <v/>
      </c>
    </row>
    <row r="161" spans="2:19" ht="13.75" customHeight="1" x14ac:dyDescent="0.2">
      <c r="B161" s="13"/>
      <c r="C161" s="13"/>
      <c r="D161" s="13"/>
      <c r="G161" s="14" t="str">
        <f t="shared" ca="1" si="35"/>
        <v/>
      </c>
      <c r="H161" s="15" t="str">
        <f t="shared" ca="1" si="36"/>
        <v/>
      </c>
      <c r="I161" s="15" t="str">
        <f t="shared" ca="1" si="37"/>
        <v/>
      </c>
      <c r="R161" s="13" t="str">
        <f t="shared" ca="1" si="33"/>
        <v/>
      </c>
      <c r="S161" s="13" t="str">
        <f t="shared" ca="1" si="34"/>
        <v/>
      </c>
    </row>
    <row r="162" spans="2:19" ht="13.75" customHeight="1" x14ac:dyDescent="0.2">
      <c r="B162" s="13"/>
      <c r="C162" s="13"/>
      <c r="D162" s="13"/>
      <c r="G162" s="14" t="str">
        <f t="shared" ca="1" si="35"/>
        <v/>
      </c>
      <c r="H162" s="15" t="str">
        <f t="shared" ca="1" si="36"/>
        <v/>
      </c>
      <c r="I162" s="15" t="str">
        <f t="shared" ca="1" si="37"/>
        <v/>
      </c>
      <c r="R162" s="13" t="str">
        <f t="shared" ref="R162:R183" ca="1" si="38">IF(Q162 = "", "", Q162 / INDIRECT("D" &amp; ROW() - 1) )</f>
        <v/>
      </c>
      <c r="S162" s="13" t="str">
        <f t="shared" ca="1" si="34"/>
        <v/>
      </c>
    </row>
    <row r="163" spans="2:19" ht="13.75" customHeight="1" x14ac:dyDescent="0.2">
      <c r="B163" s="13"/>
      <c r="C163" s="13"/>
      <c r="D163" s="13"/>
      <c r="G163" s="14" t="str">
        <f t="shared" ca="1" si="35"/>
        <v/>
      </c>
      <c r="H163" s="15" t="str">
        <f t="shared" ca="1" si="36"/>
        <v/>
      </c>
      <c r="I163" s="15" t="str">
        <f t="shared" ca="1" si="37"/>
        <v/>
      </c>
      <c r="R163" s="13" t="str">
        <f t="shared" ca="1" si="38"/>
        <v/>
      </c>
      <c r="S163" s="13" t="str">
        <f t="shared" ca="1" si="34"/>
        <v/>
      </c>
    </row>
    <row r="164" spans="2:19" ht="13.75" customHeight="1" x14ac:dyDescent="0.2">
      <c r="B164" s="13"/>
      <c r="C164" s="13"/>
      <c r="D164" s="13"/>
      <c r="G164" s="14" t="str">
        <f t="shared" ca="1" si="35"/>
        <v/>
      </c>
      <c r="H164" s="15" t="str">
        <f t="shared" ca="1" si="36"/>
        <v/>
      </c>
      <c r="I164" s="15" t="str">
        <f t="shared" ca="1" si="37"/>
        <v/>
      </c>
      <c r="R164" s="13" t="str">
        <f t="shared" ca="1" si="38"/>
        <v/>
      </c>
      <c r="S164" s="13" t="str">
        <f t="shared" ca="1" si="34"/>
        <v/>
      </c>
    </row>
    <row r="165" spans="2:19" ht="13.75" customHeight="1" x14ac:dyDescent="0.2">
      <c r="B165" s="13"/>
      <c r="C165" s="13"/>
      <c r="D165" s="13"/>
      <c r="G165" s="14" t="str">
        <f t="shared" ref="G165:G199" ca="1" si="39">IF(J162="","",(INDIRECT("N" &amp; ROW() - 1) - N162))</f>
        <v/>
      </c>
      <c r="H165" s="15" t="str">
        <f t="shared" ca="1" si="36"/>
        <v/>
      </c>
      <c r="I165" s="15" t="str">
        <f t="shared" ca="1" si="37"/>
        <v/>
      </c>
      <c r="R165" s="13" t="str">
        <f t="shared" ca="1" si="38"/>
        <v/>
      </c>
      <c r="S165" s="13" t="str">
        <f t="shared" ca="1" si="34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H166" s="15" t="str">
        <f t="shared" ca="1" si="36"/>
        <v/>
      </c>
      <c r="I166" s="15" t="str">
        <f t="shared" ca="1" si="37"/>
        <v/>
      </c>
      <c r="R166" s="13" t="str">
        <f t="shared" ca="1" si="38"/>
        <v/>
      </c>
      <c r="S166" s="13" t="str">
        <f t="shared" ca="1" si="34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H167" s="15" t="str">
        <f t="shared" ca="1" si="36"/>
        <v/>
      </c>
      <c r="I167" s="15" t="str">
        <f t="shared" ca="1" si="37"/>
        <v/>
      </c>
      <c r="R167" s="13" t="str">
        <f t="shared" ca="1" si="38"/>
        <v/>
      </c>
      <c r="S167" s="13" t="str">
        <f t="shared" ca="1" si="34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7"/>
        <v/>
      </c>
      <c r="R168" s="13" t="str">
        <f t="shared" ca="1" si="38"/>
        <v/>
      </c>
      <c r="S168" s="13" t="str">
        <f t="shared" ca="1" si="34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7"/>
        <v/>
      </c>
      <c r="R169" s="13" t="str">
        <f t="shared" ca="1" si="38"/>
        <v/>
      </c>
      <c r="S169" s="13" t="str">
        <f t="shared" ca="1" si="34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7"/>
        <v/>
      </c>
      <c r="R170" s="13" t="str">
        <f t="shared" ca="1" si="38"/>
        <v/>
      </c>
      <c r="S170" s="13" t="str">
        <f t="shared" ca="1" si="34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7"/>
        <v/>
      </c>
      <c r="R171" s="13" t="str">
        <f t="shared" ca="1" si="38"/>
        <v/>
      </c>
      <c r="S171" s="13" t="str">
        <f t="shared" ca="1" si="34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7"/>
        <v/>
      </c>
      <c r="R172" s="13" t="str">
        <f t="shared" ca="1" si="38"/>
        <v/>
      </c>
      <c r="S172" s="13" t="str">
        <f t="shared" ca="1" si="34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7"/>
        <v/>
      </c>
      <c r="R173" s="13" t="str">
        <f t="shared" ca="1" si="38"/>
        <v/>
      </c>
      <c r="S173" s="13" t="str">
        <f t="shared" ca="1" si="34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7"/>
        <v/>
      </c>
      <c r="R174" s="13" t="str">
        <f t="shared" ca="1" si="38"/>
        <v/>
      </c>
      <c r="S174" s="13" t="str">
        <f t="shared" ca="1" si="34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7"/>
        <v/>
      </c>
      <c r="R175" s="13" t="str">
        <f t="shared" ca="1" si="38"/>
        <v/>
      </c>
      <c r="S175" s="13" t="str">
        <f t="shared" ca="1" si="34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7"/>
        <v/>
      </c>
      <c r="R176" s="13" t="str">
        <f t="shared" ca="1" si="38"/>
        <v/>
      </c>
      <c r="S176" s="13" t="str">
        <f t="shared" ca="1" si="34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7"/>
        <v/>
      </c>
      <c r="R177" s="13" t="str">
        <f t="shared" ca="1" si="38"/>
        <v/>
      </c>
      <c r="S177" s="13" t="str">
        <f t="shared" ca="1" si="34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7"/>
        <v/>
      </c>
      <c r="R178" s="13" t="str">
        <f t="shared" ca="1" si="38"/>
        <v/>
      </c>
      <c r="S178" s="13" t="str">
        <f t="shared" ca="1" si="34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7"/>
        <v/>
      </c>
      <c r="R179" s="13" t="str">
        <f t="shared" ca="1" si="38"/>
        <v/>
      </c>
      <c r="S179" s="13" t="str">
        <f t="shared" ca="1" si="34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7"/>
        <v/>
      </c>
      <c r="R180" s="13" t="str">
        <f t="shared" ca="1" si="38"/>
        <v/>
      </c>
      <c r="S180" s="13" t="str">
        <f t="shared" ca="1" si="34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7"/>
        <v/>
      </c>
      <c r="R181" s="13" t="str">
        <f t="shared" ca="1" si="38"/>
        <v/>
      </c>
      <c r="S181" s="13" t="str">
        <f t="shared" ca="1" si="34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7"/>
        <v/>
      </c>
      <c r="R182" s="13" t="str">
        <f t="shared" ca="1" si="38"/>
        <v/>
      </c>
      <c r="S182" s="13" t="str">
        <f t="shared" ca="1" si="34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7"/>
        <v/>
      </c>
      <c r="R183" s="13" t="str">
        <f t="shared" ca="1" si="38"/>
        <v/>
      </c>
      <c r="S183" s="13" t="str">
        <f t="shared" ca="1" si="34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7"/>
        <v/>
      </c>
      <c r="R184" s="13"/>
      <c r="S184" s="13" t="str">
        <f t="shared" ca="1" si="34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7"/>
        <v/>
      </c>
      <c r="R185" s="13"/>
      <c r="S185" s="13" t="str">
        <f t="shared" ca="1" si="34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7"/>
        <v/>
      </c>
      <c r="R186" s="13"/>
      <c r="S186" s="13" t="str">
        <f t="shared" ca="1" si="34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7"/>
        <v/>
      </c>
      <c r="R187" s="13"/>
      <c r="S187" s="13" t="str">
        <f t="shared" ca="1" si="34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7"/>
        <v/>
      </c>
      <c r="R188" s="13"/>
      <c r="S188" s="13" t="str">
        <f t="shared" ca="1" si="34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ca="1" si="37"/>
        <v/>
      </c>
      <c r="R189" s="13"/>
      <c r="S189" s="13" t="str">
        <f t="shared" ca="1" si="34"/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37"/>
        <v/>
      </c>
      <c r="R190" s="13"/>
      <c r="S190" s="13" t="str">
        <f t="shared" ca="1" si="34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37"/>
        <v/>
      </c>
      <c r="R191" s="13"/>
      <c r="S191" s="13" t="str">
        <f t="shared" ca="1" si="34"/>
        <v/>
      </c>
    </row>
    <row r="192" spans="2:19" ht="13.75" customHeight="1" x14ac:dyDescent="0.2">
      <c r="B192" s="13"/>
      <c r="C192" s="13"/>
      <c r="D192" s="13"/>
      <c r="G192" s="14" t="str">
        <f t="shared" ca="1" si="39"/>
        <v/>
      </c>
      <c r="I192" s="15" t="str">
        <f t="shared" ca="1" si="37"/>
        <v/>
      </c>
      <c r="R192" s="13"/>
      <c r="S192" s="13" t="str">
        <f t="shared" ca="1" si="34"/>
        <v/>
      </c>
    </row>
    <row r="193" spans="2:19" ht="13.75" customHeight="1" x14ac:dyDescent="0.2">
      <c r="B193" s="13"/>
      <c r="C193" s="13"/>
      <c r="D193" s="13"/>
      <c r="G193" s="14" t="str">
        <f t="shared" ca="1" si="39"/>
        <v/>
      </c>
      <c r="I193" s="15" t="str">
        <f t="shared" ca="1" si="37"/>
        <v/>
      </c>
      <c r="R193" s="13"/>
      <c r="S193" s="13" t="str">
        <f t="shared" ca="1" si="34"/>
        <v/>
      </c>
    </row>
    <row r="194" spans="2:19" ht="13.75" customHeight="1" x14ac:dyDescent="0.2">
      <c r="B194" s="13"/>
      <c r="C194" s="13"/>
      <c r="D194" s="13"/>
      <c r="G194" s="14" t="str">
        <f t="shared" ca="1" si="39"/>
        <v/>
      </c>
      <c r="I194" s="15" t="str">
        <f t="shared" ca="1" si="37"/>
        <v/>
      </c>
      <c r="R194" s="13"/>
      <c r="S194" s="13" t="str">
        <f t="shared" ref="S194:S228" ca="1" si="40">IF(J194="-",IF(ISNUMBER(SEARCH(",", INDIRECT("B" &amp; ROW() - 1) )),1,""), "")</f>
        <v/>
      </c>
    </row>
    <row r="195" spans="2:19" ht="13.75" customHeight="1" x14ac:dyDescent="0.2">
      <c r="B195" s="13"/>
      <c r="C195" s="13"/>
      <c r="D195" s="13"/>
      <c r="G195" s="14" t="str">
        <f t="shared" ca="1" si="39"/>
        <v/>
      </c>
      <c r="I195" s="15" t="str">
        <f t="shared" ca="1" si="37"/>
        <v/>
      </c>
      <c r="R195" s="13"/>
      <c r="S195" s="13" t="str">
        <f t="shared" ca="1" si="40"/>
        <v/>
      </c>
    </row>
    <row r="196" spans="2:19" ht="13.75" customHeight="1" x14ac:dyDescent="0.2">
      <c r="B196" s="13"/>
      <c r="C196" s="13"/>
      <c r="D196" s="13"/>
      <c r="G196" s="14" t="str">
        <f t="shared" ca="1" si="39"/>
        <v/>
      </c>
      <c r="I196" s="15" t="str">
        <f t="shared" ca="1" si="37"/>
        <v/>
      </c>
      <c r="R196" s="13"/>
      <c r="S196" s="13" t="str">
        <f t="shared" ca="1" si="40"/>
        <v/>
      </c>
    </row>
    <row r="197" spans="2:19" ht="13.75" customHeight="1" x14ac:dyDescent="0.2">
      <c r="B197" s="13"/>
      <c r="C197" s="13"/>
      <c r="D197" s="13"/>
      <c r="G197" s="14" t="str">
        <f t="shared" ca="1" si="39"/>
        <v/>
      </c>
      <c r="I197" s="15" t="str">
        <f t="shared" ref="I197:I260" ca="1" si="41">IF(J194 = "-", INDIRECT("C" &amp; ROW() - 1),"")</f>
        <v/>
      </c>
      <c r="R197" s="13"/>
      <c r="S197" s="13" t="str">
        <f t="shared" ca="1" si="40"/>
        <v/>
      </c>
    </row>
    <row r="198" spans="2:19" ht="13.75" customHeight="1" x14ac:dyDescent="0.2">
      <c r="B198" s="13"/>
      <c r="C198" s="13"/>
      <c r="D198" s="13"/>
      <c r="G198" s="14" t="str">
        <f t="shared" ca="1" si="39"/>
        <v/>
      </c>
      <c r="I198" s="15" t="str">
        <f t="shared" ca="1" si="41"/>
        <v/>
      </c>
      <c r="R198" s="13"/>
      <c r="S198" s="13" t="str">
        <f t="shared" ca="1" si="40"/>
        <v/>
      </c>
    </row>
    <row r="199" spans="2:19" ht="13.75" customHeight="1" x14ac:dyDescent="0.2">
      <c r="B199" s="13"/>
      <c r="C199" s="13"/>
      <c r="D199" s="13"/>
      <c r="G199" s="14" t="str">
        <f t="shared" ca="1" si="39"/>
        <v/>
      </c>
      <c r="I199" s="15" t="str">
        <f t="shared" ca="1" si="41"/>
        <v/>
      </c>
      <c r="R199" s="13"/>
      <c r="S199" s="13" t="str">
        <f t="shared" ca="1" si="40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0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0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0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0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0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0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0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0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0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0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0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0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0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0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0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0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0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0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0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0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0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0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0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0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 t="str">
        <f t="shared" ca="1" si="40"/>
        <v/>
      </c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 t="str">
        <f t="shared" ca="1" si="40"/>
        <v/>
      </c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 t="str">
        <f t="shared" ca="1" si="40"/>
        <v/>
      </c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 t="str">
        <f t="shared" ca="1" si="40"/>
        <v/>
      </c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 t="str">
        <f t="shared" ca="1" si="40"/>
        <v/>
      </c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/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ca="1" si="41"/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1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ref="I261:I324" ca="1" si="42">IF(J258 = "-", INDIRECT("C" &amp; ROW() - 1),"")</f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B317" s="13"/>
      <c r="C317" s="13"/>
      <c r="D317" s="13"/>
      <c r="I317" s="15" t="str">
        <f t="shared" ca="1" si="42"/>
        <v/>
      </c>
    </row>
    <row r="318" spans="2:9" ht="13.75" customHeight="1" x14ac:dyDescent="0.2">
      <c r="B318" s="13"/>
      <c r="C318" s="13"/>
      <c r="D318" s="13"/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ca="1" si="42"/>
        <v/>
      </c>
    </row>
    <row r="324" spans="9:9" ht="13.75" customHeight="1" x14ac:dyDescent="0.2">
      <c r="I324" s="15" t="str">
        <f t="shared" ca="1" si="42"/>
        <v/>
      </c>
    </row>
    <row r="325" spans="9:9" ht="13.75" customHeight="1" x14ac:dyDescent="0.2">
      <c r="I325" s="15" t="str">
        <f t="shared" ref="I325:I328" ca="1" si="43">IF(J322 = "-", INDIRECT("C" &amp; ROW() - 1),"")</f>
        <v/>
      </c>
    </row>
    <row r="326" spans="9:9" x14ac:dyDescent="0.2">
      <c r="I326" s="15" t="str">
        <f t="shared" ca="1" si="43"/>
        <v/>
      </c>
    </row>
    <row r="327" spans="9:9" x14ac:dyDescent="0.2">
      <c r="I327" s="15" t="str">
        <f t="shared" ca="1" si="43"/>
        <v/>
      </c>
    </row>
    <row r="328" spans="9:9" x14ac:dyDescent="0.2">
      <c r="I328" s="15" t="str">
        <f t="shared" ca="1" si="43"/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8:B160 B3:B4">
    <cfRule type="expression" dxfId="84" priority="36">
      <formula>$B3&lt;&gt;#REF!</formula>
    </cfRule>
    <cfRule type="expression" dxfId="83" priority="37">
      <formula>$B3&lt;&gt;#REF!</formula>
    </cfRule>
    <cfRule type="expression" dxfId="82" priority="38">
      <formula>$B3&lt;&gt;#REF!</formula>
    </cfRule>
    <cfRule type="expression" dxfId="81" priority="39">
      <formula>$B3&lt;&gt;#REF!</formula>
    </cfRule>
    <cfRule type="expression" dxfId="80" priority="40">
      <formula>$B3&lt;&gt;#REF!</formula>
    </cfRule>
    <cfRule type="expression" dxfId="79" priority="41">
      <formula>$B3&lt;&gt;#REF!</formula>
    </cfRule>
    <cfRule type="expression" dxfId="78" priority="42">
      <formula>$B3&lt;&gt;#REF!</formula>
    </cfRule>
    <cfRule type="expression" dxfId="77" priority="43">
      <formula>$B3&lt;&gt;#REF!</formula>
    </cfRule>
    <cfRule type="expression" dxfId="76" priority="44">
      <formula>$B3&lt;&gt;#REF!</formula>
    </cfRule>
    <cfRule type="expression" dxfId="75" priority="45">
      <formula>$B3&lt;&gt;#REF!</formula>
    </cfRule>
    <cfRule type="expression" dxfId="74" priority="46">
      <formula>$B3&lt;&gt;#REF!</formula>
    </cfRule>
    <cfRule type="expression" dxfId="73" priority="47">
      <formula>$B3&lt;&gt;#REF!</formula>
    </cfRule>
    <cfRule type="expression" dxfId="72" priority="48">
      <formula>$B3&lt;&gt;#REF!</formula>
    </cfRule>
    <cfRule type="expression" dxfId="71" priority="49">
      <formula>$B3&lt;&gt;#REF!</formula>
    </cfRule>
    <cfRule type="expression" dxfId="70" priority="50">
      <formula>$B3&lt;&gt;#REF!</formula>
    </cfRule>
    <cfRule type="expression" dxfId="69" priority="51">
      <formula>$B3&lt;&gt;#REF!</formula>
    </cfRule>
    <cfRule type="expression" dxfId="68" priority="52">
      <formula>$B3&lt;&gt;#REF!</formula>
    </cfRule>
    <cfRule type="expression" dxfId="67" priority="53">
      <formula>$B3&lt;&gt;#REF!</formula>
    </cfRule>
  </conditionalFormatting>
  <conditionalFormatting sqref="G4 G8:G1048576">
    <cfRule type="expression" dxfId="66" priority="54">
      <formula>IF(I4="",0, G4)  &lt; - 0.05* IF(I4="",0,I4)</formula>
    </cfRule>
    <cfRule type="expression" dxfId="65" priority="55">
      <formula>AND(IF(I4="",0, G4)  &gt;= - 0.05* IF(I4="",0,I4), IF(I4="",0, G4) &lt; 0)</formula>
    </cfRule>
    <cfRule type="expression" dxfId="64" priority="56">
      <formula>AND(IF(I4="",0, G4)  &lt;= 0.05* IF(I4="",0,I4), IF(I4="",0, G4) &gt; 0)</formula>
    </cfRule>
    <cfRule type="expression" dxfId="63" priority="57">
      <formula>IF(I4="",0,G4)  &gt; 0.05* IF(I4="",0,I4)</formula>
    </cfRule>
  </conditionalFormatting>
  <conditionalFormatting sqref="G8:G199 G3:G4">
    <cfRule type="expression" dxfId="62" priority="63">
      <formula>IF(I3="",0, G3)  &lt; - 0.05* IF(I3="",0,I3)</formula>
    </cfRule>
    <cfRule type="expression" dxfId="61" priority="64">
      <formula>AND(IF(I3="",0, G3)  &gt;= - 0.05* IF(I3="",0,I3), IF(I3="",0, G3) &lt; 0)</formula>
    </cfRule>
    <cfRule type="expression" dxfId="60" priority="65">
      <formula>AND(IF(I3="",0, G3)  &lt;= 0.05* IF(I3="",0,I3), IF(I3="",0, G3) &gt; 0)</formula>
    </cfRule>
    <cfRule type="expression" dxfId="59" priority="66">
      <formula>IF(I3="",0,G3)  &gt; 0.05* IF(I3="",0,I3)</formula>
    </cfRule>
    <cfRule type="expression" dxfId="58" priority="67">
      <formula>IF(I3="",0, G3)  &lt; - 0.05* IF(I3="",0,I3)</formula>
    </cfRule>
    <cfRule type="expression" dxfId="57" priority="68">
      <formula>AND(IF(I3="",0, G3)  &gt;= - 0.05* IF(I3="",0,I3), IF(I3="",0, G3) &lt; 0)</formula>
    </cfRule>
    <cfRule type="expression" dxfId="56" priority="69">
      <formula>AND(IF(I3="",0, G3)  &lt;= 0.05* IF(I3="",0,I3), IF(I3="",0, G3) &gt; 0)</formula>
    </cfRule>
    <cfRule type="expression" dxfId="55" priority="70">
      <formula>IF(I3="",0,G3)  &gt; 0.05* IF(I3="",0,I3)</formula>
    </cfRule>
    <cfRule type="expression" dxfId="54" priority="71">
      <formula>IF(I3="",0, G3)  &lt; - 0.05* IF(I3="",0,I3)</formula>
    </cfRule>
    <cfRule type="expression" dxfId="53" priority="72">
      <formula>AND(IF(I3="",0, G3)  &gt;= - 0.05* IF(I3="",0,I3), IF(I3="",0, G3) &lt; 0)</formula>
    </cfRule>
    <cfRule type="expression" dxfId="52" priority="73">
      <formula>AND(IF(I3="",0, G3)  &lt;= 0.05* IF(I3="",0,I3), IF(I3="",0, G3) &gt; 0)</formula>
    </cfRule>
    <cfRule type="expression" dxfId="51" priority="74">
      <formula>IF(I3="",0,G3)  &gt; 0.05* IF(I3="",0,I3)</formula>
    </cfRule>
  </conditionalFormatting>
  <conditionalFormatting sqref="B5:B7">
    <cfRule type="expression" dxfId="50" priority="1">
      <formula>$B5&lt;&gt;#REF!</formula>
    </cfRule>
    <cfRule type="expression" dxfId="49" priority="2">
      <formula>$B5&lt;&gt;#REF!</formula>
    </cfRule>
    <cfRule type="expression" dxfId="48" priority="3">
      <formula>$B5&lt;&gt;#REF!</formula>
    </cfRule>
    <cfRule type="expression" dxfId="47" priority="4">
      <formula>$B5&lt;&gt;#REF!</formula>
    </cfRule>
    <cfRule type="expression" dxfId="46" priority="5">
      <formula>$B5&lt;&gt;#REF!</formula>
    </cfRule>
    <cfRule type="expression" dxfId="45" priority="6">
      <formula>$B5&lt;&gt;#REF!</formula>
    </cfRule>
    <cfRule type="expression" dxfId="44" priority="7">
      <formula>$B5&lt;&gt;#REF!</formula>
    </cfRule>
    <cfRule type="expression" dxfId="43" priority="8">
      <formula>$B5&lt;&gt;#REF!</formula>
    </cfRule>
    <cfRule type="expression" dxfId="42" priority="9">
      <formula>$B5&lt;&gt;#REF!</formula>
    </cfRule>
    <cfRule type="expression" dxfId="41" priority="10">
      <formula>$B5&lt;&gt;#REF!</formula>
    </cfRule>
    <cfRule type="expression" dxfId="40" priority="11">
      <formula>$B5&lt;&gt;#REF!</formula>
    </cfRule>
    <cfRule type="expression" dxfId="39" priority="12">
      <formula>$B5&lt;&gt;#REF!</formula>
    </cfRule>
    <cfRule type="expression" dxfId="38" priority="13">
      <formula>$B5&lt;&gt;#REF!</formula>
    </cfRule>
    <cfRule type="expression" dxfId="37" priority="14">
      <formula>$B5&lt;&gt;#REF!</formula>
    </cfRule>
    <cfRule type="expression" dxfId="36" priority="15">
      <formula>$B5&lt;&gt;#REF!</formula>
    </cfRule>
    <cfRule type="expression" dxfId="35" priority="16">
      <formula>$B5&lt;&gt;#REF!</formula>
    </cfRule>
    <cfRule type="expression" dxfId="34" priority="17">
      <formula>$B5&lt;&gt;#REF!</formula>
    </cfRule>
    <cfRule type="expression" dxfId="33" priority="18">
      <formula>$B5&lt;&gt;#REF!</formula>
    </cfRule>
  </conditionalFormatting>
  <conditionalFormatting sqref="G7">
    <cfRule type="expression" dxfId="32" priority="19">
      <formula>IF(I7="",0, G7)  &lt; - 0.05* IF(I7="",0,I7)</formula>
    </cfRule>
    <cfRule type="expression" dxfId="31" priority="20">
      <formula>AND(IF(I7="",0, G7)  &gt;= - 0.05* IF(I7="",0,I7), IF(I7="",0, G7) &lt; 0)</formula>
    </cfRule>
    <cfRule type="expression" dxfId="30" priority="21">
      <formula>AND(IF(I7="",0, G7)  &lt;= 0.05* IF(I7="",0,I7), IF(I7="",0, G7) &gt; 0)</formula>
    </cfRule>
    <cfRule type="expression" dxfId="29" priority="22">
      <formula>IF(I7="",0,G7)  &gt; 0.05* IF(I7="",0,I7)</formula>
    </cfRule>
  </conditionalFormatting>
  <conditionalFormatting sqref="G5:G7">
    <cfRule type="expression" dxfId="11" priority="23">
      <formula>IF(I5="",0, G5)  &lt; - 0.05* IF(I5="",0,I5)</formula>
    </cfRule>
    <cfRule type="expression" dxfId="10" priority="24">
      <formula>AND(IF(I5="",0, G5)  &gt;= - 0.05* IF(I5="",0,I5), IF(I5="",0, G5) &lt; 0)</formula>
    </cfRule>
    <cfRule type="expression" dxfId="9" priority="25">
      <formula>AND(IF(I5="",0, G5)  &lt;= 0.05* IF(I5="",0,I5), IF(I5="",0, G5) &gt; 0)</formula>
    </cfRule>
    <cfRule type="expression" dxfId="8" priority="26">
      <formula>IF(I5="",0,G5)  &gt; 0.05* IF(I5="",0,I5)</formula>
    </cfRule>
    <cfRule type="expression" dxfId="7" priority="27">
      <formula>IF(I5="",0, G5)  &lt; - 0.05* IF(I5="",0,I5)</formula>
    </cfRule>
    <cfRule type="expression" dxfId="6" priority="28">
      <formula>AND(IF(I5="",0, G5)  &gt;= - 0.05* IF(I5="",0,I5), IF(I5="",0, G5) &lt; 0)</formula>
    </cfRule>
    <cfRule type="expression" dxfId="5" priority="29">
      <formula>AND(IF(I5="",0, G5)  &lt;= 0.05* IF(I5="",0,I5), IF(I5="",0, G5) &gt; 0)</formula>
    </cfRule>
    <cfRule type="expression" dxfId="4" priority="30">
      <formula>IF(I5="",0,G5)  &gt; 0.05* IF(I5="",0,I5)</formula>
    </cfRule>
    <cfRule type="expression" dxfId="3" priority="31">
      <formula>IF(I5="",0, G5)  &lt; - 0.05* IF(I5="",0,I5)</formula>
    </cfRule>
    <cfRule type="expression" dxfId="2" priority="32">
      <formula>AND(IF(I5="",0, G5)  &gt;= - 0.05* IF(I5="",0,I5), IF(I5="",0, G5) &lt; 0)</formula>
    </cfRule>
    <cfRule type="expression" dxfId="1" priority="33">
      <formula>AND(IF(I5="",0, G5)  &lt;= 0.05* IF(I5="",0,I5), IF(I5="",0, G5) &gt; 0)</formula>
    </cfRule>
    <cfRule type="expression" dxfId="0" priority="34">
      <formula>IF(I5="",0,G5)  &gt; 0.05* IF(I5="",0,I5)</formula>
    </cfRule>
  </conditionalFormatting>
  <conditionalFormatting sqref="G2">
    <cfRule type="expression" dxfId="16" priority="192">
      <formula>SUMIF(G3:G125,"&gt;0")-SUMIF(G3:G125,"&lt;0") &gt; 1</formula>
    </cfRule>
    <cfRule type="expression" dxfId="15" priority="193">
      <formula>IF(I2="",0, G2)  &lt; - 0.05* IF(I2="",0,I2)</formula>
    </cfRule>
    <cfRule type="expression" dxfId="14" priority="194">
      <formula>AND(IF(I2="",0, G2)  &gt;= - 0.05* IF(I2="",0,I2), IF(I2="",0, G2) &lt; 0)</formula>
    </cfRule>
    <cfRule type="expression" dxfId="13" priority="195">
      <formula>AND(IF(I2="",0, G2)  &lt;= 0.05* IF(I2="",0,I2), IF(I2="",0, G2) &gt; 0)</formula>
    </cfRule>
    <cfRule type="expression" dxfId="12" priority="196">
      <formula>IF(I2="",0,G2)  &gt; 0.05* IF(I2="",0,I2)</formula>
    </cfRule>
  </conditionalFormatting>
  <dataValidations count="1">
    <dataValidation type="list" showInputMessage="1" sqref="B103:B160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1000000}">
          <x14:formula1>
            <xm:f>'SKU Сливки'!$A$1:$A$50</xm:f>
          </x14:formula1>
          <x14:formula2>
            <xm:f>0</xm:f>
          </x14:formula2>
          <xm:sqref>E3:E102</xm:sqref>
        </x14:dataValidation>
        <x14:dataValidation type="list" showInputMessage="1" xr:uid="{00000000-0002-0000-0400-000002000000}">
          <x14:formula1>
            <xm:f>'SKU Сливки'!$B$1:$B$50</xm:f>
          </x14:formula1>
          <x14:formula2>
            <xm:f>0</xm:f>
          </x14:formula2>
          <xm:sqref>B3:B102</xm:sqref>
        </x14:dataValidation>
        <x14:dataValidation type="list" operator="equal" showErrorMessage="1" xr:uid="{00000000-0002-0000-0400-000003000000}">
          <x14:formula1>
            <xm:f>Заквасочники!$C$2:$C$26</xm:f>
          </x14:formula1>
          <x14:formula2>
            <xm:f>0</xm:f>
          </x14:formula2>
          <xm:sqref>D3:D102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303</v>
      </c>
      <c r="B2" s="26" t="s">
        <v>660</v>
      </c>
    </row>
    <row r="3" spans="1:2" x14ac:dyDescent="0.2">
      <c r="A3" s="26" t="s">
        <v>304</v>
      </c>
      <c r="B3" s="26" t="s">
        <v>660</v>
      </c>
    </row>
    <row r="4" spans="1:2" x14ac:dyDescent="0.2">
      <c r="A4" s="26" t="s">
        <v>302</v>
      </c>
      <c r="B4" s="26" t="s">
        <v>660</v>
      </c>
    </row>
    <row r="5" spans="1:2" x14ac:dyDescent="0.2">
      <c r="A5" s="26" t="s">
        <v>309</v>
      </c>
      <c r="B5" s="26" t="s">
        <v>660</v>
      </c>
    </row>
    <row r="6" spans="1:2" x14ac:dyDescent="0.2">
      <c r="A6" s="26" t="s">
        <v>307</v>
      </c>
      <c r="B6" s="26" t="s">
        <v>660</v>
      </c>
    </row>
    <row r="7" spans="1:2" x14ac:dyDescent="0.2">
      <c r="A7" s="26" t="s">
        <v>308</v>
      </c>
      <c r="B7" s="26" t="s">
        <v>660</v>
      </c>
    </row>
    <row r="8" spans="1:2" x14ac:dyDescent="0.2">
      <c r="A8" s="26" t="s">
        <v>305</v>
      </c>
      <c r="B8" s="26" t="s">
        <v>660</v>
      </c>
    </row>
    <row r="9" spans="1:2" x14ac:dyDescent="0.2">
      <c r="A9" s="26" t="s">
        <v>310</v>
      </c>
      <c r="B9" s="26" t="s">
        <v>663</v>
      </c>
    </row>
    <row r="10" spans="1:2" x14ac:dyDescent="0.2">
      <c r="A10" s="26" t="s">
        <v>306</v>
      </c>
      <c r="B10" s="26" t="s">
        <v>663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0"/>
  <sheetViews>
    <sheetView topLeftCell="A14"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294</v>
      </c>
      <c r="B2" s="26" t="s">
        <v>670</v>
      </c>
    </row>
    <row r="3" spans="1:2" x14ac:dyDescent="0.2">
      <c r="A3" s="26" t="s">
        <v>297</v>
      </c>
      <c r="B3" s="26" t="s">
        <v>667</v>
      </c>
    </row>
    <row r="4" spans="1:2" x14ac:dyDescent="0.2">
      <c r="A4" s="26" t="s">
        <v>292</v>
      </c>
      <c r="B4" s="26" t="s">
        <v>667</v>
      </c>
    </row>
    <row r="5" spans="1:2" x14ac:dyDescent="0.2">
      <c r="A5" s="26" t="s">
        <v>295</v>
      </c>
      <c r="B5" s="26" t="s">
        <v>667</v>
      </c>
    </row>
    <row r="6" spans="1:2" x14ac:dyDescent="0.2">
      <c r="A6" s="26" t="s">
        <v>293</v>
      </c>
      <c r="B6" s="26" t="s">
        <v>670</v>
      </c>
    </row>
    <row r="7" spans="1:2" x14ac:dyDescent="0.2">
      <c r="A7" s="26" t="s">
        <v>296</v>
      </c>
      <c r="B7" s="26" t="s">
        <v>670</v>
      </c>
    </row>
    <row r="8" spans="1:2" x14ac:dyDescent="0.2">
      <c r="A8" s="26" t="s">
        <v>301</v>
      </c>
      <c r="B8" s="26" t="s">
        <v>672</v>
      </c>
    </row>
    <row r="9" spans="1:2" x14ac:dyDescent="0.2">
      <c r="A9" s="26" t="s">
        <v>299</v>
      </c>
      <c r="B9" s="26" t="s">
        <v>672</v>
      </c>
    </row>
    <row r="10" spans="1:2" x14ac:dyDescent="0.2">
      <c r="A10" s="26" t="s">
        <v>298</v>
      </c>
      <c r="B10" s="26" t="s">
        <v>672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291</v>
      </c>
      <c r="B2" s="26" t="s">
        <v>665</v>
      </c>
    </row>
    <row r="3" spans="1:2" x14ac:dyDescent="0.2">
      <c r="A3" s="26" t="s">
        <v>289</v>
      </c>
      <c r="B3" s="26" t="s">
        <v>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"/>
  <sheetViews>
    <sheetView zoomScaleNormal="100" workbookViewId="0">
      <selection activeCell="C6" sqref="C6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688</v>
      </c>
      <c r="C1" s="1" t="s">
        <v>152</v>
      </c>
    </row>
    <row r="2" spans="1:3" x14ac:dyDescent="0.2">
      <c r="A2" s="26" t="s">
        <v>685</v>
      </c>
      <c r="B2" s="26" t="s">
        <v>689</v>
      </c>
      <c r="C2" s="26" t="s">
        <v>685</v>
      </c>
    </row>
    <row r="3" spans="1:3" x14ac:dyDescent="0.2">
      <c r="A3" s="26" t="s">
        <v>687</v>
      </c>
      <c r="B3" s="26" t="s">
        <v>690</v>
      </c>
      <c r="C3" s="26" t="s">
        <v>687</v>
      </c>
    </row>
    <row r="4" spans="1:3" x14ac:dyDescent="0.2">
      <c r="C4" s="1">
        <v>1</v>
      </c>
    </row>
    <row r="5" spans="1:3" x14ac:dyDescent="0.2">
      <c r="C5" s="1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Маскарпоне</vt:lpstr>
      <vt:lpstr>Крем чиз</vt:lpstr>
      <vt:lpstr>Сливки</vt:lpstr>
      <vt:lpstr>SKU Маскарпоне</vt:lpstr>
      <vt:lpstr>SKU Крем чиз</vt:lpstr>
      <vt:lpstr>SKU Сливки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94</cp:revision>
  <dcterms:created xsi:type="dcterms:W3CDTF">2020-12-13T08:44:49Z</dcterms:created>
  <dcterms:modified xsi:type="dcterms:W3CDTF">2021-04-13T13:53:14Z</dcterms:modified>
  <dc:language>en-US</dc:language>
</cp:coreProperties>
</file>