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200" windowHeight="764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W119" i="2" s="1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W111" i="2" s="1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W108" i="2" s="1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V105" i="2"/>
  <c r="T105" i="2"/>
  <c r="R105" i="2"/>
  <c r="A105" i="2"/>
  <c r="X104" i="2"/>
  <c r="N104" i="2" s="1"/>
  <c r="V104" i="2"/>
  <c r="U104" i="2"/>
  <c r="W104" i="2" s="1"/>
  <c r="T104" i="2"/>
  <c r="R104" i="2"/>
  <c r="Q104" i="2"/>
  <c r="P104" i="2"/>
  <c r="J104" i="2"/>
  <c r="V103" i="2"/>
  <c r="T103" i="2"/>
  <c r="R103" i="2"/>
  <c r="A103" i="2"/>
  <c r="X102" i="2"/>
  <c r="N102" i="2" s="1"/>
  <c r="V102" i="2"/>
  <c r="U102" i="2"/>
  <c r="T102" i="2"/>
  <c r="R102" i="2"/>
  <c r="Q102" i="2"/>
  <c r="P102" i="2"/>
  <c r="J102" i="2"/>
  <c r="V101" i="2"/>
  <c r="T101" i="2"/>
  <c r="R101" i="2"/>
  <c r="A101" i="2"/>
  <c r="X100" i="2"/>
  <c r="N100" i="2" s="1"/>
  <c r="V100" i="2"/>
  <c r="U100" i="2"/>
  <c r="T100" i="2"/>
  <c r="R100" i="2"/>
  <c r="Q100" i="2"/>
  <c r="P100" i="2"/>
  <c r="J100" i="2"/>
  <c r="V99" i="2"/>
  <c r="T99" i="2"/>
  <c r="R99" i="2"/>
  <c r="A99" i="2"/>
  <c r="X98" i="2"/>
  <c r="N98" i="2" s="1"/>
  <c r="V98" i="2"/>
  <c r="U98" i="2"/>
  <c r="W98" i="2" s="1"/>
  <c r="T98" i="2"/>
  <c r="R98" i="2"/>
  <c r="Q98" i="2"/>
  <c r="P98" i="2"/>
  <c r="J98" i="2"/>
  <c r="V97" i="2"/>
  <c r="T97" i="2"/>
  <c r="R97" i="2"/>
  <c r="A97" i="2"/>
  <c r="X96" i="2"/>
  <c r="N96" i="2" s="1"/>
  <c r="V96" i="2"/>
  <c r="U96" i="2"/>
  <c r="T96" i="2"/>
  <c r="R96" i="2"/>
  <c r="Q96" i="2"/>
  <c r="P96" i="2"/>
  <c r="J96" i="2"/>
  <c r="V95" i="2"/>
  <c r="T95" i="2"/>
  <c r="R95" i="2"/>
  <c r="A95" i="2"/>
  <c r="X94" i="2"/>
  <c r="N94" i="2" s="1"/>
  <c r="V94" i="2"/>
  <c r="U94" i="2"/>
  <c r="T94" i="2"/>
  <c r="R94" i="2"/>
  <c r="Q94" i="2"/>
  <c r="P94" i="2"/>
  <c r="J94" i="2"/>
  <c r="V93" i="2"/>
  <c r="T93" i="2"/>
  <c r="R93" i="2"/>
  <c r="A93" i="2"/>
  <c r="X92" i="2"/>
  <c r="N92" i="2" s="1"/>
  <c r="V92" i="2"/>
  <c r="U92" i="2"/>
  <c r="T92" i="2"/>
  <c r="R92" i="2"/>
  <c r="Q92" i="2"/>
  <c r="P92" i="2"/>
  <c r="J92" i="2"/>
  <c r="V91" i="2"/>
  <c r="T91" i="2"/>
  <c r="R91" i="2"/>
  <c r="A91" i="2"/>
  <c r="X90" i="2"/>
  <c r="N90" i="2" s="1"/>
  <c r="V90" i="2"/>
  <c r="U90" i="2"/>
  <c r="T90" i="2"/>
  <c r="R90" i="2"/>
  <c r="Q90" i="2"/>
  <c r="P90" i="2"/>
  <c r="J90" i="2"/>
  <c r="V89" i="2"/>
  <c r="T89" i="2"/>
  <c r="R89" i="2"/>
  <c r="A89" i="2"/>
  <c r="X88" i="2"/>
  <c r="N88" i="2" s="1"/>
  <c r="V88" i="2"/>
  <c r="U88" i="2"/>
  <c r="W88" i="2" s="1"/>
  <c r="T88" i="2"/>
  <c r="R88" i="2"/>
  <c r="Q88" i="2"/>
  <c r="P88" i="2"/>
  <c r="J88" i="2"/>
  <c r="V87" i="2"/>
  <c r="T87" i="2"/>
  <c r="R87" i="2"/>
  <c r="A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V84" i="2"/>
  <c r="T84" i="2"/>
  <c r="R84" i="2"/>
  <c r="A84" i="2"/>
  <c r="X83" i="2"/>
  <c r="N83" i="2" s="1"/>
  <c r="V83" i="2"/>
  <c r="U83" i="2"/>
  <c r="T83" i="2"/>
  <c r="R83" i="2"/>
  <c r="Q83" i="2"/>
  <c r="P83" i="2"/>
  <c r="J83" i="2"/>
  <c r="V82" i="2"/>
  <c r="T82" i="2"/>
  <c r="R82" i="2"/>
  <c r="A82" i="2"/>
  <c r="X81" i="2"/>
  <c r="N81" i="2" s="1"/>
  <c r="V81" i="2"/>
  <c r="U81" i="2"/>
  <c r="T81" i="2"/>
  <c r="R81" i="2"/>
  <c r="Q81" i="2"/>
  <c r="P81" i="2"/>
  <c r="J81" i="2"/>
  <c r="V80" i="2"/>
  <c r="T80" i="2"/>
  <c r="R80" i="2"/>
  <c r="A80" i="2"/>
  <c r="X79" i="2"/>
  <c r="N79" i="2" s="1"/>
  <c r="V79" i="2"/>
  <c r="U79" i="2"/>
  <c r="T79" i="2"/>
  <c r="R79" i="2"/>
  <c r="Q79" i="2"/>
  <c r="P79" i="2"/>
  <c r="J79" i="2"/>
  <c r="V78" i="2"/>
  <c r="T78" i="2"/>
  <c r="R78" i="2"/>
  <c r="A78" i="2"/>
  <c r="X77" i="2"/>
  <c r="N77" i="2" s="1"/>
  <c r="V77" i="2"/>
  <c r="U77" i="2"/>
  <c r="T77" i="2"/>
  <c r="R77" i="2"/>
  <c r="Q77" i="2"/>
  <c r="P77" i="2"/>
  <c r="J77" i="2"/>
  <c r="V76" i="2"/>
  <c r="T76" i="2"/>
  <c r="R76" i="2"/>
  <c r="A76" i="2"/>
  <c r="X75" i="2"/>
  <c r="N75" i="2" s="1"/>
  <c r="V75" i="2"/>
  <c r="U75" i="2"/>
  <c r="T75" i="2"/>
  <c r="R75" i="2"/>
  <c r="Q75" i="2"/>
  <c r="P75" i="2"/>
  <c r="J75" i="2"/>
  <c r="V74" i="2"/>
  <c r="T74" i="2"/>
  <c r="R74" i="2"/>
  <c r="A74" i="2"/>
  <c r="X73" i="2"/>
  <c r="N73" i="2" s="1"/>
  <c r="V73" i="2"/>
  <c r="U73" i="2"/>
  <c r="T73" i="2"/>
  <c r="R73" i="2"/>
  <c r="Q73" i="2"/>
  <c r="P73" i="2"/>
  <c r="J73" i="2"/>
  <c r="V72" i="2"/>
  <c r="T72" i="2"/>
  <c r="R72" i="2"/>
  <c r="A72" i="2"/>
  <c r="X71" i="2"/>
  <c r="N71" i="2" s="1"/>
  <c r="V71" i="2"/>
  <c r="U71" i="2"/>
  <c r="T71" i="2"/>
  <c r="R71" i="2"/>
  <c r="Q71" i="2"/>
  <c r="P71" i="2"/>
  <c r="J71" i="2"/>
  <c r="V70" i="2"/>
  <c r="T70" i="2"/>
  <c r="R70" i="2"/>
  <c r="A70" i="2"/>
  <c r="X69" i="2"/>
  <c r="N69" i="2" s="1"/>
  <c r="V69" i="2"/>
  <c r="U69" i="2"/>
  <c r="T69" i="2"/>
  <c r="R69" i="2"/>
  <c r="Q69" i="2"/>
  <c r="P69" i="2"/>
  <c r="J69" i="2"/>
  <c r="V68" i="2"/>
  <c r="T68" i="2"/>
  <c r="R68" i="2"/>
  <c r="A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T62" i="2"/>
  <c r="R62" i="2"/>
  <c r="Q62" i="2"/>
  <c r="P62" i="2"/>
  <c r="J62" i="2"/>
  <c r="V61" i="2"/>
  <c r="T61" i="2"/>
  <c r="R61" i="2"/>
  <c r="A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V54" i="2"/>
  <c r="T54" i="2"/>
  <c r="R54" i="2"/>
  <c r="A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W51" i="2" s="1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W49" i="2" s="1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W47" i="2" s="1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V45" i="2"/>
  <c r="T45" i="2"/>
  <c r="R45" i="2"/>
  <c r="A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W35" i="2" s="1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W31" i="2" s="1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W29" i="2" s="1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X24" i="2"/>
  <c r="N24" i="2" s="1"/>
  <c r="V24" i="2"/>
  <c r="U24" i="2"/>
  <c r="T24" i="2"/>
  <c r="R24" i="2"/>
  <c r="Q24" i="2"/>
  <c r="P24" i="2"/>
  <c r="J24" i="2"/>
  <c r="V23" i="2"/>
  <c r="T23" i="2"/>
  <c r="R23" i="2"/>
  <c r="A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V20" i="2"/>
  <c r="T20" i="2"/>
  <c r="R20" i="2"/>
  <c r="A20" i="2"/>
  <c r="X19" i="2"/>
  <c r="N19" i="2" s="1"/>
  <c r="V19" i="2"/>
  <c r="U19" i="2"/>
  <c r="W19" i="2" s="1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V10" i="2"/>
  <c r="T10" i="2"/>
  <c r="R10" i="2"/>
  <c r="A10" i="2"/>
  <c r="X9" i="2"/>
  <c r="N9" i="2" s="1"/>
  <c r="V9" i="2"/>
  <c r="U9" i="2"/>
  <c r="W9" i="2" s="1"/>
  <c r="T9" i="2"/>
  <c r="R9" i="2"/>
  <c r="Q9" i="2"/>
  <c r="P9" i="2"/>
  <c r="J9" i="2"/>
  <c r="X8" i="2"/>
  <c r="N8" i="2" s="1"/>
  <c r="V8" i="2"/>
  <c r="U8" i="2"/>
  <c r="W8" i="2" s="1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W2" i="2" s="1"/>
  <c r="T2" i="2"/>
  <c r="R2" i="2"/>
  <c r="Q2" i="2"/>
  <c r="P2" i="2"/>
  <c r="J2" i="2"/>
  <c r="U105" i="2"/>
  <c r="A98" i="2"/>
  <c r="U95" i="2"/>
  <c r="A85" i="2"/>
  <c r="U76" i="2"/>
  <c r="A69" i="2"/>
  <c r="U63" i="2"/>
  <c r="A104" i="2"/>
  <c r="U101" i="2"/>
  <c r="A88" i="2"/>
  <c r="U82" i="2"/>
  <c r="A75" i="2"/>
  <c r="U66" i="2"/>
  <c r="A59" i="2"/>
  <c r="A53" i="2"/>
  <c r="A51" i="2"/>
  <c r="A49" i="2"/>
  <c r="A47" i="2"/>
  <c r="U45" i="2"/>
  <c r="A43" i="2"/>
  <c r="A41" i="2"/>
  <c r="A39" i="2"/>
  <c r="A37" i="2"/>
  <c r="A35" i="2"/>
  <c r="U33" i="2"/>
  <c r="A31" i="2"/>
  <c r="A29" i="2"/>
  <c r="A27" i="2"/>
  <c r="A25" i="2"/>
  <c r="U23" i="2"/>
  <c r="A21" i="2"/>
  <c r="A19" i="2"/>
  <c r="U17" i="2"/>
  <c r="A15" i="2"/>
  <c r="A13" i="2"/>
  <c r="A11" i="2"/>
  <c r="A9" i="2"/>
  <c r="A7" i="2"/>
  <c r="A5" i="2"/>
  <c r="A3" i="2"/>
  <c r="A94" i="2"/>
  <c r="U91" i="2"/>
  <c r="A81" i="2"/>
  <c r="U72" i="2"/>
  <c r="A65" i="2"/>
  <c r="A62" i="2"/>
  <c r="U56" i="2"/>
  <c r="A100" i="2"/>
  <c r="U97" i="2"/>
  <c r="U78" i="2"/>
  <c r="A71" i="2"/>
  <c r="A55" i="2"/>
  <c r="U103" i="2"/>
  <c r="A90" i="2"/>
  <c r="U87" i="2"/>
  <c r="U84" i="2"/>
  <c r="A77" i="2"/>
  <c r="U68" i="2"/>
  <c r="A58" i="2"/>
  <c r="A73" i="2"/>
  <c r="U52" i="2"/>
  <c r="A42" i="2"/>
  <c r="A24" i="2"/>
  <c r="A6" i="2"/>
  <c r="S2" i="2"/>
  <c r="U80" i="2"/>
  <c r="U54" i="2"/>
  <c r="A50" i="2"/>
  <c r="U38" i="2"/>
  <c r="A28" i="2"/>
  <c r="U20" i="2"/>
  <c r="A8" i="2"/>
  <c r="U99" i="2"/>
  <c r="A16" i="2"/>
  <c r="A12" i="2"/>
  <c r="A64" i="2"/>
  <c r="A32" i="2"/>
  <c r="A2" i="2"/>
  <c r="A46" i="2"/>
  <c r="U30" i="2"/>
  <c r="A83" i="2"/>
  <c r="A79" i="2"/>
  <c r="A60" i="2"/>
  <c r="A18" i="2"/>
  <c r="A14" i="2"/>
  <c r="U93" i="2"/>
  <c r="A34" i="2"/>
  <c r="U26" i="2"/>
  <c r="A96" i="2"/>
  <c r="U74" i="2"/>
  <c r="U70" i="2"/>
  <c r="U61" i="2"/>
  <c r="A44" i="2"/>
  <c r="A40" i="2"/>
  <c r="U36" i="2"/>
  <c r="A22" i="2"/>
  <c r="U10" i="2"/>
  <c r="A67" i="2"/>
  <c r="A102" i="2"/>
  <c r="A92" i="2"/>
  <c r="A86" i="2"/>
  <c r="A57" i="2"/>
  <c r="U48" i="2"/>
  <c r="U89" i="2"/>
  <c r="A4" i="2"/>
  <c r="S3" i="2"/>
  <c r="S4" i="2" s="1"/>
  <c r="S5" i="2" s="1"/>
  <c r="S6" i="2" s="1"/>
  <c r="S7" i="2" s="1"/>
  <c r="S8" i="2" s="1"/>
  <c r="S9" i="2"/>
  <c r="W13" i="2" l="1"/>
  <c r="W92" i="2"/>
  <c r="W86" i="2"/>
  <c r="W39" i="2"/>
  <c r="W40" i="2"/>
  <c r="W7" i="2"/>
  <c r="W27" i="2"/>
  <c r="W28" i="2"/>
  <c r="W21" i="2"/>
  <c r="W22" i="2"/>
  <c r="W43" i="2"/>
  <c r="W62" i="2"/>
  <c r="W115" i="2"/>
  <c r="W5" i="2"/>
  <c r="W11" i="2"/>
  <c r="W12" i="2"/>
  <c r="W106" i="2"/>
  <c r="W122" i="2"/>
  <c r="W6" i="2"/>
  <c r="W53" i="2"/>
  <c r="W67" i="2"/>
  <c r="W71" i="2"/>
  <c r="W79" i="2"/>
  <c r="W107" i="2"/>
  <c r="W41" i="2"/>
  <c r="W42" i="2"/>
  <c r="W60" i="2"/>
  <c r="W94" i="2"/>
  <c r="W100" i="2"/>
  <c r="W15" i="2"/>
  <c r="W16" i="2"/>
  <c r="W25" i="2"/>
  <c r="W37" i="2"/>
  <c r="W55" i="2"/>
  <c r="W69" i="2"/>
  <c r="W73" i="2"/>
  <c r="W85" i="2"/>
  <c r="W3" i="2"/>
  <c r="W4" i="2"/>
  <c r="W112" i="2"/>
  <c r="W114" i="2"/>
  <c r="W74" i="2"/>
  <c r="P74" i="2" s="1"/>
  <c r="W54" i="2"/>
  <c r="P54" i="2" s="1"/>
  <c r="W56" i="2"/>
  <c r="P56" i="2" s="1"/>
  <c r="N56" i="2"/>
  <c r="W72" i="2"/>
  <c r="P72" i="2" s="1"/>
  <c r="N72" i="2"/>
  <c r="N33" i="2"/>
  <c r="N45" i="2"/>
  <c r="W66" i="2"/>
  <c r="P66" i="2" s="1"/>
  <c r="N66" i="2"/>
  <c r="N82" i="2"/>
  <c r="W82" i="2"/>
  <c r="P82" i="2" s="1"/>
  <c r="N17" i="2"/>
  <c r="W45" i="2"/>
  <c r="P45" i="2" s="1"/>
  <c r="N23" i="2"/>
  <c r="N76" i="2"/>
  <c r="W33" i="2"/>
  <c r="P33" i="2" s="1"/>
  <c r="W46" i="2"/>
  <c r="W17" i="2"/>
  <c r="P17" i="2" s="1"/>
  <c r="W26" i="2"/>
  <c r="P26" i="2" s="1"/>
  <c r="N26" i="2"/>
  <c r="W58" i="2"/>
  <c r="W90" i="2"/>
  <c r="W102" i="2"/>
  <c r="W57" i="2"/>
  <c r="N84" i="2"/>
  <c r="W48" i="2"/>
  <c r="P48" i="2" s="1"/>
  <c r="N48" i="2"/>
  <c r="W63" i="2"/>
  <c r="P63" i="2" s="1"/>
  <c r="N63" i="2"/>
  <c r="W76" i="2"/>
  <c r="P76" i="2" s="1"/>
  <c r="N78" i="2"/>
  <c r="W83" i="2"/>
  <c r="W96" i="2"/>
  <c r="N80" i="2"/>
  <c r="W80" i="2"/>
  <c r="P80" i="2" s="1"/>
  <c r="W10" i="2"/>
  <c r="P10" i="2" s="1"/>
  <c r="N10" i="2"/>
  <c r="W14" i="2"/>
  <c r="W18" i="2"/>
  <c r="W36" i="2"/>
  <c r="P36" i="2" s="1"/>
  <c r="N36" i="2"/>
  <c r="W44" i="2"/>
  <c r="N70" i="2"/>
  <c r="N74" i="2"/>
  <c r="W52" i="2"/>
  <c r="P52" i="2" s="1"/>
  <c r="W34" i="2"/>
  <c r="W89" i="2"/>
  <c r="P89" i="2" s="1"/>
  <c r="N89" i="2"/>
  <c r="W23" i="2"/>
  <c r="P23" i="2" s="1"/>
  <c r="W32" i="2"/>
  <c r="W64" i="2"/>
  <c r="W70" i="2"/>
  <c r="P70" i="2" s="1"/>
  <c r="W105" i="2"/>
  <c r="P105" i="2" s="1"/>
  <c r="W30" i="2"/>
  <c r="P30" i="2" s="1"/>
  <c r="N30" i="2"/>
  <c r="W95" i="2"/>
  <c r="P95" i="2" s="1"/>
  <c r="N95" i="2"/>
  <c r="N68" i="2"/>
  <c r="W118" i="2"/>
  <c r="W20" i="2"/>
  <c r="P20" i="2" s="1"/>
  <c r="N20" i="2"/>
  <c r="W24" i="2"/>
  <c r="W38" i="2"/>
  <c r="P38" i="2" s="1"/>
  <c r="N38" i="2"/>
  <c r="W50" i="2"/>
  <c r="N54" i="2"/>
  <c r="W99" i="2"/>
  <c r="P99" i="2" s="1"/>
  <c r="N99" i="2"/>
  <c r="W61" i="2"/>
  <c r="P61" i="2" s="1"/>
  <c r="N61" i="2"/>
  <c r="W77" i="2"/>
  <c r="W93" i="2"/>
  <c r="P93" i="2" s="1"/>
  <c r="N93" i="2"/>
  <c r="W113" i="2"/>
  <c r="N52" i="2"/>
  <c r="W87" i="2"/>
  <c r="P87" i="2" s="1"/>
  <c r="N87" i="2"/>
  <c r="W103" i="2"/>
  <c r="P103" i="2" s="1"/>
  <c r="N103" i="2"/>
  <c r="W65" i="2"/>
  <c r="W68" i="2"/>
  <c r="P68" i="2" s="1"/>
  <c r="W81" i="2"/>
  <c r="W84" i="2"/>
  <c r="P84" i="2" s="1"/>
  <c r="W97" i="2"/>
  <c r="P97" i="2" s="1"/>
  <c r="N97" i="2"/>
  <c r="W110" i="2"/>
  <c r="W59" i="2"/>
  <c r="W75" i="2"/>
  <c r="W78" i="2"/>
  <c r="P78" i="2" s="1"/>
  <c r="W91" i="2"/>
  <c r="P91" i="2" s="1"/>
  <c r="N91" i="2"/>
  <c r="W121" i="2"/>
  <c r="W101" i="2"/>
  <c r="P101" i="2" s="1"/>
  <c r="N101" i="2"/>
  <c r="N105" i="2"/>
  <c r="Q45" i="2"/>
  <c r="Q72" i="2"/>
  <c r="Q33" i="2"/>
  <c r="Q68" i="2"/>
  <c r="Q23" i="2"/>
  <c r="Q78" i="2"/>
  <c r="Q56" i="2"/>
  <c r="Q17" i="2"/>
  <c r="Q84" i="2"/>
  <c r="Q91" i="2"/>
  <c r="Q97" i="2"/>
  <c r="Q101" i="2"/>
  <c r="Q63" i="2"/>
  <c r="Q66" i="2"/>
  <c r="Q82" i="2"/>
  <c r="Q95" i="2"/>
  <c r="Q105" i="2"/>
  <c r="Q76" i="2"/>
  <c r="Q89" i="2"/>
  <c r="Q54" i="2"/>
  <c r="Q70" i="2"/>
  <c r="Q99" i="2"/>
  <c r="Q10" i="2"/>
  <c r="Q20" i="2"/>
  <c r="Q26" i="2"/>
  <c r="Q30" i="2"/>
  <c r="Q36" i="2"/>
  <c r="Q38" i="2"/>
  <c r="Q48" i="2"/>
  <c r="Q52" i="2"/>
  <c r="Q61" i="2"/>
  <c r="Q80" i="2"/>
  <c r="Q93" i="2"/>
  <c r="Q74" i="2"/>
  <c r="Q87" i="2"/>
  <c r="Q103" i="2"/>
  <c r="S103" i="2" l="1"/>
  <c r="S87" i="2"/>
  <c r="S74" i="2"/>
  <c r="S93" i="2"/>
  <c r="S80" i="2"/>
  <c r="S61" i="2"/>
  <c r="S52" i="2"/>
  <c r="S48" i="2"/>
  <c r="S38" i="2"/>
  <c r="S36" i="2"/>
  <c r="S30" i="2"/>
  <c r="S26" i="2"/>
  <c r="S20" i="2"/>
  <c r="S10" i="2"/>
  <c r="S99" i="2"/>
  <c r="S70" i="2"/>
  <c r="S54" i="2"/>
  <c r="S89" i="2"/>
  <c r="S76" i="2"/>
  <c r="S105" i="2"/>
  <c r="S95" i="2"/>
  <c r="S82" i="2"/>
  <c r="S66" i="2"/>
  <c r="S63" i="2"/>
  <c r="S101" i="2"/>
  <c r="S97" i="2"/>
  <c r="S91" i="2"/>
  <c r="S84" i="2"/>
  <c r="S17" i="2"/>
  <c r="S56" i="2"/>
  <c r="S78" i="2"/>
  <c r="S23" i="2"/>
  <c r="S68" i="2"/>
  <c r="S33" i="2"/>
  <c r="S72" i="2"/>
  <c r="S45" i="2"/>
  <c r="S104" i="2"/>
  <c r="S39" i="2"/>
  <c r="S40" i="2" s="1"/>
  <c r="S41" i="2" s="1"/>
  <c r="S42" i="2" s="1"/>
  <c r="S43" i="2" s="1"/>
  <c r="S44" i="2" s="1"/>
  <c r="S55" i="2"/>
  <c r="S102" i="2"/>
  <c r="S69" i="2"/>
  <c r="J10" i="2"/>
  <c r="X10" i="2"/>
  <c r="S11" i="2"/>
  <c r="S12" i="2" s="1"/>
  <c r="S13" i="2" s="1"/>
  <c r="S14" i="2" s="1"/>
  <c r="S15" i="2" s="1"/>
  <c r="S16" i="2" s="1"/>
  <c r="S67" i="2"/>
  <c r="S64" i="2"/>
  <c r="S65" i="2" s="1"/>
  <c r="S88" i="2"/>
  <c r="S37" i="2"/>
  <c r="S90" i="2"/>
  <c r="S98" i="2"/>
  <c r="S34" i="2"/>
  <c r="S35" i="2" s="1"/>
  <c r="S75" i="2"/>
  <c r="S31" i="2"/>
  <c r="S32" i="2" s="1"/>
  <c r="S77" i="2"/>
  <c r="S92" i="2"/>
  <c r="S73" i="2"/>
  <c r="S81" i="2"/>
  <c r="S96" i="2"/>
  <c r="S18" i="2"/>
  <c r="S19" i="2" s="1"/>
  <c r="S62" i="2"/>
  <c r="S57" i="2"/>
  <c r="S58" i="2" s="1"/>
  <c r="S59" i="2" s="1"/>
  <c r="S60" i="2" s="1"/>
  <c r="S53" i="2"/>
  <c r="S79" i="2"/>
  <c r="S49" i="2"/>
  <c r="S50" i="2" s="1"/>
  <c r="S51" i="2" s="1"/>
  <c r="S24" i="2"/>
  <c r="S25" i="2" s="1"/>
  <c r="S94" i="2"/>
  <c r="S27" i="2"/>
  <c r="S28" i="2" s="1"/>
  <c r="S29" i="2" s="1"/>
  <c r="S106" i="2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85" i="2"/>
  <c r="S86" i="2" s="1"/>
  <c r="S46" i="2"/>
  <c r="S47" i="2" s="1"/>
  <c r="S21" i="2"/>
  <c r="S22" i="2" s="1"/>
  <c r="S83" i="2"/>
  <c r="S100" i="2"/>
  <c r="S71" i="2"/>
  <c r="J105" i="2"/>
  <c r="X105" i="2"/>
  <c r="J45" i="2"/>
  <c r="X45" i="2"/>
  <c r="X56" i="2"/>
  <c r="J56" i="2"/>
  <c r="J103" i="2"/>
  <c r="X103" i="2"/>
  <c r="J70" i="2"/>
  <c r="X70" i="2"/>
  <c r="J17" i="2"/>
  <c r="X17" i="2"/>
  <c r="J68" i="2"/>
  <c r="X68" i="2"/>
  <c r="J66" i="2"/>
  <c r="X66" i="2"/>
  <c r="X89" i="2"/>
  <c r="J89" i="2"/>
  <c r="X38" i="2"/>
  <c r="J38" i="2"/>
  <c r="J91" i="2"/>
  <c r="X91" i="2"/>
  <c r="J99" i="2"/>
  <c r="X99" i="2"/>
  <c r="X36" i="2"/>
  <c r="J36" i="2"/>
  <c r="X76" i="2"/>
  <c r="J76" i="2"/>
  <c r="J33" i="2"/>
  <c r="X33" i="2"/>
  <c r="J78" i="2"/>
  <c r="X78" i="2"/>
  <c r="J93" i="2"/>
  <c r="X93" i="2"/>
  <c r="J74" i="2"/>
  <c r="X74" i="2"/>
  <c r="X82" i="2"/>
  <c r="J82" i="2"/>
  <c r="J97" i="2"/>
  <c r="X97" i="2"/>
  <c r="J20" i="2"/>
  <c r="X20" i="2"/>
  <c r="X63" i="2"/>
  <c r="J63" i="2"/>
  <c r="J61" i="2"/>
  <c r="X61" i="2"/>
  <c r="J54" i="2"/>
  <c r="X54" i="2"/>
  <c r="J80" i="2"/>
  <c r="X80" i="2"/>
  <c r="J52" i="2"/>
  <c r="X52" i="2"/>
  <c r="X26" i="2"/>
  <c r="J26" i="2"/>
  <c r="X95" i="2"/>
  <c r="J95" i="2"/>
  <c r="X30" i="2"/>
  <c r="J30" i="2"/>
  <c r="J87" i="2"/>
  <c r="X87" i="2"/>
  <c r="J48" i="2"/>
  <c r="X48" i="2"/>
  <c r="J23" i="2"/>
  <c r="X23" i="2"/>
  <c r="J84" i="2"/>
  <c r="X84" i="2"/>
  <c r="X101" i="2"/>
  <c r="J101" i="2"/>
  <c r="X72" i="2"/>
  <c r="J72" i="2"/>
</calcChain>
</file>

<file path=xl/sharedStrings.xml><?xml version="1.0" encoding="utf-8"?>
<sst xmlns="http://schemas.openxmlformats.org/spreadsheetml/2006/main" count="2924" uniqueCount="420">
  <si>
    <t>График наливов</t>
  </si>
  <si>
    <t>21.06.2023</t>
  </si>
  <si>
    <t>7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</si>
  <si>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</si>
  <si>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</si>
  <si>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</si>
  <si>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</si>
  <si>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</si>
  <si>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</si>
  <si>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</si>
  <si>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</si>
  <si>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</si>
  <si>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</si>
  <si>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</si>
  <si>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</si>
  <si>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</si>
  <si>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</si>
  <si>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</si>
  <si>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</si>
  <si>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</si>
  <si>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</si>
  <si>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</si>
  <si>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</si>
  <si>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</si>
  <si>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</si>
  <si>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</si>
  <si>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</si>
  <si>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</si>
  <si>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</si>
  <si>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</si>
  <si>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</si>
  <si>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</si>
  <si>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</si>
  <si>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</si>
  <si>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</si>
  <si>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</si>
  <si>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</si>
  <si>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</si>
  <si>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</si>
  <si>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</si>
  <si>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</si>
  <si>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</si>
  <si>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</si>
  <si>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</si>
  <si>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</si>
  <si>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</si>
  <si>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</si>
  <si>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</si>
  <si>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</si>
  <si>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</si>
  <si>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</si>
  <si>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</si>
  <si>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</si>
  <si>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</si>
  <si>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</si>
  <si>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</si>
  <si>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</si>
  <si>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6+2</t>
  </si>
  <si>
    <t>Смена 1</t>
  </si>
  <si>
    <t>Смена 2</t>
  </si>
  <si>
    <t>Сыроизготовитель №1 Poly 1</t>
  </si>
  <si>
    <t>439 налив</t>
  </si>
  <si>
    <t>3.2 Biotec безлактозная 8000кг</t>
  </si>
  <si>
    <t>441 налив</t>
  </si>
  <si>
    <t>3.2 Сакко  8000кг</t>
  </si>
  <si>
    <t>443 налив</t>
  </si>
  <si>
    <t>3.2 Biotec  5000кг</t>
  </si>
  <si>
    <t>445 налив</t>
  </si>
  <si>
    <t>447 налив</t>
  </si>
  <si>
    <t>449 налив</t>
  </si>
  <si>
    <t>3.2 Сакко  7000кг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</si>
  <si>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</si>
  <si>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</si>
  <si>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</si>
  <si>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</si>
  <si>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</si>
  <si>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</si>
  <si>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440 налив</t>
  </si>
  <si>
    <t>442 налив</t>
  </si>
  <si>
    <t>3.2 Biotec  8000кг</t>
  </si>
  <si>
    <t>444 налив</t>
  </si>
  <si>
    <t>446 налив</t>
  </si>
  <si>
    <t>448 налив</t>
  </si>
  <si>
    <t>462 налив</t>
  </si>
  <si>
    <t>2.7 Альче  8000кг</t>
  </si>
  <si>
    <t>467 налив</t>
  </si>
  <si>
    <t>472 налив</t>
  </si>
  <si>
    <t>Мойка термизатора</t>
  </si>
  <si>
    <t>Короткая мойка</t>
  </si>
  <si>
    <t>Полная мойка</t>
  </si>
  <si>
    <t>Сыроизготовитель №1 Poly 3</t>
  </si>
  <si>
    <t>450 налив</t>
  </si>
  <si>
    <t>2.7 Альче  6000кг</t>
  </si>
  <si>
    <t>452 налив</t>
  </si>
  <si>
    <t>454 налив</t>
  </si>
  <si>
    <t>2.7 Сакко  8000кг</t>
  </si>
  <si>
    <t>456 налив</t>
  </si>
  <si>
    <t>458 налив</t>
  </si>
  <si>
    <t>460 налив</t>
  </si>
  <si>
    <t>463 налив</t>
  </si>
  <si>
    <t>465 налив</t>
  </si>
  <si>
    <t>468 налив</t>
  </si>
  <si>
    <t>470 налив</t>
  </si>
  <si>
    <t>473 налив</t>
  </si>
  <si>
    <t>Сыроизготовитель №1 Poly 4</t>
  </si>
  <si>
    <t>451 налив</t>
  </si>
  <si>
    <t>453 налив</t>
  </si>
  <si>
    <t>455 налив</t>
  </si>
  <si>
    <t>457 налив</t>
  </si>
  <si>
    <t>459 налив</t>
  </si>
  <si>
    <t>461 налив</t>
  </si>
  <si>
    <t>464 налив</t>
  </si>
  <si>
    <t>466 налив</t>
  </si>
  <si>
    <t>469 налив</t>
  </si>
  <si>
    <t>471 налив</t>
  </si>
  <si>
    <t>474 налив</t>
  </si>
  <si>
    <t>7+2</t>
  </si>
  <si>
    <t>8+2</t>
  </si>
  <si>
    <t>9+2</t>
  </si>
  <si>
    <t>10+2</t>
  </si>
  <si>
    <t>11+2</t>
  </si>
  <si>
    <t>Линия плавления моцареллы в воде №1</t>
  </si>
  <si>
    <t>подача и вымешивание</t>
  </si>
  <si>
    <t>439</t>
  </si>
  <si>
    <t xml:space="preserve"> 0.008/0.125</t>
  </si>
  <si>
    <t>440</t>
  </si>
  <si>
    <t xml:space="preserve"> 0.125/0.1</t>
  </si>
  <si>
    <t>441</t>
  </si>
  <si>
    <t xml:space="preserve"> 0.1</t>
  </si>
  <si>
    <t>442</t>
  </si>
  <si>
    <t xml:space="preserve"> 0.2/0.125</t>
  </si>
  <si>
    <t>443</t>
  </si>
  <si>
    <t xml:space="preserve"> 0.008</t>
  </si>
  <si>
    <t>444</t>
  </si>
  <si>
    <t>445</t>
  </si>
  <si>
    <t>446</t>
  </si>
  <si>
    <t>447</t>
  </si>
  <si>
    <t>448</t>
  </si>
  <si>
    <t>449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</si>
  <si>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</si>
  <si>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</si>
  <si>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</si>
  <si>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</si>
  <si>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</si>
  <si>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</si>
  <si>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ЧЛДЖ 0.008</t>
  </si>
  <si>
    <t>Чильеджина 0.008</t>
  </si>
  <si>
    <t>Красная птица/Unagrande/Красная птица/Unagrande/Pretto/Красная птица/Pretto/Turatti</t>
  </si>
  <si>
    <t>Turatti/Metro Chef/Aventino/Ваш выбор/Каждый день/Orecchio Oro</t>
  </si>
  <si>
    <t>Orecchio Oro/Pretto</t>
  </si>
  <si>
    <t>Unagrande</t>
  </si>
  <si>
    <t>Pretto/Metro Chef/Красная птица/Ваш выбор/Каждый день/Aventino</t>
  </si>
  <si>
    <t>Aventino/Orecchio Oro/SPAR</t>
  </si>
  <si>
    <t>Turatti</t>
  </si>
  <si>
    <t>Pretto</t>
  </si>
  <si>
    <t>Линия плавления моцареллы в рассоле №2</t>
  </si>
  <si>
    <t>450</t>
  </si>
  <si>
    <t xml:space="preserve"> Палочки 30.0г</t>
  </si>
  <si>
    <t>455</t>
  </si>
  <si>
    <t xml:space="preserve"> 0.2</t>
  </si>
  <si>
    <t>460</t>
  </si>
  <si>
    <t xml:space="preserve"> 0.28</t>
  </si>
  <si>
    <t>465</t>
  </si>
  <si>
    <t xml:space="preserve"> 1.2</t>
  </si>
  <si>
    <t>470</t>
  </si>
  <si>
    <t>посолка</t>
  </si>
  <si>
    <t>451</t>
  </si>
  <si>
    <t>456</t>
  </si>
  <si>
    <t xml:space="preserve"> 0.2/0.37</t>
  </si>
  <si>
    <t>461</t>
  </si>
  <si>
    <t>466</t>
  </si>
  <si>
    <t>471</t>
  </si>
  <si>
    <t>452</t>
  </si>
  <si>
    <t>457</t>
  </si>
  <si>
    <t xml:space="preserve"> 0.46/0.28</t>
  </si>
  <si>
    <t>462</t>
  </si>
  <si>
    <t>467</t>
  </si>
  <si>
    <t>472</t>
  </si>
  <si>
    <t>453</t>
  </si>
  <si>
    <t>458</t>
  </si>
  <si>
    <t>463</t>
  </si>
  <si>
    <t>468</t>
  </si>
  <si>
    <t>473</t>
  </si>
  <si>
    <t>454</t>
  </si>
  <si>
    <t>459</t>
  </si>
  <si>
    <t>464</t>
  </si>
  <si>
    <t>469</t>
  </si>
  <si>
    <t>474</t>
  </si>
  <si>
    <t>ПИЦЦА Палочки 30.0г</t>
  </si>
  <si>
    <t>ПИЦЦА Палочки 30.0г/CYЛГ Палочки 30.0г</t>
  </si>
  <si>
    <t>Сулугуни Палочки 30.0г</t>
  </si>
  <si>
    <t>ПИЦЦА 0.2</t>
  </si>
  <si>
    <t>Для пиццы 0.2</t>
  </si>
  <si>
    <t>ПИЦЦА 0.2/CYЛГ 0.2/ПИЦЦА 0.37</t>
  </si>
  <si>
    <t>ПИЦЦА 0.46/0.28</t>
  </si>
  <si>
    <t>Сулугуни 0.28</t>
  </si>
  <si>
    <t>Для пиццы 1.2</t>
  </si>
  <si>
    <t>ПИЦЦА 1.2</t>
  </si>
  <si>
    <t>Сулугуни 1.2</t>
  </si>
  <si>
    <t>Красная птица/Unagrande</t>
  </si>
  <si>
    <t>Unagrande/Бонджорно</t>
  </si>
  <si>
    <t>Бонджорно/Красная птица</t>
  </si>
  <si>
    <t>Умалат</t>
  </si>
  <si>
    <t>Aventino/Pretto</t>
  </si>
  <si>
    <t>Pretto/Умалат/Metro Chef/Фермерская коллекция</t>
  </si>
  <si>
    <t>Metro Chef/Pretto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</si>
  <si>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</si>
  <si>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</si>
  <si>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</si>
  <si>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</si>
  <si>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</si>
  <si>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</si>
  <si>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</si>
  <si>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</si>
  <si>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</si>
  <si>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</si>
  <si>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</si>
  <si>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</si>
  <si>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</si>
  <si>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</si>
  <si>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</si>
  <si>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</si>
  <si>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</si>
  <si>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</si>
  <si>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</si>
  <si>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</si>
  <si>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</si>
  <si>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</si>
  <si>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3.2, Biotec,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</si>
  <si>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</si>
  <si>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</si>
  <si>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</si>
  <si>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</si>
  <si>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</si>
  <si>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 (6 шт)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</si>
  <si>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</si>
  <si>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</si>
  <si>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</si>
  <si>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</si>
  <si>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 (6 шт)</t>
  </si>
  <si>
    <t>Моцарелла в воде Фиор Ди Латте "Pretto", 45%, 1/1,6 кг, ф/п</t>
  </si>
  <si>
    <t>Моцарелла в воде Фиор Ди Латте "Красная птица", 45%, 0,125/0,225 кг, ф/п</t>
  </si>
  <si>
    <t>Моцарелла в воде Фиор Ди Латте "Pretto", 45%, 0,125/0,225 кг, ф/п, (8 шт)</t>
  </si>
  <si>
    <t>Моцарелла в воде Фиор Ди Латте "Turatti", 45%, 0,125/0,225 кг, ф/п</t>
  </si>
  <si>
    <t>-</t>
  </si>
  <si>
    <t>3.2, Сакко</t>
  </si>
  <si>
    <t>0.1</t>
  </si>
  <si>
    <t>Вода: 100</t>
  </si>
  <si>
    <t>Моцарелла в воде Фиор Ди Латте "Metro Chef" 45%, 0,125/0,225 кг, ф/п</t>
  </si>
  <si>
    <t>Моцарелла в воде Фиор Ди Латте "Aventino", 45%, 0,1/0,18 кг, ф/п</t>
  </si>
  <si>
    <t>Моцарелла в воде Фиор Ди Латте "Ваш выбор", 45%,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</si>
  <si>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</si>
  <si>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</si>
  <si>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</si>
  <si>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</si>
  <si>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</si>
  <si>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</si>
  <si>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</si>
  <si>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</si>
  <si>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"Unagrande", 45%, 0,12 кг, т/ф</t>
  </si>
  <si>
    <t>Моцарелла в воде Фиор Ди Латте "Pretto", 45%, 0,1/0,18 кг, ф/п, (8 шт)</t>
  </si>
  <si>
    <t>Моцарелла палочки "Бонджорно", 45%, 0,12 кг, т/ф</t>
  </si>
  <si>
    <t>3.2, Biotec</t>
  </si>
  <si>
    <t>0.2</t>
  </si>
  <si>
    <t>Вода: 200</t>
  </si>
  <si>
    <t>малый Комет</t>
  </si>
  <si>
    <t>Моцарелла в воде Грандиоза "Unagrande", 45%, 0,2/0,36 кг, ф/п</t>
  </si>
  <si>
    <t>Моцарелла в воде Фиор Ди Латте "Unagrande", 50%, 0,125/0,225 кг, ф/п, (8 шт)</t>
  </si>
  <si>
    <t>Моцарелла в воде Фиор Ди Латте "Unagrande", 45%, 0,125/0,225 кг, ф/п</t>
  </si>
  <si>
    <t>Сулугуни</t>
  </si>
  <si>
    <t>Сулугуни палочки "Красная птица", 45%, 0,12 кг, т/ф</t>
  </si>
  <si>
    <t>Моцарелла в воде Чильеджина "Unagrande", 50%, 0,125/0,225 кг, ф/п, (8 шт)</t>
  </si>
  <si>
    <t>Моцарелла в воде Чильеджина "Unagrande", 45%, 0,125/0,225 кг, ф/п</t>
  </si>
  <si>
    <t>Сулугуни палочки "Умалат", 45%, 0,12 кг, т/ф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</si>
  <si>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</si>
  <si>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</si>
  <si>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</si>
  <si>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</si>
  <si>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</si>
  <si>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"Aventino", 45%, 0,1/0,18 кг, ф/п</t>
  </si>
  <si>
    <t>2.7, Сакко</t>
  </si>
  <si>
    <t>Соль: 200</t>
  </si>
  <si>
    <t>Моцарелла для пиццы "Aventino", 45%, 0,2 кг, т/ф</t>
  </si>
  <si>
    <t>Моцарелла "Pretto" (для бутербродов), 45%, 0,2 кг, т/ф, (9 шт)</t>
  </si>
  <si>
    <t>Моцарелла в воде Чильеджина "Orecchio Oro", 45%, 0,1/0,18 кг, ф/п</t>
  </si>
  <si>
    <t xml:space="preserve">Моцарелла в воде Чильеджина «SPAR», 45%, 0,1/0,18 кг, ф/п  </t>
  </si>
  <si>
    <t>Моцарелла в воде Чильеджина "Turatti", 45%, 0,1/0,18 кг, ф/п</t>
  </si>
  <si>
    <t>Сулугуни "Умалат", 45%, 0,2 кг, т/ф, (9 шт)</t>
  </si>
  <si>
    <t>0.37</t>
  </si>
  <si>
    <t>Соль: 370</t>
  </si>
  <si>
    <t>Моцарелла для пиццы "Metro Chef" 45%, 0,37 кг, т/ф</t>
  </si>
  <si>
    <t>Моцарелла "Pretto", 45%, 0,37 кг, т/ф</t>
  </si>
  <si>
    <t>0.46</t>
  </si>
  <si>
    <t>Соль: 460</t>
  </si>
  <si>
    <t>САККАРДО</t>
  </si>
  <si>
    <t>Моцарелла для пиццы "Unagrande", 45%, 0,46 кг, в/у</t>
  </si>
  <si>
    <t>0.28</t>
  </si>
  <si>
    <t>Соль: 280</t>
  </si>
  <si>
    <t>Моцарелла для сэндвичей "Unagrande", 45%, 0,28 кг, т/ф, (8 шт)</t>
  </si>
  <si>
    <t>Сулугуни "Умалат", 45%, 0,28 кг, т/ф, (8 шт)</t>
  </si>
  <si>
    <t>Моцарелла в воде Чильеджина "Pretto", 45%, 0,1/0,18 кг, ф/п, (8 шт)</t>
  </si>
  <si>
    <t>1.2</t>
  </si>
  <si>
    <t>Соль: 1200</t>
  </si>
  <si>
    <t>Моцарелла "Unagrande", 45%, 1,2 кг, т/ф</t>
  </si>
  <si>
    <t>Моцарелла для пиццы "Metro Chef" 45%, 1,2 кг, т/ф</t>
  </si>
  <si>
    <t>Моцарелла "Pretto", 45%, 1,2 кг, т/ф (8 шт)</t>
  </si>
  <si>
    <t>Сулугуни "Умалат", 45%, 1,2  кг, т/ф</t>
  </si>
  <si>
    <t>Длинная мойка</t>
  </si>
  <si>
    <t>Качокавалло "Unagrande" (Метро), 45%, кг</t>
  </si>
  <si>
    <t>3.6, Альче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</si>
  <si>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</si>
  <si>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</si>
  <si>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</si>
  <si>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</si>
  <si>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</si>
  <si>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</si>
  <si>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"Unagrande", 45%, 0,12 кг, ф/п (кубики)</t>
  </si>
  <si>
    <t>Моцарелла "Unagrande", 45%, 0,5 кг, ф/п (кубики)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</si>
  <si>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</si>
  <si>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</si>
  <si>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 (6 шт)</t>
  </si>
  <si>
    <t>2.7, Альче, без лактозы</t>
  </si>
  <si>
    <t>Моцарелла без лактозы для сэндвичей "Unagrande", 45%, 0,28 кг, т/ф (8 шт)</t>
  </si>
  <si>
    <t>Моцарелла в воде Грандиоза "Unagrande", 50%, 0,2/0,36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</si>
  <si>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</si>
  <si>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</si>
  <si>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«SPAR», 45%, 0,1/0,18 кг, ф/п</t>
  </si>
  <si>
    <t>Моцарелла в воде Фиор Ди Латте без лактозы "ВкусВилл", 45%, 0,125/0,225 кг, ф/п (8 шт)</t>
  </si>
  <si>
    <t>Моцарелла в воде Фиор Ди Латте без лактозы “Unagrande", 45%, 0,125/0,225 кг, ф/п (8 шт)</t>
  </si>
  <si>
    <t>Моцарелла в воде Чильеджина "Fine Life", 45%, 0,125/0,225 кг, ф/п</t>
  </si>
  <si>
    <t>Моцарелла в воде Чильеджина без лактозы "Unagrande", 45%, 0,125/0,225 кг, ф/п (8 шт)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</si>
  <si>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</si>
  <si>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</si>
  <si>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"Pretto", 45%, 0,46 кг, т/ф, (8 шт)</t>
  </si>
  <si>
    <t>Моцарелла для пиццы "SORIMA" 45%, 1,2 кг, т/ф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</si>
  <si>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</si>
  <si>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</si>
  <si>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</si>
  <si>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</si>
  <si>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"ВкусВилл",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</si>
  <si>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</si>
  <si>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</si>
  <si>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7,5 гр Эсперсен, 45%, кг, пл/л</t>
  </si>
  <si>
    <t>Моцарелла шары "Metro Chef", 45%, кг, в/у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</si>
  <si>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</si>
  <si>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</si>
  <si>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</si>
  <si>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</si>
  <si>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</si>
  <si>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</si>
  <si>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0,28 кг, т/ф</t>
  </si>
  <si>
    <t>Сулугуни "Foodfest", 45%, 0,37 кг, т/ф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</si>
  <si>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</si>
  <si>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</si>
  <si>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</si>
  <si>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</si>
  <si>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</si>
  <si>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0,37 кг, т/ф, (6 шт)</t>
  </si>
  <si>
    <t>Сулугуни без лактозы "ВкусВилл", 45%, 0,2 кг, т/ф</t>
  </si>
  <si>
    <t>Сулугуни палочки "ВкусВилл", 45%, 0,12 кг, т/ф</t>
  </si>
  <si>
    <t>Сулугуни палочки "Умалат", 45%, 3,5 кг, п/л</t>
  </si>
  <si>
    <t>Сулугуни палочки без лактозы "Умалат", 45%, 0,12 кг, т/ф</t>
  </si>
  <si>
    <t>{"first_batch_ids":{"mozzarella":439},"date":"2023-06-21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</si>
  <si>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</si>
  <si>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</si>
  <si>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</si>
  <si>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</si>
  <si>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</si>
  <si>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</si>
  <si>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</si>
  <si>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</si>
  <si>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</si>
  <si>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</si>
  <si>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Н0000097275</t>
  </si>
  <si>
    <t>Н0000095981</t>
  </si>
  <si>
    <t>Н0000094728</t>
  </si>
  <si>
    <t>Н0000094729</t>
  </si>
  <si>
    <t>Н0000098464</t>
  </si>
  <si>
    <t>00-00007161</t>
  </si>
  <si>
    <t>00-00008508</t>
  </si>
  <si>
    <t>Н0000094736</t>
  </si>
  <si>
    <t xml:space="preserve">327193010  </t>
  </si>
  <si>
    <t>Н0000096804</t>
  </si>
  <si>
    <t>Н0000090381</t>
  </si>
  <si>
    <t>Н0000096635</t>
  </si>
  <si>
    <t>00-00009216</t>
  </si>
  <si>
    <t>Н0000096233</t>
  </si>
  <si>
    <t>Н0000097277</t>
  </si>
  <si>
    <t>Н0000095985</t>
  </si>
  <si>
    <t>Н0000094727</t>
  </si>
  <si>
    <t>Н0000098465</t>
  </si>
  <si>
    <t>00-00007188</t>
  </si>
  <si>
    <t>00-00008507</t>
  </si>
  <si>
    <t>Н0000094737</t>
  </si>
  <si>
    <t>327192013</t>
  </si>
  <si>
    <t>Н0000096805</t>
  </si>
  <si>
    <t>Н0000090380</t>
  </si>
  <si>
    <t>00-00009632</t>
  </si>
  <si>
    <t>00-00009215</t>
  </si>
  <si>
    <t>Н0000096636</t>
  </si>
  <si>
    <t>Задание на упаковку линии пиццы Моцарелльный цех</t>
  </si>
  <si>
    <t>Н0000094735</t>
  </si>
  <si>
    <t>00-00009887</t>
  </si>
  <si>
    <t>Н0000095251</t>
  </si>
  <si>
    <t>Н0000096418</t>
  </si>
  <si>
    <t>00-00010112</t>
  </si>
  <si>
    <t>Н0000097278</t>
  </si>
  <si>
    <t>Н0000097280</t>
  </si>
  <si>
    <t>Н0000079372</t>
  </si>
  <si>
    <t>Н0000094726</t>
  </si>
  <si>
    <t>Н0000093998</t>
  </si>
  <si>
    <t>Н0000095934</t>
  </si>
  <si>
    <t>Н0000096638</t>
  </si>
  <si>
    <t>Н0000094741</t>
  </si>
  <si>
    <t>Н0000081879</t>
  </si>
  <si>
    <t>Н0000098463</t>
  </si>
  <si>
    <t>Н0000096639</t>
  </si>
  <si>
    <t>Н0000093444</t>
  </si>
  <si>
    <t>Смена 3</t>
  </si>
  <si>
    <t>Смена1 Атрохов А. Хашмухатов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</si>
</sst>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0" fillId="0" borderId="1" xfId="0" applyBorder="1"/>
    <xf numFmtId="0" fontId="7" fillId="2" borderId="0" xfId="0" applyFont="1" applyFill="1"/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0" borderId="2" xfId="0" applyFont="1" applyBorder="1"/>
    <xf numFmtId="0" fontId="0" fillId="0" borderId="2" xfId="0" applyBorder="1"/>
    <xf numFmtId="0" fontId="12" fillId="19" borderId="2" xfId="0" applyFont="1" applyFill="1" applyBorder="1" applyAlignment="1">
      <alignment horizontal="center" vertical="center" wrapText="1"/>
    </xf>
    <xf numFmtId="0" fontId="10" fillId="19" borderId="2" xfId="0" applyFont="1" applyFill="1" applyBorder="1"/>
    <xf numFmtId="0" fontId="10" fillId="0" borderId="2" xfId="0" applyFont="1" applyBorder="1"/>
    <xf numFmtId="0" fontId="8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1" fillId="9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11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6" borderId="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8" fillId="15" borderId="9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19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19" borderId="2" xfId="0" applyFont="1" applyFill="1" applyBorder="1"/>
    <xf numFmtId="0" fontId="11" fillId="9" borderId="15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1" fillId="20" borderId="17" xfId="0" applyFont="1" applyFill="1" applyBorder="1" applyAlignment="1">
      <alignment horizontal="center" vertical="center" wrapText="1"/>
    </xf>
    <xf numFmtId="0" fontId="11" fillId="20" borderId="18" xfId="0" applyFont="1" applyFill="1" applyBorder="1" applyAlignment="1">
      <alignment horizontal="center" vertical="center" wrapText="1"/>
    </xf>
    <xf numFmtId="0" fontId="11" fillId="20" borderId="19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2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X219"/>
  <sheetViews>
    <sheetView tabSelected="1" topLeftCell="IE1" zoomScale="40" zoomScaleNormal="40" workbookViewId="0">
      <selection activeCell="NZ14" sqref="NZ14"/>
    </sheetView>
  </sheetViews>
  <sheetFormatPr defaultRowHeight="14.5" x14ac:dyDescent="0.35"/>
  <cols>
    <col min="1" max="4" width="21" style="10" customWidth="1"/>
    <col min="5" max="576" width="2.36328125" style="10" customWidth="1"/>
    <col min="577" max="1025" width="8.54296875" style="10" customWidth="1"/>
    <col min="1026" max="1026" width="8.7265625" style="10" customWidth="1"/>
    <col min="1027" max="16384" width="8.7265625" style="10"/>
  </cols>
  <sheetData>
    <row r="1" spans="2:570" ht="25" customHeight="1" x14ac:dyDescent="0.35">
      <c r="C1" s="22" t="s">
        <v>0</v>
      </c>
      <c r="D1" s="23" t="s">
        <v>1</v>
      </c>
      <c r="E1" s="24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4" t="s">
        <v>14</v>
      </c>
      <c r="R1" s="25" t="s">
        <v>3</v>
      </c>
      <c r="S1" s="25" t="s">
        <v>4</v>
      </c>
      <c r="T1" s="25" t="s">
        <v>5</v>
      </c>
      <c r="U1" s="25" t="s">
        <v>6</v>
      </c>
      <c r="V1" s="25" t="s">
        <v>7</v>
      </c>
      <c r="W1" s="25" t="s">
        <v>8</v>
      </c>
      <c r="X1" s="25" t="s">
        <v>9</v>
      </c>
      <c r="Y1" s="25" t="s">
        <v>10</v>
      </c>
      <c r="Z1" s="25" t="s">
        <v>11</v>
      </c>
      <c r="AA1" s="25" t="s">
        <v>12</v>
      </c>
      <c r="AB1" s="25" t="s">
        <v>13</v>
      </c>
      <c r="AC1" s="24" t="s">
        <v>15</v>
      </c>
      <c r="AD1" s="25" t="s">
        <v>3</v>
      </c>
      <c r="AE1" s="25" t="s">
        <v>4</v>
      </c>
      <c r="AF1" s="25" t="s">
        <v>5</v>
      </c>
      <c r="AG1" s="25" t="s">
        <v>6</v>
      </c>
      <c r="AH1" s="25" t="s">
        <v>7</v>
      </c>
      <c r="AI1" s="25" t="s">
        <v>8</v>
      </c>
      <c r="AJ1" s="25" t="s">
        <v>9</v>
      </c>
      <c r="AK1" s="25" t="s">
        <v>10</v>
      </c>
      <c r="AL1" s="25" t="s">
        <v>11</v>
      </c>
      <c r="AM1" s="25" t="s">
        <v>12</v>
      </c>
      <c r="AN1" s="25" t="s">
        <v>13</v>
      </c>
      <c r="AO1" s="24" t="s">
        <v>4</v>
      </c>
      <c r="AP1" s="25" t="s">
        <v>3</v>
      </c>
      <c r="AQ1" s="25" t="s">
        <v>4</v>
      </c>
      <c r="AR1" s="25" t="s">
        <v>5</v>
      </c>
      <c r="AS1" s="25" t="s">
        <v>6</v>
      </c>
      <c r="AT1" s="25" t="s">
        <v>7</v>
      </c>
      <c r="AU1" s="25" t="s">
        <v>8</v>
      </c>
      <c r="AV1" s="25" t="s">
        <v>9</v>
      </c>
      <c r="AW1" s="25" t="s">
        <v>10</v>
      </c>
      <c r="AX1" s="25" t="s">
        <v>11</v>
      </c>
      <c r="AY1" s="25" t="s">
        <v>12</v>
      </c>
      <c r="AZ1" s="25" t="s">
        <v>13</v>
      </c>
      <c r="BA1" s="24" t="s">
        <v>16</v>
      </c>
      <c r="BB1" s="25" t="s">
        <v>3</v>
      </c>
      <c r="BC1" s="25" t="s">
        <v>4</v>
      </c>
      <c r="BD1" s="25" t="s">
        <v>5</v>
      </c>
      <c r="BE1" s="25" t="s">
        <v>6</v>
      </c>
      <c r="BF1" s="25" t="s">
        <v>7</v>
      </c>
      <c r="BG1" s="25" t="s">
        <v>8</v>
      </c>
      <c r="BH1" s="25" t="s">
        <v>9</v>
      </c>
      <c r="BI1" s="25" t="s">
        <v>10</v>
      </c>
      <c r="BJ1" s="25" t="s">
        <v>11</v>
      </c>
      <c r="BK1" s="25" t="s">
        <v>12</v>
      </c>
      <c r="BL1" s="25" t="s">
        <v>13</v>
      </c>
      <c r="BM1" s="24" t="s">
        <v>17</v>
      </c>
      <c r="BN1" s="25" t="s">
        <v>3</v>
      </c>
      <c r="BO1" s="25" t="s">
        <v>4</v>
      </c>
      <c r="BP1" s="25" t="s">
        <v>5</v>
      </c>
      <c r="BQ1" s="25" t="s">
        <v>6</v>
      </c>
      <c r="BR1" s="25" t="s">
        <v>7</v>
      </c>
      <c r="BS1" s="25" t="s">
        <v>8</v>
      </c>
      <c r="BT1" s="25" t="s">
        <v>9</v>
      </c>
      <c r="BU1" s="25" t="s">
        <v>10</v>
      </c>
      <c r="BV1" s="25" t="s">
        <v>11</v>
      </c>
      <c r="BW1" s="25" t="s">
        <v>12</v>
      </c>
      <c r="BX1" s="25" t="s">
        <v>13</v>
      </c>
      <c r="BY1" s="24" t="s">
        <v>18</v>
      </c>
      <c r="BZ1" s="25" t="s">
        <v>3</v>
      </c>
      <c r="CA1" s="25" t="s">
        <v>4</v>
      </c>
      <c r="CB1" s="25" t="s">
        <v>5</v>
      </c>
      <c r="CC1" s="25" t="s">
        <v>6</v>
      </c>
      <c r="CD1" s="25" t="s">
        <v>7</v>
      </c>
      <c r="CE1" s="25" t="s">
        <v>8</v>
      </c>
      <c r="CF1" s="25" t="s">
        <v>9</v>
      </c>
      <c r="CG1" s="25" t="s">
        <v>10</v>
      </c>
      <c r="CH1" s="25" t="s">
        <v>11</v>
      </c>
      <c r="CI1" s="25" t="s">
        <v>12</v>
      </c>
      <c r="CJ1" s="25" t="s">
        <v>13</v>
      </c>
      <c r="CK1" s="24" t="s">
        <v>19</v>
      </c>
      <c r="CL1" s="25" t="s">
        <v>3</v>
      </c>
      <c r="CM1" s="25" t="s">
        <v>4</v>
      </c>
      <c r="CN1" s="25" t="s">
        <v>5</v>
      </c>
      <c r="CO1" s="25" t="s">
        <v>6</v>
      </c>
      <c r="CP1" s="25" t="s">
        <v>7</v>
      </c>
      <c r="CQ1" s="25" t="s">
        <v>8</v>
      </c>
      <c r="CR1" s="25" t="s">
        <v>9</v>
      </c>
      <c r="CS1" s="25" t="s">
        <v>10</v>
      </c>
      <c r="CT1" s="25" t="s">
        <v>11</v>
      </c>
      <c r="CU1" s="25" t="s">
        <v>12</v>
      </c>
      <c r="CV1" s="25" t="s">
        <v>13</v>
      </c>
      <c r="CW1" s="24" t="s">
        <v>5</v>
      </c>
      <c r="CX1" s="25" t="s">
        <v>3</v>
      </c>
      <c r="CY1" s="25" t="s">
        <v>4</v>
      </c>
      <c r="CZ1" s="25" t="s">
        <v>5</v>
      </c>
      <c r="DA1" s="25" t="s">
        <v>6</v>
      </c>
      <c r="DB1" s="25" t="s">
        <v>7</v>
      </c>
      <c r="DC1" s="25" t="s">
        <v>8</v>
      </c>
      <c r="DD1" s="25" t="s">
        <v>9</v>
      </c>
      <c r="DE1" s="25" t="s">
        <v>10</v>
      </c>
      <c r="DF1" s="25" t="s">
        <v>11</v>
      </c>
      <c r="DG1" s="25" t="s">
        <v>12</v>
      </c>
      <c r="DH1" s="25" t="s">
        <v>13</v>
      </c>
      <c r="DI1" s="24" t="s">
        <v>20</v>
      </c>
      <c r="DJ1" s="25" t="s">
        <v>3</v>
      </c>
      <c r="DK1" s="25" t="s">
        <v>4</v>
      </c>
      <c r="DL1" s="25" t="s">
        <v>5</v>
      </c>
      <c r="DM1" s="25" t="s">
        <v>6</v>
      </c>
      <c r="DN1" s="25" t="s">
        <v>7</v>
      </c>
      <c r="DO1" s="25" t="s">
        <v>8</v>
      </c>
      <c r="DP1" s="25" t="s">
        <v>9</v>
      </c>
      <c r="DQ1" s="25" t="s">
        <v>10</v>
      </c>
      <c r="DR1" s="25" t="s">
        <v>11</v>
      </c>
      <c r="DS1" s="25" t="s">
        <v>12</v>
      </c>
      <c r="DT1" s="25" t="s">
        <v>13</v>
      </c>
      <c r="DU1" s="24" t="s">
        <v>21</v>
      </c>
      <c r="DV1" s="25" t="s">
        <v>3</v>
      </c>
      <c r="DW1" s="25" t="s">
        <v>4</v>
      </c>
      <c r="DX1" s="25" t="s">
        <v>5</v>
      </c>
      <c r="DY1" s="25" t="s">
        <v>6</v>
      </c>
      <c r="DZ1" s="25" t="s">
        <v>7</v>
      </c>
      <c r="EA1" s="25" t="s">
        <v>8</v>
      </c>
      <c r="EB1" s="25" t="s">
        <v>9</v>
      </c>
      <c r="EC1" s="25" t="s">
        <v>10</v>
      </c>
      <c r="ED1" s="25" t="s">
        <v>11</v>
      </c>
      <c r="EE1" s="25" t="s">
        <v>12</v>
      </c>
      <c r="EF1" s="25" t="s">
        <v>13</v>
      </c>
      <c r="EG1" s="24" t="s">
        <v>22</v>
      </c>
      <c r="EH1" s="25" t="s">
        <v>3</v>
      </c>
      <c r="EI1" s="25" t="s">
        <v>4</v>
      </c>
      <c r="EJ1" s="25" t="s">
        <v>5</v>
      </c>
      <c r="EK1" s="25" t="s">
        <v>6</v>
      </c>
      <c r="EL1" s="25" t="s">
        <v>7</v>
      </c>
      <c r="EM1" s="25" t="s">
        <v>8</v>
      </c>
      <c r="EN1" s="25" t="s">
        <v>9</v>
      </c>
      <c r="EO1" s="25" t="s">
        <v>10</v>
      </c>
      <c r="EP1" s="25" t="s">
        <v>11</v>
      </c>
      <c r="EQ1" s="25" t="s">
        <v>12</v>
      </c>
      <c r="ER1" s="25" t="s">
        <v>13</v>
      </c>
      <c r="ES1" s="24" t="s">
        <v>23</v>
      </c>
      <c r="ET1" s="25" t="s">
        <v>3</v>
      </c>
      <c r="EU1" s="25" t="s">
        <v>4</v>
      </c>
      <c r="EV1" s="25" t="s">
        <v>5</v>
      </c>
      <c r="EW1" s="25" t="s">
        <v>6</v>
      </c>
      <c r="EX1" s="25" t="s">
        <v>7</v>
      </c>
      <c r="EY1" s="25" t="s">
        <v>8</v>
      </c>
      <c r="EZ1" s="25" t="s">
        <v>9</v>
      </c>
      <c r="FA1" s="25" t="s">
        <v>10</v>
      </c>
      <c r="FB1" s="25" t="s">
        <v>11</v>
      </c>
      <c r="FC1" s="25" t="s">
        <v>12</v>
      </c>
      <c r="FD1" s="25" t="s">
        <v>13</v>
      </c>
      <c r="FE1" s="24" t="s">
        <v>6</v>
      </c>
      <c r="FF1" s="25" t="s">
        <v>3</v>
      </c>
      <c r="FG1" s="25" t="s">
        <v>4</v>
      </c>
      <c r="FH1" s="25" t="s">
        <v>5</v>
      </c>
      <c r="FI1" s="25" t="s">
        <v>6</v>
      </c>
      <c r="FJ1" s="25" t="s">
        <v>7</v>
      </c>
      <c r="FK1" s="25" t="s">
        <v>8</v>
      </c>
      <c r="FL1" s="25" t="s">
        <v>9</v>
      </c>
      <c r="FM1" s="25" t="s">
        <v>10</v>
      </c>
      <c r="FN1" s="25" t="s">
        <v>11</v>
      </c>
      <c r="FO1" s="25" t="s">
        <v>12</v>
      </c>
      <c r="FP1" s="25" t="s">
        <v>13</v>
      </c>
      <c r="FQ1" s="24" t="s">
        <v>24</v>
      </c>
      <c r="FR1" s="25" t="s">
        <v>3</v>
      </c>
      <c r="FS1" s="25" t="s">
        <v>4</v>
      </c>
      <c r="FT1" s="25" t="s">
        <v>5</v>
      </c>
      <c r="FU1" s="25" t="s">
        <v>6</v>
      </c>
      <c r="FV1" s="25" t="s">
        <v>7</v>
      </c>
      <c r="FW1" s="25" t="s">
        <v>8</v>
      </c>
      <c r="FX1" s="25" t="s">
        <v>9</v>
      </c>
      <c r="FY1" s="25" t="s">
        <v>10</v>
      </c>
      <c r="FZ1" s="25" t="s">
        <v>11</v>
      </c>
      <c r="GA1" s="25" t="s">
        <v>12</v>
      </c>
      <c r="GB1" s="25" t="s">
        <v>13</v>
      </c>
      <c r="GC1" s="24" t="s">
        <v>25</v>
      </c>
      <c r="GD1" s="25" t="s">
        <v>3</v>
      </c>
      <c r="GE1" s="25" t="s">
        <v>4</v>
      </c>
      <c r="GF1" s="25" t="s">
        <v>5</v>
      </c>
      <c r="GG1" s="25" t="s">
        <v>6</v>
      </c>
      <c r="GH1" s="25" t="s">
        <v>7</v>
      </c>
      <c r="GI1" s="25" t="s">
        <v>8</v>
      </c>
      <c r="GJ1" s="25" t="s">
        <v>9</v>
      </c>
      <c r="GK1" s="25" t="s">
        <v>10</v>
      </c>
      <c r="GL1" s="25" t="s">
        <v>11</v>
      </c>
      <c r="GM1" s="25" t="s">
        <v>12</v>
      </c>
      <c r="GN1" s="25" t="s">
        <v>13</v>
      </c>
      <c r="GO1" s="24" t="s">
        <v>26</v>
      </c>
      <c r="GP1" s="25" t="s">
        <v>3</v>
      </c>
      <c r="GQ1" s="25" t="s">
        <v>4</v>
      </c>
      <c r="GR1" s="25" t="s">
        <v>5</v>
      </c>
      <c r="GS1" s="25" t="s">
        <v>6</v>
      </c>
      <c r="GT1" s="25" t="s">
        <v>7</v>
      </c>
      <c r="GU1" s="25" t="s">
        <v>8</v>
      </c>
      <c r="GV1" s="25" t="s">
        <v>9</v>
      </c>
      <c r="GW1" s="25" t="s">
        <v>10</v>
      </c>
      <c r="GX1" s="25" t="s">
        <v>11</v>
      </c>
      <c r="GY1" s="25" t="s">
        <v>12</v>
      </c>
      <c r="GZ1" s="25" t="s">
        <v>13</v>
      </c>
      <c r="HA1" s="24" t="s">
        <v>27</v>
      </c>
      <c r="HB1" s="25" t="s">
        <v>3</v>
      </c>
      <c r="HC1" s="25" t="s">
        <v>4</v>
      </c>
      <c r="HD1" s="25" t="s">
        <v>5</v>
      </c>
      <c r="HE1" s="25" t="s">
        <v>6</v>
      </c>
      <c r="HF1" s="25" t="s">
        <v>7</v>
      </c>
      <c r="HG1" s="25" t="s">
        <v>8</v>
      </c>
      <c r="HH1" s="25" t="s">
        <v>9</v>
      </c>
      <c r="HI1" s="25" t="s">
        <v>10</v>
      </c>
      <c r="HJ1" s="25" t="s">
        <v>11</v>
      </c>
      <c r="HK1" s="25" t="s">
        <v>12</v>
      </c>
      <c r="HL1" s="25" t="s">
        <v>13</v>
      </c>
      <c r="HM1" s="24" t="s">
        <v>28</v>
      </c>
      <c r="HN1" s="25" t="s">
        <v>3</v>
      </c>
      <c r="HO1" s="25" t="s">
        <v>4</v>
      </c>
      <c r="HP1" s="25" t="s">
        <v>5</v>
      </c>
      <c r="HQ1" s="25" t="s">
        <v>6</v>
      </c>
      <c r="HR1" s="25" t="s">
        <v>7</v>
      </c>
      <c r="HS1" s="25" t="s">
        <v>8</v>
      </c>
      <c r="HT1" s="25" t="s">
        <v>9</v>
      </c>
      <c r="HU1" s="25" t="s">
        <v>10</v>
      </c>
      <c r="HV1" s="25" t="s">
        <v>11</v>
      </c>
      <c r="HW1" s="25" t="s">
        <v>12</v>
      </c>
      <c r="HX1" s="25" t="s">
        <v>13</v>
      </c>
      <c r="HY1" s="24" t="s">
        <v>29</v>
      </c>
      <c r="HZ1" s="25" t="s">
        <v>3</v>
      </c>
      <c r="IA1" s="25" t="s">
        <v>4</v>
      </c>
      <c r="IB1" s="25" t="s">
        <v>5</v>
      </c>
      <c r="IC1" s="25" t="s">
        <v>6</v>
      </c>
      <c r="ID1" s="25" t="s">
        <v>7</v>
      </c>
      <c r="IE1" s="25" t="s">
        <v>8</v>
      </c>
      <c r="IF1" s="25" t="s">
        <v>9</v>
      </c>
      <c r="IG1" s="25" t="s">
        <v>10</v>
      </c>
      <c r="IH1" s="25" t="s">
        <v>11</v>
      </c>
      <c r="II1" s="25" t="s">
        <v>12</v>
      </c>
      <c r="IJ1" s="25" t="s">
        <v>13</v>
      </c>
      <c r="IK1" s="24" t="s">
        <v>30</v>
      </c>
      <c r="IL1" s="25" t="s">
        <v>3</v>
      </c>
      <c r="IM1" s="25" t="s">
        <v>4</v>
      </c>
      <c r="IN1" s="25" t="s">
        <v>5</v>
      </c>
      <c r="IO1" s="25" t="s">
        <v>6</v>
      </c>
      <c r="IP1" s="25" t="s">
        <v>7</v>
      </c>
      <c r="IQ1" s="25" t="s">
        <v>8</v>
      </c>
      <c r="IR1" s="25" t="s">
        <v>9</v>
      </c>
      <c r="IS1" s="25" t="s">
        <v>10</v>
      </c>
      <c r="IT1" s="25" t="s">
        <v>11</v>
      </c>
      <c r="IU1" s="25" t="s">
        <v>12</v>
      </c>
      <c r="IV1" s="25" t="s">
        <v>13</v>
      </c>
      <c r="IW1" s="24" t="s">
        <v>31</v>
      </c>
      <c r="IX1" s="25" t="s">
        <v>3</v>
      </c>
      <c r="IY1" s="25" t="s">
        <v>4</v>
      </c>
      <c r="IZ1" s="25" t="s">
        <v>5</v>
      </c>
      <c r="JA1" s="25" t="s">
        <v>6</v>
      </c>
      <c r="JB1" s="25" t="s">
        <v>7</v>
      </c>
      <c r="JC1" s="25" t="s">
        <v>8</v>
      </c>
      <c r="JD1" s="25" t="s">
        <v>9</v>
      </c>
      <c r="JE1" s="25" t="s">
        <v>10</v>
      </c>
      <c r="JF1" s="25" t="s">
        <v>11</v>
      </c>
      <c r="JG1" s="25" t="s">
        <v>12</v>
      </c>
      <c r="JH1" s="25" t="s">
        <v>13</v>
      </c>
      <c r="JI1" s="24" t="s">
        <v>32</v>
      </c>
      <c r="JJ1" s="25" t="s">
        <v>3</v>
      </c>
      <c r="JK1" s="25" t="s">
        <v>4</v>
      </c>
      <c r="JL1" s="25" t="s">
        <v>5</v>
      </c>
      <c r="JM1" s="25" t="s">
        <v>6</v>
      </c>
      <c r="JN1" s="25" t="s">
        <v>7</v>
      </c>
      <c r="JO1" s="25" t="s">
        <v>8</v>
      </c>
      <c r="JP1" s="25" t="s">
        <v>9</v>
      </c>
      <c r="JQ1" s="25" t="s">
        <v>10</v>
      </c>
      <c r="JR1" s="25" t="s">
        <v>11</v>
      </c>
      <c r="JS1" s="25" t="s">
        <v>12</v>
      </c>
      <c r="JT1" s="25" t="s">
        <v>13</v>
      </c>
      <c r="JU1" s="24" t="s">
        <v>33</v>
      </c>
      <c r="JV1" s="25" t="s">
        <v>3</v>
      </c>
      <c r="JW1" s="25" t="s">
        <v>4</v>
      </c>
      <c r="JX1" s="25" t="s">
        <v>5</v>
      </c>
      <c r="JY1" s="25" t="s">
        <v>6</v>
      </c>
      <c r="JZ1" s="25" t="s">
        <v>7</v>
      </c>
      <c r="KA1" s="25" t="s">
        <v>8</v>
      </c>
      <c r="KB1" s="25" t="s">
        <v>9</v>
      </c>
      <c r="KC1" s="25" t="s">
        <v>10</v>
      </c>
      <c r="KD1" s="25" t="s">
        <v>11</v>
      </c>
      <c r="KE1" s="25" t="s">
        <v>12</v>
      </c>
      <c r="KF1" s="25" t="s">
        <v>13</v>
      </c>
      <c r="KG1" s="24" t="s">
        <v>34</v>
      </c>
      <c r="KH1" s="25" t="s">
        <v>3</v>
      </c>
      <c r="KI1" s="25" t="s">
        <v>4</v>
      </c>
      <c r="KJ1" s="25" t="s">
        <v>5</v>
      </c>
      <c r="KK1" s="25" t="s">
        <v>6</v>
      </c>
      <c r="KL1" s="25" t="s">
        <v>7</v>
      </c>
      <c r="KM1" s="25" t="s">
        <v>8</v>
      </c>
      <c r="KN1" s="25" t="s">
        <v>9</v>
      </c>
      <c r="KO1" s="25" t="s">
        <v>10</v>
      </c>
      <c r="KP1" s="25" t="s">
        <v>11</v>
      </c>
      <c r="KQ1" s="25" t="s">
        <v>12</v>
      </c>
      <c r="KR1" s="25" t="s">
        <v>13</v>
      </c>
      <c r="KS1" s="24" t="s">
        <v>35</v>
      </c>
      <c r="KT1" s="25" t="s">
        <v>3</v>
      </c>
      <c r="KU1" s="25" t="s">
        <v>4</v>
      </c>
      <c r="KV1" s="25" t="s">
        <v>5</v>
      </c>
      <c r="KW1" s="25" t="s">
        <v>6</v>
      </c>
      <c r="KX1" s="25" t="s">
        <v>7</v>
      </c>
      <c r="KY1" s="25" t="s">
        <v>8</v>
      </c>
      <c r="KZ1" s="25" t="s">
        <v>9</v>
      </c>
      <c r="LA1" s="25" t="s">
        <v>10</v>
      </c>
      <c r="LB1" s="25" t="s">
        <v>11</v>
      </c>
      <c r="LC1" s="25" t="s">
        <v>12</v>
      </c>
      <c r="LD1" s="25" t="s">
        <v>13</v>
      </c>
      <c r="LE1" s="24" t="s">
        <v>36</v>
      </c>
      <c r="LF1" s="25" t="s">
        <v>3</v>
      </c>
      <c r="LG1" s="25" t="s">
        <v>4</v>
      </c>
      <c r="LH1" s="25" t="s">
        <v>5</v>
      </c>
      <c r="LI1" s="25" t="s">
        <v>6</v>
      </c>
      <c r="LJ1" s="25" t="s">
        <v>7</v>
      </c>
      <c r="LK1" s="25" t="s">
        <v>8</v>
      </c>
      <c r="LL1" s="25" t="s">
        <v>9</v>
      </c>
      <c r="LM1" s="25" t="s">
        <v>10</v>
      </c>
      <c r="LN1" s="25" t="s">
        <v>11</v>
      </c>
      <c r="LO1" s="25" t="s">
        <v>12</v>
      </c>
      <c r="LP1" s="25" t="s">
        <v>13</v>
      </c>
      <c r="LQ1" s="24" t="s">
        <v>37</v>
      </c>
      <c r="LR1" s="25" t="s">
        <v>3</v>
      </c>
      <c r="LS1" s="25" t="s">
        <v>4</v>
      </c>
      <c r="LT1" s="25" t="s">
        <v>5</v>
      </c>
      <c r="LU1" s="25" t="s">
        <v>6</v>
      </c>
      <c r="LV1" s="25" t="s">
        <v>7</v>
      </c>
      <c r="LW1" s="25" t="s">
        <v>8</v>
      </c>
      <c r="LX1" s="25" t="s">
        <v>9</v>
      </c>
      <c r="LY1" s="25" t="s">
        <v>10</v>
      </c>
      <c r="LZ1" s="25" t="s">
        <v>11</v>
      </c>
      <c r="MA1" s="25" t="s">
        <v>12</v>
      </c>
      <c r="MB1" s="25" t="s">
        <v>13</v>
      </c>
      <c r="MC1" s="24" t="s">
        <v>38</v>
      </c>
      <c r="MD1" s="25" t="s">
        <v>3</v>
      </c>
      <c r="ME1" s="25" t="s">
        <v>4</v>
      </c>
      <c r="MF1" s="25" t="s">
        <v>5</v>
      </c>
      <c r="MG1" s="25" t="s">
        <v>6</v>
      </c>
      <c r="MH1" s="25" t="s">
        <v>7</v>
      </c>
      <c r="MI1" s="25" t="s">
        <v>8</v>
      </c>
      <c r="MJ1" s="25" t="s">
        <v>9</v>
      </c>
      <c r="MK1" s="25" t="s">
        <v>10</v>
      </c>
      <c r="ML1" s="25" t="s">
        <v>11</v>
      </c>
      <c r="MM1" s="25" t="s">
        <v>12</v>
      </c>
      <c r="MN1" s="25" t="s">
        <v>13</v>
      </c>
      <c r="MO1" s="24" t="s">
        <v>39</v>
      </c>
      <c r="MP1" s="25" t="s">
        <v>3</v>
      </c>
      <c r="MQ1" s="25" t="s">
        <v>4</v>
      </c>
      <c r="MR1" s="25" t="s">
        <v>5</v>
      </c>
      <c r="MS1" s="25" t="s">
        <v>6</v>
      </c>
      <c r="MT1" s="25" t="s">
        <v>7</v>
      </c>
      <c r="MU1" s="25" t="s">
        <v>8</v>
      </c>
      <c r="MV1" s="25" t="s">
        <v>9</v>
      </c>
      <c r="MW1" s="25" t="s">
        <v>10</v>
      </c>
      <c r="MX1" s="25" t="s">
        <v>11</v>
      </c>
      <c r="MY1" s="25" t="s">
        <v>12</v>
      </c>
      <c r="MZ1" s="25" t="s">
        <v>13</v>
      </c>
      <c r="NA1" s="24" t="s">
        <v>40</v>
      </c>
      <c r="NB1" s="25" t="s">
        <v>3</v>
      </c>
      <c r="NC1" s="25" t="s">
        <v>4</v>
      </c>
      <c r="ND1" s="25" t="s">
        <v>5</v>
      </c>
      <c r="NE1" s="25" t="s">
        <v>6</v>
      </c>
      <c r="NF1" s="25" t="s">
        <v>7</v>
      </c>
      <c r="NG1" s="25" t="s">
        <v>8</v>
      </c>
      <c r="NH1" s="25" t="s">
        <v>9</v>
      </c>
      <c r="NI1" s="25" t="s">
        <v>10</v>
      </c>
      <c r="NJ1" s="25" t="s">
        <v>11</v>
      </c>
      <c r="NK1" s="25" t="s">
        <v>12</v>
      </c>
      <c r="NL1" s="25" t="s">
        <v>13</v>
      </c>
      <c r="NM1" s="24" t="s">
        <v>41</v>
      </c>
      <c r="NN1" s="25" t="s">
        <v>3</v>
      </c>
      <c r="NO1" s="25" t="s">
        <v>4</v>
      </c>
      <c r="NP1" s="25" t="s">
        <v>5</v>
      </c>
      <c r="NQ1" s="25" t="s">
        <v>6</v>
      </c>
      <c r="NR1" s="25" t="s">
        <v>7</v>
      </c>
      <c r="NS1" s="25" t="s">
        <v>8</v>
      </c>
      <c r="NT1" s="25" t="s">
        <v>9</v>
      </c>
      <c r="NU1" s="25" t="s">
        <v>10</v>
      </c>
      <c r="NV1" s="25" t="s">
        <v>11</v>
      </c>
      <c r="NW1" s="25" t="s">
        <v>12</v>
      </c>
      <c r="NX1" s="25" t="s">
        <v>13</v>
      </c>
      <c r="NY1" s="24" t="s">
        <v>42</v>
      </c>
      <c r="NZ1" s="25" t="s">
        <v>3</v>
      </c>
      <c r="OA1" s="25" t="s">
        <v>4</v>
      </c>
      <c r="OB1" s="25" t="s">
        <v>5</v>
      </c>
      <c r="OC1" s="25" t="s">
        <v>6</v>
      </c>
      <c r="OD1" s="25" t="s">
        <v>7</v>
      </c>
      <c r="OE1" s="25" t="s">
        <v>8</v>
      </c>
      <c r="OF1" s="25" t="s">
        <v>9</v>
      </c>
      <c r="OG1" s="25" t="s">
        <v>10</v>
      </c>
      <c r="OH1" s="25" t="s">
        <v>11</v>
      </c>
      <c r="OI1" s="25" t="s">
        <v>12</v>
      </c>
      <c r="OJ1" s="25" t="s">
        <v>13</v>
      </c>
      <c r="OK1" s="24" t="s">
        <v>43</v>
      </c>
      <c r="OL1" s="25" t="s">
        <v>3</v>
      </c>
      <c r="OM1" s="25" t="s">
        <v>4</v>
      </c>
      <c r="ON1" s="25" t="s">
        <v>5</v>
      </c>
      <c r="OO1" s="25" t="s">
        <v>6</v>
      </c>
      <c r="OP1" s="25" t="s">
        <v>7</v>
      </c>
      <c r="OQ1" s="25" t="s">
        <v>8</v>
      </c>
      <c r="OR1" s="25" t="s">
        <v>9</v>
      </c>
      <c r="OS1" s="25" t="s">
        <v>10</v>
      </c>
      <c r="OT1" s="25" t="s">
        <v>11</v>
      </c>
      <c r="OU1" s="25" t="s">
        <v>12</v>
      </c>
      <c r="OV1" s="25" t="s">
        <v>13</v>
      </c>
      <c r="OW1" s="24" t="s">
        <v>44</v>
      </c>
      <c r="OX1" s="25" t="s">
        <v>3</v>
      </c>
      <c r="OY1" s="25" t="s">
        <v>4</v>
      </c>
      <c r="OZ1" s="25" t="s">
        <v>5</v>
      </c>
      <c r="PA1" s="25" t="s">
        <v>6</v>
      </c>
      <c r="PB1" s="25" t="s">
        <v>7</v>
      </c>
      <c r="PC1" s="25" t="s">
        <v>8</v>
      </c>
      <c r="PD1" s="25" t="s">
        <v>9</v>
      </c>
      <c r="PE1" s="25" t="s">
        <v>10</v>
      </c>
      <c r="PF1" s="25" t="s">
        <v>11</v>
      </c>
      <c r="PG1" s="25" t="s">
        <v>12</v>
      </c>
      <c r="PH1" s="25" t="s">
        <v>13</v>
      </c>
      <c r="PI1" s="24" t="s">
        <v>45</v>
      </c>
      <c r="PJ1" s="25" t="s">
        <v>3</v>
      </c>
      <c r="PK1" s="25" t="s">
        <v>4</v>
      </c>
      <c r="PL1" s="25" t="s">
        <v>5</v>
      </c>
      <c r="PM1" s="25" t="s">
        <v>6</v>
      </c>
      <c r="PN1" s="25" t="s">
        <v>7</v>
      </c>
      <c r="PO1" s="25" t="s">
        <v>8</v>
      </c>
      <c r="PP1" s="25" t="s">
        <v>9</v>
      </c>
      <c r="PQ1" s="25" t="s">
        <v>10</v>
      </c>
      <c r="PR1" s="25" t="s">
        <v>11</v>
      </c>
      <c r="PS1" s="25" t="s">
        <v>12</v>
      </c>
      <c r="PT1" s="25" t="s">
        <v>13</v>
      </c>
      <c r="PU1" s="24" t="s">
        <v>46</v>
      </c>
      <c r="PV1" s="25" t="s">
        <v>3</v>
      </c>
      <c r="PW1" s="25" t="s">
        <v>4</v>
      </c>
      <c r="PX1" s="25" t="s">
        <v>5</v>
      </c>
      <c r="PY1" s="25" t="s">
        <v>6</v>
      </c>
      <c r="PZ1" s="25" t="s">
        <v>7</v>
      </c>
      <c r="QA1" s="25" t="s">
        <v>8</v>
      </c>
      <c r="QB1" s="25" t="s">
        <v>9</v>
      </c>
      <c r="QC1" s="25" t="s">
        <v>10</v>
      </c>
      <c r="QD1" s="25" t="s">
        <v>11</v>
      </c>
      <c r="QE1" s="25" t="s">
        <v>12</v>
      </c>
      <c r="QF1" s="25" t="s">
        <v>13</v>
      </c>
      <c r="QG1" s="24" t="s">
        <v>47</v>
      </c>
      <c r="QH1" s="25" t="s">
        <v>3</v>
      </c>
      <c r="QI1" s="25" t="s">
        <v>4</v>
      </c>
      <c r="QJ1" s="25" t="s">
        <v>5</v>
      </c>
      <c r="QK1" s="25" t="s">
        <v>6</v>
      </c>
      <c r="QL1" s="25" t="s">
        <v>7</v>
      </c>
      <c r="QM1" s="25" t="s">
        <v>8</v>
      </c>
      <c r="QN1" s="25" t="s">
        <v>9</v>
      </c>
      <c r="QO1" s="25" t="s">
        <v>10</v>
      </c>
      <c r="QP1" s="25" t="s">
        <v>11</v>
      </c>
      <c r="QQ1" s="25" t="s">
        <v>12</v>
      </c>
      <c r="QR1" s="25" t="s">
        <v>13</v>
      </c>
      <c r="QS1" s="24" t="s">
        <v>48</v>
      </c>
      <c r="QT1" s="25" t="s">
        <v>3</v>
      </c>
      <c r="QU1" s="25" t="s">
        <v>4</v>
      </c>
      <c r="QV1" s="25" t="s">
        <v>5</v>
      </c>
      <c r="QW1" s="25" t="s">
        <v>6</v>
      </c>
      <c r="QX1" s="25" t="s">
        <v>7</v>
      </c>
      <c r="QY1" s="25" t="s">
        <v>8</v>
      </c>
      <c r="QZ1" s="25" t="s">
        <v>9</v>
      </c>
      <c r="RA1" s="25" t="s">
        <v>10</v>
      </c>
      <c r="RB1" s="25" t="s">
        <v>11</v>
      </c>
      <c r="RC1" s="25" t="s">
        <v>12</v>
      </c>
      <c r="RD1" s="25" t="s">
        <v>13</v>
      </c>
      <c r="RE1" s="24" t="s">
        <v>49</v>
      </c>
      <c r="RF1" s="25" t="s">
        <v>3</v>
      </c>
      <c r="RG1" s="25" t="s">
        <v>4</v>
      </c>
      <c r="RH1" s="25" t="s">
        <v>5</v>
      </c>
      <c r="RI1" s="25" t="s">
        <v>6</v>
      </c>
      <c r="RJ1" s="25" t="s">
        <v>7</v>
      </c>
      <c r="RK1" s="25" t="s">
        <v>8</v>
      </c>
      <c r="RL1" s="25" t="s">
        <v>9</v>
      </c>
      <c r="RM1" s="25" t="s">
        <v>10</v>
      </c>
      <c r="RN1" s="25" t="s">
        <v>11</v>
      </c>
      <c r="RO1" s="25" t="s">
        <v>12</v>
      </c>
      <c r="RP1" s="25" t="s">
        <v>13</v>
      </c>
      <c r="RQ1" s="24" t="s">
        <v>50</v>
      </c>
      <c r="RR1" s="25" t="s">
        <v>3</v>
      </c>
      <c r="RS1" s="25" t="s">
        <v>4</v>
      </c>
      <c r="RT1" s="25" t="s">
        <v>5</v>
      </c>
      <c r="RU1" s="25" t="s">
        <v>6</v>
      </c>
      <c r="RV1" s="25" t="s">
        <v>7</v>
      </c>
      <c r="RW1" s="25" t="s">
        <v>8</v>
      </c>
      <c r="RX1" s="25" t="s">
        <v>9</v>
      </c>
      <c r="RY1" s="25" t="s">
        <v>10</v>
      </c>
      <c r="RZ1" s="25" t="s">
        <v>11</v>
      </c>
      <c r="SA1" s="25" t="s">
        <v>12</v>
      </c>
      <c r="SB1" s="25" t="s">
        <v>13</v>
      </c>
      <c r="SC1" s="24" t="s">
        <v>51</v>
      </c>
      <c r="SD1" s="25" t="s">
        <v>3</v>
      </c>
      <c r="SE1" s="25" t="s">
        <v>4</v>
      </c>
      <c r="SF1" s="25" t="s">
        <v>5</v>
      </c>
      <c r="SG1" s="25" t="s">
        <v>6</v>
      </c>
      <c r="SH1" s="25" t="s">
        <v>7</v>
      </c>
      <c r="SI1" s="25" t="s">
        <v>8</v>
      </c>
      <c r="SJ1" s="25" t="s">
        <v>9</v>
      </c>
      <c r="SK1" s="25" t="s">
        <v>10</v>
      </c>
      <c r="SL1" s="25" t="s">
        <v>11</v>
      </c>
      <c r="SM1" s="25" t="s">
        <v>12</v>
      </c>
      <c r="SN1" s="25" t="s">
        <v>13</v>
      </c>
      <c r="SO1" s="24" t="s">
        <v>52</v>
      </c>
      <c r="SP1" s="25" t="s">
        <v>3</v>
      </c>
      <c r="SQ1" s="25" t="s">
        <v>4</v>
      </c>
      <c r="SR1" s="25" t="s">
        <v>5</v>
      </c>
      <c r="SS1" s="25" t="s">
        <v>6</v>
      </c>
      <c r="ST1" s="25" t="s">
        <v>7</v>
      </c>
      <c r="SU1" s="25" t="s">
        <v>8</v>
      </c>
      <c r="SV1" s="25" t="s">
        <v>9</v>
      </c>
      <c r="SW1" s="25" t="s">
        <v>10</v>
      </c>
      <c r="SX1" s="25" t="s">
        <v>11</v>
      </c>
      <c r="SY1" s="25" t="s">
        <v>12</v>
      </c>
      <c r="SZ1" s="25" t="s">
        <v>13</v>
      </c>
      <c r="TA1" s="24" t="s">
        <v>53</v>
      </c>
      <c r="TB1" s="25" t="s">
        <v>3</v>
      </c>
      <c r="TC1" s="25" t="s">
        <v>4</v>
      </c>
      <c r="TD1" s="25" t="s">
        <v>5</v>
      </c>
      <c r="TE1" s="25" t="s">
        <v>6</v>
      </c>
      <c r="TF1" s="25" t="s">
        <v>7</v>
      </c>
      <c r="TG1" s="25" t="s">
        <v>8</v>
      </c>
      <c r="TH1" s="25" t="s">
        <v>9</v>
      </c>
      <c r="TI1" s="25" t="s">
        <v>10</v>
      </c>
      <c r="TJ1" s="25" t="s">
        <v>11</v>
      </c>
      <c r="TK1" s="25" t="s">
        <v>12</v>
      </c>
      <c r="TL1" s="25" t="s">
        <v>13</v>
      </c>
      <c r="TM1" s="24" t="s">
        <v>54</v>
      </c>
      <c r="TN1" s="25" t="s">
        <v>3</v>
      </c>
      <c r="TO1" s="25" t="s">
        <v>4</v>
      </c>
      <c r="TP1" s="25" t="s">
        <v>5</v>
      </c>
      <c r="TQ1" s="25" t="s">
        <v>6</v>
      </c>
      <c r="TR1" s="25" t="s">
        <v>7</v>
      </c>
      <c r="TS1" s="25" t="s">
        <v>8</v>
      </c>
      <c r="TT1" s="25" t="s">
        <v>9</v>
      </c>
      <c r="TU1" s="25" t="s">
        <v>10</v>
      </c>
      <c r="TV1" s="25" t="s">
        <v>11</v>
      </c>
      <c r="TW1" s="25" t="s">
        <v>12</v>
      </c>
      <c r="TX1" s="25" t="s">
        <v>13</v>
      </c>
      <c r="TY1" s="24" t="s">
        <v>55</v>
      </c>
      <c r="TZ1" s="25" t="s">
        <v>3</v>
      </c>
      <c r="UA1" s="25" t="s">
        <v>4</v>
      </c>
      <c r="UB1" s="25" t="s">
        <v>5</v>
      </c>
      <c r="UC1" s="25" t="s">
        <v>6</v>
      </c>
      <c r="UD1" s="25" t="s">
        <v>7</v>
      </c>
      <c r="UE1" s="25" t="s">
        <v>8</v>
      </c>
      <c r="UF1" s="25" t="s">
        <v>9</v>
      </c>
      <c r="UG1" s="25" t="s">
        <v>10</v>
      </c>
      <c r="UH1" s="25" t="s">
        <v>11</v>
      </c>
      <c r="UI1" s="25" t="s">
        <v>12</v>
      </c>
      <c r="UJ1" s="25" t="s">
        <v>13</v>
      </c>
      <c r="UK1" s="24" t="s">
        <v>56</v>
      </c>
      <c r="UL1" s="25" t="s">
        <v>3</v>
      </c>
      <c r="UM1" s="25" t="s">
        <v>4</v>
      </c>
      <c r="UN1" s="25" t="s">
        <v>5</v>
      </c>
      <c r="UO1" s="25" t="s">
        <v>6</v>
      </c>
      <c r="UP1" s="25" t="s">
        <v>7</v>
      </c>
      <c r="UQ1" s="25" t="s">
        <v>8</v>
      </c>
      <c r="UR1" s="25" t="s">
        <v>9</v>
      </c>
      <c r="US1" s="25" t="s">
        <v>10</v>
      </c>
      <c r="UT1" s="25" t="s">
        <v>11</v>
      </c>
      <c r="UU1" s="25" t="s">
        <v>12</v>
      </c>
      <c r="UV1" s="25" t="s">
        <v>13</v>
      </c>
      <c r="UW1" s="24" t="s">
        <v>57</v>
      </c>
      <c r="UX1" s="25" t="s">
        <v>3</v>
      </c>
    </row>
    <row r="2" spans="2:570" ht="25" customHeight="1" x14ac:dyDescent="0.35"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AK2" s="18"/>
      <c r="AL2" s="18"/>
      <c r="AM2" s="18"/>
      <c r="AN2" s="18"/>
      <c r="AO2" s="18"/>
      <c r="AU2" s="61" t="s">
        <v>58</v>
      </c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5"/>
      <c r="FQ2" s="63" t="s">
        <v>59</v>
      </c>
      <c r="FR2" s="64"/>
      <c r="FS2" s="64"/>
      <c r="FT2" s="64"/>
      <c r="FU2" s="64"/>
      <c r="FV2" s="64"/>
      <c r="FW2" s="64"/>
      <c r="FX2" s="64"/>
      <c r="FY2" s="64"/>
      <c r="FZ2" s="64"/>
      <c r="GA2" s="64"/>
      <c r="GB2" s="64"/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4"/>
      <c r="GN2" s="64"/>
      <c r="GO2" s="64"/>
      <c r="GP2" s="64"/>
      <c r="GQ2" s="64"/>
      <c r="GR2" s="64"/>
      <c r="GS2" s="64"/>
      <c r="GT2" s="64"/>
      <c r="GU2" s="64"/>
      <c r="GV2" s="64"/>
      <c r="GW2" s="64"/>
      <c r="GX2" s="64"/>
      <c r="GY2" s="64"/>
      <c r="GZ2" s="64"/>
      <c r="HA2" s="64"/>
      <c r="HB2" s="64"/>
      <c r="HC2" s="64"/>
      <c r="HD2" s="64"/>
      <c r="HE2" s="64"/>
      <c r="HF2" s="64"/>
      <c r="HG2" s="64"/>
      <c r="HH2" s="64"/>
      <c r="HI2" s="64"/>
      <c r="HJ2" s="64"/>
      <c r="HK2" s="64"/>
      <c r="HL2" s="64"/>
      <c r="HM2" s="64"/>
      <c r="HN2" s="64"/>
      <c r="HO2" s="64"/>
      <c r="HP2" s="64"/>
      <c r="HQ2" s="64"/>
      <c r="HR2" s="64"/>
      <c r="HS2" s="64"/>
      <c r="HT2" s="64"/>
      <c r="HU2" s="64"/>
      <c r="HV2" s="64"/>
      <c r="HW2" s="64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  <c r="IW2" s="64"/>
      <c r="IX2" s="64"/>
      <c r="IY2" s="64"/>
      <c r="IZ2" s="64"/>
      <c r="JA2" s="64"/>
      <c r="JB2" s="64"/>
      <c r="JC2" s="64"/>
      <c r="JD2" s="64"/>
      <c r="JE2" s="64"/>
      <c r="JF2" s="64"/>
      <c r="JG2" s="64"/>
      <c r="JH2" s="64"/>
      <c r="JI2" s="64"/>
      <c r="JJ2" s="64"/>
      <c r="JK2" s="64"/>
      <c r="JL2" s="64"/>
      <c r="JM2" s="64"/>
      <c r="JN2" s="64"/>
      <c r="JO2" s="64"/>
      <c r="JP2" s="64"/>
      <c r="JQ2" s="64"/>
      <c r="JR2" s="64"/>
      <c r="JS2" s="64"/>
      <c r="JT2" s="64"/>
      <c r="JU2" s="64"/>
      <c r="JV2" s="64"/>
      <c r="JW2" s="64"/>
      <c r="JX2" s="64"/>
      <c r="JY2" s="64"/>
      <c r="JZ2" s="64"/>
      <c r="KA2" s="64"/>
      <c r="KB2" s="64"/>
      <c r="KC2" s="64"/>
      <c r="KD2" s="64"/>
      <c r="KE2" s="64"/>
      <c r="KF2" s="66"/>
      <c r="KG2" s="67" t="s">
        <v>418</v>
      </c>
      <c r="KH2" s="68"/>
      <c r="KI2" s="68"/>
      <c r="KJ2" s="68"/>
      <c r="KK2" s="68"/>
      <c r="KL2" s="68"/>
      <c r="KM2" s="68"/>
      <c r="KN2" s="68"/>
      <c r="KO2" s="68"/>
      <c r="KP2" s="68"/>
      <c r="KQ2" s="68"/>
      <c r="KR2" s="68"/>
      <c r="KS2" s="68"/>
      <c r="KT2" s="68"/>
      <c r="KU2" s="68"/>
      <c r="KV2" s="68"/>
      <c r="KW2" s="68"/>
      <c r="KX2" s="68"/>
      <c r="KY2" s="68"/>
      <c r="KZ2" s="68"/>
      <c r="LA2" s="68"/>
      <c r="LB2" s="68"/>
      <c r="LC2" s="68"/>
      <c r="LD2" s="68"/>
      <c r="LE2" s="68"/>
      <c r="LF2" s="68"/>
      <c r="LG2" s="68"/>
      <c r="LH2" s="68"/>
      <c r="LI2" s="68"/>
      <c r="LJ2" s="68"/>
      <c r="LK2" s="68"/>
      <c r="LL2" s="68"/>
      <c r="LM2" s="68"/>
      <c r="LN2" s="68"/>
      <c r="LO2" s="68"/>
      <c r="LP2" s="68"/>
      <c r="LQ2" s="68"/>
      <c r="LR2" s="68"/>
      <c r="LS2" s="68"/>
      <c r="LT2" s="68"/>
      <c r="LU2" s="68"/>
      <c r="LV2" s="68"/>
      <c r="LW2" s="68"/>
      <c r="LX2" s="68"/>
      <c r="LY2" s="68"/>
      <c r="LZ2" s="68"/>
      <c r="MA2" s="68"/>
      <c r="MB2" s="68"/>
      <c r="MC2" s="68"/>
      <c r="MD2" s="68"/>
      <c r="ME2" s="68"/>
      <c r="MF2" s="68"/>
      <c r="MG2" s="68"/>
      <c r="MH2" s="68"/>
      <c r="MI2" s="68"/>
      <c r="MJ2" s="68"/>
      <c r="MK2" s="68"/>
      <c r="ML2" s="68"/>
      <c r="MM2" s="68"/>
      <c r="MN2" s="68"/>
      <c r="MO2" s="68"/>
      <c r="MP2" s="68"/>
      <c r="MQ2" s="68"/>
      <c r="MR2" s="68"/>
      <c r="MS2" s="68"/>
      <c r="MT2" s="68"/>
      <c r="MU2" s="68"/>
      <c r="MV2" s="68"/>
      <c r="MW2" s="68"/>
      <c r="MX2" s="68"/>
      <c r="MY2" s="68"/>
      <c r="MZ2" s="68"/>
      <c r="NA2" s="68"/>
      <c r="NB2" s="68"/>
      <c r="NC2" s="68"/>
      <c r="ND2" s="68"/>
      <c r="NE2" s="68"/>
      <c r="NF2" s="68"/>
      <c r="NG2" s="68"/>
      <c r="NH2" s="68"/>
      <c r="NI2" s="68"/>
      <c r="NJ2" s="68"/>
      <c r="NK2" s="68"/>
      <c r="NL2" s="68"/>
      <c r="NM2" s="68"/>
      <c r="NN2" s="68"/>
      <c r="NO2" s="68"/>
      <c r="NP2" s="68"/>
      <c r="NQ2" s="68"/>
      <c r="NR2" s="68"/>
      <c r="NS2" s="68"/>
      <c r="NT2" s="68"/>
      <c r="NU2" s="68"/>
      <c r="NV2" s="68"/>
      <c r="NW2" s="68"/>
      <c r="NX2" s="68"/>
      <c r="NY2" s="68"/>
      <c r="NZ2" s="68"/>
      <c r="OA2" s="68"/>
      <c r="OB2" s="68"/>
      <c r="OC2" s="68"/>
      <c r="OD2" s="68"/>
      <c r="OE2" s="68"/>
      <c r="OF2" s="68"/>
      <c r="OG2" s="68"/>
      <c r="OH2" s="68"/>
      <c r="OI2" s="68"/>
      <c r="OJ2" s="68"/>
      <c r="OK2" s="69"/>
    </row>
    <row r="3" spans="2:570" ht="25" customHeight="1" x14ac:dyDescent="0.35">
      <c r="B3" s="29" t="s">
        <v>60</v>
      </c>
      <c r="C3" s="30"/>
      <c r="D3" s="31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AR3" s="18"/>
      <c r="AS3" s="18"/>
      <c r="AT3" s="18"/>
      <c r="AU3" s="18"/>
      <c r="AZ3" s="35" t="s">
        <v>61</v>
      </c>
      <c r="BA3" s="27"/>
      <c r="BB3" s="27"/>
      <c r="BC3" s="27"/>
      <c r="BD3" s="27"/>
      <c r="BE3" s="28"/>
      <c r="BF3" s="36" t="s">
        <v>62</v>
      </c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8"/>
      <c r="CI3" s="35" t="s">
        <v>63</v>
      </c>
      <c r="CJ3" s="27"/>
      <c r="CK3" s="27"/>
      <c r="CL3" s="27"/>
      <c r="CM3" s="27"/>
      <c r="CN3" s="28"/>
      <c r="CO3" s="36" t="s">
        <v>64</v>
      </c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8"/>
      <c r="DN3" s="18"/>
      <c r="DO3" s="18"/>
      <c r="DP3" s="18"/>
      <c r="DQ3" s="18"/>
      <c r="DS3" s="18"/>
      <c r="DT3" s="18"/>
      <c r="DU3" s="18"/>
      <c r="DY3" s="35" t="s">
        <v>65</v>
      </c>
      <c r="DZ3" s="27"/>
      <c r="EA3" s="27"/>
      <c r="EB3" s="28"/>
      <c r="EC3" s="36" t="s">
        <v>66</v>
      </c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8"/>
      <c r="FH3" s="35" t="s">
        <v>67</v>
      </c>
      <c r="FI3" s="27"/>
      <c r="FJ3" s="27"/>
      <c r="FK3" s="27"/>
      <c r="FL3" s="27"/>
      <c r="FM3" s="28"/>
      <c r="FN3" s="36" t="s">
        <v>64</v>
      </c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8"/>
      <c r="GT3" s="35" t="s">
        <v>68</v>
      </c>
      <c r="GU3" s="27"/>
      <c r="GV3" s="27"/>
      <c r="GW3" s="27"/>
      <c r="GX3" s="27"/>
      <c r="GY3" s="28"/>
      <c r="GZ3" s="36" t="s">
        <v>64</v>
      </c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8"/>
      <c r="IA3" s="35" t="s">
        <v>69</v>
      </c>
      <c r="IB3" s="27"/>
      <c r="IC3" s="27"/>
      <c r="ID3" s="27"/>
      <c r="IE3" s="27"/>
      <c r="IF3" s="28"/>
      <c r="IG3" s="36" t="s">
        <v>70</v>
      </c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8"/>
    </row>
    <row r="4" spans="2:570" ht="25" customHeight="1" x14ac:dyDescent="0.35">
      <c r="B4" s="32"/>
      <c r="C4" s="33"/>
      <c r="D4" s="3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AR4" s="18"/>
      <c r="AS4" s="18"/>
      <c r="AT4" s="18"/>
      <c r="AU4" s="18"/>
      <c r="AZ4" s="37" t="s">
        <v>71</v>
      </c>
      <c r="BA4" s="27"/>
      <c r="BB4" s="27"/>
      <c r="BC4" s="27"/>
      <c r="BD4" s="27"/>
      <c r="BE4" s="27"/>
      <c r="BF4" s="28"/>
      <c r="BG4" s="38" t="s">
        <v>72</v>
      </c>
      <c r="BH4" s="27"/>
      <c r="BI4" s="27"/>
      <c r="BJ4" s="27"/>
      <c r="BK4" s="28"/>
      <c r="BL4" s="39" t="s">
        <v>73</v>
      </c>
      <c r="BM4" s="27"/>
      <c r="BN4" s="27"/>
      <c r="BO4" s="27"/>
      <c r="BP4" s="27"/>
      <c r="BQ4" s="28"/>
      <c r="BR4" s="40" t="s">
        <v>74</v>
      </c>
      <c r="BS4" s="41" t="s">
        <v>75</v>
      </c>
      <c r="BT4" s="27"/>
      <c r="BU4" s="28"/>
      <c r="BV4" s="42"/>
      <c r="BW4" s="28"/>
      <c r="CI4" s="37" t="s">
        <v>71</v>
      </c>
      <c r="CJ4" s="27"/>
      <c r="CK4" s="27"/>
      <c r="CL4" s="27"/>
      <c r="CM4" s="27"/>
      <c r="CN4" s="27"/>
      <c r="CO4" s="28"/>
      <c r="CP4" s="38" t="s">
        <v>72</v>
      </c>
      <c r="CQ4" s="27"/>
      <c r="CR4" s="27"/>
      <c r="CS4" s="28"/>
      <c r="CT4" s="39" t="s">
        <v>73</v>
      </c>
      <c r="CU4" s="27"/>
      <c r="CV4" s="27"/>
      <c r="CW4" s="27"/>
      <c r="CX4" s="27"/>
      <c r="CY4" s="27"/>
      <c r="CZ4" s="28"/>
      <c r="DA4" s="40" t="s">
        <v>74</v>
      </c>
      <c r="DB4" s="41" t="s">
        <v>75</v>
      </c>
      <c r="DC4" s="27"/>
      <c r="DD4" s="28"/>
      <c r="DE4" s="42"/>
      <c r="DF4" s="28"/>
      <c r="DN4" s="18"/>
      <c r="DO4" s="18"/>
      <c r="DP4" s="18"/>
      <c r="DQ4" s="18"/>
      <c r="DS4" s="18"/>
      <c r="DT4" s="18"/>
      <c r="DU4" s="18"/>
      <c r="DY4" s="37" t="s">
        <v>71</v>
      </c>
      <c r="DZ4" s="27"/>
      <c r="EA4" s="27"/>
      <c r="EB4" s="27"/>
      <c r="EC4" s="27"/>
      <c r="ED4" s="27"/>
      <c r="EE4" s="27"/>
      <c r="EF4" s="27"/>
      <c r="EG4" s="28"/>
      <c r="EH4" s="38" t="s">
        <v>72</v>
      </c>
      <c r="EI4" s="27"/>
      <c r="EJ4" s="27"/>
      <c r="EK4" s="27"/>
      <c r="EL4" s="28"/>
      <c r="EM4" s="39" t="s">
        <v>73</v>
      </c>
      <c r="EN4" s="27"/>
      <c r="EO4" s="27"/>
      <c r="EP4" s="27"/>
      <c r="EQ4" s="27"/>
      <c r="ER4" s="28"/>
      <c r="ES4" s="40" t="s">
        <v>74</v>
      </c>
      <c r="ET4" s="41" t="s">
        <v>75</v>
      </c>
      <c r="EU4" s="27"/>
      <c r="EV4" s="28"/>
      <c r="EW4" s="42"/>
      <c r="EX4" s="28"/>
      <c r="FH4" s="37" t="s">
        <v>71</v>
      </c>
      <c r="FI4" s="27"/>
      <c r="FJ4" s="27"/>
      <c r="FK4" s="27"/>
      <c r="FL4" s="27"/>
      <c r="FM4" s="27"/>
      <c r="FN4" s="28"/>
      <c r="FO4" s="38" t="s">
        <v>72</v>
      </c>
      <c r="FP4" s="27"/>
      <c r="FQ4" s="27"/>
      <c r="FR4" s="28"/>
      <c r="FS4" s="39" t="s">
        <v>73</v>
      </c>
      <c r="FT4" s="27"/>
      <c r="FU4" s="27"/>
      <c r="FV4" s="27"/>
      <c r="FW4" s="27"/>
      <c r="FX4" s="27"/>
      <c r="FY4" s="28"/>
      <c r="FZ4" s="40" t="s">
        <v>74</v>
      </c>
      <c r="GA4" s="41" t="s">
        <v>75</v>
      </c>
      <c r="GB4" s="27"/>
      <c r="GC4" s="28"/>
      <c r="GD4" s="42"/>
      <c r="GE4" s="28"/>
      <c r="GT4" s="37" t="s">
        <v>71</v>
      </c>
      <c r="GU4" s="27"/>
      <c r="GV4" s="27"/>
      <c r="GW4" s="27"/>
      <c r="GX4" s="27"/>
      <c r="GY4" s="27"/>
      <c r="GZ4" s="28"/>
      <c r="HA4" s="38" t="s">
        <v>72</v>
      </c>
      <c r="HB4" s="27"/>
      <c r="HC4" s="27"/>
      <c r="HD4" s="28"/>
      <c r="HE4" s="39" t="s">
        <v>73</v>
      </c>
      <c r="HF4" s="27"/>
      <c r="HG4" s="27"/>
      <c r="HH4" s="27"/>
      <c r="HI4" s="27"/>
      <c r="HJ4" s="27"/>
      <c r="HK4" s="28"/>
      <c r="HL4" s="40" t="s">
        <v>74</v>
      </c>
      <c r="HM4" s="41" t="s">
        <v>75</v>
      </c>
      <c r="HN4" s="27"/>
      <c r="HO4" s="28"/>
      <c r="HP4" s="42"/>
      <c r="HQ4" s="28"/>
      <c r="IA4" s="37" t="s">
        <v>71</v>
      </c>
      <c r="IB4" s="27"/>
      <c r="IC4" s="27"/>
      <c r="ID4" s="27"/>
      <c r="IE4" s="27"/>
      <c r="IF4" s="27"/>
      <c r="IG4" s="28"/>
      <c r="IH4" s="38" t="s">
        <v>72</v>
      </c>
      <c r="II4" s="27"/>
      <c r="IJ4" s="27"/>
      <c r="IK4" s="28"/>
      <c r="IL4" s="39" t="s">
        <v>73</v>
      </c>
      <c r="IM4" s="27"/>
      <c r="IN4" s="27"/>
      <c r="IO4" s="27"/>
      <c r="IP4" s="27"/>
      <c r="IQ4" s="27"/>
      <c r="IR4" s="28"/>
      <c r="IS4" s="40" t="s">
        <v>74</v>
      </c>
      <c r="IT4" s="41" t="s">
        <v>75</v>
      </c>
      <c r="IU4" s="27"/>
      <c r="IV4" s="28"/>
      <c r="IW4" s="42"/>
      <c r="IX4" s="28"/>
    </row>
    <row r="5" spans="2:570" ht="25" customHeight="1" x14ac:dyDescent="0.35"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R5" s="18"/>
      <c r="AS5" s="18"/>
      <c r="AT5" s="18"/>
      <c r="AU5" s="18"/>
    </row>
    <row r="6" spans="2:570" ht="25" customHeight="1" x14ac:dyDescent="0.35"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R6" s="18"/>
      <c r="AS6" s="18"/>
      <c r="AT6" s="18"/>
      <c r="AU6" s="18"/>
    </row>
    <row r="7" spans="2:570" ht="25" customHeight="1" x14ac:dyDescent="0.35">
      <c r="B7" s="29" t="s">
        <v>76</v>
      </c>
      <c r="C7" s="30"/>
      <c r="D7" s="3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AR7" s="18"/>
      <c r="AS7" s="18"/>
      <c r="AT7" s="18"/>
      <c r="AU7" s="18"/>
      <c r="BO7" s="35" t="s">
        <v>77</v>
      </c>
      <c r="BP7" s="27"/>
      <c r="BQ7" s="27"/>
      <c r="BR7" s="27"/>
      <c r="BS7" s="27"/>
      <c r="BT7" s="28"/>
      <c r="BU7" s="36" t="s">
        <v>64</v>
      </c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8"/>
      <c r="CW7" s="35" t="s">
        <v>78</v>
      </c>
      <c r="CX7" s="27"/>
      <c r="CY7" s="27"/>
      <c r="CZ7" s="27"/>
      <c r="DA7" s="27"/>
      <c r="DB7" s="28"/>
      <c r="DC7" s="36" t="s">
        <v>79</v>
      </c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8"/>
      <c r="EA7" s="18"/>
      <c r="EB7" s="18"/>
      <c r="EC7" s="18"/>
      <c r="ED7" s="18"/>
      <c r="EE7" s="18"/>
      <c r="EK7" s="35" t="s">
        <v>80</v>
      </c>
      <c r="EL7" s="27"/>
      <c r="EM7" s="27"/>
      <c r="EN7" s="27"/>
      <c r="EO7" s="27"/>
      <c r="EP7" s="28"/>
      <c r="EQ7" s="36" t="s">
        <v>64</v>
      </c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8"/>
      <c r="FW7" s="35" t="s">
        <v>81</v>
      </c>
      <c r="FX7" s="27"/>
      <c r="FY7" s="27"/>
      <c r="FZ7" s="27"/>
      <c r="GA7" s="27"/>
      <c r="GB7" s="28"/>
      <c r="GC7" s="36" t="s">
        <v>64</v>
      </c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8"/>
      <c r="HE7" s="35" t="s">
        <v>82</v>
      </c>
      <c r="HF7" s="27"/>
      <c r="HG7" s="27"/>
      <c r="HH7" s="27"/>
      <c r="HI7" s="27"/>
      <c r="HJ7" s="28"/>
      <c r="HK7" s="36" t="s">
        <v>70</v>
      </c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8"/>
    </row>
    <row r="8" spans="2:570" ht="25" customHeight="1" x14ac:dyDescent="0.35">
      <c r="B8" s="32"/>
      <c r="C8" s="33"/>
      <c r="D8" s="3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R8" s="18"/>
      <c r="AS8" s="18"/>
      <c r="AT8" s="18"/>
      <c r="AU8" s="18"/>
      <c r="BO8" s="37" t="s">
        <v>71</v>
      </c>
      <c r="BP8" s="27"/>
      <c r="BQ8" s="27"/>
      <c r="BR8" s="27"/>
      <c r="BS8" s="27"/>
      <c r="BT8" s="27"/>
      <c r="BU8" s="28"/>
      <c r="BV8" s="38" t="s">
        <v>72</v>
      </c>
      <c r="BW8" s="27"/>
      <c r="BX8" s="27"/>
      <c r="BY8" s="28"/>
      <c r="BZ8" s="39" t="s">
        <v>73</v>
      </c>
      <c r="CA8" s="27"/>
      <c r="CB8" s="27"/>
      <c r="CC8" s="27"/>
      <c r="CD8" s="27"/>
      <c r="CE8" s="27"/>
      <c r="CF8" s="28"/>
      <c r="CG8" s="40" t="s">
        <v>74</v>
      </c>
      <c r="CH8" s="41" t="s">
        <v>75</v>
      </c>
      <c r="CI8" s="27"/>
      <c r="CJ8" s="28"/>
      <c r="CK8" s="42"/>
      <c r="CL8" s="28"/>
      <c r="CW8" s="37" t="s">
        <v>71</v>
      </c>
      <c r="CX8" s="27"/>
      <c r="CY8" s="27"/>
      <c r="CZ8" s="27"/>
      <c r="DA8" s="27"/>
      <c r="DB8" s="27"/>
      <c r="DC8" s="27"/>
      <c r="DD8" s="27"/>
      <c r="DE8" s="28"/>
      <c r="DF8" s="38" t="s">
        <v>72</v>
      </c>
      <c r="DG8" s="27"/>
      <c r="DH8" s="27"/>
      <c r="DI8" s="27"/>
      <c r="DJ8" s="28"/>
      <c r="DK8" s="39" t="s">
        <v>73</v>
      </c>
      <c r="DL8" s="27"/>
      <c r="DM8" s="27"/>
      <c r="DN8" s="27"/>
      <c r="DO8" s="27"/>
      <c r="DP8" s="28"/>
      <c r="DQ8" s="40" t="s">
        <v>74</v>
      </c>
      <c r="DR8" s="41" t="s">
        <v>75</v>
      </c>
      <c r="DS8" s="27"/>
      <c r="DT8" s="28"/>
      <c r="DU8" s="42"/>
      <c r="DV8" s="28"/>
      <c r="EA8" s="18"/>
      <c r="EB8" s="18"/>
      <c r="EC8" s="18"/>
      <c r="ED8" s="18"/>
      <c r="EE8" s="18"/>
      <c r="EK8" s="37" t="s">
        <v>71</v>
      </c>
      <c r="EL8" s="27"/>
      <c r="EM8" s="27"/>
      <c r="EN8" s="27"/>
      <c r="EO8" s="27"/>
      <c r="EP8" s="27"/>
      <c r="EQ8" s="28"/>
      <c r="ER8" s="38" t="s">
        <v>72</v>
      </c>
      <c r="ES8" s="27"/>
      <c r="ET8" s="27"/>
      <c r="EU8" s="28"/>
      <c r="EV8" s="39" t="s">
        <v>73</v>
      </c>
      <c r="EW8" s="27"/>
      <c r="EX8" s="27"/>
      <c r="EY8" s="27"/>
      <c r="EZ8" s="27"/>
      <c r="FA8" s="27"/>
      <c r="FB8" s="28"/>
      <c r="FC8" s="40" t="s">
        <v>74</v>
      </c>
      <c r="FD8" s="41" t="s">
        <v>75</v>
      </c>
      <c r="FE8" s="27"/>
      <c r="FF8" s="28"/>
      <c r="FG8" s="42"/>
      <c r="FH8" s="28"/>
      <c r="FW8" s="37" t="s">
        <v>71</v>
      </c>
      <c r="FX8" s="27"/>
      <c r="FY8" s="27"/>
      <c r="FZ8" s="27"/>
      <c r="GA8" s="27"/>
      <c r="GB8" s="27"/>
      <c r="GC8" s="28"/>
      <c r="GD8" s="38" t="s">
        <v>72</v>
      </c>
      <c r="GE8" s="27"/>
      <c r="GF8" s="27"/>
      <c r="GG8" s="28"/>
      <c r="GH8" s="39" t="s">
        <v>73</v>
      </c>
      <c r="GI8" s="27"/>
      <c r="GJ8" s="27"/>
      <c r="GK8" s="27"/>
      <c r="GL8" s="27"/>
      <c r="GM8" s="27"/>
      <c r="GN8" s="28"/>
      <c r="GO8" s="40" t="s">
        <v>74</v>
      </c>
      <c r="GP8" s="41" t="s">
        <v>75</v>
      </c>
      <c r="GQ8" s="27"/>
      <c r="GR8" s="28"/>
      <c r="GS8" s="42"/>
      <c r="GT8" s="28"/>
      <c r="HE8" s="37" t="s">
        <v>71</v>
      </c>
      <c r="HF8" s="27"/>
      <c r="HG8" s="27"/>
      <c r="HH8" s="27"/>
      <c r="HI8" s="27"/>
      <c r="HJ8" s="27"/>
      <c r="HK8" s="28"/>
      <c r="HL8" s="38" t="s">
        <v>72</v>
      </c>
      <c r="HM8" s="27"/>
      <c r="HN8" s="27"/>
      <c r="HO8" s="28"/>
      <c r="HP8" s="39" t="s">
        <v>73</v>
      </c>
      <c r="HQ8" s="27"/>
      <c r="HR8" s="27"/>
      <c r="HS8" s="27"/>
      <c r="HT8" s="27"/>
      <c r="HU8" s="27"/>
      <c r="HV8" s="28"/>
      <c r="HW8" s="40" t="s">
        <v>74</v>
      </c>
      <c r="HX8" s="41" t="s">
        <v>75</v>
      </c>
      <c r="HY8" s="27"/>
      <c r="HZ8" s="28"/>
      <c r="IA8" s="42"/>
      <c r="IB8" s="28"/>
    </row>
    <row r="9" spans="2:570" ht="25" customHeight="1" x14ac:dyDescent="0.35"/>
    <row r="10" spans="2:570" ht="25" customHeight="1" x14ac:dyDescent="0.35"/>
    <row r="11" spans="2:570" ht="25" customHeight="1" x14ac:dyDescent="0.35">
      <c r="B11" s="43" t="s">
        <v>87</v>
      </c>
      <c r="C11" s="30"/>
      <c r="D11" s="31"/>
      <c r="DI11" s="44" t="s">
        <v>88</v>
      </c>
      <c r="DJ11" s="30"/>
      <c r="DK11" s="30"/>
      <c r="DL11" s="30"/>
      <c r="DM11" s="30"/>
      <c r="DN11" s="30"/>
      <c r="DO11" s="30"/>
      <c r="DP11" s="31"/>
      <c r="IY11" s="44" t="s">
        <v>88</v>
      </c>
      <c r="IZ11" s="30"/>
      <c r="JA11" s="30"/>
      <c r="JB11" s="30"/>
      <c r="JC11" s="30"/>
      <c r="JD11" s="30"/>
      <c r="JE11" s="30"/>
      <c r="JF11" s="31"/>
      <c r="MK11" s="18"/>
      <c r="ML11" s="18"/>
      <c r="MM11" s="18"/>
      <c r="MN11" s="18"/>
      <c r="MO11" s="18"/>
      <c r="MP11" s="18"/>
      <c r="MW11" s="44" t="s">
        <v>89</v>
      </c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1"/>
    </row>
    <row r="12" spans="2:570" ht="25" customHeight="1" x14ac:dyDescent="0.35">
      <c r="B12" s="32"/>
      <c r="C12" s="33"/>
      <c r="D12" s="34"/>
      <c r="DI12" s="32"/>
      <c r="DJ12" s="33"/>
      <c r="DK12" s="33"/>
      <c r="DL12" s="33"/>
      <c r="DM12" s="33"/>
      <c r="DN12" s="33"/>
      <c r="DO12" s="33"/>
      <c r="DP12" s="34"/>
      <c r="IY12" s="32"/>
      <c r="IZ12" s="33"/>
      <c r="JA12" s="33"/>
      <c r="JB12" s="33"/>
      <c r="JC12" s="33"/>
      <c r="JD12" s="33"/>
      <c r="JE12" s="33"/>
      <c r="JF12" s="34"/>
      <c r="MK12" s="18"/>
      <c r="ML12" s="18"/>
      <c r="MM12" s="18"/>
      <c r="MN12" s="18"/>
      <c r="MO12" s="18"/>
      <c r="MP12" s="18"/>
      <c r="MW12" s="32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4"/>
    </row>
    <row r="13" spans="2:570" ht="25" customHeight="1" x14ac:dyDescent="0.35"/>
    <row r="14" spans="2:570" ht="25" customHeight="1" x14ac:dyDescent="0.35"/>
    <row r="15" spans="2:570" ht="25" customHeight="1" x14ac:dyDescent="0.35">
      <c r="B15" s="29" t="s">
        <v>90</v>
      </c>
      <c r="C15" s="30"/>
      <c r="D15" s="31"/>
      <c r="BD15" s="18"/>
      <c r="BF15" s="35" t="s">
        <v>91</v>
      </c>
      <c r="BG15" s="27"/>
      <c r="BH15" s="27"/>
      <c r="BI15" s="27"/>
      <c r="BJ15" s="28"/>
      <c r="BK15" s="36" t="s">
        <v>92</v>
      </c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8"/>
      <c r="CO15" s="35" t="s">
        <v>93</v>
      </c>
      <c r="CP15" s="27"/>
      <c r="CQ15" s="27"/>
      <c r="CR15" s="27"/>
      <c r="CS15" s="28"/>
      <c r="CT15" s="36" t="s">
        <v>92</v>
      </c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8"/>
      <c r="DS15" s="35" t="s">
        <v>94</v>
      </c>
      <c r="DT15" s="27"/>
      <c r="DU15" s="27"/>
      <c r="DV15" s="27"/>
      <c r="DW15" s="27"/>
      <c r="DX15" s="28"/>
      <c r="DY15" s="36" t="s">
        <v>95</v>
      </c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8"/>
      <c r="EQ15" s="35" t="s">
        <v>96</v>
      </c>
      <c r="ER15" s="27"/>
      <c r="ES15" s="27"/>
      <c r="ET15" s="27"/>
      <c r="EU15" s="27"/>
      <c r="EV15" s="28"/>
      <c r="EW15" s="36" t="s">
        <v>84</v>
      </c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8"/>
      <c r="FN15" s="35" t="s">
        <v>97</v>
      </c>
      <c r="FO15" s="27"/>
      <c r="FP15" s="27"/>
      <c r="FQ15" s="27"/>
      <c r="FR15" s="27"/>
      <c r="FS15" s="28"/>
      <c r="FT15" s="36" t="s">
        <v>84</v>
      </c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8"/>
      <c r="GL15" s="18"/>
      <c r="GN15" s="35" t="s">
        <v>98</v>
      </c>
      <c r="GO15" s="27"/>
      <c r="GP15" s="27"/>
      <c r="GQ15" s="27"/>
      <c r="GR15" s="27"/>
      <c r="GS15" s="28"/>
      <c r="GT15" s="36" t="s">
        <v>84</v>
      </c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8"/>
      <c r="HK15" s="35" t="s">
        <v>83</v>
      </c>
      <c r="HL15" s="27"/>
      <c r="HM15" s="27"/>
      <c r="HN15" s="27"/>
      <c r="HO15" s="27"/>
      <c r="HP15" s="28"/>
      <c r="HQ15" s="36" t="s">
        <v>84</v>
      </c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8"/>
      <c r="IG15" s="35" t="s">
        <v>111</v>
      </c>
      <c r="IH15" s="27"/>
      <c r="II15" s="27"/>
      <c r="IJ15" s="27"/>
      <c r="IK15" s="27"/>
      <c r="IL15" s="28"/>
      <c r="IM15" s="36" t="s">
        <v>84</v>
      </c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8"/>
      <c r="JC15" s="18"/>
      <c r="JD15" s="18"/>
      <c r="JG15" s="35" t="s">
        <v>112</v>
      </c>
      <c r="JH15" s="27"/>
      <c r="JI15" s="27"/>
      <c r="JJ15" s="27"/>
      <c r="JK15" s="27"/>
      <c r="JL15" s="28"/>
      <c r="JM15" s="36" t="s">
        <v>84</v>
      </c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8"/>
      <c r="KC15" s="35" t="s">
        <v>101</v>
      </c>
      <c r="KD15" s="27"/>
      <c r="KE15" s="27"/>
      <c r="KF15" s="27"/>
      <c r="KG15" s="27"/>
      <c r="KH15" s="28"/>
      <c r="KI15" s="36" t="s">
        <v>84</v>
      </c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8"/>
      <c r="KY15" s="35" t="s">
        <v>102</v>
      </c>
      <c r="KZ15" s="27"/>
      <c r="LA15" s="27"/>
      <c r="LB15" s="27"/>
      <c r="LC15" s="27"/>
      <c r="LD15" s="28"/>
      <c r="LE15" s="36" t="s">
        <v>84</v>
      </c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8"/>
      <c r="LU15" s="35" t="s">
        <v>86</v>
      </c>
      <c r="LV15" s="27"/>
      <c r="LW15" s="27"/>
      <c r="LX15" s="27"/>
      <c r="LY15" s="27"/>
      <c r="LZ15" s="28"/>
      <c r="MA15" s="36" t="s">
        <v>84</v>
      </c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8"/>
      <c r="MQ15" s="35" t="s">
        <v>115</v>
      </c>
      <c r="MR15" s="27"/>
      <c r="MS15" s="27"/>
      <c r="MT15" s="27"/>
      <c r="MU15" s="27"/>
      <c r="MV15" s="28"/>
      <c r="MW15" s="36" t="s">
        <v>84</v>
      </c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8"/>
    </row>
    <row r="16" spans="2:570" ht="25" customHeight="1" x14ac:dyDescent="0.35">
      <c r="B16" s="32"/>
      <c r="C16" s="33"/>
      <c r="D16" s="34"/>
      <c r="BD16" s="18"/>
      <c r="BF16" s="37" t="s">
        <v>71</v>
      </c>
      <c r="BG16" s="27"/>
      <c r="BH16" s="27"/>
      <c r="BI16" s="27"/>
      <c r="BJ16" s="27"/>
      <c r="BK16" s="27"/>
      <c r="BL16" s="28"/>
      <c r="BM16" s="38" t="s">
        <v>72</v>
      </c>
      <c r="BN16" s="27"/>
      <c r="BO16" s="27"/>
      <c r="BP16" s="28"/>
      <c r="BQ16" s="39" t="s">
        <v>73</v>
      </c>
      <c r="BR16" s="27"/>
      <c r="BS16" s="27"/>
      <c r="BT16" s="28"/>
      <c r="BU16" s="40" t="s">
        <v>74</v>
      </c>
      <c r="BV16" s="41" t="s">
        <v>75</v>
      </c>
      <c r="BW16" s="27"/>
      <c r="BX16" s="28"/>
      <c r="BY16" s="42"/>
      <c r="BZ16" s="28"/>
      <c r="CO16" s="37" t="s">
        <v>71</v>
      </c>
      <c r="CP16" s="27"/>
      <c r="CQ16" s="27"/>
      <c r="CR16" s="27"/>
      <c r="CS16" s="27"/>
      <c r="CT16" s="27"/>
      <c r="CU16" s="28"/>
      <c r="CV16" s="38" t="s">
        <v>72</v>
      </c>
      <c r="CW16" s="27"/>
      <c r="CX16" s="27"/>
      <c r="CY16" s="28"/>
      <c r="CZ16" s="39" t="s">
        <v>73</v>
      </c>
      <c r="DA16" s="27"/>
      <c r="DB16" s="27"/>
      <c r="DC16" s="28"/>
      <c r="DD16" s="40" t="s">
        <v>74</v>
      </c>
      <c r="DE16" s="41" t="s">
        <v>75</v>
      </c>
      <c r="DF16" s="27"/>
      <c r="DG16" s="28"/>
      <c r="DH16" s="42"/>
      <c r="DI16" s="28"/>
      <c r="DS16" s="37" t="s">
        <v>71</v>
      </c>
      <c r="DT16" s="27"/>
      <c r="DU16" s="27"/>
      <c r="DV16" s="27"/>
      <c r="DW16" s="27"/>
      <c r="DX16" s="27"/>
      <c r="DY16" s="27"/>
      <c r="DZ16" s="28"/>
      <c r="EA16" s="38" t="s">
        <v>72</v>
      </c>
      <c r="EB16" s="27"/>
      <c r="EC16" s="27"/>
      <c r="ED16" s="28"/>
      <c r="EE16" s="39" t="s">
        <v>73</v>
      </c>
      <c r="EF16" s="27"/>
      <c r="EG16" s="27"/>
      <c r="EH16" s="28"/>
      <c r="EI16" s="40" t="s">
        <v>74</v>
      </c>
      <c r="EJ16" s="41" t="s">
        <v>75</v>
      </c>
      <c r="EK16" s="27"/>
      <c r="EL16" s="28"/>
      <c r="EM16" s="42"/>
      <c r="EN16" s="28"/>
      <c r="EQ16" s="37" t="s">
        <v>71</v>
      </c>
      <c r="ER16" s="27"/>
      <c r="ES16" s="27"/>
      <c r="ET16" s="27"/>
      <c r="EU16" s="27"/>
      <c r="EV16" s="27"/>
      <c r="EW16" s="28"/>
      <c r="EX16" s="38" t="s">
        <v>72</v>
      </c>
      <c r="EY16" s="27"/>
      <c r="EZ16" s="27"/>
      <c r="FA16" s="28"/>
      <c r="FB16" s="39" t="s">
        <v>73</v>
      </c>
      <c r="FC16" s="27"/>
      <c r="FD16" s="27"/>
      <c r="FE16" s="28"/>
      <c r="FF16" s="40" t="s">
        <v>74</v>
      </c>
      <c r="FG16" s="41" t="s">
        <v>75</v>
      </c>
      <c r="FH16" s="27"/>
      <c r="FI16" s="28"/>
      <c r="FJ16" s="42"/>
      <c r="FK16" s="28"/>
      <c r="FN16" s="37" t="s">
        <v>71</v>
      </c>
      <c r="FO16" s="27"/>
      <c r="FP16" s="27"/>
      <c r="FQ16" s="27"/>
      <c r="FR16" s="27"/>
      <c r="FS16" s="27"/>
      <c r="FT16" s="28"/>
      <c r="FU16" s="38" t="s">
        <v>72</v>
      </c>
      <c r="FV16" s="27"/>
      <c r="FW16" s="27"/>
      <c r="FX16" s="28"/>
      <c r="FY16" s="39" t="s">
        <v>73</v>
      </c>
      <c r="FZ16" s="27"/>
      <c r="GA16" s="27"/>
      <c r="GB16" s="28"/>
      <c r="GC16" s="40" t="s">
        <v>74</v>
      </c>
      <c r="GD16" s="41" t="s">
        <v>75</v>
      </c>
      <c r="GE16" s="27"/>
      <c r="GF16" s="28"/>
      <c r="GG16" s="42"/>
      <c r="GH16" s="28"/>
      <c r="GL16" s="18"/>
      <c r="GN16" s="37" t="s">
        <v>71</v>
      </c>
      <c r="GO16" s="27"/>
      <c r="GP16" s="27"/>
      <c r="GQ16" s="27"/>
      <c r="GR16" s="27"/>
      <c r="GS16" s="27"/>
      <c r="GT16" s="28"/>
      <c r="GU16" s="38" t="s">
        <v>72</v>
      </c>
      <c r="GV16" s="27"/>
      <c r="GW16" s="27"/>
      <c r="GX16" s="28"/>
      <c r="GY16" s="39" t="s">
        <v>73</v>
      </c>
      <c r="GZ16" s="27"/>
      <c r="HA16" s="27"/>
      <c r="HB16" s="28"/>
      <c r="HC16" s="40" t="s">
        <v>74</v>
      </c>
      <c r="HD16" s="41" t="s">
        <v>75</v>
      </c>
      <c r="HE16" s="27"/>
      <c r="HF16" s="28"/>
      <c r="HG16" s="42"/>
      <c r="HH16" s="28"/>
      <c r="HK16" s="37" t="s">
        <v>71</v>
      </c>
      <c r="HL16" s="27"/>
      <c r="HM16" s="27"/>
      <c r="HN16" s="27"/>
      <c r="HO16" s="27"/>
      <c r="HP16" s="27"/>
      <c r="HQ16" s="28"/>
      <c r="HR16" s="38" t="s">
        <v>72</v>
      </c>
      <c r="HS16" s="27"/>
      <c r="HT16" s="27"/>
      <c r="HU16" s="28"/>
      <c r="HV16" s="39" t="s">
        <v>73</v>
      </c>
      <c r="HW16" s="27"/>
      <c r="HX16" s="27"/>
      <c r="HY16" s="28"/>
      <c r="HZ16" s="40" t="s">
        <v>74</v>
      </c>
      <c r="IA16" s="41" t="s">
        <v>75</v>
      </c>
      <c r="IB16" s="27"/>
      <c r="IC16" s="28"/>
      <c r="ID16" s="42"/>
      <c r="IE16" s="28"/>
      <c r="IG16" s="37" t="s">
        <v>71</v>
      </c>
      <c r="IH16" s="27"/>
      <c r="II16" s="27"/>
      <c r="IJ16" s="27"/>
      <c r="IK16" s="27"/>
      <c r="IL16" s="27"/>
      <c r="IM16" s="28"/>
      <c r="IN16" s="38" t="s">
        <v>72</v>
      </c>
      <c r="IO16" s="27"/>
      <c r="IP16" s="27"/>
      <c r="IQ16" s="28"/>
      <c r="IR16" s="39" t="s">
        <v>73</v>
      </c>
      <c r="IS16" s="27"/>
      <c r="IT16" s="27"/>
      <c r="IU16" s="28"/>
      <c r="IV16" s="40" t="s">
        <v>74</v>
      </c>
      <c r="IW16" s="41" t="s">
        <v>75</v>
      </c>
      <c r="IX16" s="27"/>
      <c r="IY16" s="28"/>
      <c r="IZ16" s="42"/>
      <c r="JA16" s="28"/>
      <c r="JC16" s="18"/>
      <c r="JD16" s="18"/>
      <c r="JG16" s="37" t="s">
        <v>71</v>
      </c>
      <c r="JH16" s="27"/>
      <c r="JI16" s="27"/>
      <c r="JJ16" s="27"/>
      <c r="JK16" s="27"/>
      <c r="JL16" s="27"/>
      <c r="JM16" s="28"/>
      <c r="JN16" s="38" t="s">
        <v>72</v>
      </c>
      <c r="JO16" s="27"/>
      <c r="JP16" s="27"/>
      <c r="JQ16" s="28"/>
      <c r="JR16" s="39" t="s">
        <v>73</v>
      </c>
      <c r="JS16" s="27"/>
      <c r="JT16" s="27"/>
      <c r="JU16" s="28"/>
      <c r="JV16" s="40" t="s">
        <v>74</v>
      </c>
      <c r="JW16" s="41" t="s">
        <v>75</v>
      </c>
      <c r="JX16" s="27"/>
      <c r="JY16" s="28"/>
      <c r="JZ16" s="42"/>
      <c r="KA16" s="28"/>
      <c r="KC16" s="37" t="s">
        <v>71</v>
      </c>
      <c r="KD16" s="27"/>
      <c r="KE16" s="27"/>
      <c r="KF16" s="27"/>
      <c r="KG16" s="27"/>
      <c r="KH16" s="27"/>
      <c r="KI16" s="28"/>
      <c r="KJ16" s="38" t="s">
        <v>72</v>
      </c>
      <c r="KK16" s="27"/>
      <c r="KL16" s="27"/>
      <c r="KM16" s="28"/>
      <c r="KN16" s="39" t="s">
        <v>73</v>
      </c>
      <c r="KO16" s="27"/>
      <c r="KP16" s="27"/>
      <c r="KQ16" s="28"/>
      <c r="KR16" s="40" t="s">
        <v>74</v>
      </c>
      <c r="KS16" s="41" t="s">
        <v>75</v>
      </c>
      <c r="KT16" s="27"/>
      <c r="KU16" s="28"/>
      <c r="KV16" s="42"/>
      <c r="KW16" s="28"/>
      <c r="KY16" s="37" t="s">
        <v>71</v>
      </c>
      <c r="KZ16" s="27"/>
      <c r="LA16" s="27"/>
      <c r="LB16" s="27"/>
      <c r="LC16" s="27"/>
      <c r="LD16" s="27"/>
      <c r="LE16" s="28"/>
      <c r="LF16" s="38" t="s">
        <v>72</v>
      </c>
      <c r="LG16" s="27"/>
      <c r="LH16" s="27"/>
      <c r="LI16" s="28"/>
      <c r="LJ16" s="39" t="s">
        <v>73</v>
      </c>
      <c r="LK16" s="27"/>
      <c r="LL16" s="27"/>
      <c r="LM16" s="28"/>
      <c r="LN16" s="40" t="s">
        <v>74</v>
      </c>
      <c r="LO16" s="41" t="s">
        <v>75</v>
      </c>
      <c r="LP16" s="27"/>
      <c r="LQ16" s="28"/>
      <c r="LR16" s="42"/>
      <c r="LS16" s="28"/>
      <c r="LU16" s="37" t="s">
        <v>71</v>
      </c>
      <c r="LV16" s="27"/>
      <c r="LW16" s="27"/>
      <c r="LX16" s="27"/>
      <c r="LY16" s="27"/>
      <c r="LZ16" s="27"/>
      <c r="MA16" s="28"/>
      <c r="MB16" s="38" t="s">
        <v>72</v>
      </c>
      <c r="MC16" s="27"/>
      <c r="MD16" s="27"/>
      <c r="ME16" s="28"/>
      <c r="MF16" s="39" t="s">
        <v>73</v>
      </c>
      <c r="MG16" s="27"/>
      <c r="MH16" s="27"/>
      <c r="MI16" s="28"/>
      <c r="MJ16" s="40" t="s">
        <v>74</v>
      </c>
      <c r="MK16" s="41" t="s">
        <v>75</v>
      </c>
      <c r="ML16" s="27"/>
      <c r="MM16" s="28"/>
      <c r="MN16" s="42"/>
      <c r="MO16" s="28"/>
      <c r="MQ16" s="37" t="s">
        <v>71</v>
      </c>
      <c r="MR16" s="27"/>
      <c r="MS16" s="27"/>
      <c r="MT16" s="27"/>
      <c r="MU16" s="27"/>
      <c r="MV16" s="27"/>
      <c r="MW16" s="28"/>
      <c r="MX16" s="38" t="s">
        <v>72</v>
      </c>
      <c r="MY16" s="27"/>
      <c r="MZ16" s="27"/>
      <c r="NA16" s="28"/>
      <c r="NB16" s="39" t="s">
        <v>73</v>
      </c>
      <c r="NC16" s="27"/>
      <c r="ND16" s="27"/>
      <c r="NE16" s="28"/>
      <c r="NF16" s="40" t="s">
        <v>74</v>
      </c>
      <c r="NG16" s="41" t="s">
        <v>75</v>
      </c>
      <c r="NH16" s="27"/>
      <c r="NI16" s="28"/>
      <c r="NJ16" s="42"/>
      <c r="NK16" s="28"/>
    </row>
    <row r="17" spans="2:570" ht="25" customHeight="1" x14ac:dyDescent="0.35"/>
    <row r="18" spans="2:570" ht="25" customHeight="1" x14ac:dyDescent="0.35"/>
    <row r="19" spans="2:570" ht="25" customHeight="1" x14ac:dyDescent="0.35">
      <c r="B19" s="29" t="s">
        <v>104</v>
      </c>
      <c r="C19" s="30"/>
      <c r="D19" s="31"/>
      <c r="BU19" s="35" t="s">
        <v>105</v>
      </c>
      <c r="BV19" s="27"/>
      <c r="BW19" s="27"/>
      <c r="BX19" s="27"/>
      <c r="BY19" s="28"/>
      <c r="BZ19" s="36" t="s">
        <v>92</v>
      </c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8"/>
      <c r="DD19" s="35" t="s">
        <v>106</v>
      </c>
      <c r="DE19" s="27"/>
      <c r="DF19" s="27"/>
      <c r="DG19" s="27"/>
      <c r="DH19" s="28"/>
      <c r="DI19" s="36" t="s">
        <v>92</v>
      </c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8"/>
      <c r="EE19" s="35" t="s">
        <v>107</v>
      </c>
      <c r="EF19" s="27"/>
      <c r="EG19" s="27"/>
      <c r="EH19" s="27"/>
      <c r="EI19" s="27"/>
      <c r="EJ19" s="28"/>
      <c r="EK19" s="36" t="s">
        <v>95</v>
      </c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8"/>
      <c r="FB19" s="35" t="s">
        <v>108</v>
      </c>
      <c r="FC19" s="27"/>
      <c r="FD19" s="27"/>
      <c r="FE19" s="27"/>
      <c r="FF19" s="27"/>
      <c r="FG19" s="28"/>
      <c r="FH19" s="36" t="s">
        <v>84</v>
      </c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8"/>
      <c r="FY19" s="18"/>
      <c r="FZ19" s="18"/>
      <c r="GC19" s="35" t="s">
        <v>109</v>
      </c>
      <c r="GD19" s="27"/>
      <c r="GE19" s="27"/>
      <c r="GF19" s="27"/>
      <c r="GG19" s="27"/>
      <c r="GH19" s="28"/>
      <c r="GI19" s="36" t="s">
        <v>84</v>
      </c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8"/>
      <c r="GY19" s="35" t="s">
        <v>110</v>
      </c>
      <c r="GZ19" s="27"/>
      <c r="HA19" s="27"/>
      <c r="HB19" s="27"/>
      <c r="HC19" s="27"/>
      <c r="HD19" s="28"/>
      <c r="HE19" s="36" t="s">
        <v>84</v>
      </c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8"/>
      <c r="HU19" s="35" t="s">
        <v>99</v>
      </c>
      <c r="HV19" s="27"/>
      <c r="HW19" s="27"/>
      <c r="HX19" s="27"/>
      <c r="HY19" s="27"/>
      <c r="HZ19" s="28"/>
      <c r="IA19" s="36" t="s">
        <v>84</v>
      </c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8"/>
      <c r="IQ19" s="18"/>
      <c r="IS19" s="35" t="s">
        <v>100</v>
      </c>
      <c r="IT19" s="27"/>
      <c r="IU19" s="27"/>
      <c r="IV19" s="27"/>
      <c r="IW19" s="27"/>
      <c r="IX19" s="28"/>
      <c r="IY19" s="36" t="s">
        <v>84</v>
      </c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8"/>
      <c r="JQ19" s="35" t="s">
        <v>85</v>
      </c>
      <c r="JR19" s="27"/>
      <c r="JS19" s="27"/>
      <c r="JT19" s="27"/>
      <c r="JU19" s="27"/>
      <c r="JV19" s="28"/>
      <c r="JW19" s="36" t="s">
        <v>84</v>
      </c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8"/>
      <c r="KM19" s="35" t="s">
        <v>113</v>
      </c>
      <c r="KN19" s="27"/>
      <c r="KO19" s="27"/>
      <c r="KP19" s="27"/>
      <c r="KQ19" s="27"/>
      <c r="KR19" s="28"/>
      <c r="KS19" s="36" t="s">
        <v>84</v>
      </c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8"/>
      <c r="LI19" s="35" t="s">
        <v>114</v>
      </c>
      <c r="LJ19" s="27"/>
      <c r="LK19" s="27"/>
      <c r="LL19" s="27"/>
      <c r="LM19" s="27"/>
      <c r="LN19" s="28"/>
      <c r="LO19" s="36" t="s">
        <v>84</v>
      </c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8"/>
      <c r="ME19" s="35" t="s">
        <v>103</v>
      </c>
      <c r="MF19" s="27"/>
      <c r="MG19" s="27"/>
      <c r="MH19" s="27"/>
      <c r="MI19" s="27"/>
      <c r="MJ19" s="28"/>
      <c r="MK19" s="36" t="s">
        <v>84</v>
      </c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8"/>
    </row>
    <row r="20" spans="2:570" ht="25" customHeight="1" x14ac:dyDescent="0.35">
      <c r="B20" s="32"/>
      <c r="C20" s="33"/>
      <c r="D20" s="34"/>
      <c r="BU20" s="37" t="s">
        <v>71</v>
      </c>
      <c r="BV20" s="27"/>
      <c r="BW20" s="27"/>
      <c r="BX20" s="27"/>
      <c r="BY20" s="27"/>
      <c r="BZ20" s="27"/>
      <c r="CA20" s="28"/>
      <c r="CB20" s="38" t="s">
        <v>72</v>
      </c>
      <c r="CC20" s="27"/>
      <c r="CD20" s="27"/>
      <c r="CE20" s="28"/>
      <c r="CF20" s="39" t="s">
        <v>73</v>
      </c>
      <c r="CG20" s="27"/>
      <c r="CH20" s="27"/>
      <c r="CI20" s="28"/>
      <c r="CJ20" s="40" t="s">
        <v>74</v>
      </c>
      <c r="CK20" s="41" t="s">
        <v>75</v>
      </c>
      <c r="CL20" s="27"/>
      <c r="CM20" s="28"/>
      <c r="CN20" s="42"/>
      <c r="CO20" s="28"/>
      <c r="DD20" s="37" t="s">
        <v>71</v>
      </c>
      <c r="DE20" s="27"/>
      <c r="DF20" s="27"/>
      <c r="DG20" s="27"/>
      <c r="DH20" s="27"/>
      <c r="DI20" s="27"/>
      <c r="DJ20" s="28"/>
      <c r="DK20" s="38" t="s">
        <v>72</v>
      </c>
      <c r="DL20" s="27"/>
      <c r="DM20" s="27"/>
      <c r="DN20" s="28"/>
      <c r="DO20" s="39" t="s">
        <v>73</v>
      </c>
      <c r="DP20" s="27"/>
      <c r="DQ20" s="27"/>
      <c r="DR20" s="28"/>
      <c r="DS20" s="40" t="s">
        <v>74</v>
      </c>
      <c r="DT20" s="41" t="s">
        <v>75</v>
      </c>
      <c r="DU20" s="27"/>
      <c r="DV20" s="28"/>
      <c r="DW20" s="42"/>
      <c r="DX20" s="28"/>
      <c r="EE20" s="37" t="s">
        <v>71</v>
      </c>
      <c r="EF20" s="27"/>
      <c r="EG20" s="27"/>
      <c r="EH20" s="27"/>
      <c r="EI20" s="27"/>
      <c r="EJ20" s="27"/>
      <c r="EK20" s="27"/>
      <c r="EL20" s="28"/>
      <c r="EM20" s="38" t="s">
        <v>72</v>
      </c>
      <c r="EN20" s="27"/>
      <c r="EO20" s="27"/>
      <c r="EP20" s="28"/>
      <c r="EQ20" s="39" t="s">
        <v>73</v>
      </c>
      <c r="ER20" s="27"/>
      <c r="ES20" s="27"/>
      <c r="ET20" s="28"/>
      <c r="EU20" s="40" t="s">
        <v>74</v>
      </c>
      <c r="EV20" s="41" t="s">
        <v>75</v>
      </c>
      <c r="EW20" s="27"/>
      <c r="EX20" s="28"/>
      <c r="EY20" s="42"/>
      <c r="EZ20" s="28"/>
      <c r="FB20" s="37" t="s">
        <v>71</v>
      </c>
      <c r="FC20" s="27"/>
      <c r="FD20" s="27"/>
      <c r="FE20" s="27"/>
      <c r="FF20" s="27"/>
      <c r="FG20" s="27"/>
      <c r="FH20" s="28"/>
      <c r="FI20" s="38" t="s">
        <v>72</v>
      </c>
      <c r="FJ20" s="27"/>
      <c r="FK20" s="27"/>
      <c r="FL20" s="28"/>
      <c r="FM20" s="39" t="s">
        <v>73</v>
      </c>
      <c r="FN20" s="27"/>
      <c r="FO20" s="27"/>
      <c r="FP20" s="28"/>
      <c r="FQ20" s="40" t="s">
        <v>74</v>
      </c>
      <c r="FR20" s="41" t="s">
        <v>75</v>
      </c>
      <c r="FS20" s="27"/>
      <c r="FT20" s="28"/>
      <c r="FU20" s="42"/>
      <c r="FV20" s="28"/>
      <c r="FY20" s="18"/>
      <c r="FZ20" s="18"/>
      <c r="GC20" s="37" t="s">
        <v>71</v>
      </c>
      <c r="GD20" s="27"/>
      <c r="GE20" s="27"/>
      <c r="GF20" s="27"/>
      <c r="GG20" s="27"/>
      <c r="GH20" s="27"/>
      <c r="GI20" s="28"/>
      <c r="GJ20" s="38" t="s">
        <v>72</v>
      </c>
      <c r="GK20" s="27"/>
      <c r="GL20" s="27"/>
      <c r="GM20" s="28"/>
      <c r="GN20" s="39" t="s">
        <v>73</v>
      </c>
      <c r="GO20" s="27"/>
      <c r="GP20" s="27"/>
      <c r="GQ20" s="28"/>
      <c r="GR20" s="40" t="s">
        <v>74</v>
      </c>
      <c r="GS20" s="41" t="s">
        <v>75</v>
      </c>
      <c r="GT20" s="27"/>
      <c r="GU20" s="28"/>
      <c r="GV20" s="42"/>
      <c r="GW20" s="28"/>
      <c r="GY20" s="37" t="s">
        <v>71</v>
      </c>
      <c r="GZ20" s="27"/>
      <c r="HA20" s="27"/>
      <c r="HB20" s="27"/>
      <c r="HC20" s="27"/>
      <c r="HD20" s="27"/>
      <c r="HE20" s="28"/>
      <c r="HF20" s="38" t="s">
        <v>72</v>
      </c>
      <c r="HG20" s="27"/>
      <c r="HH20" s="27"/>
      <c r="HI20" s="28"/>
      <c r="HJ20" s="39" t="s">
        <v>73</v>
      </c>
      <c r="HK20" s="27"/>
      <c r="HL20" s="27"/>
      <c r="HM20" s="28"/>
      <c r="HN20" s="40" t="s">
        <v>74</v>
      </c>
      <c r="HO20" s="41" t="s">
        <v>75</v>
      </c>
      <c r="HP20" s="27"/>
      <c r="HQ20" s="28"/>
      <c r="HR20" s="42"/>
      <c r="HS20" s="28"/>
      <c r="HU20" s="37" t="s">
        <v>71</v>
      </c>
      <c r="HV20" s="27"/>
      <c r="HW20" s="27"/>
      <c r="HX20" s="27"/>
      <c r="HY20" s="27"/>
      <c r="HZ20" s="27"/>
      <c r="IA20" s="28"/>
      <c r="IB20" s="38" t="s">
        <v>72</v>
      </c>
      <c r="IC20" s="27"/>
      <c r="ID20" s="27"/>
      <c r="IE20" s="28"/>
      <c r="IF20" s="39" t="s">
        <v>73</v>
      </c>
      <c r="IG20" s="27"/>
      <c r="IH20" s="27"/>
      <c r="II20" s="28"/>
      <c r="IJ20" s="40" t="s">
        <v>74</v>
      </c>
      <c r="IK20" s="41" t="s">
        <v>75</v>
      </c>
      <c r="IL20" s="27"/>
      <c r="IM20" s="28"/>
      <c r="IN20" s="42"/>
      <c r="IO20" s="28"/>
      <c r="IQ20" s="18"/>
      <c r="IS20" s="37" t="s">
        <v>71</v>
      </c>
      <c r="IT20" s="27"/>
      <c r="IU20" s="27"/>
      <c r="IV20" s="27"/>
      <c r="IW20" s="27"/>
      <c r="IX20" s="27"/>
      <c r="IY20" s="28"/>
      <c r="IZ20" s="38" t="s">
        <v>72</v>
      </c>
      <c r="JA20" s="27"/>
      <c r="JB20" s="27"/>
      <c r="JC20" s="28"/>
      <c r="JD20" s="39" t="s">
        <v>73</v>
      </c>
      <c r="JE20" s="27"/>
      <c r="JF20" s="27"/>
      <c r="JG20" s="28"/>
      <c r="JH20" s="40" t="s">
        <v>74</v>
      </c>
      <c r="JI20" s="41" t="s">
        <v>75</v>
      </c>
      <c r="JJ20" s="27"/>
      <c r="JK20" s="28"/>
      <c r="JL20" s="42"/>
      <c r="JM20" s="28"/>
      <c r="JQ20" s="37" t="s">
        <v>71</v>
      </c>
      <c r="JR20" s="27"/>
      <c r="JS20" s="27"/>
      <c r="JT20" s="27"/>
      <c r="JU20" s="27"/>
      <c r="JV20" s="27"/>
      <c r="JW20" s="28"/>
      <c r="JX20" s="38" t="s">
        <v>72</v>
      </c>
      <c r="JY20" s="27"/>
      <c r="JZ20" s="27"/>
      <c r="KA20" s="28"/>
      <c r="KB20" s="39" t="s">
        <v>73</v>
      </c>
      <c r="KC20" s="27"/>
      <c r="KD20" s="27"/>
      <c r="KE20" s="28"/>
      <c r="KF20" s="40" t="s">
        <v>74</v>
      </c>
      <c r="KG20" s="41" t="s">
        <v>75</v>
      </c>
      <c r="KH20" s="27"/>
      <c r="KI20" s="28"/>
      <c r="KJ20" s="42"/>
      <c r="KK20" s="28"/>
      <c r="KM20" s="37" t="s">
        <v>71</v>
      </c>
      <c r="KN20" s="27"/>
      <c r="KO20" s="27"/>
      <c r="KP20" s="27"/>
      <c r="KQ20" s="27"/>
      <c r="KR20" s="27"/>
      <c r="KS20" s="28"/>
      <c r="KT20" s="38" t="s">
        <v>72</v>
      </c>
      <c r="KU20" s="27"/>
      <c r="KV20" s="27"/>
      <c r="KW20" s="28"/>
      <c r="KX20" s="39" t="s">
        <v>73</v>
      </c>
      <c r="KY20" s="27"/>
      <c r="KZ20" s="27"/>
      <c r="LA20" s="28"/>
      <c r="LB20" s="40" t="s">
        <v>74</v>
      </c>
      <c r="LC20" s="41" t="s">
        <v>75</v>
      </c>
      <c r="LD20" s="27"/>
      <c r="LE20" s="28"/>
      <c r="LF20" s="42"/>
      <c r="LG20" s="28"/>
      <c r="LI20" s="37" t="s">
        <v>71</v>
      </c>
      <c r="LJ20" s="27"/>
      <c r="LK20" s="27"/>
      <c r="LL20" s="27"/>
      <c r="LM20" s="27"/>
      <c r="LN20" s="27"/>
      <c r="LO20" s="28"/>
      <c r="LP20" s="38" t="s">
        <v>72</v>
      </c>
      <c r="LQ20" s="27"/>
      <c r="LR20" s="27"/>
      <c r="LS20" s="28"/>
      <c r="LT20" s="39" t="s">
        <v>73</v>
      </c>
      <c r="LU20" s="27"/>
      <c r="LV20" s="27"/>
      <c r="LW20" s="28"/>
      <c r="LX20" s="40" t="s">
        <v>74</v>
      </c>
      <c r="LY20" s="41" t="s">
        <v>75</v>
      </c>
      <c r="LZ20" s="27"/>
      <c r="MA20" s="28"/>
      <c r="MB20" s="42"/>
      <c r="MC20" s="28"/>
      <c r="ME20" s="37" t="s">
        <v>71</v>
      </c>
      <c r="MF20" s="27"/>
      <c r="MG20" s="27"/>
      <c r="MH20" s="27"/>
      <c r="MI20" s="27"/>
      <c r="MJ20" s="27"/>
      <c r="MK20" s="28"/>
      <c r="ML20" s="38" t="s">
        <v>72</v>
      </c>
      <c r="MM20" s="27"/>
      <c r="MN20" s="27"/>
      <c r="MO20" s="28"/>
      <c r="MP20" s="39" t="s">
        <v>73</v>
      </c>
      <c r="MQ20" s="27"/>
      <c r="MR20" s="27"/>
      <c r="MS20" s="28"/>
      <c r="MT20" s="40" t="s">
        <v>74</v>
      </c>
      <c r="MU20" s="41" t="s">
        <v>75</v>
      </c>
      <c r="MV20" s="27"/>
      <c r="MW20" s="28"/>
      <c r="MX20" s="42"/>
      <c r="MY20" s="28"/>
    </row>
    <row r="21" spans="2:570" ht="25" customHeight="1" x14ac:dyDescent="0.35"/>
    <row r="22" spans="2:570" ht="25" customHeight="1" x14ac:dyDescent="0.35"/>
    <row r="23" spans="2:570" ht="25" customHeight="1" x14ac:dyDescent="0.35">
      <c r="C23" s="22" t="s">
        <v>0</v>
      </c>
      <c r="D23" s="23" t="s">
        <v>1</v>
      </c>
      <c r="E23" s="24" t="s">
        <v>17</v>
      </c>
      <c r="F23" s="25" t="s">
        <v>3</v>
      </c>
      <c r="G23" s="25" t="s">
        <v>4</v>
      </c>
      <c r="H23" s="25" t="s">
        <v>5</v>
      </c>
      <c r="I23" s="25" t="s">
        <v>6</v>
      </c>
      <c r="J23" s="25" t="s">
        <v>7</v>
      </c>
      <c r="K23" s="25" t="s">
        <v>8</v>
      </c>
      <c r="L23" s="25" t="s">
        <v>9</v>
      </c>
      <c r="M23" s="25" t="s">
        <v>10</v>
      </c>
      <c r="N23" s="25" t="s">
        <v>11</v>
      </c>
      <c r="O23" s="25" t="s">
        <v>12</v>
      </c>
      <c r="P23" s="25" t="s">
        <v>13</v>
      </c>
      <c r="Q23" s="24" t="s">
        <v>18</v>
      </c>
      <c r="R23" s="25" t="s">
        <v>3</v>
      </c>
      <c r="S23" s="25" t="s">
        <v>4</v>
      </c>
      <c r="T23" s="25" t="s">
        <v>5</v>
      </c>
      <c r="U23" s="25" t="s">
        <v>6</v>
      </c>
      <c r="V23" s="25" t="s">
        <v>7</v>
      </c>
      <c r="W23" s="25" t="s">
        <v>8</v>
      </c>
      <c r="X23" s="25" t="s">
        <v>9</v>
      </c>
      <c r="Y23" s="25" t="s">
        <v>10</v>
      </c>
      <c r="Z23" s="25" t="s">
        <v>11</v>
      </c>
      <c r="AA23" s="25" t="s">
        <v>12</v>
      </c>
      <c r="AB23" s="25" t="s">
        <v>13</v>
      </c>
      <c r="AC23" s="24" t="s">
        <v>19</v>
      </c>
      <c r="AD23" s="25" t="s">
        <v>3</v>
      </c>
      <c r="AE23" s="25" t="s">
        <v>4</v>
      </c>
      <c r="AF23" s="25" t="s">
        <v>5</v>
      </c>
      <c r="AG23" s="25" t="s">
        <v>6</v>
      </c>
      <c r="AH23" s="25" t="s">
        <v>7</v>
      </c>
      <c r="AI23" s="25" t="s">
        <v>8</v>
      </c>
      <c r="AJ23" s="25" t="s">
        <v>9</v>
      </c>
      <c r="AK23" s="25" t="s">
        <v>10</v>
      </c>
      <c r="AL23" s="25" t="s">
        <v>11</v>
      </c>
      <c r="AM23" s="25" t="s">
        <v>12</v>
      </c>
      <c r="AN23" s="25" t="s">
        <v>13</v>
      </c>
      <c r="AO23" s="24" t="s">
        <v>5</v>
      </c>
      <c r="AP23" s="25" t="s">
        <v>3</v>
      </c>
      <c r="AQ23" s="25" t="s">
        <v>4</v>
      </c>
      <c r="AR23" s="25" t="s">
        <v>5</v>
      </c>
      <c r="AS23" s="25" t="s">
        <v>6</v>
      </c>
      <c r="AT23" s="25" t="s">
        <v>7</v>
      </c>
      <c r="AU23" s="25" t="s">
        <v>8</v>
      </c>
      <c r="AV23" s="25" t="s">
        <v>9</v>
      </c>
      <c r="AW23" s="25" t="s">
        <v>10</v>
      </c>
      <c r="AX23" s="25" t="s">
        <v>11</v>
      </c>
      <c r="AY23" s="25" t="s">
        <v>12</v>
      </c>
      <c r="AZ23" s="25" t="s">
        <v>13</v>
      </c>
      <c r="BA23" s="24" t="s">
        <v>20</v>
      </c>
      <c r="BB23" s="25" t="s">
        <v>3</v>
      </c>
      <c r="BC23" s="25" t="s">
        <v>4</v>
      </c>
      <c r="BD23" s="25" t="s">
        <v>5</v>
      </c>
      <c r="BE23" s="25" t="s">
        <v>6</v>
      </c>
      <c r="BF23" s="25" t="s">
        <v>7</v>
      </c>
      <c r="BG23" s="25" t="s">
        <v>8</v>
      </c>
      <c r="BH23" s="25" t="s">
        <v>9</v>
      </c>
      <c r="BI23" s="25" t="s">
        <v>10</v>
      </c>
      <c r="BJ23" s="25" t="s">
        <v>11</v>
      </c>
      <c r="BK23" s="25" t="s">
        <v>12</v>
      </c>
      <c r="BL23" s="25" t="s">
        <v>13</v>
      </c>
      <c r="BM23" s="24" t="s">
        <v>21</v>
      </c>
      <c r="BN23" s="25" t="s">
        <v>3</v>
      </c>
      <c r="BO23" s="25" t="s">
        <v>4</v>
      </c>
      <c r="BP23" s="25" t="s">
        <v>5</v>
      </c>
      <c r="BQ23" s="25" t="s">
        <v>6</v>
      </c>
      <c r="BR23" s="25" t="s">
        <v>7</v>
      </c>
      <c r="BS23" s="25" t="s">
        <v>8</v>
      </c>
      <c r="BT23" s="25" t="s">
        <v>9</v>
      </c>
      <c r="BU23" s="25" t="s">
        <v>10</v>
      </c>
      <c r="BV23" s="25" t="s">
        <v>11</v>
      </c>
      <c r="BW23" s="25" t="s">
        <v>12</v>
      </c>
      <c r="BX23" s="25" t="s">
        <v>13</v>
      </c>
      <c r="BY23" s="24" t="s">
        <v>22</v>
      </c>
      <c r="BZ23" s="25" t="s">
        <v>3</v>
      </c>
      <c r="CA23" s="25" t="s">
        <v>4</v>
      </c>
      <c r="CB23" s="25" t="s">
        <v>5</v>
      </c>
      <c r="CC23" s="25" t="s">
        <v>6</v>
      </c>
      <c r="CD23" s="25" t="s">
        <v>7</v>
      </c>
      <c r="CE23" s="25" t="s">
        <v>8</v>
      </c>
      <c r="CF23" s="25" t="s">
        <v>9</v>
      </c>
      <c r="CG23" s="25" t="s">
        <v>10</v>
      </c>
      <c r="CH23" s="25" t="s">
        <v>11</v>
      </c>
      <c r="CI23" s="25" t="s">
        <v>12</v>
      </c>
      <c r="CJ23" s="25" t="s">
        <v>13</v>
      </c>
      <c r="CK23" s="24" t="s">
        <v>23</v>
      </c>
      <c r="CL23" s="25" t="s">
        <v>3</v>
      </c>
      <c r="CM23" s="25" t="s">
        <v>4</v>
      </c>
      <c r="CN23" s="25" t="s">
        <v>5</v>
      </c>
      <c r="CO23" s="25" t="s">
        <v>6</v>
      </c>
      <c r="CP23" s="25" t="s">
        <v>7</v>
      </c>
      <c r="CQ23" s="25" t="s">
        <v>8</v>
      </c>
      <c r="CR23" s="25" t="s">
        <v>9</v>
      </c>
      <c r="CS23" s="25" t="s">
        <v>10</v>
      </c>
      <c r="CT23" s="25" t="s">
        <v>11</v>
      </c>
      <c r="CU23" s="25" t="s">
        <v>12</v>
      </c>
      <c r="CV23" s="25" t="s">
        <v>13</v>
      </c>
      <c r="CW23" s="24" t="s">
        <v>6</v>
      </c>
      <c r="CX23" s="25" t="s">
        <v>3</v>
      </c>
      <c r="CY23" s="25" t="s">
        <v>4</v>
      </c>
      <c r="CZ23" s="25" t="s">
        <v>5</v>
      </c>
      <c r="DA23" s="25" t="s">
        <v>6</v>
      </c>
      <c r="DB23" s="25" t="s">
        <v>7</v>
      </c>
      <c r="DC23" s="25" t="s">
        <v>8</v>
      </c>
      <c r="DD23" s="25" t="s">
        <v>9</v>
      </c>
      <c r="DE23" s="25" t="s">
        <v>10</v>
      </c>
      <c r="DF23" s="25" t="s">
        <v>11</v>
      </c>
      <c r="DG23" s="25" t="s">
        <v>12</v>
      </c>
      <c r="DH23" s="25" t="s">
        <v>13</v>
      </c>
      <c r="DI23" s="24" t="s">
        <v>24</v>
      </c>
      <c r="DJ23" s="25" t="s">
        <v>3</v>
      </c>
      <c r="DK23" s="25" t="s">
        <v>4</v>
      </c>
      <c r="DL23" s="25" t="s">
        <v>5</v>
      </c>
      <c r="DM23" s="25" t="s">
        <v>6</v>
      </c>
      <c r="DN23" s="25" t="s">
        <v>7</v>
      </c>
      <c r="DO23" s="25" t="s">
        <v>8</v>
      </c>
      <c r="DP23" s="25" t="s">
        <v>9</v>
      </c>
      <c r="DQ23" s="25" t="s">
        <v>10</v>
      </c>
      <c r="DR23" s="25" t="s">
        <v>11</v>
      </c>
      <c r="DS23" s="25" t="s">
        <v>12</v>
      </c>
      <c r="DT23" s="25" t="s">
        <v>13</v>
      </c>
      <c r="DU23" s="24" t="s">
        <v>25</v>
      </c>
      <c r="DV23" s="25" t="s">
        <v>3</v>
      </c>
      <c r="DW23" s="25" t="s">
        <v>4</v>
      </c>
      <c r="DX23" s="25" t="s">
        <v>5</v>
      </c>
      <c r="DY23" s="25" t="s">
        <v>6</v>
      </c>
      <c r="DZ23" s="25" t="s">
        <v>7</v>
      </c>
      <c r="EA23" s="25" t="s">
        <v>8</v>
      </c>
      <c r="EB23" s="25" t="s">
        <v>9</v>
      </c>
      <c r="EC23" s="25" t="s">
        <v>10</v>
      </c>
      <c r="ED23" s="25" t="s">
        <v>11</v>
      </c>
      <c r="EE23" s="25" t="s">
        <v>12</v>
      </c>
      <c r="EF23" s="25" t="s">
        <v>13</v>
      </c>
      <c r="EG23" s="24" t="s">
        <v>26</v>
      </c>
      <c r="EH23" s="25" t="s">
        <v>3</v>
      </c>
      <c r="EI23" s="25" t="s">
        <v>4</v>
      </c>
      <c r="EJ23" s="25" t="s">
        <v>5</v>
      </c>
      <c r="EK23" s="25" t="s">
        <v>6</v>
      </c>
      <c r="EL23" s="25" t="s">
        <v>7</v>
      </c>
      <c r="EM23" s="25" t="s">
        <v>8</v>
      </c>
      <c r="EN23" s="25" t="s">
        <v>9</v>
      </c>
      <c r="EO23" s="25" t="s">
        <v>10</v>
      </c>
      <c r="EP23" s="25" t="s">
        <v>11</v>
      </c>
      <c r="EQ23" s="25" t="s">
        <v>12</v>
      </c>
      <c r="ER23" s="25" t="s">
        <v>13</v>
      </c>
      <c r="ES23" s="24" t="s">
        <v>27</v>
      </c>
      <c r="ET23" s="25" t="s">
        <v>3</v>
      </c>
      <c r="EU23" s="25" t="s">
        <v>4</v>
      </c>
      <c r="EV23" s="25" t="s">
        <v>5</v>
      </c>
      <c r="EW23" s="25" t="s">
        <v>6</v>
      </c>
      <c r="EX23" s="25" t="s">
        <v>7</v>
      </c>
      <c r="EY23" s="25" t="s">
        <v>8</v>
      </c>
      <c r="EZ23" s="25" t="s">
        <v>9</v>
      </c>
      <c r="FA23" s="25" t="s">
        <v>10</v>
      </c>
      <c r="FB23" s="25" t="s">
        <v>11</v>
      </c>
      <c r="FC23" s="25" t="s">
        <v>12</v>
      </c>
      <c r="FD23" s="25" t="s">
        <v>13</v>
      </c>
      <c r="FE23" s="24" t="s">
        <v>28</v>
      </c>
      <c r="FF23" s="25" t="s">
        <v>3</v>
      </c>
      <c r="FG23" s="25" t="s">
        <v>4</v>
      </c>
      <c r="FH23" s="25" t="s">
        <v>5</v>
      </c>
      <c r="FI23" s="25" t="s">
        <v>6</v>
      </c>
      <c r="FJ23" s="25" t="s">
        <v>7</v>
      </c>
      <c r="FK23" s="25" t="s">
        <v>8</v>
      </c>
      <c r="FL23" s="25" t="s">
        <v>9</v>
      </c>
      <c r="FM23" s="25" t="s">
        <v>10</v>
      </c>
      <c r="FN23" s="25" t="s">
        <v>11</v>
      </c>
      <c r="FO23" s="25" t="s">
        <v>12</v>
      </c>
      <c r="FP23" s="25" t="s">
        <v>13</v>
      </c>
      <c r="FQ23" s="24" t="s">
        <v>29</v>
      </c>
      <c r="FR23" s="25" t="s">
        <v>3</v>
      </c>
      <c r="FS23" s="25" t="s">
        <v>4</v>
      </c>
      <c r="FT23" s="25" t="s">
        <v>5</v>
      </c>
      <c r="FU23" s="25" t="s">
        <v>6</v>
      </c>
      <c r="FV23" s="25" t="s">
        <v>7</v>
      </c>
      <c r="FW23" s="25" t="s">
        <v>8</v>
      </c>
      <c r="FX23" s="25" t="s">
        <v>9</v>
      </c>
      <c r="FY23" s="25" t="s">
        <v>10</v>
      </c>
      <c r="FZ23" s="25" t="s">
        <v>11</v>
      </c>
      <c r="GA23" s="25" t="s">
        <v>12</v>
      </c>
      <c r="GB23" s="25" t="s">
        <v>13</v>
      </c>
      <c r="GC23" s="24" t="s">
        <v>30</v>
      </c>
      <c r="GD23" s="25" t="s">
        <v>3</v>
      </c>
      <c r="GE23" s="25" t="s">
        <v>4</v>
      </c>
      <c r="GF23" s="25" t="s">
        <v>5</v>
      </c>
      <c r="GG23" s="25" t="s">
        <v>6</v>
      </c>
      <c r="GH23" s="25" t="s">
        <v>7</v>
      </c>
      <c r="GI23" s="25" t="s">
        <v>8</v>
      </c>
      <c r="GJ23" s="25" t="s">
        <v>9</v>
      </c>
      <c r="GK23" s="25" t="s">
        <v>10</v>
      </c>
      <c r="GL23" s="25" t="s">
        <v>11</v>
      </c>
      <c r="GM23" s="25" t="s">
        <v>12</v>
      </c>
      <c r="GN23" s="25" t="s">
        <v>13</v>
      </c>
      <c r="GO23" s="24" t="s">
        <v>31</v>
      </c>
      <c r="GP23" s="25" t="s">
        <v>3</v>
      </c>
      <c r="GQ23" s="25" t="s">
        <v>4</v>
      </c>
      <c r="GR23" s="25" t="s">
        <v>5</v>
      </c>
      <c r="GS23" s="25" t="s">
        <v>6</v>
      </c>
      <c r="GT23" s="25" t="s">
        <v>7</v>
      </c>
      <c r="GU23" s="25" t="s">
        <v>8</v>
      </c>
      <c r="GV23" s="25" t="s">
        <v>9</v>
      </c>
      <c r="GW23" s="25" t="s">
        <v>10</v>
      </c>
      <c r="GX23" s="25" t="s">
        <v>11</v>
      </c>
      <c r="GY23" s="25" t="s">
        <v>12</v>
      </c>
      <c r="GZ23" s="25" t="s">
        <v>13</v>
      </c>
      <c r="HA23" s="24" t="s">
        <v>32</v>
      </c>
      <c r="HB23" s="25" t="s">
        <v>3</v>
      </c>
      <c r="HC23" s="25" t="s">
        <v>4</v>
      </c>
      <c r="HD23" s="25" t="s">
        <v>5</v>
      </c>
      <c r="HE23" s="25" t="s">
        <v>6</v>
      </c>
      <c r="HF23" s="25" t="s">
        <v>7</v>
      </c>
      <c r="HG23" s="25" t="s">
        <v>8</v>
      </c>
      <c r="HH23" s="25" t="s">
        <v>9</v>
      </c>
      <c r="HI23" s="25" t="s">
        <v>10</v>
      </c>
      <c r="HJ23" s="25" t="s">
        <v>11</v>
      </c>
      <c r="HK23" s="25" t="s">
        <v>12</v>
      </c>
      <c r="HL23" s="25" t="s">
        <v>13</v>
      </c>
      <c r="HM23" s="24" t="s">
        <v>33</v>
      </c>
      <c r="HN23" s="25" t="s">
        <v>3</v>
      </c>
      <c r="HO23" s="25" t="s">
        <v>4</v>
      </c>
      <c r="HP23" s="25" t="s">
        <v>5</v>
      </c>
      <c r="HQ23" s="25" t="s">
        <v>6</v>
      </c>
      <c r="HR23" s="25" t="s">
        <v>7</v>
      </c>
      <c r="HS23" s="25" t="s">
        <v>8</v>
      </c>
      <c r="HT23" s="25" t="s">
        <v>9</v>
      </c>
      <c r="HU23" s="25" t="s">
        <v>10</v>
      </c>
      <c r="HV23" s="25" t="s">
        <v>11</v>
      </c>
      <c r="HW23" s="25" t="s">
        <v>12</v>
      </c>
      <c r="HX23" s="25" t="s">
        <v>13</v>
      </c>
      <c r="HY23" s="24" t="s">
        <v>34</v>
      </c>
      <c r="HZ23" s="25" t="s">
        <v>3</v>
      </c>
      <c r="IA23" s="25" t="s">
        <v>4</v>
      </c>
      <c r="IB23" s="25" t="s">
        <v>5</v>
      </c>
      <c r="IC23" s="25" t="s">
        <v>6</v>
      </c>
      <c r="ID23" s="25" t="s">
        <v>7</v>
      </c>
      <c r="IE23" s="25" t="s">
        <v>8</v>
      </c>
      <c r="IF23" s="25" t="s">
        <v>9</v>
      </c>
      <c r="IG23" s="25" t="s">
        <v>10</v>
      </c>
      <c r="IH23" s="25" t="s">
        <v>11</v>
      </c>
      <c r="II23" s="25" t="s">
        <v>12</v>
      </c>
      <c r="IJ23" s="25" t="s">
        <v>13</v>
      </c>
      <c r="IK23" s="24" t="s">
        <v>35</v>
      </c>
      <c r="IL23" s="25" t="s">
        <v>3</v>
      </c>
      <c r="IM23" s="25" t="s">
        <v>4</v>
      </c>
      <c r="IN23" s="25" t="s">
        <v>5</v>
      </c>
      <c r="IO23" s="25" t="s">
        <v>6</v>
      </c>
      <c r="IP23" s="25" t="s">
        <v>7</v>
      </c>
      <c r="IQ23" s="25" t="s">
        <v>8</v>
      </c>
      <c r="IR23" s="25" t="s">
        <v>9</v>
      </c>
      <c r="IS23" s="25" t="s">
        <v>10</v>
      </c>
      <c r="IT23" s="25" t="s">
        <v>11</v>
      </c>
      <c r="IU23" s="25" t="s">
        <v>12</v>
      </c>
      <c r="IV23" s="25" t="s">
        <v>13</v>
      </c>
      <c r="IW23" s="24" t="s">
        <v>36</v>
      </c>
      <c r="IX23" s="25" t="s">
        <v>3</v>
      </c>
      <c r="IY23" s="25" t="s">
        <v>4</v>
      </c>
      <c r="IZ23" s="25" t="s">
        <v>5</v>
      </c>
      <c r="JA23" s="25" t="s">
        <v>6</v>
      </c>
      <c r="JB23" s="25" t="s">
        <v>7</v>
      </c>
      <c r="JC23" s="25" t="s">
        <v>8</v>
      </c>
      <c r="JD23" s="25" t="s">
        <v>9</v>
      </c>
      <c r="JE23" s="25" t="s">
        <v>10</v>
      </c>
      <c r="JF23" s="25" t="s">
        <v>11</v>
      </c>
      <c r="JG23" s="25" t="s">
        <v>12</v>
      </c>
      <c r="JH23" s="25" t="s">
        <v>13</v>
      </c>
      <c r="JI23" s="24" t="s">
        <v>37</v>
      </c>
      <c r="JJ23" s="25" t="s">
        <v>3</v>
      </c>
      <c r="JK23" s="25" t="s">
        <v>4</v>
      </c>
      <c r="JL23" s="25" t="s">
        <v>5</v>
      </c>
      <c r="JM23" s="25" t="s">
        <v>6</v>
      </c>
      <c r="JN23" s="25" t="s">
        <v>7</v>
      </c>
      <c r="JO23" s="25" t="s">
        <v>8</v>
      </c>
      <c r="JP23" s="25" t="s">
        <v>9</v>
      </c>
      <c r="JQ23" s="25" t="s">
        <v>10</v>
      </c>
      <c r="JR23" s="25" t="s">
        <v>11</v>
      </c>
      <c r="JS23" s="25" t="s">
        <v>12</v>
      </c>
      <c r="JT23" s="25" t="s">
        <v>13</v>
      </c>
      <c r="JU23" s="24" t="s">
        <v>38</v>
      </c>
      <c r="JV23" s="25" t="s">
        <v>3</v>
      </c>
      <c r="JW23" s="25" t="s">
        <v>4</v>
      </c>
      <c r="JX23" s="25" t="s">
        <v>5</v>
      </c>
      <c r="JY23" s="25" t="s">
        <v>6</v>
      </c>
      <c r="JZ23" s="25" t="s">
        <v>7</v>
      </c>
      <c r="KA23" s="25" t="s">
        <v>8</v>
      </c>
      <c r="KB23" s="25" t="s">
        <v>9</v>
      </c>
      <c r="KC23" s="25" t="s">
        <v>10</v>
      </c>
      <c r="KD23" s="25" t="s">
        <v>11</v>
      </c>
      <c r="KE23" s="25" t="s">
        <v>12</v>
      </c>
      <c r="KF23" s="25" t="s">
        <v>13</v>
      </c>
      <c r="KG23" s="24" t="s">
        <v>39</v>
      </c>
      <c r="KH23" s="25" t="s">
        <v>3</v>
      </c>
      <c r="KI23" s="25" t="s">
        <v>4</v>
      </c>
      <c r="KJ23" s="25" t="s">
        <v>5</v>
      </c>
      <c r="KK23" s="25" t="s">
        <v>6</v>
      </c>
      <c r="KL23" s="25" t="s">
        <v>7</v>
      </c>
      <c r="KM23" s="25" t="s">
        <v>8</v>
      </c>
      <c r="KN23" s="25" t="s">
        <v>9</v>
      </c>
      <c r="KO23" s="25" t="s">
        <v>10</v>
      </c>
      <c r="KP23" s="25" t="s">
        <v>11</v>
      </c>
      <c r="KQ23" s="25" t="s">
        <v>12</v>
      </c>
      <c r="KR23" s="25" t="s">
        <v>13</v>
      </c>
      <c r="KS23" s="24" t="s">
        <v>40</v>
      </c>
      <c r="KT23" s="25" t="s">
        <v>3</v>
      </c>
      <c r="KU23" s="25" t="s">
        <v>4</v>
      </c>
      <c r="KV23" s="25" t="s">
        <v>5</v>
      </c>
      <c r="KW23" s="25" t="s">
        <v>6</v>
      </c>
      <c r="KX23" s="25" t="s">
        <v>7</v>
      </c>
      <c r="KY23" s="25" t="s">
        <v>8</v>
      </c>
      <c r="KZ23" s="25" t="s">
        <v>9</v>
      </c>
      <c r="LA23" s="25" t="s">
        <v>10</v>
      </c>
      <c r="LB23" s="25" t="s">
        <v>11</v>
      </c>
      <c r="LC23" s="25" t="s">
        <v>12</v>
      </c>
      <c r="LD23" s="25" t="s">
        <v>13</v>
      </c>
      <c r="LE23" s="24" t="s">
        <v>41</v>
      </c>
      <c r="LF23" s="25" t="s">
        <v>3</v>
      </c>
      <c r="LG23" s="25" t="s">
        <v>4</v>
      </c>
      <c r="LH23" s="25" t="s">
        <v>5</v>
      </c>
      <c r="LI23" s="25" t="s">
        <v>6</v>
      </c>
      <c r="LJ23" s="25" t="s">
        <v>7</v>
      </c>
      <c r="LK23" s="25" t="s">
        <v>8</v>
      </c>
      <c r="LL23" s="25" t="s">
        <v>9</v>
      </c>
      <c r="LM23" s="25" t="s">
        <v>10</v>
      </c>
      <c r="LN23" s="25" t="s">
        <v>11</v>
      </c>
      <c r="LO23" s="25" t="s">
        <v>12</v>
      </c>
      <c r="LP23" s="25" t="s">
        <v>13</v>
      </c>
      <c r="LQ23" s="24" t="s">
        <v>42</v>
      </c>
      <c r="LR23" s="25" t="s">
        <v>3</v>
      </c>
      <c r="LS23" s="25" t="s">
        <v>4</v>
      </c>
      <c r="LT23" s="25" t="s">
        <v>5</v>
      </c>
      <c r="LU23" s="25" t="s">
        <v>6</v>
      </c>
      <c r="LV23" s="25" t="s">
        <v>7</v>
      </c>
      <c r="LW23" s="25" t="s">
        <v>8</v>
      </c>
      <c r="LX23" s="25" t="s">
        <v>9</v>
      </c>
      <c r="LY23" s="25" t="s">
        <v>10</v>
      </c>
      <c r="LZ23" s="25" t="s">
        <v>11</v>
      </c>
      <c r="MA23" s="25" t="s">
        <v>12</v>
      </c>
      <c r="MB23" s="25" t="s">
        <v>13</v>
      </c>
      <c r="MC23" s="24" t="s">
        <v>43</v>
      </c>
      <c r="MD23" s="25" t="s">
        <v>3</v>
      </c>
      <c r="ME23" s="25" t="s">
        <v>4</v>
      </c>
      <c r="MF23" s="25" t="s">
        <v>5</v>
      </c>
      <c r="MG23" s="25" t="s">
        <v>6</v>
      </c>
      <c r="MH23" s="25" t="s">
        <v>7</v>
      </c>
      <c r="MI23" s="25" t="s">
        <v>8</v>
      </c>
      <c r="MJ23" s="25" t="s">
        <v>9</v>
      </c>
      <c r="MK23" s="25" t="s">
        <v>10</v>
      </c>
      <c r="ML23" s="25" t="s">
        <v>11</v>
      </c>
      <c r="MM23" s="25" t="s">
        <v>12</v>
      </c>
      <c r="MN23" s="25" t="s">
        <v>13</v>
      </c>
      <c r="MO23" s="24" t="s">
        <v>44</v>
      </c>
      <c r="MP23" s="25" t="s">
        <v>3</v>
      </c>
      <c r="MQ23" s="25" t="s">
        <v>4</v>
      </c>
      <c r="MR23" s="25" t="s">
        <v>5</v>
      </c>
      <c r="MS23" s="25" t="s">
        <v>6</v>
      </c>
      <c r="MT23" s="25" t="s">
        <v>7</v>
      </c>
      <c r="MU23" s="25" t="s">
        <v>8</v>
      </c>
      <c r="MV23" s="25" t="s">
        <v>9</v>
      </c>
      <c r="MW23" s="25" t="s">
        <v>10</v>
      </c>
      <c r="MX23" s="25" t="s">
        <v>11</v>
      </c>
      <c r="MY23" s="25" t="s">
        <v>12</v>
      </c>
      <c r="MZ23" s="25" t="s">
        <v>13</v>
      </c>
      <c r="NA23" s="24" t="s">
        <v>45</v>
      </c>
      <c r="NB23" s="25" t="s">
        <v>3</v>
      </c>
      <c r="NC23" s="25" t="s">
        <v>4</v>
      </c>
      <c r="ND23" s="25" t="s">
        <v>5</v>
      </c>
      <c r="NE23" s="25" t="s">
        <v>6</v>
      </c>
      <c r="NF23" s="25" t="s">
        <v>7</v>
      </c>
      <c r="NG23" s="25" t="s">
        <v>8</v>
      </c>
      <c r="NH23" s="25" t="s">
        <v>9</v>
      </c>
      <c r="NI23" s="25" t="s">
        <v>10</v>
      </c>
      <c r="NJ23" s="25" t="s">
        <v>11</v>
      </c>
      <c r="NK23" s="25" t="s">
        <v>12</v>
      </c>
      <c r="NL23" s="25" t="s">
        <v>13</v>
      </c>
      <c r="NM23" s="24" t="s">
        <v>46</v>
      </c>
      <c r="NN23" s="25" t="s">
        <v>3</v>
      </c>
      <c r="NO23" s="25" t="s">
        <v>4</v>
      </c>
      <c r="NP23" s="25" t="s">
        <v>5</v>
      </c>
      <c r="NQ23" s="25" t="s">
        <v>6</v>
      </c>
      <c r="NR23" s="25" t="s">
        <v>7</v>
      </c>
      <c r="NS23" s="25" t="s">
        <v>8</v>
      </c>
      <c r="NT23" s="25" t="s">
        <v>9</v>
      </c>
      <c r="NU23" s="25" t="s">
        <v>10</v>
      </c>
      <c r="NV23" s="25" t="s">
        <v>11</v>
      </c>
      <c r="NW23" s="25" t="s">
        <v>12</v>
      </c>
      <c r="NX23" s="25" t="s">
        <v>13</v>
      </c>
      <c r="NY23" s="24" t="s">
        <v>47</v>
      </c>
      <c r="NZ23" s="25" t="s">
        <v>3</v>
      </c>
      <c r="OA23" s="25" t="s">
        <v>4</v>
      </c>
      <c r="OB23" s="25" t="s">
        <v>5</v>
      </c>
      <c r="OC23" s="25" t="s">
        <v>6</v>
      </c>
      <c r="OD23" s="25" t="s">
        <v>7</v>
      </c>
      <c r="OE23" s="25" t="s">
        <v>8</v>
      </c>
      <c r="OF23" s="25" t="s">
        <v>9</v>
      </c>
      <c r="OG23" s="25" t="s">
        <v>10</v>
      </c>
      <c r="OH23" s="25" t="s">
        <v>11</v>
      </c>
      <c r="OI23" s="25" t="s">
        <v>12</v>
      </c>
      <c r="OJ23" s="25" t="s">
        <v>13</v>
      </c>
      <c r="OK23" s="24" t="s">
        <v>48</v>
      </c>
      <c r="OL23" s="25" t="s">
        <v>3</v>
      </c>
      <c r="OM23" s="25" t="s">
        <v>4</v>
      </c>
      <c r="ON23" s="25" t="s">
        <v>5</v>
      </c>
      <c r="OO23" s="25" t="s">
        <v>6</v>
      </c>
      <c r="OP23" s="25" t="s">
        <v>7</v>
      </c>
      <c r="OQ23" s="25" t="s">
        <v>8</v>
      </c>
      <c r="OR23" s="25" t="s">
        <v>9</v>
      </c>
      <c r="OS23" s="25" t="s">
        <v>10</v>
      </c>
      <c r="OT23" s="25" t="s">
        <v>11</v>
      </c>
      <c r="OU23" s="25" t="s">
        <v>12</v>
      </c>
      <c r="OV23" s="25" t="s">
        <v>13</v>
      </c>
      <c r="OW23" s="24" t="s">
        <v>49</v>
      </c>
      <c r="OX23" s="25" t="s">
        <v>3</v>
      </c>
      <c r="OY23" s="25" t="s">
        <v>4</v>
      </c>
      <c r="OZ23" s="25" t="s">
        <v>5</v>
      </c>
      <c r="PA23" s="25" t="s">
        <v>6</v>
      </c>
      <c r="PB23" s="25" t="s">
        <v>7</v>
      </c>
      <c r="PC23" s="25" t="s">
        <v>8</v>
      </c>
      <c r="PD23" s="25" t="s">
        <v>9</v>
      </c>
      <c r="PE23" s="25" t="s">
        <v>10</v>
      </c>
      <c r="PF23" s="25" t="s">
        <v>11</v>
      </c>
      <c r="PG23" s="25" t="s">
        <v>12</v>
      </c>
      <c r="PH23" s="25" t="s">
        <v>13</v>
      </c>
      <c r="PI23" s="24" t="s">
        <v>50</v>
      </c>
      <c r="PJ23" s="25" t="s">
        <v>3</v>
      </c>
      <c r="PK23" s="25" t="s">
        <v>4</v>
      </c>
      <c r="PL23" s="25" t="s">
        <v>5</v>
      </c>
      <c r="PM23" s="25" t="s">
        <v>6</v>
      </c>
      <c r="PN23" s="25" t="s">
        <v>7</v>
      </c>
      <c r="PO23" s="25" t="s">
        <v>8</v>
      </c>
      <c r="PP23" s="25" t="s">
        <v>9</v>
      </c>
      <c r="PQ23" s="25" t="s">
        <v>10</v>
      </c>
      <c r="PR23" s="25" t="s">
        <v>11</v>
      </c>
      <c r="PS23" s="25" t="s">
        <v>12</v>
      </c>
      <c r="PT23" s="25" t="s">
        <v>13</v>
      </c>
      <c r="PU23" s="24" t="s">
        <v>51</v>
      </c>
      <c r="PV23" s="25" t="s">
        <v>3</v>
      </c>
      <c r="PW23" s="25" t="s">
        <v>4</v>
      </c>
      <c r="PX23" s="25" t="s">
        <v>5</v>
      </c>
      <c r="PY23" s="25" t="s">
        <v>6</v>
      </c>
      <c r="PZ23" s="25" t="s">
        <v>7</v>
      </c>
      <c r="QA23" s="25" t="s">
        <v>8</v>
      </c>
      <c r="QB23" s="25" t="s">
        <v>9</v>
      </c>
      <c r="QC23" s="25" t="s">
        <v>10</v>
      </c>
      <c r="QD23" s="25" t="s">
        <v>11</v>
      </c>
      <c r="QE23" s="25" t="s">
        <v>12</v>
      </c>
      <c r="QF23" s="25" t="s">
        <v>13</v>
      </c>
      <c r="QG23" s="24" t="s">
        <v>52</v>
      </c>
      <c r="QH23" s="25" t="s">
        <v>3</v>
      </c>
      <c r="QI23" s="25" t="s">
        <v>4</v>
      </c>
      <c r="QJ23" s="25" t="s">
        <v>5</v>
      </c>
      <c r="QK23" s="25" t="s">
        <v>6</v>
      </c>
      <c r="QL23" s="25" t="s">
        <v>7</v>
      </c>
      <c r="QM23" s="25" t="s">
        <v>8</v>
      </c>
      <c r="QN23" s="25" t="s">
        <v>9</v>
      </c>
      <c r="QO23" s="25" t="s">
        <v>10</v>
      </c>
      <c r="QP23" s="25" t="s">
        <v>11</v>
      </c>
      <c r="QQ23" s="25" t="s">
        <v>12</v>
      </c>
      <c r="QR23" s="25" t="s">
        <v>13</v>
      </c>
      <c r="QS23" s="24" t="s">
        <v>53</v>
      </c>
      <c r="QT23" s="25" t="s">
        <v>3</v>
      </c>
      <c r="QU23" s="25" t="s">
        <v>4</v>
      </c>
      <c r="QV23" s="25" t="s">
        <v>5</v>
      </c>
      <c r="QW23" s="25" t="s">
        <v>6</v>
      </c>
      <c r="QX23" s="25" t="s">
        <v>7</v>
      </c>
      <c r="QY23" s="25" t="s">
        <v>8</v>
      </c>
      <c r="QZ23" s="25" t="s">
        <v>9</v>
      </c>
      <c r="RA23" s="25" t="s">
        <v>10</v>
      </c>
      <c r="RB23" s="25" t="s">
        <v>11</v>
      </c>
      <c r="RC23" s="25" t="s">
        <v>12</v>
      </c>
      <c r="RD23" s="25" t="s">
        <v>13</v>
      </c>
      <c r="RE23" s="24" t="s">
        <v>54</v>
      </c>
      <c r="RF23" s="25" t="s">
        <v>3</v>
      </c>
      <c r="RG23" s="25" t="s">
        <v>4</v>
      </c>
      <c r="RH23" s="25" t="s">
        <v>5</v>
      </c>
      <c r="RI23" s="25" t="s">
        <v>6</v>
      </c>
      <c r="RJ23" s="25" t="s">
        <v>7</v>
      </c>
      <c r="RK23" s="25" t="s">
        <v>8</v>
      </c>
      <c r="RL23" s="25" t="s">
        <v>9</v>
      </c>
      <c r="RM23" s="25" t="s">
        <v>10</v>
      </c>
      <c r="RN23" s="25" t="s">
        <v>11</v>
      </c>
      <c r="RO23" s="25" t="s">
        <v>12</v>
      </c>
      <c r="RP23" s="25" t="s">
        <v>13</v>
      </c>
      <c r="RQ23" s="24" t="s">
        <v>55</v>
      </c>
      <c r="RR23" s="25" t="s">
        <v>3</v>
      </c>
      <c r="RS23" s="25" t="s">
        <v>4</v>
      </c>
      <c r="RT23" s="25" t="s">
        <v>5</v>
      </c>
      <c r="RU23" s="25" t="s">
        <v>6</v>
      </c>
      <c r="RV23" s="25" t="s">
        <v>7</v>
      </c>
      <c r="RW23" s="25" t="s">
        <v>8</v>
      </c>
      <c r="RX23" s="25" t="s">
        <v>9</v>
      </c>
      <c r="RY23" s="25" t="s">
        <v>10</v>
      </c>
      <c r="RZ23" s="25" t="s">
        <v>11</v>
      </c>
      <c r="SA23" s="25" t="s">
        <v>12</v>
      </c>
      <c r="SB23" s="25" t="s">
        <v>13</v>
      </c>
      <c r="SC23" s="24" t="s">
        <v>56</v>
      </c>
      <c r="SD23" s="25" t="s">
        <v>3</v>
      </c>
      <c r="SE23" s="25" t="s">
        <v>4</v>
      </c>
      <c r="SF23" s="25" t="s">
        <v>5</v>
      </c>
      <c r="SG23" s="25" t="s">
        <v>6</v>
      </c>
      <c r="SH23" s="25" t="s">
        <v>7</v>
      </c>
      <c r="SI23" s="25" t="s">
        <v>8</v>
      </c>
      <c r="SJ23" s="25" t="s">
        <v>9</v>
      </c>
      <c r="SK23" s="25" t="s">
        <v>10</v>
      </c>
      <c r="SL23" s="25" t="s">
        <v>11</v>
      </c>
      <c r="SM23" s="25" t="s">
        <v>12</v>
      </c>
      <c r="SN23" s="25" t="s">
        <v>13</v>
      </c>
      <c r="SO23" s="24" t="s">
        <v>57</v>
      </c>
      <c r="SP23" s="25" t="s">
        <v>3</v>
      </c>
      <c r="SQ23" s="25" t="s">
        <v>4</v>
      </c>
      <c r="SR23" s="25" t="s">
        <v>5</v>
      </c>
      <c r="SS23" s="25" t="s">
        <v>6</v>
      </c>
      <c r="ST23" s="25" t="s">
        <v>7</v>
      </c>
      <c r="SU23" s="25" t="s">
        <v>8</v>
      </c>
      <c r="SV23" s="25" t="s">
        <v>9</v>
      </c>
      <c r="SW23" s="25" t="s">
        <v>10</v>
      </c>
      <c r="SX23" s="25" t="s">
        <v>11</v>
      </c>
      <c r="SY23" s="25" t="s">
        <v>12</v>
      </c>
      <c r="SZ23" s="25" t="s">
        <v>13</v>
      </c>
      <c r="TA23" s="24" t="s">
        <v>116</v>
      </c>
      <c r="TB23" s="25" t="s">
        <v>3</v>
      </c>
      <c r="TC23" s="25" t="s">
        <v>4</v>
      </c>
      <c r="TD23" s="25" t="s">
        <v>5</v>
      </c>
      <c r="TE23" s="25" t="s">
        <v>6</v>
      </c>
      <c r="TF23" s="25" t="s">
        <v>7</v>
      </c>
      <c r="TG23" s="25" t="s">
        <v>8</v>
      </c>
      <c r="TH23" s="25" t="s">
        <v>9</v>
      </c>
      <c r="TI23" s="25" t="s">
        <v>10</v>
      </c>
      <c r="TJ23" s="25" t="s">
        <v>11</v>
      </c>
      <c r="TK23" s="25" t="s">
        <v>12</v>
      </c>
      <c r="TL23" s="25" t="s">
        <v>13</v>
      </c>
      <c r="TM23" s="24" t="s">
        <v>117</v>
      </c>
      <c r="TN23" s="25" t="s">
        <v>3</v>
      </c>
      <c r="TO23" s="25" t="s">
        <v>4</v>
      </c>
      <c r="TP23" s="25" t="s">
        <v>5</v>
      </c>
      <c r="TQ23" s="25" t="s">
        <v>6</v>
      </c>
      <c r="TR23" s="25" t="s">
        <v>7</v>
      </c>
      <c r="TS23" s="25" t="s">
        <v>8</v>
      </c>
      <c r="TT23" s="25" t="s">
        <v>9</v>
      </c>
      <c r="TU23" s="25" t="s">
        <v>10</v>
      </c>
      <c r="TV23" s="25" t="s">
        <v>11</v>
      </c>
      <c r="TW23" s="25" t="s">
        <v>12</v>
      </c>
      <c r="TX23" s="25" t="s">
        <v>13</v>
      </c>
      <c r="TY23" s="24" t="s">
        <v>118</v>
      </c>
      <c r="TZ23" s="25" t="s">
        <v>3</v>
      </c>
      <c r="UA23" s="25" t="s">
        <v>4</v>
      </c>
      <c r="UB23" s="25" t="s">
        <v>5</v>
      </c>
      <c r="UC23" s="25" t="s">
        <v>6</v>
      </c>
      <c r="UD23" s="25" t="s">
        <v>7</v>
      </c>
      <c r="UE23" s="25" t="s">
        <v>8</v>
      </c>
      <c r="UF23" s="25" t="s">
        <v>9</v>
      </c>
      <c r="UG23" s="25" t="s">
        <v>10</v>
      </c>
      <c r="UH23" s="25" t="s">
        <v>11</v>
      </c>
      <c r="UI23" s="25" t="s">
        <v>12</v>
      </c>
      <c r="UJ23" s="25" t="s">
        <v>13</v>
      </c>
      <c r="UK23" s="24" t="s">
        <v>119</v>
      </c>
      <c r="UL23" s="25" t="s">
        <v>3</v>
      </c>
      <c r="UM23" s="25" t="s">
        <v>4</v>
      </c>
      <c r="UN23" s="25" t="s">
        <v>5</v>
      </c>
      <c r="UO23" s="25" t="s">
        <v>6</v>
      </c>
      <c r="UP23" s="25" t="s">
        <v>7</v>
      </c>
      <c r="UQ23" s="25" t="s">
        <v>8</v>
      </c>
      <c r="UR23" s="25" t="s">
        <v>9</v>
      </c>
      <c r="US23" s="25" t="s">
        <v>10</v>
      </c>
      <c r="UT23" s="25" t="s">
        <v>11</v>
      </c>
      <c r="UU23" s="25" t="s">
        <v>12</v>
      </c>
      <c r="UV23" s="25" t="s">
        <v>13</v>
      </c>
      <c r="UW23" s="24" t="s">
        <v>120</v>
      </c>
      <c r="UX23" s="25" t="s">
        <v>3</v>
      </c>
    </row>
    <row r="24" spans="2:570" ht="25" customHeight="1" x14ac:dyDescent="0.35"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U24" s="61" t="s">
        <v>58</v>
      </c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5"/>
      <c r="FE24" s="63" t="s">
        <v>59</v>
      </c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6"/>
    </row>
    <row r="25" spans="2:570" ht="25" customHeight="1" x14ac:dyDescent="0.35">
      <c r="B25" s="45" t="s">
        <v>121</v>
      </c>
      <c r="C25" s="30"/>
      <c r="D25" s="3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BG25" s="46" t="s">
        <v>122</v>
      </c>
      <c r="BH25" s="27"/>
      <c r="BI25" s="27"/>
      <c r="BJ25" s="27"/>
      <c r="BK25" s="27"/>
      <c r="BL25" s="28"/>
      <c r="BV25" s="46" t="s">
        <v>122</v>
      </c>
      <c r="BW25" s="27"/>
      <c r="BX25" s="27"/>
      <c r="BY25" s="27"/>
      <c r="BZ25" s="27"/>
      <c r="CA25" s="28"/>
      <c r="CH25" s="18"/>
      <c r="CI25" s="18"/>
      <c r="CJ25" s="18"/>
      <c r="CK25" s="18"/>
      <c r="CP25" s="46" t="s">
        <v>122</v>
      </c>
      <c r="CQ25" s="27"/>
      <c r="CR25" s="27"/>
      <c r="CS25" s="27"/>
      <c r="CT25" s="27"/>
      <c r="CU25" s="28"/>
      <c r="DF25" s="46" t="s">
        <v>122</v>
      </c>
      <c r="DG25" s="27"/>
      <c r="DH25" s="27"/>
      <c r="DI25" s="27"/>
      <c r="DJ25" s="27"/>
      <c r="DK25" s="28"/>
      <c r="DP25" s="18"/>
      <c r="DQ25" s="18"/>
      <c r="DR25" s="18"/>
      <c r="DS25" s="18"/>
      <c r="DT25" s="18"/>
      <c r="DU25" s="18"/>
      <c r="DV25" s="18"/>
      <c r="DZ25" s="18"/>
      <c r="EA25" s="18"/>
      <c r="EB25" s="18"/>
      <c r="EC25" s="18"/>
      <c r="EH25" s="46" t="s">
        <v>122</v>
      </c>
      <c r="EI25" s="27"/>
      <c r="EJ25" s="27"/>
      <c r="EK25" s="27"/>
      <c r="EL25" s="27"/>
      <c r="EM25" s="28"/>
      <c r="ES25" s="46" t="s">
        <v>122</v>
      </c>
      <c r="ET25" s="27"/>
      <c r="EU25" s="27"/>
      <c r="EV25" s="27"/>
      <c r="EW25" s="27"/>
      <c r="EX25" s="28"/>
      <c r="FG25" s="18"/>
      <c r="FH25" s="18"/>
      <c r="FI25" s="18"/>
      <c r="FJ25" s="18"/>
      <c r="FO25" s="46" t="s">
        <v>122</v>
      </c>
      <c r="FP25" s="27"/>
      <c r="FQ25" s="27"/>
      <c r="FR25" s="27"/>
      <c r="FS25" s="27"/>
      <c r="FT25" s="28"/>
      <c r="GD25" s="46" t="s">
        <v>122</v>
      </c>
      <c r="GE25" s="27"/>
      <c r="GF25" s="27"/>
      <c r="GG25" s="27"/>
      <c r="GH25" s="27"/>
      <c r="GI25" s="28"/>
      <c r="HB25" s="46" t="s">
        <v>122</v>
      </c>
      <c r="HC25" s="27"/>
      <c r="HD25" s="27"/>
      <c r="HE25" s="27"/>
      <c r="HF25" s="27"/>
      <c r="HG25" s="28"/>
      <c r="HL25" s="18"/>
      <c r="HM25" s="18"/>
      <c r="HP25" s="46" t="s">
        <v>122</v>
      </c>
      <c r="HQ25" s="27"/>
      <c r="HR25" s="27"/>
      <c r="HS25" s="27"/>
      <c r="HT25" s="27"/>
      <c r="HU25" s="28"/>
      <c r="ID25" s="18"/>
      <c r="IE25" s="18"/>
      <c r="IH25" s="46" t="s">
        <v>122</v>
      </c>
      <c r="II25" s="27"/>
      <c r="IJ25" s="27"/>
      <c r="IK25" s="27"/>
      <c r="IL25" s="27"/>
      <c r="IM25" s="28"/>
    </row>
    <row r="26" spans="2:570" ht="25" customHeight="1" x14ac:dyDescent="0.35">
      <c r="B26" s="32"/>
      <c r="C26" s="33"/>
      <c r="D26" s="34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BM26" s="35" t="s">
        <v>123</v>
      </c>
      <c r="BN26" s="27"/>
      <c r="BO26" s="27"/>
      <c r="BP26" s="28"/>
      <c r="BQ26" s="36" t="s">
        <v>124</v>
      </c>
      <c r="BR26" s="27"/>
      <c r="BS26" s="27"/>
      <c r="BT26" s="27"/>
      <c r="BU26" s="27"/>
      <c r="BV26" s="27"/>
      <c r="BW26" s="27"/>
      <c r="BX26" s="27"/>
      <c r="BY26" s="27"/>
      <c r="BZ26" s="27"/>
      <c r="CA26" s="28"/>
      <c r="CB26" s="35" t="s">
        <v>125</v>
      </c>
      <c r="CC26" s="27"/>
      <c r="CD26" s="27"/>
      <c r="CE26" s="28"/>
      <c r="CF26" s="36" t="s">
        <v>126</v>
      </c>
      <c r="CG26" s="27"/>
      <c r="CH26" s="27"/>
      <c r="CI26" s="27"/>
      <c r="CJ26" s="27"/>
      <c r="CK26" s="27"/>
      <c r="CL26" s="27"/>
      <c r="CM26" s="27"/>
      <c r="CN26" s="27"/>
      <c r="CO26" s="27"/>
      <c r="CP26" s="28"/>
      <c r="CV26" s="35" t="s">
        <v>127</v>
      </c>
      <c r="CW26" s="27"/>
      <c r="CX26" s="27"/>
      <c r="CY26" s="28"/>
      <c r="CZ26" s="36" t="s">
        <v>128</v>
      </c>
      <c r="DA26" s="27"/>
      <c r="DB26" s="27"/>
      <c r="DC26" s="27"/>
      <c r="DD26" s="27"/>
      <c r="DE26" s="27"/>
      <c r="DF26" s="27"/>
      <c r="DG26" s="27"/>
      <c r="DH26" s="27"/>
      <c r="DI26" s="28"/>
      <c r="DK26" s="18"/>
      <c r="DL26" s="35" t="s">
        <v>129</v>
      </c>
      <c r="DM26" s="27"/>
      <c r="DN26" s="27"/>
      <c r="DO26" s="28"/>
      <c r="DP26" s="36" t="s">
        <v>130</v>
      </c>
      <c r="DQ26" s="27"/>
      <c r="DR26" s="27"/>
      <c r="DS26" s="27"/>
      <c r="DT26" s="27"/>
      <c r="DU26" s="27"/>
      <c r="DV26" s="27"/>
      <c r="DW26" s="27"/>
      <c r="DX26" s="27"/>
      <c r="DY26" s="27"/>
      <c r="DZ26" s="28"/>
      <c r="EM26" s="18"/>
      <c r="EN26" s="35" t="s">
        <v>131</v>
      </c>
      <c r="EO26" s="27"/>
      <c r="EP26" s="27"/>
      <c r="EQ26" s="28"/>
      <c r="ER26" s="36" t="s">
        <v>132</v>
      </c>
      <c r="ES26" s="27"/>
      <c r="ET26" s="27"/>
      <c r="EU26" s="27"/>
      <c r="EV26" s="28"/>
      <c r="EY26" s="35" t="s">
        <v>133</v>
      </c>
      <c r="EZ26" s="27"/>
      <c r="FA26" s="27"/>
      <c r="FB26" s="28"/>
      <c r="FC26" s="36" t="s">
        <v>132</v>
      </c>
      <c r="FD26" s="27"/>
      <c r="FE26" s="27"/>
      <c r="FF26" s="27"/>
      <c r="FG26" s="27"/>
      <c r="FH26" s="27"/>
      <c r="FI26" s="27"/>
      <c r="FJ26" s="27"/>
      <c r="FK26" s="27"/>
      <c r="FL26" s="28"/>
      <c r="FO26" s="18"/>
      <c r="FP26" s="18"/>
      <c r="FQ26" s="18"/>
      <c r="FR26" s="18"/>
      <c r="FU26" s="35" t="s">
        <v>134</v>
      </c>
      <c r="FV26" s="27"/>
      <c r="FW26" s="27"/>
      <c r="FX26" s="28"/>
      <c r="FY26" s="36" t="s">
        <v>132</v>
      </c>
      <c r="FZ26" s="27"/>
      <c r="GA26" s="27"/>
      <c r="GB26" s="27"/>
      <c r="GC26" s="27"/>
      <c r="GD26" s="27"/>
      <c r="GE26" s="27"/>
      <c r="GF26" s="27"/>
      <c r="GG26" s="27"/>
      <c r="GH26" s="28"/>
      <c r="GJ26" s="35" t="s">
        <v>135</v>
      </c>
      <c r="GK26" s="27"/>
      <c r="GL26" s="27"/>
      <c r="GM26" s="28"/>
      <c r="GN26" s="36" t="s">
        <v>132</v>
      </c>
      <c r="GO26" s="27"/>
      <c r="GP26" s="27"/>
      <c r="GQ26" s="27"/>
      <c r="GR26" s="27"/>
      <c r="GS26" s="27"/>
      <c r="GT26" s="27"/>
      <c r="GU26" s="27"/>
      <c r="GV26" s="27"/>
      <c r="GW26" s="28"/>
      <c r="GY26" s="18"/>
      <c r="GZ26" s="18"/>
      <c r="HA26" s="18"/>
      <c r="HB26" s="18"/>
      <c r="HC26" s="18"/>
      <c r="HD26" s="18"/>
      <c r="HH26" s="35" t="s">
        <v>136</v>
      </c>
      <c r="HI26" s="27"/>
      <c r="HJ26" s="27"/>
      <c r="HK26" s="28"/>
      <c r="HL26" s="36" t="s">
        <v>132</v>
      </c>
      <c r="HM26" s="27"/>
      <c r="HN26" s="27"/>
      <c r="HO26" s="27"/>
      <c r="HP26" s="27"/>
      <c r="HQ26" s="27"/>
      <c r="HR26" s="27"/>
      <c r="HS26" s="27"/>
      <c r="HT26" s="27"/>
      <c r="HU26" s="28"/>
      <c r="HV26" s="35" t="s">
        <v>137</v>
      </c>
      <c r="HW26" s="27"/>
      <c r="HX26" s="27"/>
      <c r="HY26" s="28"/>
      <c r="HZ26" s="36" t="s">
        <v>132</v>
      </c>
      <c r="IA26" s="27"/>
      <c r="IB26" s="27"/>
      <c r="IC26" s="27"/>
      <c r="ID26" s="27"/>
      <c r="IE26" s="27"/>
      <c r="IF26" s="27"/>
      <c r="IG26" s="28"/>
      <c r="IJ26" s="18"/>
      <c r="IK26" s="18"/>
      <c r="IN26" s="35" t="s">
        <v>138</v>
      </c>
      <c r="IO26" s="27"/>
      <c r="IP26" s="27"/>
      <c r="IQ26" s="28"/>
      <c r="IR26" s="36" t="s">
        <v>132</v>
      </c>
      <c r="IS26" s="27"/>
      <c r="IT26" s="27"/>
      <c r="IU26" s="27"/>
      <c r="IV26" s="27"/>
      <c r="IW26" s="27"/>
      <c r="IX26" s="27"/>
      <c r="IY26" s="28"/>
    </row>
    <row r="27" spans="2:570" ht="25" customHeight="1" x14ac:dyDescent="0.35"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BM27" s="46" t="s">
        <v>139</v>
      </c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8"/>
      <c r="CB27" s="46" t="s">
        <v>139</v>
      </c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8"/>
      <c r="CV27" s="46" t="s">
        <v>139</v>
      </c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8"/>
      <c r="DK27" s="18"/>
      <c r="DL27" s="46" t="s">
        <v>139</v>
      </c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8"/>
      <c r="EM27" s="18"/>
      <c r="EN27" s="46" t="s">
        <v>139</v>
      </c>
      <c r="EO27" s="27"/>
      <c r="EP27" s="27"/>
      <c r="EQ27" s="27"/>
      <c r="ER27" s="27"/>
      <c r="ES27" s="27"/>
      <c r="ET27" s="27"/>
      <c r="EU27" s="27"/>
      <c r="EV27" s="28"/>
      <c r="EY27" s="46" t="s">
        <v>139</v>
      </c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8"/>
      <c r="FO27" s="18"/>
      <c r="FP27" s="18"/>
      <c r="FQ27" s="18"/>
      <c r="FR27" s="18"/>
      <c r="FU27" s="46" t="s">
        <v>139</v>
      </c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8"/>
      <c r="GJ27" s="46" t="s">
        <v>139</v>
      </c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8"/>
      <c r="GY27" s="18"/>
      <c r="GZ27" s="18"/>
      <c r="HA27" s="18"/>
      <c r="HB27" s="18"/>
      <c r="HC27" s="18"/>
      <c r="HD27" s="18"/>
      <c r="HH27" s="46" t="s">
        <v>139</v>
      </c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8"/>
      <c r="HV27" s="46" t="s">
        <v>139</v>
      </c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8"/>
      <c r="IJ27" s="18"/>
      <c r="IK27" s="18"/>
      <c r="IN27" s="46" t="s">
        <v>139</v>
      </c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8"/>
    </row>
    <row r="28" spans="2:570" ht="25" customHeight="1" x14ac:dyDescent="0.35"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BM28" s="36" t="s">
        <v>140</v>
      </c>
      <c r="BN28" s="27"/>
      <c r="BO28" s="27"/>
      <c r="BP28" s="27"/>
      <c r="BQ28" s="28"/>
      <c r="BR28" s="36" t="s">
        <v>140</v>
      </c>
      <c r="BS28" s="27"/>
      <c r="BT28" s="27"/>
      <c r="BU28" s="28"/>
      <c r="CB28" s="36" t="s">
        <v>140</v>
      </c>
      <c r="CC28" s="27"/>
      <c r="CD28" s="27"/>
      <c r="CE28" s="27"/>
      <c r="CF28" s="28"/>
      <c r="CG28" s="36" t="s">
        <v>140</v>
      </c>
      <c r="CH28" s="27"/>
      <c r="CI28" s="27"/>
      <c r="CJ28" s="27"/>
      <c r="CK28" s="27"/>
      <c r="CL28" s="27"/>
      <c r="CM28" s="27"/>
      <c r="CN28" s="27"/>
      <c r="CO28" s="27"/>
      <c r="CP28" s="28"/>
      <c r="CV28" s="36" t="s">
        <v>140</v>
      </c>
      <c r="CW28" s="27"/>
      <c r="CX28" s="27"/>
      <c r="CY28" s="27"/>
      <c r="CZ28" s="28"/>
      <c r="DA28" s="36" t="s">
        <v>140</v>
      </c>
      <c r="DB28" s="27"/>
      <c r="DC28" s="27"/>
      <c r="DD28" s="27"/>
      <c r="DE28" s="27"/>
      <c r="DF28" s="27"/>
      <c r="DG28" s="27"/>
      <c r="DH28" s="27"/>
      <c r="DI28" s="27"/>
      <c r="DJ28" s="28"/>
      <c r="DK28" s="18"/>
      <c r="DL28" s="36" t="s">
        <v>140</v>
      </c>
      <c r="DM28" s="27"/>
      <c r="DN28" s="27"/>
      <c r="DO28" s="27"/>
      <c r="DP28" s="28"/>
      <c r="DQ28" s="36" t="s">
        <v>140</v>
      </c>
      <c r="DR28" s="27"/>
      <c r="DS28" s="27"/>
      <c r="DT28" s="27"/>
      <c r="DU28" s="27"/>
      <c r="DV28" s="27"/>
      <c r="DW28" s="27"/>
      <c r="DX28" s="27"/>
      <c r="DY28" s="27"/>
      <c r="DZ28" s="28"/>
      <c r="EM28" s="18"/>
      <c r="EN28" s="36" t="s">
        <v>140</v>
      </c>
      <c r="EO28" s="27"/>
      <c r="EP28" s="27"/>
      <c r="EQ28" s="27"/>
      <c r="ER28" s="28"/>
      <c r="ES28" s="36" t="s">
        <v>140</v>
      </c>
      <c r="ET28" s="27"/>
      <c r="EU28" s="27"/>
      <c r="EV28" s="28"/>
      <c r="EY28" s="36" t="s">
        <v>140</v>
      </c>
      <c r="EZ28" s="27"/>
      <c r="FA28" s="27"/>
      <c r="FB28" s="27"/>
      <c r="FC28" s="28"/>
      <c r="FD28" s="36" t="s">
        <v>140</v>
      </c>
      <c r="FE28" s="27"/>
      <c r="FF28" s="27"/>
      <c r="FG28" s="28"/>
      <c r="FO28" s="18"/>
      <c r="FP28" s="18"/>
      <c r="FQ28" s="18"/>
      <c r="FR28" s="18"/>
      <c r="FU28" s="36" t="s">
        <v>140</v>
      </c>
      <c r="FV28" s="27"/>
      <c r="FW28" s="27"/>
      <c r="FX28" s="27"/>
      <c r="FY28" s="28"/>
      <c r="FZ28" s="36" t="s">
        <v>140</v>
      </c>
      <c r="GA28" s="27"/>
      <c r="GB28" s="27"/>
      <c r="GC28" s="28"/>
      <c r="GJ28" s="36" t="s">
        <v>140</v>
      </c>
      <c r="GK28" s="27"/>
      <c r="GL28" s="27"/>
      <c r="GM28" s="27"/>
      <c r="GN28" s="28"/>
      <c r="GO28" s="36" t="s">
        <v>140</v>
      </c>
      <c r="GP28" s="27"/>
      <c r="GQ28" s="27"/>
      <c r="GR28" s="28"/>
      <c r="GY28" s="18"/>
      <c r="GZ28" s="18"/>
      <c r="HA28" s="18"/>
      <c r="HB28" s="18"/>
      <c r="HC28" s="18"/>
      <c r="HD28" s="18"/>
      <c r="HH28" s="36" t="s">
        <v>140</v>
      </c>
      <c r="HI28" s="27"/>
      <c r="HJ28" s="27"/>
      <c r="HK28" s="27"/>
      <c r="HL28" s="28"/>
      <c r="HM28" s="36" t="s">
        <v>140</v>
      </c>
      <c r="HN28" s="27"/>
      <c r="HO28" s="27"/>
      <c r="HP28" s="28"/>
      <c r="HV28" s="36" t="s">
        <v>140</v>
      </c>
      <c r="HW28" s="27"/>
      <c r="HX28" s="27"/>
      <c r="HY28" s="27"/>
      <c r="HZ28" s="28"/>
      <c r="IA28" s="36" t="s">
        <v>140</v>
      </c>
      <c r="IB28" s="27"/>
      <c r="IC28" s="27"/>
      <c r="ID28" s="28"/>
      <c r="IJ28" s="18"/>
      <c r="IK28" s="18"/>
      <c r="IN28" s="36" t="s">
        <v>140</v>
      </c>
      <c r="IO28" s="27"/>
      <c r="IP28" s="27"/>
      <c r="IQ28" s="27"/>
      <c r="IR28" s="28"/>
      <c r="IS28" s="36" t="s">
        <v>140</v>
      </c>
      <c r="IT28" s="27"/>
      <c r="IU28" s="27"/>
      <c r="IV28" s="28"/>
    </row>
    <row r="29" spans="2:570" ht="25" customHeight="1" x14ac:dyDescent="0.35"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 spans="2:570" ht="25" customHeight="1" x14ac:dyDescent="0.35"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</row>
    <row r="31" spans="2:570" ht="25" customHeight="1" x14ac:dyDescent="0.35"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BA31" s="26" t="s">
        <v>58</v>
      </c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8"/>
      <c r="FQ31" s="70" t="s">
        <v>59</v>
      </c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  <c r="IW31" s="71"/>
      <c r="IX31" s="71"/>
      <c r="IY31" s="71"/>
      <c r="IZ31" s="71"/>
      <c r="JA31" s="71"/>
      <c r="JB31" s="71"/>
      <c r="JC31" s="71"/>
      <c r="JD31" s="71"/>
      <c r="JE31" s="71"/>
      <c r="JF31" s="71"/>
      <c r="JG31" s="71"/>
      <c r="JH31" s="71"/>
      <c r="JI31" s="71"/>
      <c r="JJ31" s="71"/>
      <c r="JK31" s="71"/>
      <c r="JL31" s="71"/>
      <c r="JM31" s="71"/>
      <c r="JN31" s="71"/>
      <c r="JO31" s="71"/>
      <c r="JP31" s="71"/>
      <c r="JQ31" s="71"/>
      <c r="JR31" s="71"/>
      <c r="JS31" s="71"/>
      <c r="JT31" s="71"/>
      <c r="JU31" s="72"/>
    </row>
    <row r="32" spans="2:570" ht="25" customHeight="1" x14ac:dyDescent="0.35"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BV32" s="35" t="s">
        <v>123</v>
      </c>
      <c r="BW32" s="27"/>
      <c r="BX32" s="28"/>
      <c r="BY32" s="36" t="s">
        <v>141</v>
      </c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8"/>
      <c r="CW32" s="35" t="s">
        <v>125</v>
      </c>
      <c r="CX32" s="27"/>
      <c r="CY32" s="28"/>
      <c r="CZ32" s="36" t="s">
        <v>142</v>
      </c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8"/>
      <c r="DS32" s="35" t="s">
        <v>127</v>
      </c>
      <c r="DT32" s="27"/>
      <c r="DU32" s="28"/>
      <c r="DV32" s="36" t="s">
        <v>143</v>
      </c>
      <c r="DW32" s="27"/>
      <c r="DX32" s="27"/>
      <c r="DY32" s="27"/>
      <c r="DZ32" s="27"/>
      <c r="EA32" s="27"/>
      <c r="EB32" s="27"/>
      <c r="EC32" s="27"/>
      <c r="ED32" s="27"/>
      <c r="EE32" s="27"/>
      <c r="EF32" s="28"/>
      <c r="EH32" s="35" t="s">
        <v>129</v>
      </c>
      <c r="EI32" s="27"/>
      <c r="EJ32" s="28"/>
      <c r="EK32" s="36" t="s">
        <v>144</v>
      </c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8"/>
      <c r="EX32" s="35" t="s">
        <v>131</v>
      </c>
      <c r="EY32" s="27"/>
      <c r="EZ32" s="28"/>
      <c r="FA32" s="36" t="s">
        <v>145</v>
      </c>
      <c r="FB32" s="27"/>
      <c r="FC32" s="27"/>
      <c r="FD32" s="27"/>
      <c r="FE32" s="27"/>
      <c r="FF32" s="27"/>
      <c r="FG32" s="28"/>
      <c r="FI32" s="35" t="s">
        <v>133</v>
      </c>
      <c r="FJ32" s="27"/>
      <c r="FK32" s="28"/>
      <c r="FL32" s="36" t="s">
        <v>145</v>
      </c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8"/>
      <c r="GF32" s="35" t="s">
        <v>134</v>
      </c>
      <c r="GG32" s="27"/>
      <c r="GH32" s="28"/>
      <c r="GI32" s="36" t="s">
        <v>145</v>
      </c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8"/>
      <c r="GZ32" s="35" t="s">
        <v>135</v>
      </c>
      <c r="HA32" s="27"/>
      <c r="HB32" s="28"/>
      <c r="HC32" s="36" t="s">
        <v>146</v>
      </c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8"/>
      <c r="HR32" s="35" t="s">
        <v>136</v>
      </c>
      <c r="HS32" s="27"/>
      <c r="HT32" s="28"/>
      <c r="HU32" s="36" t="s">
        <v>146</v>
      </c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8"/>
      <c r="IJ32" s="35" t="s">
        <v>137</v>
      </c>
      <c r="IK32" s="27"/>
      <c r="IL32" s="28"/>
      <c r="IM32" s="36" t="s">
        <v>146</v>
      </c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8"/>
      <c r="IZ32" s="35" t="s">
        <v>138</v>
      </c>
      <c r="JA32" s="27"/>
      <c r="JB32" s="28"/>
      <c r="JC32" s="36" t="s">
        <v>146</v>
      </c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8"/>
    </row>
    <row r="33" spans="2:389" ht="25" customHeight="1" x14ac:dyDescent="0.35"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BV33" s="47" t="s">
        <v>147</v>
      </c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8"/>
      <c r="CW33" s="47" t="s">
        <v>148</v>
      </c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8"/>
      <c r="DS33" s="47" t="s">
        <v>149</v>
      </c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8"/>
      <c r="EH33" s="47" t="s">
        <v>150</v>
      </c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8"/>
      <c r="EX33" s="47" t="s">
        <v>150</v>
      </c>
      <c r="EY33" s="27"/>
      <c r="EZ33" s="27"/>
      <c r="FA33" s="27"/>
      <c r="FB33" s="27"/>
      <c r="FC33" s="27"/>
      <c r="FD33" s="27"/>
      <c r="FE33" s="27"/>
      <c r="FF33" s="27"/>
      <c r="FG33" s="28"/>
      <c r="FI33" s="47" t="s">
        <v>151</v>
      </c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8"/>
      <c r="GF33" s="47" t="s">
        <v>152</v>
      </c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8"/>
      <c r="GZ33" s="47" t="s">
        <v>153</v>
      </c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8"/>
      <c r="HR33" s="47" t="s">
        <v>153</v>
      </c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8"/>
      <c r="IJ33" s="47" t="s">
        <v>153</v>
      </c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8"/>
      <c r="IZ33" s="47" t="s">
        <v>154</v>
      </c>
      <c r="JA33" s="27"/>
      <c r="JB33" s="27"/>
      <c r="JC33" s="27"/>
      <c r="JD33" s="27"/>
      <c r="JE33" s="27"/>
      <c r="JF33" s="27"/>
      <c r="JG33" s="27"/>
      <c r="JH33" s="27"/>
      <c r="JI33" s="27"/>
      <c r="JJ33" s="27"/>
      <c r="JK33" s="27"/>
      <c r="JL33" s="27"/>
      <c r="JM33" s="27"/>
      <c r="JN33" s="28"/>
    </row>
    <row r="34" spans="2:389" ht="25" customHeight="1" x14ac:dyDescent="0.35"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BV34" s="48"/>
      <c r="BW34" s="49"/>
      <c r="BX34" s="48"/>
      <c r="BY34" s="49"/>
      <c r="CE34" s="48"/>
      <c r="CF34" s="49"/>
      <c r="CG34" s="48"/>
      <c r="CH34" s="49"/>
      <c r="CI34" s="48"/>
      <c r="CJ34" s="49"/>
      <c r="CK34" s="48"/>
      <c r="CL34" s="49"/>
      <c r="CM34" s="47"/>
      <c r="CN34" s="28"/>
      <c r="CO34" s="49"/>
      <c r="CP34" s="47"/>
      <c r="CQ34" s="27"/>
      <c r="CR34" s="27"/>
      <c r="CS34" s="27"/>
      <c r="CT34" s="27"/>
      <c r="CU34" s="28"/>
      <c r="CV34" s="49"/>
      <c r="CW34" s="47"/>
      <c r="CX34" s="27"/>
      <c r="CY34" s="27"/>
      <c r="CZ34" s="27"/>
      <c r="DA34" s="27"/>
      <c r="DB34" s="27"/>
      <c r="DC34" s="27"/>
      <c r="DD34" s="27"/>
      <c r="DE34" s="27"/>
      <c r="DF34" s="27"/>
      <c r="DG34" s="28"/>
      <c r="DH34" s="49"/>
      <c r="DI34" s="48"/>
      <c r="DJ34" s="49"/>
      <c r="DK34" s="48"/>
      <c r="DL34" s="49"/>
      <c r="DM34" s="48"/>
      <c r="DN34" s="49"/>
      <c r="DO34" s="48"/>
      <c r="DP34" s="49"/>
      <c r="DQ34" s="48"/>
      <c r="DR34" s="49"/>
      <c r="DS34" s="47"/>
      <c r="DT34" s="27"/>
      <c r="DU34" s="27"/>
      <c r="DV34" s="28"/>
      <c r="DW34" s="49"/>
      <c r="DX34" s="47"/>
      <c r="DY34" s="27"/>
      <c r="DZ34" s="27"/>
      <c r="EA34" s="27"/>
      <c r="EB34" s="27"/>
      <c r="EC34" s="27"/>
      <c r="ED34" s="27"/>
      <c r="EE34" s="27"/>
      <c r="EF34" s="28"/>
      <c r="EG34" s="49"/>
      <c r="EH34" s="48"/>
      <c r="EI34" s="49"/>
      <c r="EJ34" s="48"/>
      <c r="EK34" s="49"/>
      <c r="EL34" s="47"/>
      <c r="EM34" s="27"/>
      <c r="EN34" s="27"/>
      <c r="EO34" s="27"/>
      <c r="EP34" s="27"/>
      <c r="EQ34" s="27"/>
      <c r="ER34" s="27"/>
      <c r="ES34" s="27"/>
      <c r="ET34" s="27"/>
      <c r="EU34" s="27"/>
      <c r="EV34" s="28"/>
      <c r="EW34" s="49"/>
      <c r="EX34" s="47"/>
      <c r="EY34" s="28"/>
      <c r="EZ34" s="49"/>
      <c r="FA34" s="47"/>
      <c r="FB34" s="27"/>
      <c r="FC34" s="27"/>
      <c r="FD34" s="27"/>
      <c r="FE34" s="27"/>
      <c r="FF34" s="27"/>
      <c r="FG34" s="28"/>
      <c r="FH34" s="49"/>
      <c r="FI34" s="47"/>
      <c r="FJ34" s="27"/>
      <c r="FK34" s="27"/>
      <c r="FL34" s="27"/>
      <c r="FM34" s="27"/>
      <c r="FN34" s="27"/>
      <c r="FO34" s="27"/>
      <c r="FP34" s="28"/>
      <c r="FQ34" s="49"/>
      <c r="FR34" s="48"/>
      <c r="FS34" s="49"/>
      <c r="FT34" s="48"/>
      <c r="FU34" s="49"/>
      <c r="FV34" s="48"/>
      <c r="FW34" s="49"/>
      <c r="FX34" s="47"/>
      <c r="FY34" s="28"/>
      <c r="FZ34" s="49"/>
      <c r="GA34" s="47"/>
      <c r="GB34" s="27"/>
      <c r="GC34" s="27"/>
      <c r="GD34" s="28"/>
      <c r="GE34" s="49"/>
      <c r="GF34" s="47"/>
      <c r="GG34" s="28"/>
      <c r="GH34" s="49"/>
      <c r="GI34" s="47"/>
      <c r="GJ34" s="27"/>
      <c r="GK34" s="27"/>
      <c r="GL34" s="27"/>
      <c r="GM34" s="27"/>
      <c r="GN34" s="27"/>
      <c r="GO34" s="28"/>
      <c r="GP34" s="49"/>
      <c r="GQ34" s="47"/>
      <c r="GR34" s="27"/>
      <c r="GS34" s="27"/>
      <c r="GT34" s="27"/>
      <c r="GU34" s="27"/>
      <c r="GV34" s="27"/>
      <c r="GW34" s="27"/>
      <c r="GX34" s="28"/>
      <c r="GY34" s="49"/>
      <c r="GZ34" s="4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8"/>
      <c r="HQ34" s="49"/>
      <c r="HR34" s="4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8"/>
      <c r="II34" s="49"/>
      <c r="IJ34" s="4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8"/>
      <c r="IY34" s="49"/>
      <c r="IZ34" s="4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8"/>
    </row>
    <row r="35" spans="2:389" ht="25" customHeight="1" x14ac:dyDescent="0.35"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2:389" ht="25" customHeight="1" x14ac:dyDescent="0.35">
      <c r="Q36" s="18"/>
      <c r="R36" s="18"/>
      <c r="S36" s="18"/>
      <c r="T36" s="18"/>
      <c r="U36" s="18"/>
      <c r="V36" s="18"/>
      <c r="W36" s="18"/>
      <c r="X36" s="18"/>
      <c r="Y36" s="18"/>
    </row>
    <row r="37" spans="2:389" ht="25" customHeight="1" x14ac:dyDescent="0.35"/>
    <row r="38" spans="2:389" ht="25" customHeight="1" x14ac:dyDescent="0.35">
      <c r="AI38" s="73" t="s">
        <v>58</v>
      </c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5"/>
      <c r="FQ38" s="70" t="s">
        <v>59</v>
      </c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1"/>
      <c r="JS38" s="71"/>
      <c r="JT38" s="71"/>
      <c r="JU38" s="71"/>
      <c r="JV38" s="71"/>
      <c r="JW38" s="71"/>
      <c r="JX38" s="71"/>
      <c r="JY38" s="71"/>
      <c r="JZ38" s="71"/>
      <c r="KA38" s="71"/>
      <c r="KB38" s="71"/>
      <c r="KC38" s="71"/>
      <c r="KD38" s="71"/>
      <c r="KE38" s="71"/>
      <c r="KF38" s="71"/>
      <c r="KG38" s="71"/>
      <c r="KH38" s="71"/>
      <c r="KI38" s="71"/>
      <c r="KJ38" s="71"/>
      <c r="KK38" s="71"/>
      <c r="KL38" s="71"/>
      <c r="KM38" s="71"/>
      <c r="KN38" s="71"/>
      <c r="KO38" s="71"/>
      <c r="KP38" s="71"/>
      <c r="KQ38" s="71"/>
      <c r="KR38" s="71"/>
      <c r="KS38" s="73" t="s">
        <v>419</v>
      </c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6"/>
    </row>
    <row r="39" spans="2:389" ht="25" customHeight="1" x14ac:dyDescent="0.35">
      <c r="B39" s="45" t="s">
        <v>155</v>
      </c>
      <c r="C39" s="30"/>
      <c r="D39" s="31"/>
      <c r="AU39" s="35" t="s">
        <v>156</v>
      </c>
      <c r="AV39" s="27"/>
      <c r="AW39" s="27"/>
      <c r="AX39" s="28"/>
      <c r="AY39" s="36" t="s">
        <v>157</v>
      </c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8"/>
      <c r="DX39" s="35" t="s">
        <v>158</v>
      </c>
      <c r="DY39" s="27"/>
      <c r="DZ39" s="27"/>
      <c r="EA39" s="28"/>
      <c r="EB39" s="36" t="s">
        <v>159</v>
      </c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8"/>
      <c r="GF39" s="35" t="s">
        <v>160</v>
      </c>
      <c r="GG39" s="27"/>
      <c r="GH39" s="27"/>
      <c r="GI39" s="28"/>
      <c r="GJ39" s="36" t="s">
        <v>161</v>
      </c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8"/>
      <c r="IM39" s="35" t="s">
        <v>162</v>
      </c>
      <c r="IN39" s="27"/>
      <c r="IO39" s="27"/>
      <c r="IP39" s="28"/>
      <c r="IQ39" s="36" t="s">
        <v>163</v>
      </c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8"/>
      <c r="KQ39" s="35" t="s">
        <v>164</v>
      </c>
      <c r="KR39" s="27"/>
      <c r="KS39" s="27"/>
      <c r="KT39" s="28"/>
      <c r="KU39" s="36" t="s">
        <v>163</v>
      </c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8"/>
    </row>
    <row r="40" spans="2:389" ht="25" customHeight="1" x14ac:dyDescent="0.35">
      <c r="B40" s="51"/>
      <c r="C40" s="52"/>
      <c r="D40" s="53"/>
      <c r="AU40" s="46" t="s">
        <v>122</v>
      </c>
      <c r="AV40" s="27"/>
      <c r="AW40" s="27"/>
      <c r="AX40" s="27"/>
      <c r="AY40" s="27"/>
      <c r="AZ40" s="28"/>
      <c r="BA40" s="46" t="s">
        <v>139</v>
      </c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8"/>
      <c r="BR40" s="50" t="s">
        <v>165</v>
      </c>
      <c r="BS40" s="28"/>
      <c r="DX40" s="46" t="s">
        <v>122</v>
      </c>
      <c r="DY40" s="27"/>
      <c r="DZ40" s="27"/>
      <c r="EA40" s="27"/>
      <c r="EB40" s="27"/>
      <c r="EC40" s="28"/>
      <c r="ED40" s="46" t="s">
        <v>139</v>
      </c>
      <c r="EE40" s="27"/>
      <c r="EF40" s="27"/>
      <c r="EG40" s="27"/>
      <c r="EH40" s="27"/>
      <c r="EI40" s="27"/>
      <c r="EJ40" s="27"/>
      <c r="EK40" s="27"/>
      <c r="EL40" s="27"/>
      <c r="EM40" s="28"/>
      <c r="EN40" s="50" t="s">
        <v>165</v>
      </c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8"/>
      <c r="GF40" s="46" t="s">
        <v>122</v>
      </c>
      <c r="GG40" s="27"/>
      <c r="GH40" s="27"/>
      <c r="GI40" s="27"/>
      <c r="GJ40" s="27"/>
      <c r="GK40" s="28"/>
      <c r="GL40" s="46" t="s">
        <v>139</v>
      </c>
      <c r="GM40" s="27"/>
      <c r="GN40" s="27"/>
      <c r="GO40" s="27"/>
      <c r="GP40" s="27"/>
      <c r="GQ40" s="27"/>
      <c r="GR40" s="27"/>
      <c r="GS40" s="27"/>
      <c r="GT40" s="27"/>
      <c r="GU40" s="28"/>
      <c r="GV40" s="50" t="s">
        <v>165</v>
      </c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8"/>
      <c r="IM40" s="46" t="s">
        <v>122</v>
      </c>
      <c r="IN40" s="27"/>
      <c r="IO40" s="27"/>
      <c r="IP40" s="27"/>
      <c r="IQ40" s="27"/>
      <c r="IR40" s="28"/>
      <c r="IS40" s="46" t="s">
        <v>139</v>
      </c>
      <c r="IT40" s="27"/>
      <c r="IU40" s="27"/>
      <c r="IV40" s="27"/>
      <c r="IW40" s="27"/>
      <c r="IX40" s="27"/>
      <c r="IY40" s="27"/>
      <c r="IZ40" s="27"/>
      <c r="JA40" s="27"/>
      <c r="JB40" s="27"/>
      <c r="JC40" s="28"/>
      <c r="JD40" s="50" t="s">
        <v>165</v>
      </c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8"/>
      <c r="KQ40" s="46" t="s">
        <v>122</v>
      </c>
      <c r="KR40" s="27"/>
      <c r="KS40" s="27"/>
      <c r="KT40" s="27"/>
      <c r="KU40" s="27"/>
      <c r="KV40" s="28"/>
      <c r="KW40" s="46" t="s">
        <v>139</v>
      </c>
      <c r="KX40" s="27"/>
      <c r="KY40" s="27"/>
      <c r="KZ40" s="27"/>
      <c r="LA40" s="27"/>
      <c r="LB40" s="27"/>
      <c r="LC40" s="27"/>
      <c r="LD40" s="27"/>
      <c r="LE40" s="27"/>
      <c r="LF40" s="28"/>
      <c r="LG40" s="50" t="s">
        <v>165</v>
      </c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8"/>
    </row>
    <row r="41" spans="2:389" ht="25" customHeight="1" x14ac:dyDescent="0.35">
      <c r="B41" s="51"/>
      <c r="C41" s="52"/>
      <c r="D41" s="53"/>
      <c r="BA41" s="50" t="s">
        <v>165</v>
      </c>
      <c r="BB41" s="28"/>
      <c r="ED41" s="50" t="s">
        <v>165</v>
      </c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8"/>
      <c r="GL41" s="50" t="s">
        <v>165</v>
      </c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8"/>
      <c r="IS41" s="50" t="s">
        <v>165</v>
      </c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8"/>
      <c r="KW41" s="50" t="s">
        <v>165</v>
      </c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8"/>
    </row>
    <row r="42" spans="2:389" ht="25" customHeight="1" x14ac:dyDescent="0.35">
      <c r="B42" s="51"/>
      <c r="C42" s="52"/>
      <c r="D42" s="53"/>
    </row>
    <row r="43" spans="2:389" ht="25" customHeight="1" x14ac:dyDescent="0.35">
      <c r="B43" s="51"/>
      <c r="C43" s="52"/>
      <c r="D43" s="53"/>
      <c r="BM43" s="35" t="s">
        <v>166</v>
      </c>
      <c r="BN43" s="27"/>
      <c r="BO43" s="27"/>
      <c r="BP43" s="28"/>
      <c r="BQ43" s="36" t="s">
        <v>157</v>
      </c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8"/>
      <c r="EI43" s="35" t="s">
        <v>167</v>
      </c>
      <c r="EJ43" s="27"/>
      <c r="EK43" s="27"/>
      <c r="EL43" s="28"/>
      <c r="EM43" s="36" t="s">
        <v>168</v>
      </c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8"/>
      <c r="GQ43" s="35" t="s">
        <v>169</v>
      </c>
      <c r="GR43" s="27"/>
      <c r="GS43" s="27"/>
      <c r="GT43" s="28"/>
      <c r="GU43" s="36" t="s">
        <v>161</v>
      </c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8"/>
      <c r="IY43" s="35" t="s">
        <v>170</v>
      </c>
      <c r="IZ43" s="27"/>
      <c r="JA43" s="27"/>
      <c r="JB43" s="28"/>
      <c r="JC43" s="36" t="s">
        <v>163</v>
      </c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8"/>
      <c r="LB43" s="35" t="s">
        <v>171</v>
      </c>
      <c r="LC43" s="27"/>
      <c r="LD43" s="27"/>
      <c r="LE43" s="28"/>
      <c r="LF43" s="36" t="s">
        <v>163</v>
      </c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8"/>
    </row>
    <row r="44" spans="2:389" ht="25" customHeight="1" x14ac:dyDescent="0.35">
      <c r="B44" s="32"/>
      <c r="C44" s="33"/>
      <c r="D44" s="34"/>
      <c r="BM44" s="46" t="s">
        <v>122</v>
      </c>
      <c r="BN44" s="27"/>
      <c r="BO44" s="27"/>
      <c r="BP44" s="27"/>
      <c r="BQ44" s="27"/>
      <c r="BR44" s="28"/>
      <c r="BS44" s="46" t="s">
        <v>139</v>
      </c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8"/>
      <c r="CI44" s="50" t="s">
        <v>165</v>
      </c>
      <c r="CJ44" s="28"/>
      <c r="EI44" s="46" t="s">
        <v>122</v>
      </c>
      <c r="EJ44" s="27"/>
      <c r="EK44" s="27"/>
      <c r="EL44" s="27"/>
      <c r="EM44" s="27"/>
      <c r="EN44" s="28"/>
      <c r="EO44" s="46" t="s">
        <v>139</v>
      </c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8"/>
      <c r="FA44" s="50" t="s">
        <v>165</v>
      </c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8"/>
      <c r="GQ44" s="46" t="s">
        <v>122</v>
      </c>
      <c r="GR44" s="27"/>
      <c r="GS44" s="27"/>
      <c r="GT44" s="27"/>
      <c r="GU44" s="27"/>
      <c r="GV44" s="28"/>
      <c r="GW44" s="46" t="s">
        <v>139</v>
      </c>
      <c r="GX44" s="27"/>
      <c r="GY44" s="27"/>
      <c r="GZ44" s="27"/>
      <c r="HA44" s="27"/>
      <c r="HB44" s="27"/>
      <c r="HC44" s="27"/>
      <c r="HD44" s="27"/>
      <c r="HE44" s="27"/>
      <c r="HF44" s="28"/>
      <c r="HG44" s="50" t="s">
        <v>165</v>
      </c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8"/>
      <c r="IY44" s="46" t="s">
        <v>122</v>
      </c>
      <c r="IZ44" s="27"/>
      <c r="JA44" s="27"/>
      <c r="JB44" s="27"/>
      <c r="JC44" s="27"/>
      <c r="JD44" s="28"/>
      <c r="JE44" s="46" t="s">
        <v>139</v>
      </c>
      <c r="JF44" s="27"/>
      <c r="JG44" s="27"/>
      <c r="JH44" s="27"/>
      <c r="JI44" s="27"/>
      <c r="JJ44" s="27"/>
      <c r="JK44" s="27"/>
      <c r="JL44" s="27"/>
      <c r="JM44" s="27"/>
      <c r="JN44" s="28"/>
      <c r="JO44" s="50" t="s">
        <v>165</v>
      </c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8"/>
      <c r="LB44" s="46" t="s">
        <v>122</v>
      </c>
      <c r="LC44" s="27"/>
      <c r="LD44" s="27"/>
      <c r="LE44" s="27"/>
      <c r="LF44" s="27"/>
      <c r="LG44" s="28"/>
      <c r="LH44" s="46" t="s">
        <v>139</v>
      </c>
      <c r="LI44" s="27"/>
      <c r="LJ44" s="27"/>
      <c r="LK44" s="27"/>
      <c r="LL44" s="27"/>
      <c r="LM44" s="27"/>
      <c r="LN44" s="27"/>
      <c r="LO44" s="27"/>
      <c r="LP44" s="27"/>
      <c r="LQ44" s="28"/>
      <c r="LR44" s="50" t="s">
        <v>165</v>
      </c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8"/>
    </row>
    <row r="45" spans="2:389" ht="25" customHeight="1" x14ac:dyDescent="0.35">
      <c r="BS45" s="50" t="s">
        <v>165</v>
      </c>
      <c r="BT45" s="28"/>
      <c r="EO45" s="50" t="s">
        <v>165</v>
      </c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8"/>
      <c r="GW45" s="50" t="s">
        <v>165</v>
      </c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8"/>
      <c r="JE45" s="50" t="s">
        <v>165</v>
      </c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8"/>
      <c r="LH45" s="50" t="s">
        <v>165</v>
      </c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8"/>
    </row>
    <row r="46" spans="2:389" ht="25" customHeight="1" x14ac:dyDescent="0.35"/>
    <row r="47" spans="2:389" ht="25" customHeight="1" x14ac:dyDescent="0.35">
      <c r="CE47" s="35" t="s">
        <v>172</v>
      </c>
      <c r="CF47" s="27"/>
      <c r="CG47" s="27"/>
      <c r="CH47" s="28"/>
      <c r="CI47" s="36" t="s">
        <v>157</v>
      </c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8"/>
      <c r="EV47" s="35" t="s">
        <v>173</v>
      </c>
      <c r="EW47" s="27"/>
      <c r="EX47" s="27"/>
      <c r="EY47" s="28"/>
      <c r="EZ47" s="36" t="s">
        <v>174</v>
      </c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8"/>
      <c r="HB47" s="35" t="s">
        <v>175</v>
      </c>
      <c r="HC47" s="27"/>
      <c r="HD47" s="27"/>
      <c r="HE47" s="28"/>
      <c r="HF47" s="36" t="s">
        <v>161</v>
      </c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8"/>
      <c r="JJ47" s="35" t="s">
        <v>176</v>
      </c>
      <c r="JK47" s="27"/>
      <c r="JL47" s="27"/>
      <c r="JM47" s="28"/>
      <c r="JN47" s="36" t="s">
        <v>163</v>
      </c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8"/>
      <c r="LM47" s="35" t="s">
        <v>177</v>
      </c>
      <c r="LN47" s="27"/>
      <c r="LO47" s="27"/>
      <c r="LP47" s="28"/>
      <c r="LQ47" s="36" t="s">
        <v>163</v>
      </c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8"/>
    </row>
    <row r="48" spans="2:389" ht="25" customHeight="1" x14ac:dyDescent="0.35">
      <c r="CE48" s="46" t="s">
        <v>122</v>
      </c>
      <c r="CF48" s="27"/>
      <c r="CG48" s="27"/>
      <c r="CH48" s="27"/>
      <c r="CI48" s="27"/>
      <c r="CJ48" s="28"/>
      <c r="CK48" s="46" t="s">
        <v>139</v>
      </c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8"/>
      <c r="DA48" s="50" t="s">
        <v>165</v>
      </c>
      <c r="DB48" s="28"/>
      <c r="EV48" s="46" t="s">
        <v>122</v>
      </c>
      <c r="EW48" s="27"/>
      <c r="EX48" s="27"/>
      <c r="EY48" s="27"/>
      <c r="EZ48" s="27"/>
      <c r="FA48" s="28"/>
      <c r="FB48" s="46" t="s">
        <v>139</v>
      </c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8"/>
      <c r="FO48" s="50" t="s">
        <v>165</v>
      </c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8"/>
      <c r="HB48" s="46" t="s">
        <v>122</v>
      </c>
      <c r="HC48" s="27"/>
      <c r="HD48" s="27"/>
      <c r="HE48" s="27"/>
      <c r="HF48" s="27"/>
      <c r="HG48" s="28"/>
      <c r="HH48" s="46" t="s">
        <v>139</v>
      </c>
      <c r="HI48" s="27"/>
      <c r="HJ48" s="27"/>
      <c r="HK48" s="27"/>
      <c r="HL48" s="27"/>
      <c r="HM48" s="27"/>
      <c r="HN48" s="27"/>
      <c r="HO48" s="27"/>
      <c r="HP48" s="27"/>
      <c r="HQ48" s="28"/>
      <c r="HR48" s="50" t="s">
        <v>165</v>
      </c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8"/>
      <c r="JJ48" s="46" t="s">
        <v>122</v>
      </c>
      <c r="JK48" s="27"/>
      <c r="JL48" s="27"/>
      <c r="JM48" s="27"/>
      <c r="JN48" s="27"/>
      <c r="JO48" s="28"/>
      <c r="JP48" s="46" t="s">
        <v>139</v>
      </c>
      <c r="JQ48" s="27"/>
      <c r="JR48" s="27"/>
      <c r="JS48" s="27"/>
      <c r="JT48" s="27"/>
      <c r="JU48" s="27"/>
      <c r="JV48" s="27"/>
      <c r="JW48" s="27"/>
      <c r="JX48" s="27"/>
      <c r="JY48" s="28"/>
      <c r="JZ48" s="50" t="s">
        <v>165</v>
      </c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8"/>
      <c r="LM48" s="46" t="s">
        <v>122</v>
      </c>
      <c r="LN48" s="27"/>
      <c r="LO48" s="27"/>
      <c r="LP48" s="27"/>
      <c r="LQ48" s="27"/>
      <c r="LR48" s="28"/>
      <c r="LS48" s="46" t="s">
        <v>139</v>
      </c>
      <c r="LT48" s="27"/>
      <c r="LU48" s="27"/>
      <c r="LV48" s="27"/>
      <c r="LW48" s="27"/>
      <c r="LX48" s="27"/>
      <c r="LY48" s="27"/>
      <c r="LZ48" s="27"/>
      <c r="MA48" s="27"/>
      <c r="MB48" s="28"/>
      <c r="MC48" s="50" t="s">
        <v>165</v>
      </c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8"/>
    </row>
    <row r="49" spans="41:395" ht="25" customHeight="1" x14ac:dyDescent="0.35">
      <c r="CK49" s="50" t="s">
        <v>165</v>
      </c>
      <c r="CL49" s="28"/>
      <c r="FB49" s="50" t="s">
        <v>165</v>
      </c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8"/>
      <c r="HH49" s="50" t="s">
        <v>165</v>
      </c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8"/>
      <c r="JP49" s="50" t="s">
        <v>165</v>
      </c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8"/>
      <c r="LS49" s="50" t="s">
        <v>165</v>
      </c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8"/>
    </row>
    <row r="50" spans="41:395" ht="25" customHeight="1" x14ac:dyDescent="0.35"/>
    <row r="51" spans="41:395" ht="25" customHeight="1" x14ac:dyDescent="0.35">
      <c r="CV51" s="35" t="s">
        <v>178</v>
      </c>
      <c r="CW51" s="27"/>
      <c r="CX51" s="27"/>
      <c r="CY51" s="28"/>
      <c r="CZ51" s="36" t="s">
        <v>157</v>
      </c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8"/>
      <c r="FH51" s="18"/>
      <c r="FJ51" s="35" t="s">
        <v>179</v>
      </c>
      <c r="FK51" s="27"/>
      <c r="FL51" s="27"/>
      <c r="FM51" s="28"/>
      <c r="FN51" s="36" t="s">
        <v>161</v>
      </c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8"/>
      <c r="HM51" s="35" t="s">
        <v>180</v>
      </c>
      <c r="HN51" s="27"/>
      <c r="HO51" s="27"/>
      <c r="HP51" s="28"/>
      <c r="HQ51" s="36" t="s">
        <v>161</v>
      </c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8"/>
      <c r="JU51" s="35" t="s">
        <v>181</v>
      </c>
      <c r="JV51" s="27"/>
      <c r="JW51" s="27"/>
      <c r="JX51" s="28"/>
      <c r="JY51" s="36" t="s">
        <v>163</v>
      </c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8"/>
      <c r="LX51" s="35" t="s">
        <v>182</v>
      </c>
      <c r="LY51" s="27"/>
      <c r="LZ51" s="27"/>
      <c r="MA51" s="28"/>
      <c r="MB51" s="36" t="s">
        <v>163</v>
      </c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8"/>
    </row>
    <row r="52" spans="41:395" ht="25" customHeight="1" x14ac:dyDescent="0.35">
      <c r="CV52" s="46" t="s">
        <v>122</v>
      </c>
      <c r="CW52" s="27"/>
      <c r="CX52" s="27"/>
      <c r="CY52" s="27"/>
      <c r="CZ52" s="27"/>
      <c r="DA52" s="28"/>
      <c r="DB52" s="46" t="s">
        <v>139</v>
      </c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8"/>
      <c r="DQ52" s="50" t="s">
        <v>165</v>
      </c>
      <c r="DR52" s="28"/>
      <c r="FH52" s="18"/>
      <c r="FJ52" s="46" t="s">
        <v>122</v>
      </c>
      <c r="FK52" s="27"/>
      <c r="FL52" s="27"/>
      <c r="FM52" s="27"/>
      <c r="FN52" s="27"/>
      <c r="FO52" s="28"/>
      <c r="FP52" s="46" t="s">
        <v>139</v>
      </c>
      <c r="FQ52" s="27"/>
      <c r="FR52" s="27"/>
      <c r="FS52" s="27"/>
      <c r="FT52" s="27"/>
      <c r="FU52" s="27"/>
      <c r="FV52" s="27"/>
      <c r="FW52" s="27"/>
      <c r="FX52" s="27"/>
      <c r="FY52" s="28"/>
      <c r="FZ52" s="50" t="s">
        <v>165</v>
      </c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8"/>
      <c r="HM52" s="46" t="s">
        <v>122</v>
      </c>
      <c r="HN52" s="27"/>
      <c r="HO52" s="27"/>
      <c r="HP52" s="27"/>
      <c r="HQ52" s="27"/>
      <c r="HR52" s="28"/>
      <c r="HS52" s="46" t="s">
        <v>139</v>
      </c>
      <c r="HT52" s="27"/>
      <c r="HU52" s="27"/>
      <c r="HV52" s="27"/>
      <c r="HW52" s="27"/>
      <c r="HX52" s="27"/>
      <c r="HY52" s="27"/>
      <c r="HZ52" s="27"/>
      <c r="IA52" s="27"/>
      <c r="IB52" s="28"/>
      <c r="IC52" s="50" t="s">
        <v>165</v>
      </c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8"/>
      <c r="JU52" s="46" t="s">
        <v>122</v>
      </c>
      <c r="JV52" s="27"/>
      <c r="JW52" s="27"/>
      <c r="JX52" s="27"/>
      <c r="JY52" s="27"/>
      <c r="JZ52" s="28"/>
      <c r="KA52" s="46" t="s">
        <v>139</v>
      </c>
      <c r="KB52" s="27"/>
      <c r="KC52" s="27"/>
      <c r="KD52" s="27"/>
      <c r="KE52" s="27"/>
      <c r="KF52" s="27"/>
      <c r="KG52" s="27"/>
      <c r="KH52" s="27"/>
      <c r="KI52" s="27"/>
      <c r="KJ52" s="28"/>
      <c r="KK52" s="50" t="s">
        <v>165</v>
      </c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8"/>
      <c r="LX52" s="46" t="s">
        <v>122</v>
      </c>
      <c r="LY52" s="27"/>
      <c r="LZ52" s="27"/>
      <c r="MA52" s="27"/>
      <c r="MB52" s="27"/>
      <c r="MC52" s="28"/>
      <c r="MD52" s="46" t="s">
        <v>139</v>
      </c>
      <c r="ME52" s="27"/>
      <c r="MF52" s="27"/>
      <c r="MG52" s="27"/>
      <c r="MH52" s="27"/>
      <c r="MI52" s="27"/>
      <c r="MJ52" s="27"/>
      <c r="MK52" s="27"/>
      <c r="ML52" s="27"/>
      <c r="MM52" s="28"/>
      <c r="MN52" s="50" t="s">
        <v>165</v>
      </c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8"/>
    </row>
    <row r="53" spans="41:395" ht="25" customHeight="1" x14ac:dyDescent="0.35">
      <c r="DB53" s="50" t="s">
        <v>165</v>
      </c>
      <c r="DC53" s="28"/>
      <c r="FH53" s="18"/>
      <c r="FP53" s="50" t="s">
        <v>165</v>
      </c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8"/>
      <c r="HS53" s="50" t="s">
        <v>165</v>
      </c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8"/>
      <c r="KA53" s="50" t="s">
        <v>165</v>
      </c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8"/>
      <c r="MD53" s="50" t="s">
        <v>165</v>
      </c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8"/>
    </row>
    <row r="54" spans="41:395" ht="25" customHeight="1" x14ac:dyDescent="0.35"/>
    <row r="55" spans="41:395" ht="25" customHeight="1" x14ac:dyDescent="0.35">
      <c r="DL55" s="35" t="s">
        <v>183</v>
      </c>
      <c r="DM55" s="27"/>
      <c r="DN55" s="27"/>
      <c r="DO55" s="28"/>
      <c r="DP55" s="36" t="s">
        <v>159</v>
      </c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8"/>
      <c r="FU55" s="35" t="s">
        <v>184</v>
      </c>
      <c r="FV55" s="27"/>
      <c r="FW55" s="27"/>
      <c r="FX55" s="28"/>
      <c r="FY55" s="36" t="s">
        <v>161</v>
      </c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8"/>
      <c r="IB55" s="35" t="s">
        <v>185</v>
      </c>
      <c r="IC55" s="27"/>
      <c r="ID55" s="27"/>
      <c r="IE55" s="28"/>
      <c r="IF55" s="36" t="s">
        <v>163</v>
      </c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8"/>
      <c r="KF55" s="35" t="s">
        <v>186</v>
      </c>
      <c r="KG55" s="27"/>
      <c r="KH55" s="27"/>
      <c r="KI55" s="28"/>
      <c r="KJ55" s="36" t="s">
        <v>163</v>
      </c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8"/>
      <c r="MI55" s="35" t="s">
        <v>187</v>
      </c>
      <c r="MJ55" s="27"/>
      <c r="MK55" s="27"/>
      <c r="ML55" s="28"/>
      <c r="MM55" s="36" t="s">
        <v>163</v>
      </c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7"/>
      <c r="NR55" s="27"/>
      <c r="NS55" s="27"/>
      <c r="NT55" s="27"/>
      <c r="NU55" s="27"/>
      <c r="NV55" s="28"/>
    </row>
    <row r="56" spans="41:395" ht="25" customHeight="1" x14ac:dyDescent="0.35">
      <c r="DL56" s="46" t="s">
        <v>122</v>
      </c>
      <c r="DM56" s="27"/>
      <c r="DN56" s="27"/>
      <c r="DO56" s="27"/>
      <c r="DP56" s="27"/>
      <c r="DQ56" s="28"/>
      <c r="DR56" s="46" t="s">
        <v>139</v>
      </c>
      <c r="DS56" s="27"/>
      <c r="DT56" s="27"/>
      <c r="DU56" s="27"/>
      <c r="DV56" s="27"/>
      <c r="DW56" s="27"/>
      <c r="DX56" s="27"/>
      <c r="DY56" s="27"/>
      <c r="DZ56" s="27"/>
      <c r="EA56" s="27"/>
      <c r="EB56" s="28"/>
      <c r="EC56" s="50" t="s">
        <v>165</v>
      </c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8"/>
      <c r="FU56" s="46" t="s">
        <v>122</v>
      </c>
      <c r="FV56" s="27"/>
      <c r="FW56" s="27"/>
      <c r="FX56" s="27"/>
      <c r="FY56" s="27"/>
      <c r="FZ56" s="28"/>
      <c r="GA56" s="46" t="s">
        <v>139</v>
      </c>
      <c r="GB56" s="27"/>
      <c r="GC56" s="27"/>
      <c r="GD56" s="27"/>
      <c r="GE56" s="27"/>
      <c r="GF56" s="27"/>
      <c r="GG56" s="27"/>
      <c r="GH56" s="27"/>
      <c r="GI56" s="27"/>
      <c r="GJ56" s="28"/>
      <c r="GK56" s="50" t="s">
        <v>165</v>
      </c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8"/>
      <c r="IB56" s="46" t="s">
        <v>122</v>
      </c>
      <c r="IC56" s="27"/>
      <c r="ID56" s="27"/>
      <c r="IE56" s="27"/>
      <c r="IF56" s="27"/>
      <c r="IG56" s="28"/>
      <c r="IH56" s="46" t="s">
        <v>139</v>
      </c>
      <c r="II56" s="27"/>
      <c r="IJ56" s="27"/>
      <c r="IK56" s="27"/>
      <c r="IL56" s="27"/>
      <c r="IM56" s="27"/>
      <c r="IN56" s="27"/>
      <c r="IO56" s="27"/>
      <c r="IP56" s="27"/>
      <c r="IQ56" s="28"/>
      <c r="IR56" s="50" t="s">
        <v>165</v>
      </c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8"/>
      <c r="KF56" s="46" t="s">
        <v>122</v>
      </c>
      <c r="KG56" s="27"/>
      <c r="KH56" s="27"/>
      <c r="KI56" s="27"/>
      <c r="KJ56" s="27"/>
      <c r="KK56" s="28"/>
      <c r="KL56" s="46" t="s">
        <v>139</v>
      </c>
      <c r="KM56" s="27"/>
      <c r="KN56" s="27"/>
      <c r="KO56" s="27"/>
      <c r="KP56" s="27"/>
      <c r="KQ56" s="27"/>
      <c r="KR56" s="27"/>
      <c r="KS56" s="27"/>
      <c r="KT56" s="27"/>
      <c r="KU56" s="28"/>
      <c r="KV56" s="50" t="s">
        <v>165</v>
      </c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8"/>
      <c r="MI56" s="46" t="s">
        <v>122</v>
      </c>
      <c r="MJ56" s="27"/>
      <c r="MK56" s="27"/>
      <c r="ML56" s="27"/>
      <c r="MM56" s="27"/>
      <c r="MN56" s="28"/>
      <c r="MO56" s="46" t="s">
        <v>139</v>
      </c>
      <c r="MP56" s="27"/>
      <c r="MQ56" s="27"/>
      <c r="MR56" s="27"/>
      <c r="MS56" s="27"/>
      <c r="MT56" s="27"/>
      <c r="MU56" s="27"/>
      <c r="MV56" s="27"/>
      <c r="MW56" s="27"/>
      <c r="MX56" s="28"/>
      <c r="MY56" s="50" t="s">
        <v>165</v>
      </c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  <c r="NO56" s="27"/>
      <c r="NP56" s="27"/>
      <c r="NQ56" s="27"/>
      <c r="NR56" s="27"/>
      <c r="NS56" s="27"/>
      <c r="NT56" s="27"/>
      <c r="NU56" s="27"/>
      <c r="NV56" s="28"/>
    </row>
    <row r="57" spans="41:395" ht="25" customHeight="1" x14ac:dyDescent="0.35">
      <c r="DR57" s="50" t="s">
        <v>165</v>
      </c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8"/>
      <c r="GA57" s="50" t="s">
        <v>165</v>
      </c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8"/>
      <c r="IH57" s="50" t="s">
        <v>165</v>
      </c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8"/>
      <c r="KL57" s="50" t="s">
        <v>165</v>
      </c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8"/>
      <c r="MO57" s="50" t="s">
        <v>165</v>
      </c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8"/>
    </row>
    <row r="58" spans="41:395" ht="25" customHeight="1" x14ac:dyDescent="0.35"/>
    <row r="59" spans="41:395" ht="25" customHeight="1" x14ac:dyDescent="0.35">
      <c r="AO59" s="73" t="s">
        <v>58</v>
      </c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5"/>
      <c r="FQ59" s="70" t="s">
        <v>59</v>
      </c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1"/>
      <c r="HE59" s="71"/>
      <c r="HF59" s="71"/>
      <c r="HG59" s="71"/>
      <c r="HH59" s="71"/>
      <c r="HI59" s="71"/>
      <c r="HJ59" s="71"/>
      <c r="HK59" s="71"/>
      <c r="HL59" s="71"/>
      <c r="HM59" s="71"/>
      <c r="HN59" s="71"/>
      <c r="HO59" s="71"/>
      <c r="HP59" s="71"/>
      <c r="HQ59" s="71"/>
      <c r="HR59" s="71"/>
      <c r="HS59" s="71"/>
      <c r="HT59" s="71"/>
      <c r="HU59" s="71"/>
      <c r="HV59" s="71"/>
      <c r="HW59" s="71"/>
      <c r="HX59" s="71"/>
      <c r="HY59" s="71"/>
      <c r="HZ59" s="71"/>
      <c r="IA59" s="71"/>
      <c r="IB59" s="71"/>
      <c r="IC59" s="71"/>
      <c r="ID59" s="71"/>
      <c r="IE59" s="71"/>
      <c r="IF59" s="71"/>
      <c r="IG59" s="71"/>
      <c r="IH59" s="71"/>
      <c r="II59" s="71"/>
      <c r="IJ59" s="71"/>
      <c r="IK59" s="71"/>
      <c r="IL59" s="71"/>
      <c r="IM59" s="71"/>
      <c r="IN59" s="71"/>
      <c r="IO59" s="71"/>
      <c r="IP59" s="71"/>
      <c r="IQ59" s="71"/>
      <c r="IR59" s="71"/>
      <c r="IS59" s="71"/>
      <c r="IT59" s="71"/>
      <c r="IU59" s="71"/>
      <c r="IV59" s="71"/>
      <c r="IW59" s="71"/>
      <c r="IX59" s="71"/>
      <c r="IY59" s="71"/>
      <c r="IZ59" s="71"/>
      <c r="JA59" s="71"/>
      <c r="JB59" s="71"/>
      <c r="JC59" s="71"/>
      <c r="JD59" s="71"/>
      <c r="JE59" s="71"/>
      <c r="JF59" s="71"/>
      <c r="JG59" s="71"/>
      <c r="JH59" s="71"/>
      <c r="JI59" s="71"/>
      <c r="JJ59" s="71"/>
      <c r="JK59" s="71"/>
      <c r="JL59" s="71"/>
      <c r="JM59" s="71"/>
      <c r="JN59" s="71"/>
      <c r="JO59" s="71"/>
      <c r="JP59" s="71"/>
      <c r="JQ59" s="71"/>
      <c r="JR59" s="71"/>
      <c r="JS59" s="71"/>
      <c r="JT59" s="71"/>
      <c r="JU59" s="71"/>
      <c r="JV59" s="71"/>
      <c r="JW59" s="71"/>
      <c r="JX59" s="71"/>
      <c r="JY59" s="71"/>
      <c r="JZ59" s="71"/>
      <c r="KA59" s="71"/>
      <c r="KB59" s="71"/>
      <c r="KC59" s="71"/>
      <c r="KD59" s="71"/>
      <c r="KE59" s="71"/>
      <c r="KF59" s="71"/>
      <c r="KG59" s="71"/>
      <c r="KH59" s="71"/>
      <c r="KI59" s="71"/>
      <c r="KJ59" s="71"/>
      <c r="KK59" s="71"/>
      <c r="KL59" s="71"/>
      <c r="KM59" s="71"/>
      <c r="KN59" s="71"/>
      <c r="KO59" s="71"/>
      <c r="KP59" s="71"/>
      <c r="KQ59" s="71"/>
      <c r="KR59" s="72"/>
      <c r="KS59" s="73" t="s">
        <v>58</v>
      </c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6"/>
    </row>
    <row r="60" spans="41:395" ht="25" customHeight="1" x14ac:dyDescent="0.35">
      <c r="BC60" s="35" t="s">
        <v>156</v>
      </c>
      <c r="BD60" s="27"/>
      <c r="BE60" s="28"/>
      <c r="BF60" s="36" t="s">
        <v>188</v>
      </c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8"/>
      <c r="BU60" s="35" t="s">
        <v>166</v>
      </c>
      <c r="BV60" s="27"/>
      <c r="BW60" s="28"/>
      <c r="BX60" s="36" t="s">
        <v>188</v>
      </c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8"/>
      <c r="CM60" s="35" t="s">
        <v>172</v>
      </c>
      <c r="CN60" s="27"/>
      <c r="CO60" s="28"/>
      <c r="CP60" s="36" t="s">
        <v>189</v>
      </c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8"/>
      <c r="DD60" s="35" t="s">
        <v>178</v>
      </c>
      <c r="DE60" s="27"/>
      <c r="DF60" s="28"/>
      <c r="DG60" s="36" t="s">
        <v>190</v>
      </c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8"/>
      <c r="EJ60" s="35" t="s">
        <v>183</v>
      </c>
      <c r="EK60" s="27"/>
      <c r="EL60" s="28"/>
      <c r="EM60" s="36" t="s">
        <v>191</v>
      </c>
      <c r="EN60" s="27"/>
      <c r="EO60" s="27"/>
      <c r="EP60" s="27"/>
      <c r="EQ60" s="27"/>
      <c r="ER60" s="27"/>
      <c r="ES60" s="27"/>
      <c r="ET60" s="28"/>
      <c r="EV60" s="35" t="s">
        <v>158</v>
      </c>
      <c r="EW60" s="27"/>
      <c r="EX60" s="28"/>
      <c r="EY60" s="36" t="s">
        <v>192</v>
      </c>
      <c r="EZ60" s="27"/>
      <c r="FA60" s="27"/>
      <c r="FB60" s="27"/>
      <c r="FC60" s="27"/>
      <c r="FD60" s="27"/>
      <c r="FE60" s="28"/>
      <c r="FG60" s="35" t="s">
        <v>167</v>
      </c>
      <c r="FH60" s="27"/>
      <c r="FI60" s="28"/>
      <c r="FJ60" s="36" t="s">
        <v>193</v>
      </c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8"/>
      <c r="FZ60" s="35" t="s">
        <v>173</v>
      </c>
      <c r="GA60" s="27"/>
      <c r="GB60" s="28"/>
      <c r="GC60" s="36" t="s">
        <v>194</v>
      </c>
      <c r="GD60" s="27"/>
      <c r="GE60" s="27"/>
      <c r="GF60" s="27"/>
      <c r="GG60" s="27"/>
      <c r="GH60" s="27"/>
      <c r="GI60" s="27"/>
      <c r="GJ60" s="27"/>
      <c r="GK60" s="27"/>
      <c r="GL60" s="28"/>
      <c r="GN60" s="35" t="s">
        <v>179</v>
      </c>
      <c r="GO60" s="27"/>
      <c r="GP60" s="28"/>
      <c r="GQ60" s="36" t="s">
        <v>195</v>
      </c>
      <c r="GR60" s="27"/>
      <c r="GS60" s="27"/>
      <c r="GT60" s="27"/>
      <c r="GU60" s="27"/>
      <c r="GV60" s="27"/>
      <c r="GW60" s="28"/>
      <c r="GY60" s="35" t="s">
        <v>184</v>
      </c>
      <c r="GZ60" s="27"/>
      <c r="HA60" s="28"/>
      <c r="HB60" s="36" t="s">
        <v>195</v>
      </c>
      <c r="HC60" s="27"/>
      <c r="HD60" s="27"/>
      <c r="HE60" s="27"/>
      <c r="HF60" s="27"/>
      <c r="HG60" s="27"/>
      <c r="HH60" s="28"/>
      <c r="HJ60" s="35" t="s">
        <v>160</v>
      </c>
      <c r="HK60" s="27"/>
      <c r="HL60" s="28"/>
      <c r="HM60" s="36" t="s">
        <v>195</v>
      </c>
      <c r="HN60" s="27"/>
      <c r="HO60" s="27"/>
      <c r="HP60" s="27"/>
      <c r="HQ60" s="27"/>
      <c r="HR60" s="27"/>
      <c r="HS60" s="28"/>
      <c r="HU60" s="35" t="s">
        <v>169</v>
      </c>
      <c r="HV60" s="27"/>
      <c r="HW60" s="28"/>
      <c r="HX60" s="36" t="s">
        <v>195</v>
      </c>
      <c r="HY60" s="27"/>
      <c r="HZ60" s="27"/>
      <c r="IA60" s="27"/>
      <c r="IB60" s="27"/>
      <c r="IC60" s="27"/>
      <c r="ID60" s="28"/>
      <c r="IF60" s="35" t="s">
        <v>175</v>
      </c>
      <c r="IG60" s="27"/>
      <c r="IH60" s="28"/>
      <c r="II60" s="36" t="s">
        <v>195</v>
      </c>
      <c r="IJ60" s="27"/>
      <c r="IK60" s="27"/>
      <c r="IL60" s="27"/>
      <c r="IM60" s="27"/>
      <c r="IN60" s="27"/>
      <c r="IO60" s="28"/>
      <c r="IQ60" s="35" t="s">
        <v>180</v>
      </c>
      <c r="IR60" s="27"/>
      <c r="IS60" s="28"/>
      <c r="IT60" s="36" t="s">
        <v>195</v>
      </c>
      <c r="IU60" s="27"/>
      <c r="IV60" s="27"/>
      <c r="IW60" s="27"/>
      <c r="IX60" s="27"/>
      <c r="IY60" s="27"/>
      <c r="IZ60" s="28"/>
      <c r="JF60" s="35" t="s">
        <v>185</v>
      </c>
      <c r="JG60" s="27"/>
      <c r="JH60" s="28"/>
      <c r="JI60" s="36" t="s">
        <v>196</v>
      </c>
      <c r="JJ60" s="27"/>
      <c r="JK60" s="27"/>
      <c r="JL60" s="27"/>
      <c r="JM60" s="27"/>
      <c r="JN60" s="27"/>
      <c r="JO60" s="28"/>
      <c r="JQ60" s="35" t="s">
        <v>162</v>
      </c>
      <c r="JR60" s="27"/>
      <c r="JS60" s="28"/>
      <c r="JT60" s="36" t="s">
        <v>197</v>
      </c>
      <c r="JU60" s="27"/>
      <c r="JV60" s="27"/>
      <c r="JW60" s="27"/>
      <c r="JX60" s="27"/>
      <c r="JY60" s="27"/>
      <c r="JZ60" s="27"/>
      <c r="KA60" s="28"/>
      <c r="KC60" s="35" t="s">
        <v>170</v>
      </c>
      <c r="KD60" s="27"/>
      <c r="KE60" s="28"/>
      <c r="KF60" s="36" t="s">
        <v>196</v>
      </c>
      <c r="KG60" s="27"/>
      <c r="KH60" s="27"/>
      <c r="KI60" s="27"/>
      <c r="KJ60" s="27"/>
      <c r="KK60" s="27"/>
      <c r="KL60" s="28"/>
      <c r="KN60" s="35" t="s">
        <v>176</v>
      </c>
      <c r="KO60" s="27"/>
      <c r="KP60" s="28"/>
      <c r="KQ60" s="36" t="s">
        <v>196</v>
      </c>
      <c r="KR60" s="27"/>
      <c r="KS60" s="27"/>
      <c r="KT60" s="27"/>
      <c r="KU60" s="27"/>
      <c r="KV60" s="27"/>
      <c r="KW60" s="28"/>
      <c r="KY60" s="35" t="s">
        <v>181</v>
      </c>
      <c r="KZ60" s="27"/>
      <c r="LA60" s="28"/>
      <c r="LB60" s="36" t="s">
        <v>196</v>
      </c>
      <c r="LC60" s="27"/>
      <c r="LD60" s="27"/>
      <c r="LE60" s="27"/>
      <c r="LF60" s="27"/>
      <c r="LG60" s="27"/>
      <c r="LH60" s="28"/>
      <c r="LJ60" s="35" t="s">
        <v>186</v>
      </c>
      <c r="LK60" s="27"/>
      <c r="LL60" s="28"/>
      <c r="LM60" s="36" t="s">
        <v>196</v>
      </c>
      <c r="LN60" s="27"/>
      <c r="LO60" s="27"/>
      <c r="LP60" s="27"/>
      <c r="LQ60" s="27"/>
      <c r="LR60" s="27"/>
      <c r="LS60" s="28"/>
      <c r="LU60" s="35" t="s">
        <v>164</v>
      </c>
      <c r="LV60" s="27"/>
      <c r="LW60" s="28"/>
      <c r="LX60" s="36" t="s">
        <v>196</v>
      </c>
      <c r="LY60" s="27"/>
      <c r="LZ60" s="27"/>
      <c r="MA60" s="27"/>
      <c r="MB60" s="27"/>
      <c r="MC60" s="27"/>
      <c r="MD60" s="28"/>
      <c r="MF60" s="35" t="s">
        <v>171</v>
      </c>
      <c r="MG60" s="27"/>
      <c r="MH60" s="28"/>
      <c r="MI60" s="36" t="s">
        <v>196</v>
      </c>
      <c r="MJ60" s="27"/>
      <c r="MK60" s="27"/>
      <c r="ML60" s="27"/>
      <c r="MM60" s="27"/>
      <c r="MN60" s="27"/>
      <c r="MO60" s="28"/>
      <c r="MQ60" s="35" t="s">
        <v>177</v>
      </c>
      <c r="MR60" s="27"/>
      <c r="MS60" s="28"/>
      <c r="MT60" s="36" t="s">
        <v>196</v>
      </c>
      <c r="MU60" s="27"/>
      <c r="MV60" s="27"/>
      <c r="MW60" s="27"/>
      <c r="MX60" s="27"/>
      <c r="MY60" s="27"/>
      <c r="MZ60" s="28"/>
      <c r="NB60" s="35" t="s">
        <v>182</v>
      </c>
      <c r="NC60" s="27"/>
      <c r="ND60" s="28"/>
      <c r="NE60" s="36" t="s">
        <v>196</v>
      </c>
      <c r="NF60" s="27"/>
      <c r="NG60" s="27"/>
      <c r="NH60" s="27"/>
      <c r="NI60" s="27"/>
      <c r="NJ60" s="27"/>
      <c r="NK60" s="28"/>
      <c r="NM60" s="35" t="s">
        <v>187</v>
      </c>
      <c r="NN60" s="27"/>
      <c r="NO60" s="28"/>
      <c r="NP60" s="36" t="s">
        <v>198</v>
      </c>
      <c r="NQ60" s="27"/>
      <c r="NR60" s="27"/>
      <c r="NS60" s="27"/>
      <c r="NT60" s="27"/>
      <c r="NU60" s="27"/>
      <c r="NV60" s="28"/>
    </row>
    <row r="61" spans="41:395" ht="25" customHeight="1" x14ac:dyDescent="0.35">
      <c r="BC61" s="47" t="s">
        <v>199</v>
      </c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8"/>
      <c r="BU61" s="47" t="s">
        <v>200</v>
      </c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8"/>
      <c r="CM61" s="47" t="s">
        <v>201</v>
      </c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8"/>
      <c r="DD61" s="47" t="s">
        <v>202</v>
      </c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8"/>
      <c r="EJ61" s="47" t="s">
        <v>203</v>
      </c>
      <c r="EK61" s="27"/>
      <c r="EL61" s="27"/>
      <c r="EM61" s="27"/>
      <c r="EN61" s="27"/>
      <c r="EO61" s="27"/>
      <c r="EP61" s="27"/>
      <c r="EQ61" s="27"/>
      <c r="ER61" s="27"/>
      <c r="ES61" s="27"/>
      <c r="ET61" s="28"/>
      <c r="EV61" s="47" t="s">
        <v>154</v>
      </c>
      <c r="EW61" s="27"/>
      <c r="EX61" s="27"/>
      <c r="EY61" s="27"/>
      <c r="EZ61" s="27"/>
      <c r="FA61" s="27"/>
      <c r="FB61" s="27"/>
      <c r="FC61" s="27"/>
      <c r="FD61" s="27"/>
      <c r="FE61" s="28"/>
      <c r="FG61" s="47" t="s">
        <v>204</v>
      </c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8"/>
      <c r="FZ61" s="47" t="s">
        <v>150</v>
      </c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8"/>
      <c r="GN61" s="47" t="s">
        <v>202</v>
      </c>
      <c r="GO61" s="27"/>
      <c r="GP61" s="27"/>
      <c r="GQ61" s="27"/>
      <c r="GR61" s="27"/>
      <c r="GS61" s="27"/>
      <c r="GT61" s="27"/>
      <c r="GU61" s="27"/>
      <c r="GV61" s="27"/>
      <c r="GW61" s="28"/>
      <c r="GY61" s="47" t="s">
        <v>202</v>
      </c>
      <c r="GZ61" s="27"/>
      <c r="HA61" s="27"/>
      <c r="HB61" s="27"/>
      <c r="HC61" s="27"/>
      <c r="HD61" s="27"/>
      <c r="HE61" s="27"/>
      <c r="HF61" s="27"/>
      <c r="HG61" s="27"/>
      <c r="HH61" s="28"/>
      <c r="HJ61" s="47" t="s">
        <v>202</v>
      </c>
      <c r="HK61" s="27"/>
      <c r="HL61" s="27"/>
      <c r="HM61" s="27"/>
      <c r="HN61" s="27"/>
      <c r="HO61" s="27"/>
      <c r="HP61" s="27"/>
      <c r="HQ61" s="27"/>
      <c r="HR61" s="27"/>
      <c r="HS61" s="28"/>
      <c r="HU61" s="47" t="s">
        <v>202</v>
      </c>
      <c r="HV61" s="27"/>
      <c r="HW61" s="27"/>
      <c r="HX61" s="27"/>
      <c r="HY61" s="27"/>
      <c r="HZ61" s="27"/>
      <c r="IA61" s="27"/>
      <c r="IB61" s="27"/>
      <c r="IC61" s="27"/>
      <c r="ID61" s="28"/>
      <c r="IF61" s="47" t="s">
        <v>202</v>
      </c>
      <c r="IG61" s="27"/>
      <c r="IH61" s="27"/>
      <c r="II61" s="27"/>
      <c r="IJ61" s="27"/>
      <c r="IK61" s="27"/>
      <c r="IL61" s="27"/>
      <c r="IM61" s="27"/>
      <c r="IN61" s="27"/>
      <c r="IO61" s="28"/>
      <c r="IQ61" s="47" t="s">
        <v>202</v>
      </c>
      <c r="IR61" s="27"/>
      <c r="IS61" s="27"/>
      <c r="IT61" s="27"/>
      <c r="IU61" s="27"/>
      <c r="IV61" s="27"/>
      <c r="IW61" s="27"/>
      <c r="IX61" s="27"/>
      <c r="IY61" s="27"/>
      <c r="IZ61" s="28"/>
      <c r="JF61" s="47" t="s">
        <v>150</v>
      </c>
      <c r="JG61" s="27"/>
      <c r="JH61" s="27"/>
      <c r="JI61" s="27"/>
      <c r="JJ61" s="27"/>
      <c r="JK61" s="27"/>
      <c r="JL61" s="27"/>
      <c r="JM61" s="27"/>
      <c r="JN61" s="27"/>
      <c r="JO61" s="28"/>
      <c r="JQ61" s="47" t="s">
        <v>205</v>
      </c>
      <c r="JR61" s="27"/>
      <c r="JS61" s="27"/>
      <c r="JT61" s="27"/>
      <c r="JU61" s="27"/>
      <c r="JV61" s="27"/>
      <c r="JW61" s="27"/>
      <c r="JX61" s="27"/>
      <c r="JY61" s="27"/>
      <c r="JZ61" s="27"/>
      <c r="KA61" s="28"/>
      <c r="KC61" s="47" t="s">
        <v>154</v>
      </c>
      <c r="KD61" s="27"/>
      <c r="KE61" s="27"/>
      <c r="KF61" s="27"/>
      <c r="KG61" s="27"/>
      <c r="KH61" s="27"/>
      <c r="KI61" s="27"/>
      <c r="KJ61" s="27"/>
      <c r="KK61" s="27"/>
      <c r="KL61" s="28"/>
      <c r="KN61" s="47" t="s">
        <v>154</v>
      </c>
      <c r="KO61" s="27"/>
      <c r="KP61" s="27"/>
      <c r="KQ61" s="27"/>
      <c r="KR61" s="27"/>
      <c r="KS61" s="27"/>
      <c r="KT61" s="27"/>
      <c r="KU61" s="27"/>
      <c r="KV61" s="27"/>
      <c r="KW61" s="28"/>
      <c r="KY61" s="47" t="s">
        <v>154</v>
      </c>
      <c r="KZ61" s="27"/>
      <c r="LA61" s="27"/>
      <c r="LB61" s="27"/>
      <c r="LC61" s="27"/>
      <c r="LD61" s="27"/>
      <c r="LE61" s="27"/>
      <c r="LF61" s="27"/>
      <c r="LG61" s="27"/>
      <c r="LH61" s="28"/>
      <c r="LJ61" s="47" t="s">
        <v>154</v>
      </c>
      <c r="LK61" s="27"/>
      <c r="LL61" s="27"/>
      <c r="LM61" s="27"/>
      <c r="LN61" s="27"/>
      <c r="LO61" s="27"/>
      <c r="LP61" s="27"/>
      <c r="LQ61" s="27"/>
      <c r="LR61" s="27"/>
      <c r="LS61" s="28"/>
      <c r="LU61" s="47" t="s">
        <v>154</v>
      </c>
      <c r="LV61" s="27"/>
      <c r="LW61" s="27"/>
      <c r="LX61" s="27"/>
      <c r="LY61" s="27"/>
      <c r="LZ61" s="27"/>
      <c r="MA61" s="27"/>
      <c r="MB61" s="27"/>
      <c r="MC61" s="27"/>
      <c r="MD61" s="28"/>
      <c r="MF61" s="47" t="s">
        <v>154</v>
      </c>
      <c r="MG61" s="27"/>
      <c r="MH61" s="27"/>
      <c r="MI61" s="27"/>
      <c r="MJ61" s="27"/>
      <c r="MK61" s="27"/>
      <c r="ML61" s="27"/>
      <c r="MM61" s="27"/>
      <c r="MN61" s="27"/>
      <c r="MO61" s="28"/>
      <c r="MQ61" s="47" t="s">
        <v>154</v>
      </c>
      <c r="MR61" s="27"/>
      <c r="MS61" s="27"/>
      <c r="MT61" s="27"/>
      <c r="MU61" s="27"/>
      <c r="MV61" s="27"/>
      <c r="MW61" s="27"/>
      <c r="MX61" s="27"/>
      <c r="MY61" s="27"/>
      <c r="MZ61" s="28"/>
      <c r="NB61" s="47" t="s">
        <v>154</v>
      </c>
      <c r="NC61" s="27"/>
      <c r="ND61" s="27"/>
      <c r="NE61" s="27"/>
      <c r="NF61" s="27"/>
      <c r="NG61" s="27"/>
      <c r="NH61" s="27"/>
      <c r="NI61" s="27"/>
      <c r="NJ61" s="27"/>
      <c r="NK61" s="28"/>
      <c r="NM61" s="47" t="s">
        <v>202</v>
      </c>
      <c r="NN61" s="27"/>
      <c r="NO61" s="27"/>
      <c r="NP61" s="27"/>
      <c r="NQ61" s="27"/>
      <c r="NR61" s="27"/>
      <c r="NS61" s="27"/>
      <c r="NT61" s="27"/>
      <c r="NU61" s="27"/>
      <c r="NV61" s="28"/>
    </row>
    <row r="62" spans="41:395" ht="25" customHeight="1" x14ac:dyDescent="0.35">
      <c r="BC62" s="48"/>
      <c r="BD62" s="49"/>
      <c r="BE62" s="4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8"/>
      <c r="BT62" s="49"/>
      <c r="BU62" s="47"/>
      <c r="BV62" s="28"/>
      <c r="BW62" s="49"/>
      <c r="BX62" s="4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8"/>
      <c r="CK62" s="49"/>
      <c r="CM62" s="4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8"/>
      <c r="DA62" s="49"/>
      <c r="DB62" s="48"/>
      <c r="DC62" s="49"/>
      <c r="DD62" s="4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8"/>
      <c r="DS62" s="54"/>
      <c r="DT62" s="27"/>
      <c r="DU62" s="27"/>
      <c r="DV62" s="27"/>
      <c r="DW62" s="28"/>
      <c r="EJ62" s="47"/>
      <c r="EK62" s="27"/>
      <c r="EL62" s="28"/>
      <c r="EM62" s="49"/>
      <c r="EN62" s="47"/>
      <c r="EO62" s="27"/>
      <c r="EP62" s="27"/>
      <c r="EQ62" s="27"/>
      <c r="ER62" s="27"/>
      <c r="ES62" s="27"/>
      <c r="ET62" s="28"/>
      <c r="EU62" s="49"/>
      <c r="EV62" s="47"/>
      <c r="EW62" s="27"/>
      <c r="EX62" s="27"/>
      <c r="EY62" s="27"/>
      <c r="EZ62" s="27"/>
      <c r="FA62" s="27"/>
      <c r="FB62" s="27"/>
      <c r="FC62" s="27"/>
      <c r="FD62" s="27"/>
      <c r="FE62" s="28"/>
      <c r="FF62" s="49"/>
      <c r="FG62" s="47"/>
      <c r="FH62" s="27"/>
      <c r="FI62" s="27"/>
      <c r="FJ62" s="27"/>
      <c r="FK62" s="27"/>
      <c r="FL62" s="28"/>
      <c r="FM62" s="49"/>
      <c r="FN62" s="47"/>
      <c r="FO62" s="28"/>
      <c r="FP62" s="54"/>
      <c r="FQ62" s="27"/>
      <c r="FR62" s="27"/>
      <c r="FS62" s="27"/>
      <c r="FT62" s="28"/>
      <c r="FV62" s="48"/>
      <c r="FW62" s="49"/>
      <c r="FX62" s="48"/>
      <c r="FY62" s="49"/>
      <c r="FZ62" s="47"/>
      <c r="GA62" s="27"/>
      <c r="GB62" s="27"/>
      <c r="GC62" s="27"/>
      <c r="GD62" s="27"/>
      <c r="GE62" s="27"/>
      <c r="GF62" s="28"/>
      <c r="GG62" s="49"/>
      <c r="GH62" s="47"/>
      <c r="GI62" s="27"/>
      <c r="GJ62" s="27"/>
      <c r="GK62" s="27"/>
      <c r="GL62" s="28"/>
      <c r="GM62" s="49"/>
      <c r="GN62" s="47"/>
      <c r="GO62" s="27"/>
      <c r="GP62" s="27"/>
      <c r="GQ62" s="27"/>
      <c r="GR62" s="27"/>
      <c r="GS62" s="27"/>
      <c r="GT62" s="27"/>
      <c r="GU62" s="27"/>
      <c r="GV62" s="27"/>
      <c r="GW62" s="28"/>
      <c r="GX62" s="49"/>
      <c r="GY62" s="47"/>
      <c r="GZ62" s="27"/>
      <c r="HA62" s="27"/>
      <c r="HB62" s="27"/>
      <c r="HC62" s="27"/>
      <c r="HD62" s="27"/>
      <c r="HE62" s="27"/>
      <c r="HF62" s="27"/>
      <c r="HG62" s="27"/>
      <c r="HH62" s="28"/>
      <c r="HI62" s="49"/>
      <c r="HJ62" s="47"/>
      <c r="HK62" s="27"/>
      <c r="HL62" s="27"/>
      <c r="HM62" s="27"/>
      <c r="HN62" s="27"/>
      <c r="HO62" s="27"/>
      <c r="HP62" s="27"/>
      <c r="HQ62" s="27"/>
      <c r="HR62" s="27"/>
      <c r="HS62" s="28"/>
      <c r="HT62" s="49"/>
      <c r="HU62" s="47"/>
      <c r="HV62" s="27"/>
      <c r="HW62" s="27"/>
      <c r="HX62" s="27"/>
      <c r="HY62" s="27"/>
      <c r="HZ62" s="27"/>
      <c r="IA62" s="27"/>
      <c r="IB62" s="27"/>
      <c r="IC62" s="27"/>
      <c r="ID62" s="28"/>
      <c r="IE62" s="49"/>
      <c r="IF62" s="47"/>
      <c r="IG62" s="27"/>
      <c r="IH62" s="27"/>
      <c r="II62" s="27"/>
      <c r="IJ62" s="27"/>
      <c r="IK62" s="27"/>
      <c r="IL62" s="27"/>
      <c r="IM62" s="27"/>
      <c r="IN62" s="27"/>
      <c r="IO62" s="28"/>
      <c r="IP62" s="49"/>
      <c r="IQ62" s="47"/>
      <c r="IR62" s="27"/>
      <c r="IS62" s="27"/>
      <c r="IT62" s="27"/>
      <c r="IU62" s="27"/>
      <c r="IV62" s="27"/>
      <c r="IW62" s="27"/>
      <c r="IX62" s="27"/>
      <c r="IY62" s="27"/>
      <c r="IZ62" s="28"/>
      <c r="JA62" s="54"/>
      <c r="JB62" s="27"/>
      <c r="JC62" s="27"/>
      <c r="JD62" s="27"/>
      <c r="JE62" s="28"/>
      <c r="JF62" s="47"/>
      <c r="JG62" s="27"/>
      <c r="JH62" s="27"/>
      <c r="JI62" s="27"/>
      <c r="JJ62" s="27"/>
      <c r="JK62" s="27"/>
      <c r="JL62" s="27"/>
      <c r="JM62" s="27"/>
      <c r="JN62" s="27"/>
      <c r="JO62" s="28"/>
      <c r="JP62" s="49"/>
      <c r="JQ62" s="47"/>
      <c r="JR62" s="27"/>
      <c r="JS62" s="27"/>
      <c r="JT62" s="27"/>
      <c r="JU62" s="27"/>
      <c r="JV62" s="28"/>
      <c r="JW62" s="49"/>
      <c r="JX62" s="47"/>
      <c r="JY62" s="27"/>
      <c r="JZ62" s="27"/>
      <c r="KA62" s="28"/>
      <c r="KB62" s="49"/>
      <c r="KC62" s="47"/>
      <c r="KD62" s="27"/>
      <c r="KE62" s="27"/>
      <c r="KF62" s="27"/>
      <c r="KG62" s="27"/>
      <c r="KH62" s="27"/>
      <c r="KI62" s="27"/>
      <c r="KJ62" s="27"/>
      <c r="KK62" s="27"/>
      <c r="KL62" s="28"/>
      <c r="KM62" s="49"/>
      <c r="KN62" s="47"/>
      <c r="KO62" s="27"/>
      <c r="KP62" s="27"/>
      <c r="KQ62" s="27"/>
      <c r="KR62" s="27"/>
      <c r="KS62" s="27"/>
      <c r="KT62" s="27"/>
      <c r="KU62" s="27"/>
      <c r="KV62" s="27"/>
      <c r="KW62" s="28"/>
      <c r="KX62" s="49"/>
      <c r="KY62" s="47"/>
      <c r="KZ62" s="27"/>
      <c r="LA62" s="27"/>
      <c r="LB62" s="27"/>
      <c r="LC62" s="27"/>
      <c r="LD62" s="27"/>
      <c r="LE62" s="27"/>
      <c r="LF62" s="27"/>
      <c r="LG62" s="27"/>
      <c r="LH62" s="28"/>
      <c r="LI62" s="49"/>
      <c r="LJ62" s="47"/>
      <c r="LK62" s="27"/>
      <c r="LL62" s="27"/>
      <c r="LM62" s="27"/>
      <c r="LN62" s="27"/>
      <c r="LO62" s="27"/>
      <c r="LP62" s="27"/>
      <c r="LQ62" s="27"/>
      <c r="LR62" s="27"/>
      <c r="LS62" s="28"/>
      <c r="LT62" s="49"/>
      <c r="LU62" s="47"/>
      <c r="LV62" s="27"/>
      <c r="LW62" s="27"/>
      <c r="LX62" s="27"/>
      <c r="LY62" s="27"/>
      <c r="LZ62" s="27"/>
      <c r="MA62" s="27"/>
      <c r="MB62" s="27"/>
      <c r="MC62" s="27"/>
      <c r="MD62" s="28"/>
      <c r="ME62" s="49"/>
      <c r="MF62" s="47"/>
      <c r="MG62" s="27"/>
      <c r="MH62" s="27"/>
      <c r="MI62" s="27"/>
      <c r="MJ62" s="27"/>
      <c r="MK62" s="27"/>
      <c r="ML62" s="27"/>
      <c r="MM62" s="27"/>
      <c r="MN62" s="27"/>
      <c r="MO62" s="28"/>
      <c r="MP62" s="49"/>
      <c r="MQ62" s="47"/>
      <c r="MR62" s="27"/>
      <c r="MS62" s="27"/>
      <c r="MT62" s="27"/>
      <c r="MU62" s="27"/>
      <c r="MV62" s="27"/>
      <c r="MW62" s="27"/>
      <c r="MX62" s="27"/>
      <c r="MY62" s="27"/>
      <c r="MZ62" s="28"/>
      <c r="NA62" s="49"/>
      <c r="NB62" s="47"/>
      <c r="NC62" s="27"/>
      <c r="ND62" s="27"/>
      <c r="NE62" s="27"/>
      <c r="NF62" s="27"/>
      <c r="NG62" s="27"/>
      <c r="NH62" s="27"/>
      <c r="NI62" s="27"/>
      <c r="NJ62" s="27"/>
      <c r="NK62" s="28"/>
      <c r="NL62" s="49"/>
      <c r="NM62" s="47"/>
      <c r="NN62" s="27"/>
      <c r="NO62" s="27"/>
      <c r="NP62" s="27"/>
      <c r="NQ62" s="27"/>
      <c r="NR62" s="27"/>
      <c r="NS62" s="27"/>
      <c r="NT62" s="27"/>
      <c r="NU62" s="27"/>
      <c r="NV62" s="28"/>
    </row>
    <row r="63" spans="41:395" ht="25" customHeight="1" x14ac:dyDescent="0.35"/>
    <row r="64" spans="41:395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905">
    <mergeCell ref="NA62"/>
    <mergeCell ref="NL62"/>
    <mergeCell ref="AU2:FP2"/>
    <mergeCell ref="FQ2:KF2"/>
    <mergeCell ref="KG2:OK2"/>
    <mergeCell ref="AU24:FD24"/>
    <mergeCell ref="FE24:JU24"/>
    <mergeCell ref="FQ31:JU31"/>
    <mergeCell ref="AI38:FP38"/>
    <mergeCell ref="FQ38:KR38"/>
    <mergeCell ref="KS38:NY38"/>
    <mergeCell ref="AO59:FP59"/>
    <mergeCell ref="FQ59:KR59"/>
    <mergeCell ref="KS59:OE59"/>
    <mergeCell ref="MQ61:MZ61"/>
    <mergeCell ref="MQ62:MZ62"/>
    <mergeCell ref="NB60:ND60"/>
    <mergeCell ref="NE60:NK60"/>
    <mergeCell ref="NB61:NK61"/>
    <mergeCell ref="NB62:NK62"/>
    <mergeCell ref="NM60:NO60"/>
    <mergeCell ref="NP60:NV60"/>
    <mergeCell ref="NM61:NV61"/>
    <mergeCell ref="NM62:NV62"/>
    <mergeCell ref="BT62"/>
    <mergeCell ref="CK62"/>
    <mergeCell ref="DC62"/>
    <mergeCell ref="DS62:DW62"/>
    <mergeCell ref="EU62"/>
    <mergeCell ref="FF62"/>
    <mergeCell ref="FY62"/>
    <mergeCell ref="GM62"/>
    <mergeCell ref="GX62"/>
    <mergeCell ref="HI62"/>
    <mergeCell ref="HT62"/>
    <mergeCell ref="IE62"/>
    <mergeCell ref="IP62"/>
    <mergeCell ref="JA62:JE62"/>
    <mergeCell ref="JP62"/>
    <mergeCell ref="KB62"/>
    <mergeCell ref="KM62"/>
    <mergeCell ref="KX62"/>
    <mergeCell ref="LI62"/>
    <mergeCell ref="LT62"/>
    <mergeCell ref="ME62"/>
    <mergeCell ref="MP62"/>
    <mergeCell ref="KN61:KW61"/>
    <mergeCell ref="KN62:KW62"/>
    <mergeCell ref="KY60:LA60"/>
    <mergeCell ref="LB60:LH60"/>
    <mergeCell ref="KY61:LH61"/>
    <mergeCell ref="KY62:LH62"/>
    <mergeCell ref="LJ60:LL60"/>
    <mergeCell ref="LM60:LS60"/>
    <mergeCell ref="LJ61:LS61"/>
    <mergeCell ref="LJ62:LS62"/>
    <mergeCell ref="LU60:LW60"/>
    <mergeCell ref="LX60:MD60"/>
    <mergeCell ref="LU61:MD61"/>
    <mergeCell ref="LU62:MD62"/>
    <mergeCell ref="MF60:MH60"/>
    <mergeCell ref="MI60:MO60"/>
    <mergeCell ref="MF61:MO61"/>
    <mergeCell ref="MF62:MO62"/>
    <mergeCell ref="IF61:IO61"/>
    <mergeCell ref="IF62:IO62"/>
    <mergeCell ref="IQ60:IS60"/>
    <mergeCell ref="IT60:IZ60"/>
    <mergeCell ref="IQ61:IZ61"/>
    <mergeCell ref="IQ62:IZ62"/>
    <mergeCell ref="JF60:JH60"/>
    <mergeCell ref="JI60:JO60"/>
    <mergeCell ref="JF61:JO61"/>
    <mergeCell ref="JF62:JO62"/>
    <mergeCell ref="JQ60:JS60"/>
    <mergeCell ref="JT60:KA60"/>
    <mergeCell ref="JQ61:KA61"/>
    <mergeCell ref="JQ62:JV62"/>
    <mergeCell ref="JX62:KA62"/>
    <mergeCell ref="JW62"/>
    <mergeCell ref="KC60:KE60"/>
    <mergeCell ref="KC61:KL61"/>
    <mergeCell ref="KC62:KL62"/>
    <mergeCell ref="FZ61:GL61"/>
    <mergeCell ref="FZ62:GF62"/>
    <mergeCell ref="GH62:GL62"/>
    <mergeCell ref="GG62"/>
    <mergeCell ref="GN60:GP60"/>
    <mergeCell ref="GQ60:GW60"/>
    <mergeCell ref="GN61:GW61"/>
    <mergeCell ref="GN62:GW62"/>
    <mergeCell ref="GY60:HA60"/>
    <mergeCell ref="HB60:HH60"/>
    <mergeCell ref="GY61:HH61"/>
    <mergeCell ref="GY62:HH62"/>
    <mergeCell ref="HJ60:HL60"/>
    <mergeCell ref="HM60:HS60"/>
    <mergeCell ref="HJ61:HS61"/>
    <mergeCell ref="HJ62:HS62"/>
    <mergeCell ref="HU60:HW60"/>
    <mergeCell ref="HU61:ID61"/>
    <mergeCell ref="HU62:ID62"/>
    <mergeCell ref="EJ61:ET61"/>
    <mergeCell ref="EJ62:EL62"/>
    <mergeCell ref="EN62:ET62"/>
    <mergeCell ref="EM62"/>
    <mergeCell ref="EV60:EX60"/>
    <mergeCell ref="EY60:FE60"/>
    <mergeCell ref="EV61:FE61"/>
    <mergeCell ref="EV62:FE62"/>
    <mergeCell ref="FG60:FI60"/>
    <mergeCell ref="FJ60:FX60"/>
    <mergeCell ref="FG61:FX61"/>
    <mergeCell ref="FG62:FL62"/>
    <mergeCell ref="FN62:FO62"/>
    <mergeCell ref="FV62"/>
    <mergeCell ref="FX62"/>
    <mergeCell ref="FM62"/>
    <mergeCell ref="FW62"/>
    <mergeCell ref="FP62:FT62"/>
    <mergeCell ref="BC61:BS61"/>
    <mergeCell ref="BC62"/>
    <mergeCell ref="BE62:BS62"/>
    <mergeCell ref="BD62"/>
    <mergeCell ref="BU60:BW60"/>
    <mergeCell ref="BX60:CJ60"/>
    <mergeCell ref="BU61:CJ61"/>
    <mergeCell ref="BU62:BV62"/>
    <mergeCell ref="BX62:CJ62"/>
    <mergeCell ref="BW62"/>
    <mergeCell ref="CM60:CO60"/>
    <mergeCell ref="CP60:DB60"/>
    <mergeCell ref="CM61:DB61"/>
    <mergeCell ref="CM62:CZ62"/>
    <mergeCell ref="DB62"/>
    <mergeCell ref="DA62"/>
    <mergeCell ref="DD60:DF60"/>
    <mergeCell ref="DD61:DR61"/>
    <mergeCell ref="DD62:DR62"/>
    <mergeCell ref="KF55:KI55"/>
    <mergeCell ref="KJ55:LS55"/>
    <mergeCell ref="KF56:KK56"/>
    <mergeCell ref="KL56:KU56"/>
    <mergeCell ref="KV56:LS56"/>
    <mergeCell ref="KL57:LI57"/>
    <mergeCell ref="MI55:ML55"/>
    <mergeCell ref="MM55:NV55"/>
    <mergeCell ref="MI56:MN56"/>
    <mergeCell ref="MO56:MX56"/>
    <mergeCell ref="MY56:NV56"/>
    <mergeCell ref="MO57:NL57"/>
    <mergeCell ref="B39:D44"/>
    <mergeCell ref="BC60:BE60"/>
    <mergeCell ref="BF60:BS60"/>
    <mergeCell ref="DG60:DR60"/>
    <mergeCell ref="EJ60:EL60"/>
    <mergeCell ref="EM60:ET60"/>
    <mergeCell ref="FZ60:GB60"/>
    <mergeCell ref="GC60:GL60"/>
    <mergeCell ref="HX60:ID60"/>
    <mergeCell ref="IF60:IH60"/>
    <mergeCell ref="II60:IO60"/>
    <mergeCell ref="KF60:KL60"/>
    <mergeCell ref="KN60:KP60"/>
    <mergeCell ref="KQ60:KW60"/>
    <mergeCell ref="MQ60:MS60"/>
    <mergeCell ref="MT60:MZ60"/>
    <mergeCell ref="DL55:DO55"/>
    <mergeCell ref="DP55:ET55"/>
    <mergeCell ref="DL56:DQ56"/>
    <mergeCell ref="DR56:EB56"/>
    <mergeCell ref="EC56:ET56"/>
    <mergeCell ref="DR57:EI57"/>
    <mergeCell ref="FU55:FX55"/>
    <mergeCell ref="FY55:HH55"/>
    <mergeCell ref="FU56:FZ56"/>
    <mergeCell ref="GA56:GJ56"/>
    <mergeCell ref="GK56:HH56"/>
    <mergeCell ref="GA57:GX57"/>
    <mergeCell ref="IB55:IE55"/>
    <mergeCell ref="IF55:JO55"/>
    <mergeCell ref="IB56:IG56"/>
    <mergeCell ref="IH56:IQ56"/>
    <mergeCell ref="IR56:JO56"/>
    <mergeCell ref="IH57:JE57"/>
    <mergeCell ref="LS49:MP49"/>
    <mergeCell ref="CV51:CY51"/>
    <mergeCell ref="CZ51:DR51"/>
    <mergeCell ref="CV52:DA52"/>
    <mergeCell ref="DB52:DP52"/>
    <mergeCell ref="DQ52:DR52"/>
    <mergeCell ref="DB53:DC53"/>
    <mergeCell ref="FJ51:FM51"/>
    <mergeCell ref="FN51:GW51"/>
    <mergeCell ref="FJ52:FO52"/>
    <mergeCell ref="FP52:FY52"/>
    <mergeCell ref="FZ52:GW52"/>
    <mergeCell ref="FP53:GM53"/>
    <mergeCell ref="HM51:HP51"/>
    <mergeCell ref="HQ51:IZ51"/>
    <mergeCell ref="HM52:HR52"/>
    <mergeCell ref="HS52:IB52"/>
    <mergeCell ref="IC52:IZ52"/>
    <mergeCell ref="HS53:IP53"/>
    <mergeCell ref="JU51:JX51"/>
    <mergeCell ref="JY51:LH51"/>
    <mergeCell ref="JU52:JZ52"/>
    <mergeCell ref="KA52:KJ52"/>
    <mergeCell ref="KK52:LH52"/>
    <mergeCell ref="KA53:KX53"/>
    <mergeCell ref="LX51:MA51"/>
    <mergeCell ref="MB51:NK51"/>
    <mergeCell ref="LX52:MC52"/>
    <mergeCell ref="MD52:MM52"/>
    <mergeCell ref="MN52:NK52"/>
    <mergeCell ref="MD53:NA53"/>
    <mergeCell ref="CK49:CL49"/>
    <mergeCell ref="EV47:EY47"/>
    <mergeCell ref="EZ47:GL47"/>
    <mergeCell ref="EV48:FA48"/>
    <mergeCell ref="FB48:FN48"/>
    <mergeCell ref="FO48:GL48"/>
    <mergeCell ref="FB49:FY49"/>
    <mergeCell ref="HB47:HE47"/>
    <mergeCell ref="HF47:IO47"/>
    <mergeCell ref="HB48:HG48"/>
    <mergeCell ref="HH48:HQ48"/>
    <mergeCell ref="HR48:IO48"/>
    <mergeCell ref="HH49:IE49"/>
    <mergeCell ref="JJ47:JM47"/>
    <mergeCell ref="JN47:KW47"/>
    <mergeCell ref="JJ48:JO48"/>
    <mergeCell ref="JP48:JY48"/>
    <mergeCell ref="JZ48:KW48"/>
    <mergeCell ref="JP49:KM49"/>
    <mergeCell ref="IY43:JB43"/>
    <mergeCell ref="JC43:KL43"/>
    <mergeCell ref="IY44:JD44"/>
    <mergeCell ref="JE44:JN44"/>
    <mergeCell ref="JO44:KL44"/>
    <mergeCell ref="JE45:KB45"/>
    <mergeCell ref="LB43:LE43"/>
    <mergeCell ref="LF43:MO43"/>
    <mergeCell ref="LB44:LG44"/>
    <mergeCell ref="LH44:LQ44"/>
    <mergeCell ref="LR44:MO44"/>
    <mergeCell ref="LH45:ME45"/>
    <mergeCell ref="CE47:CH47"/>
    <mergeCell ref="CI47:DB47"/>
    <mergeCell ref="CE48:CJ48"/>
    <mergeCell ref="CK48:CZ48"/>
    <mergeCell ref="DA48:DB48"/>
    <mergeCell ref="LM47:LP47"/>
    <mergeCell ref="LQ47:MZ47"/>
    <mergeCell ref="LM48:LR48"/>
    <mergeCell ref="LS48:MB48"/>
    <mergeCell ref="MC48:MZ48"/>
    <mergeCell ref="BM43:BP43"/>
    <mergeCell ref="BQ43:CJ43"/>
    <mergeCell ref="BM44:BR44"/>
    <mergeCell ref="BS44:CH44"/>
    <mergeCell ref="CI44:CJ44"/>
    <mergeCell ref="BS45:BT45"/>
    <mergeCell ref="EI43:EL43"/>
    <mergeCell ref="EM43:FX43"/>
    <mergeCell ref="EI44:EN44"/>
    <mergeCell ref="EO44:EZ44"/>
    <mergeCell ref="FA44:FX44"/>
    <mergeCell ref="EO45:FF45"/>
    <mergeCell ref="GQ43:GT43"/>
    <mergeCell ref="GU43:ID43"/>
    <mergeCell ref="GQ44:GV44"/>
    <mergeCell ref="GW44:HF44"/>
    <mergeCell ref="HG44:ID44"/>
    <mergeCell ref="GW45:HT45"/>
    <mergeCell ref="AU39:AX39"/>
    <mergeCell ref="AY39:BS39"/>
    <mergeCell ref="AU40:AZ40"/>
    <mergeCell ref="BA40:BQ40"/>
    <mergeCell ref="BR40:BS40"/>
    <mergeCell ref="BA41:BB41"/>
    <mergeCell ref="DX39:EA39"/>
    <mergeCell ref="EB39:FE39"/>
    <mergeCell ref="DX40:EC40"/>
    <mergeCell ref="ED40:EM40"/>
    <mergeCell ref="EN40:FE40"/>
    <mergeCell ref="ED41:EU41"/>
    <mergeCell ref="GF39:GI39"/>
    <mergeCell ref="GJ39:HS39"/>
    <mergeCell ref="GF40:GK40"/>
    <mergeCell ref="GL40:GU40"/>
    <mergeCell ref="GV40:HS40"/>
    <mergeCell ref="GL41:HI41"/>
    <mergeCell ref="IM39:IP39"/>
    <mergeCell ref="IQ39:KA39"/>
    <mergeCell ref="IM40:IR40"/>
    <mergeCell ref="IS40:JC40"/>
    <mergeCell ref="JD40:KA40"/>
    <mergeCell ref="IS41:JP41"/>
    <mergeCell ref="KQ39:KT39"/>
    <mergeCell ref="KU39:MD39"/>
    <mergeCell ref="KQ40:KV40"/>
    <mergeCell ref="KW40:LF40"/>
    <mergeCell ref="LG40:MD40"/>
    <mergeCell ref="KW41:LT41"/>
    <mergeCell ref="IM32:IX32"/>
    <mergeCell ref="IJ33:IX33"/>
    <mergeCell ref="IJ34:IX34"/>
    <mergeCell ref="IZ32:JB32"/>
    <mergeCell ref="JC32:JN32"/>
    <mergeCell ref="IZ33:JN33"/>
    <mergeCell ref="IZ34:JN34"/>
    <mergeCell ref="CV34"/>
    <mergeCell ref="DR34"/>
    <mergeCell ref="EG34"/>
    <mergeCell ref="EW34"/>
    <mergeCell ref="FH34"/>
    <mergeCell ref="GE34"/>
    <mergeCell ref="GY34"/>
    <mergeCell ref="HQ34"/>
    <mergeCell ref="II34"/>
    <mergeCell ref="IY34"/>
    <mergeCell ref="GF32:GH32"/>
    <mergeCell ref="GI32:GX32"/>
    <mergeCell ref="GF33:GX33"/>
    <mergeCell ref="GF34:GG34"/>
    <mergeCell ref="GI34:GO34"/>
    <mergeCell ref="GQ34:GX34"/>
    <mergeCell ref="GH34"/>
    <mergeCell ref="GP34"/>
    <mergeCell ref="GZ32:HB32"/>
    <mergeCell ref="HC32:HP32"/>
    <mergeCell ref="GZ33:HP33"/>
    <mergeCell ref="GZ34:HP34"/>
    <mergeCell ref="HR32:HT32"/>
    <mergeCell ref="HU32:IH32"/>
    <mergeCell ref="HR33:IH33"/>
    <mergeCell ref="HR34:IH34"/>
    <mergeCell ref="IJ32:IL32"/>
    <mergeCell ref="EX32:EZ32"/>
    <mergeCell ref="FA32:FG32"/>
    <mergeCell ref="EX33:FG33"/>
    <mergeCell ref="EX34:EY34"/>
    <mergeCell ref="FA34:FG34"/>
    <mergeCell ref="EZ34"/>
    <mergeCell ref="FI32:FK32"/>
    <mergeCell ref="FL32:GD32"/>
    <mergeCell ref="FI33:GD33"/>
    <mergeCell ref="FI34:FP34"/>
    <mergeCell ref="FR34"/>
    <mergeCell ref="FT34"/>
    <mergeCell ref="FV34"/>
    <mergeCell ref="FX34:FY34"/>
    <mergeCell ref="GA34:GD34"/>
    <mergeCell ref="FQ34"/>
    <mergeCell ref="FS34"/>
    <mergeCell ref="FU34"/>
    <mergeCell ref="FW34"/>
    <mergeCell ref="FZ34"/>
    <mergeCell ref="DO34"/>
    <mergeCell ref="DQ34"/>
    <mergeCell ref="DH34"/>
    <mergeCell ref="DJ34"/>
    <mergeCell ref="DL34"/>
    <mergeCell ref="DN34"/>
    <mergeCell ref="DP34"/>
    <mergeCell ref="DS32:DU32"/>
    <mergeCell ref="DV32:EF32"/>
    <mergeCell ref="DS33:EF33"/>
    <mergeCell ref="DS34:DV34"/>
    <mergeCell ref="DX34:EF34"/>
    <mergeCell ref="DW34"/>
    <mergeCell ref="EH32:EJ32"/>
    <mergeCell ref="EK32:EV32"/>
    <mergeCell ref="EH33:EV33"/>
    <mergeCell ref="EH34"/>
    <mergeCell ref="EJ34"/>
    <mergeCell ref="EL34:EV34"/>
    <mergeCell ref="EI34"/>
    <mergeCell ref="EK34"/>
    <mergeCell ref="HM28:HP28"/>
    <mergeCell ref="HV28:HZ28"/>
    <mergeCell ref="IA28:ID28"/>
    <mergeCell ref="IN28:IR28"/>
    <mergeCell ref="IS28:IV28"/>
    <mergeCell ref="BA31:FP31"/>
    <mergeCell ref="BV32:BX32"/>
    <mergeCell ref="BY32:CU32"/>
    <mergeCell ref="BV33:CU33"/>
    <mergeCell ref="BV34"/>
    <mergeCell ref="BX34"/>
    <mergeCell ref="CE34"/>
    <mergeCell ref="CG34"/>
    <mergeCell ref="CI34"/>
    <mergeCell ref="CK34"/>
    <mergeCell ref="CM34:CN34"/>
    <mergeCell ref="CP34:CU34"/>
    <mergeCell ref="BW34"/>
    <mergeCell ref="BY34"/>
    <mergeCell ref="CF34"/>
    <mergeCell ref="CH34"/>
    <mergeCell ref="CJ34"/>
    <mergeCell ref="CL34"/>
    <mergeCell ref="CO34"/>
    <mergeCell ref="CW32:CY32"/>
    <mergeCell ref="CZ32:DQ32"/>
    <mergeCell ref="CW33:DQ33"/>
    <mergeCell ref="CW34:DG34"/>
    <mergeCell ref="DI34"/>
    <mergeCell ref="DK34"/>
    <mergeCell ref="DM34"/>
    <mergeCell ref="GJ26:GM26"/>
    <mergeCell ref="GN26:GW26"/>
    <mergeCell ref="GJ27:GW27"/>
    <mergeCell ref="HB25:HG25"/>
    <mergeCell ref="HH26:HK26"/>
    <mergeCell ref="HL26:HU26"/>
    <mergeCell ref="HH27:HU27"/>
    <mergeCell ref="HP25:HU25"/>
    <mergeCell ref="HV26:HY26"/>
    <mergeCell ref="HZ26:IG26"/>
    <mergeCell ref="HV27:IG27"/>
    <mergeCell ref="IH25:IM25"/>
    <mergeCell ref="IN26:IQ26"/>
    <mergeCell ref="IR26:IY26"/>
    <mergeCell ref="IN27:IY27"/>
    <mergeCell ref="BM28:BQ28"/>
    <mergeCell ref="BR28:BU28"/>
    <mergeCell ref="CB28:CF28"/>
    <mergeCell ref="CG28:CP28"/>
    <mergeCell ref="CV28:CZ28"/>
    <mergeCell ref="DA28:DJ28"/>
    <mergeCell ref="DL28:DP28"/>
    <mergeCell ref="DQ28:DZ28"/>
    <mergeCell ref="EN28:ER28"/>
    <mergeCell ref="ES28:EV28"/>
    <mergeCell ref="EY28:FC28"/>
    <mergeCell ref="FD28:FG28"/>
    <mergeCell ref="FU28:FY28"/>
    <mergeCell ref="FZ28:GC28"/>
    <mergeCell ref="GJ28:GN28"/>
    <mergeCell ref="GO28:GR28"/>
    <mergeCell ref="HH28:HL28"/>
    <mergeCell ref="B25:D26"/>
    <mergeCell ref="BG25:BL25"/>
    <mergeCell ref="BM26:BP26"/>
    <mergeCell ref="BQ26:CA26"/>
    <mergeCell ref="BM27:CA27"/>
    <mergeCell ref="BV25:CA25"/>
    <mergeCell ref="CB26:CE26"/>
    <mergeCell ref="CF26:CP26"/>
    <mergeCell ref="CB27:CP27"/>
    <mergeCell ref="CP25:CU25"/>
    <mergeCell ref="CV26:CY26"/>
    <mergeCell ref="CZ26:DI26"/>
    <mergeCell ref="CV27:DI27"/>
    <mergeCell ref="DF25:DK25"/>
    <mergeCell ref="DL26:DO26"/>
    <mergeCell ref="DP26:DZ26"/>
    <mergeCell ref="DL27:DZ27"/>
    <mergeCell ref="EH25:EM25"/>
    <mergeCell ref="EN26:EQ26"/>
    <mergeCell ref="ER26:EV26"/>
    <mergeCell ref="EN27:EV27"/>
    <mergeCell ref="ES25:EX25"/>
    <mergeCell ref="EY26:FB26"/>
    <mergeCell ref="FC26:FL26"/>
    <mergeCell ref="EY27:FL27"/>
    <mergeCell ref="FO25:FT25"/>
    <mergeCell ref="FU26:FX26"/>
    <mergeCell ref="FY26:GH26"/>
    <mergeCell ref="FU27:GH27"/>
    <mergeCell ref="GD25:GI25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LI19:LN19"/>
    <mergeCell ref="LO19:MC19"/>
    <mergeCell ref="LI20:LO20"/>
    <mergeCell ref="LP20:LS20"/>
    <mergeCell ref="LT20:LW20"/>
    <mergeCell ref="LX20"/>
    <mergeCell ref="LY20:MA20"/>
    <mergeCell ref="MB20:MC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IY19:JM19"/>
    <mergeCell ref="IS20:IY20"/>
    <mergeCell ref="IZ20:JC20"/>
    <mergeCell ref="JD20:JG20"/>
    <mergeCell ref="JH20"/>
    <mergeCell ref="JI20:JK20"/>
    <mergeCell ref="JL20:JM20"/>
    <mergeCell ref="JQ19:JV19"/>
    <mergeCell ref="JW19:KK19"/>
    <mergeCell ref="JQ20:JW20"/>
    <mergeCell ref="JX20:KA20"/>
    <mergeCell ref="KB20:KE20"/>
    <mergeCell ref="KF20"/>
    <mergeCell ref="KG20:KI20"/>
    <mergeCell ref="KJ20:KK20"/>
    <mergeCell ref="KM19:KR19"/>
    <mergeCell ref="KS19:LG19"/>
    <mergeCell ref="KM20:KS20"/>
    <mergeCell ref="KT20:KW20"/>
    <mergeCell ref="KX20:LA20"/>
    <mergeCell ref="LB20"/>
    <mergeCell ref="LC20:LE20"/>
    <mergeCell ref="LF20:LG20"/>
    <mergeCell ref="GY19:HD19"/>
    <mergeCell ref="HE19:HS19"/>
    <mergeCell ref="GY20:HE20"/>
    <mergeCell ref="HF20:HI20"/>
    <mergeCell ref="HJ20:HM20"/>
    <mergeCell ref="HN20"/>
    <mergeCell ref="HO20:HQ20"/>
    <mergeCell ref="HR20:HS20"/>
    <mergeCell ref="HU19:HZ19"/>
    <mergeCell ref="IA19:IO19"/>
    <mergeCell ref="HU20:IA20"/>
    <mergeCell ref="IB20:IE20"/>
    <mergeCell ref="IF20:II20"/>
    <mergeCell ref="IJ20"/>
    <mergeCell ref="IK20:IM20"/>
    <mergeCell ref="IN20:IO20"/>
    <mergeCell ref="IS19:IX19"/>
    <mergeCell ref="EY20:EZ20"/>
    <mergeCell ref="FB19:FG19"/>
    <mergeCell ref="FH19:FV19"/>
    <mergeCell ref="FB20:FH20"/>
    <mergeCell ref="FI20:FL20"/>
    <mergeCell ref="FM20:FP20"/>
    <mergeCell ref="FQ20"/>
    <mergeCell ref="FR20:FT20"/>
    <mergeCell ref="FU20:FV20"/>
    <mergeCell ref="GC19:GH19"/>
    <mergeCell ref="GI19:GW19"/>
    <mergeCell ref="GC20:GI20"/>
    <mergeCell ref="GJ20:GM20"/>
    <mergeCell ref="GN20:GQ20"/>
    <mergeCell ref="GR20"/>
    <mergeCell ref="GS20:GU20"/>
    <mergeCell ref="GV20:GW20"/>
    <mergeCell ref="KY15:LD15"/>
    <mergeCell ref="LE15:LS15"/>
    <mergeCell ref="KY16:LE16"/>
    <mergeCell ref="LF16:LI16"/>
    <mergeCell ref="LJ16:LM16"/>
    <mergeCell ref="LN16"/>
    <mergeCell ref="LO16:LQ16"/>
    <mergeCell ref="LR16:LS16"/>
    <mergeCell ref="B19:D20"/>
    <mergeCell ref="BU19:BY19"/>
    <mergeCell ref="BZ19:CO19"/>
    <mergeCell ref="BU20:CA20"/>
    <mergeCell ref="CB20:CE20"/>
    <mergeCell ref="CF20:CI20"/>
    <mergeCell ref="CJ20"/>
    <mergeCell ref="CK20:CM20"/>
    <mergeCell ref="CN20:CO20"/>
    <mergeCell ref="DD19:DH19"/>
    <mergeCell ref="DI19:DX19"/>
    <mergeCell ref="DD20:DJ20"/>
    <mergeCell ref="DK20:DN20"/>
    <mergeCell ref="DO20:DR20"/>
    <mergeCell ref="DS20"/>
    <mergeCell ref="DT20:DV20"/>
    <mergeCell ref="DW20:DX20"/>
    <mergeCell ref="EE19:EJ19"/>
    <mergeCell ref="EK19:EZ19"/>
    <mergeCell ref="EE20:EL20"/>
    <mergeCell ref="EM20:EP20"/>
    <mergeCell ref="EQ20:ET20"/>
    <mergeCell ref="EU20"/>
    <mergeCell ref="EV20:EX20"/>
    <mergeCell ref="IM15:JA15"/>
    <mergeCell ref="IG16:IM16"/>
    <mergeCell ref="IN16:IQ16"/>
    <mergeCell ref="IR16:IU16"/>
    <mergeCell ref="IV16"/>
    <mergeCell ref="IW16:IY16"/>
    <mergeCell ref="IZ16:JA16"/>
    <mergeCell ref="JG15:JL15"/>
    <mergeCell ref="JM15:KA15"/>
    <mergeCell ref="JG16:JM16"/>
    <mergeCell ref="JN16:JQ16"/>
    <mergeCell ref="JR16:JU16"/>
    <mergeCell ref="JV16"/>
    <mergeCell ref="JW16:JY16"/>
    <mergeCell ref="JZ16:KA16"/>
    <mergeCell ref="KC15:KH15"/>
    <mergeCell ref="KI15:KW15"/>
    <mergeCell ref="KC16:KI16"/>
    <mergeCell ref="KJ16:KM16"/>
    <mergeCell ref="KN16:KQ16"/>
    <mergeCell ref="KR16"/>
    <mergeCell ref="KS16:KU16"/>
    <mergeCell ref="KV16:KW16"/>
    <mergeCell ref="GN15:GS15"/>
    <mergeCell ref="GT15:HH15"/>
    <mergeCell ref="GN16:GT16"/>
    <mergeCell ref="GU16:GX16"/>
    <mergeCell ref="GY16:HB16"/>
    <mergeCell ref="HC16"/>
    <mergeCell ref="HD16:HF16"/>
    <mergeCell ref="HG16:HH16"/>
    <mergeCell ref="HK15:HP15"/>
    <mergeCell ref="HQ15:IE15"/>
    <mergeCell ref="HK16:HQ16"/>
    <mergeCell ref="HR16:HU16"/>
    <mergeCell ref="HV16:HY16"/>
    <mergeCell ref="HZ16"/>
    <mergeCell ref="IA16:IC16"/>
    <mergeCell ref="ID16:IE16"/>
    <mergeCell ref="IG15:IL15"/>
    <mergeCell ref="EE16:EH16"/>
    <mergeCell ref="EI16"/>
    <mergeCell ref="EJ16:EL16"/>
    <mergeCell ref="EM16:EN16"/>
    <mergeCell ref="EQ15:EV15"/>
    <mergeCell ref="EW15:FK15"/>
    <mergeCell ref="EQ16:EW16"/>
    <mergeCell ref="EX16:FA16"/>
    <mergeCell ref="FB16:FE16"/>
    <mergeCell ref="FF16"/>
    <mergeCell ref="FG16:FI16"/>
    <mergeCell ref="FJ16:FK16"/>
    <mergeCell ref="FN15:FS15"/>
    <mergeCell ref="FT15:GH15"/>
    <mergeCell ref="FN16:FT16"/>
    <mergeCell ref="FU16:FX16"/>
    <mergeCell ref="FY16:GB16"/>
    <mergeCell ref="GC16"/>
    <mergeCell ref="GD16:GF16"/>
    <mergeCell ref="GG16:GH16"/>
    <mergeCell ref="MW15:NK15"/>
    <mergeCell ref="MQ16:MW16"/>
    <mergeCell ref="MX16:NA16"/>
    <mergeCell ref="NB16:NE16"/>
    <mergeCell ref="NF16"/>
    <mergeCell ref="NG16:NI16"/>
    <mergeCell ref="NJ16:NK16"/>
    <mergeCell ref="B11:D12"/>
    <mergeCell ref="DI11:DP12"/>
    <mergeCell ref="IY11:JF12"/>
    <mergeCell ref="MW11:NL12"/>
    <mergeCell ref="B15:D16"/>
    <mergeCell ref="BF15:BJ15"/>
    <mergeCell ref="BK15:BZ15"/>
    <mergeCell ref="BF16:BL16"/>
    <mergeCell ref="BM16:BP16"/>
    <mergeCell ref="BQ16:BT16"/>
    <mergeCell ref="BU16"/>
    <mergeCell ref="BV16:BX16"/>
    <mergeCell ref="BY16:BZ16"/>
    <mergeCell ref="CO15:CS15"/>
    <mergeCell ref="CT15:DI15"/>
    <mergeCell ref="CO16:CU16"/>
    <mergeCell ref="CV16:CY16"/>
    <mergeCell ref="CZ16:DC16"/>
    <mergeCell ref="DD16"/>
    <mergeCell ref="DE16:DG16"/>
    <mergeCell ref="DH16:DI16"/>
    <mergeCell ref="DS15:DX15"/>
    <mergeCell ref="DY15:EN15"/>
    <mergeCell ref="DS16:DZ16"/>
    <mergeCell ref="EA16:ED16"/>
    <mergeCell ref="LU15:LZ15"/>
    <mergeCell ref="MA15:MO15"/>
    <mergeCell ref="LU16:MA16"/>
    <mergeCell ref="MB16:ME16"/>
    <mergeCell ref="MF16:MI16"/>
    <mergeCell ref="MJ16"/>
    <mergeCell ref="MK16:MM16"/>
    <mergeCell ref="MN16:MO16"/>
    <mergeCell ref="ME19:MJ19"/>
    <mergeCell ref="MK19:MY19"/>
    <mergeCell ref="ME20:MK20"/>
    <mergeCell ref="ML20:MO20"/>
    <mergeCell ref="MP20:MS20"/>
    <mergeCell ref="MT20"/>
    <mergeCell ref="MU20:MW20"/>
    <mergeCell ref="MX20:MY20"/>
    <mergeCell ref="MQ15:MV15"/>
    <mergeCell ref="FG8:FH8"/>
    <mergeCell ref="FW7:GB7"/>
    <mergeCell ref="GC7:GT7"/>
    <mergeCell ref="FW8:GC8"/>
    <mergeCell ref="GD8:GG8"/>
    <mergeCell ref="GH8:GN8"/>
    <mergeCell ref="GO8"/>
    <mergeCell ref="GP8:GR8"/>
    <mergeCell ref="GS8:GT8"/>
    <mergeCell ref="HE7:HJ7"/>
    <mergeCell ref="HK7:IB7"/>
    <mergeCell ref="HE8:HK8"/>
    <mergeCell ref="HL8:HO8"/>
    <mergeCell ref="HP8:HV8"/>
    <mergeCell ref="HW8"/>
    <mergeCell ref="HX8:HZ8"/>
    <mergeCell ref="IA8:IB8"/>
    <mergeCell ref="IA3:IF3"/>
    <mergeCell ref="IG3:IX3"/>
    <mergeCell ref="IA4:IG4"/>
    <mergeCell ref="IH4:IK4"/>
    <mergeCell ref="IL4:IR4"/>
    <mergeCell ref="IS4"/>
    <mergeCell ref="IT4:IV4"/>
    <mergeCell ref="IW4:IX4"/>
    <mergeCell ref="B7:D8"/>
    <mergeCell ref="BO7:BT7"/>
    <mergeCell ref="BU7:CL7"/>
    <mergeCell ref="BO8:BU8"/>
    <mergeCell ref="BV8:BY8"/>
    <mergeCell ref="BZ8:CF8"/>
    <mergeCell ref="CG8"/>
    <mergeCell ref="CH8:CJ8"/>
    <mergeCell ref="CK8:CL8"/>
    <mergeCell ref="CW7:DB7"/>
    <mergeCell ref="DC7:DV7"/>
    <mergeCell ref="CW8:DE8"/>
    <mergeCell ref="DF8:DJ8"/>
    <mergeCell ref="DK8:DP8"/>
    <mergeCell ref="DQ8"/>
    <mergeCell ref="DR8:DT8"/>
    <mergeCell ref="DU8:DV8"/>
    <mergeCell ref="EK7:EP7"/>
    <mergeCell ref="EQ7:FH7"/>
    <mergeCell ref="EK8:EQ8"/>
    <mergeCell ref="ER8:EU8"/>
    <mergeCell ref="EV8:FB8"/>
    <mergeCell ref="FC8"/>
    <mergeCell ref="FD8:FF8"/>
    <mergeCell ref="ET4:EV4"/>
    <mergeCell ref="EW4:EX4"/>
    <mergeCell ref="FH3:FM3"/>
    <mergeCell ref="FN3:GE3"/>
    <mergeCell ref="FH4:FN4"/>
    <mergeCell ref="FO4:FR4"/>
    <mergeCell ref="FS4:FY4"/>
    <mergeCell ref="FZ4"/>
    <mergeCell ref="GA4:GC4"/>
    <mergeCell ref="GD4:GE4"/>
    <mergeCell ref="GT3:GY3"/>
    <mergeCell ref="GZ3:HQ3"/>
    <mergeCell ref="GT4:GZ4"/>
    <mergeCell ref="HA4:HD4"/>
    <mergeCell ref="HE4:HK4"/>
    <mergeCell ref="HL4"/>
    <mergeCell ref="HM4:HO4"/>
    <mergeCell ref="HP4:HQ4"/>
    <mergeCell ref="UR1"/>
    <mergeCell ref="US1"/>
    <mergeCell ref="UT1"/>
    <mergeCell ref="UU1"/>
    <mergeCell ref="UV1"/>
    <mergeCell ref="UW1"/>
    <mergeCell ref="UX1"/>
    <mergeCell ref="B3:D4"/>
    <mergeCell ref="AZ3:BE3"/>
    <mergeCell ref="BF3:BW3"/>
    <mergeCell ref="AZ4:BF4"/>
    <mergeCell ref="BG4:BK4"/>
    <mergeCell ref="BL4:BQ4"/>
    <mergeCell ref="BR4"/>
    <mergeCell ref="BS4:BU4"/>
    <mergeCell ref="BV4:BW4"/>
    <mergeCell ref="CI3:CN3"/>
    <mergeCell ref="CO3:DF3"/>
    <mergeCell ref="CI4:CO4"/>
    <mergeCell ref="CP4:CS4"/>
    <mergeCell ref="CT4:CZ4"/>
    <mergeCell ref="DA4"/>
    <mergeCell ref="DB4:DD4"/>
    <mergeCell ref="DE4:DF4"/>
    <mergeCell ref="DY3:EB3"/>
    <mergeCell ref="EC3:EX3"/>
    <mergeCell ref="DY4:EG4"/>
    <mergeCell ref="EH4:EL4"/>
    <mergeCell ref="EM4:ER4"/>
    <mergeCell ref="ES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workbookViewId="0"/>
  </sheetViews>
  <sheetFormatPr defaultRowHeight="14.5" x14ac:dyDescent="0.35"/>
  <cols>
    <col min="3" max="3" width="25" customWidth="1"/>
  </cols>
  <sheetData>
    <row r="2" spans="2:14" ht="30" customHeight="1" x14ac:dyDescent="0.35">
      <c r="B2" s="55" t="s">
        <v>363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30" customHeight="1" x14ac:dyDescent="0.35">
      <c r="B3" s="57">
        <v>45098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28" customHeight="1" x14ac:dyDescent="0.35">
      <c r="B4" s="19" t="s">
        <v>364</v>
      </c>
      <c r="C4" s="58" t="s">
        <v>365</v>
      </c>
      <c r="D4" s="56"/>
      <c r="E4" s="56"/>
      <c r="F4" s="56"/>
      <c r="G4" s="56"/>
      <c r="H4" s="56"/>
      <c r="I4" s="19" t="s">
        <v>366</v>
      </c>
      <c r="J4" s="19" t="s">
        <v>367</v>
      </c>
      <c r="K4" s="19" t="s">
        <v>368</v>
      </c>
      <c r="L4" s="19" t="s">
        <v>369</v>
      </c>
      <c r="M4" s="58" t="s">
        <v>370</v>
      </c>
      <c r="N4" s="56"/>
    </row>
    <row r="5" spans="2:14" ht="22" customHeight="1" x14ac:dyDescent="0.35">
      <c r="B5" s="20">
        <v>1</v>
      </c>
      <c r="C5" s="59" t="s">
        <v>266</v>
      </c>
      <c r="D5" s="56"/>
      <c r="E5" s="56"/>
      <c r="F5" s="56"/>
      <c r="G5" s="56"/>
      <c r="H5" s="56"/>
      <c r="I5" s="21">
        <v>8</v>
      </c>
      <c r="J5" s="21">
        <v>45</v>
      </c>
      <c r="K5" s="21">
        <v>29</v>
      </c>
      <c r="L5" s="21"/>
      <c r="M5" s="59" t="s">
        <v>371</v>
      </c>
      <c r="N5" s="56"/>
    </row>
    <row r="6" spans="2:14" ht="22" customHeight="1" x14ac:dyDescent="0.35">
      <c r="B6" s="20">
        <v>2</v>
      </c>
      <c r="C6" s="59" t="s">
        <v>249</v>
      </c>
      <c r="D6" s="56"/>
      <c r="E6" s="56"/>
      <c r="F6" s="56"/>
      <c r="G6" s="56"/>
      <c r="H6" s="56"/>
      <c r="I6" s="21">
        <v>6</v>
      </c>
      <c r="J6" s="21">
        <v>32</v>
      </c>
      <c r="K6" s="21">
        <v>54</v>
      </c>
      <c r="L6" s="21"/>
      <c r="M6" s="59" t="s">
        <v>372</v>
      </c>
      <c r="N6" s="56"/>
    </row>
    <row r="7" spans="2:14" ht="22" customHeight="1" x14ac:dyDescent="0.35">
      <c r="B7" s="20">
        <v>3</v>
      </c>
      <c r="C7" s="59" t="s">
        <v>248</v>
      </c>
      <c r="D7" s="56"/>
      <c r="E7" s="56"/>
      <c r="F7" s="56"/>
      <c r="G7" s="56"/>
      <c r="H7" s="56"/>
      <c r="I7" s="21">
        <v>12</v>
      </c>
      <c r="J7" s="21">
        <v>20</v>
      </c>
      <c r="K7" s="21">
        <v>14</v>
      </c>
      <c r="L7" s="21"/>
      <c r="M7" s="59" t="s">
        <v>373</v>
      </c>
      <c r="N7" s="56"/>
    </row>
    <row r="8" spans="2:14" ht="22" customHeight="1" x14ac:dyDescent="0.35">
      <c r="B8" s="20">
        <v>4</v>
      </c>
      <c r="C8" s="59" t="s">
        <v>252</v>
      </c>
      <c r="D8" s="56"/>
      <c r="E8" s="56"/>
      <c r="F8" s="56"/>
      <c r="G8" s="56"/>
      <c r="H8" s="56"/>
      <c r="I8" s="21">
        <v>8</v>
      </c>
      <c r="J8" s="21">
        <v>412</v>
      </c>
      <c r="K8" s="21">
        <v>515</v>
      </c>
      <c r="L8" s="21"/>
      <c r="M8" s="59" t="s">
        <v>374</v>
      </c>
      <c r="N8" s="56"/>
    </row>
    <row r="9" spans="2:14" ht="22" customHeight="1" x14ac:dyDescent="0.35">
      <c r="B9" s="20">
        <v>5</v>
      </c>
      <c r="C9" s="59" t="s">
        <v>260</v>
      </c>
      <c r="D9" s="56"/>
      <c r="E9" s="56"/>
      <c r="F9" s="56"/>
      <c r="G9" s="56"/>
      <c r="H9" s="56"/>
      <c r="I9" s="21">
        <v>8</v>
      </c>
      <c r="J9" s="21">
        <v>750</v>
      </c>
      <c r="K9" s="21">
        <v>938</v>
      </c>
      <c r="L9" s="21"/>
      <c r="M9" s="59" t="s">
        <v>375</v>
      </c>
      <c r="N9" s="56"/>
    </row>
    <row r="10" spans="2:14" ht="22" customHeight="1" x14ac:dyDescent="0.35">
      <c r="B10" s="20">
        <v>6</v>
      </c>
      <c r="C10" s="59" t="s">
        <v>242</v>
      </c>
      <c r="D10" s="56"/>
      <c r="E10" s="56"/>
      <c r="F10" s="56"/>
      <c r="G10" s="56"/>
      <c r="H10" s="56"/>
      <c r="I10" s="21">
        <v>8</v>
      </c>
      <c r="J10" s="21">
        <v>208</v>
      </c>
      <c r="K10" s="21">
        <v>208</v>
      </c>
      <c r="L10" s="21"/>
      <c r="M10" s="59" t="s">
        <v>376</v>
      </c>
      <c r="N10" s="56"/>
    </row>
    <row r="11" spans="2:14" ht="22" customHeight="1" x14ac:dyDescent="0.35">
      <c r="B11" s="20">
        <v>7</v>
      </c>
      <c r="C11" s="59" t="s">
        <v>240</v>
      </c>
      <c r="D11" s="56"/>
      <c r="E11" s="56"/>
      <c r="F11" s="56"/>
      <c r="G11" s="56"/>
      <c r="H11" s="56"/>
      <c r="I11" s="21">
        <v>2</v>
      </c>
      <c r="J11" s="21">
        <v>48</v>
      </c>
      <c r="K11" s="21">
        <v>24</v>
      </c>
      <c r="L11" s="21"/>
      <c r="M11" s="59" t="s">
        <v>377</v>
      </c>
      <c r="N11" s="56"/>
    </row>
    <row r="12" spans="2:14" ht="22" customHeight="1" x14ac:dyDescent="0.35">
      <c r="B12" s="20">
        <v>8</v>
      </c>
      <c r="C12" s="59" t="s">
        <v>243</v>
      </c>
      <c r="D12" s="56"/>
      <c r="E12" s="56"/>
      <c r="F12" s="56"/>
      <c r="G12" s="56"/>
      <c r="H12" s="56"/>
      <c r="I12" s="21">
        <v>8</v>
      </c>
      <c r="J12" s="21">
        <v>1248</v>
      </c>
      <c r="K12" s="21">
        <v>1248</v>
      </c>
      <c r="L12" s="21"/>
      <c r="M12" s="59" t="s">
        <v>378</v>
      </c>
      <c r="N12" s="56"/>
    </row>
    <row r="13" spans="2:14" ht="22" customHeight="1" x14ac:dyDescent="0.35">
      <c r="B13" s="20">
        <v>9</v>
      </c>
      <c r="C13" s="59" t="s">
        <v>268</v>
      </c>
      <c r="D13" s="56"/>
      <c r="E13" s="56"/>
      <c r="F13" s="56"/>
      <c r="G13" s="56"/>
      <c r="H13" s="56"/>
      <c r="I13" s="21">
        <v>8</v>
      </c>
      <c r="J13" s="21">
        <v>917</v>
      </c>
      <c r="K13" s="21">
        <v>917</v>
      </c>
      <c r="L13" s="21"/>
      <c r="M13" s="59" t="s">
        <v>379</v>
      </c>
      <c r="N13" s="56"/>
    </row>
    <row r="14" spans="2:14" ht="22" customHeight="1" x14ac:dyDescent="0.35">
      <c r="B14" s="20">
        <v>10</v>
      </c>
      <c r="C14" s="59" t="s">
        <v>267</v>
      </c>
      <c r="D14" s="56"/>
      <c r="E14" s="56"/>
      <c r="F14" s="56"/>
      <c r="G14" s="56"/>
      <c r="H14" s="56"/>
      <c r="I14" s="21">
        <v>8</v>
      </c>
      <c r="J14" s="21">
        <v>51</v>
      </c>
      <c r="K14" s="21">
        <v>51</v>
      </c>
      <c r="L14" s="21"/>
      <c r="M14" s="59" t="s">
        <v>380</v>
      </c>
      <c r="N14" s="56"/>
    </row>
    <row r="15" spans="2:14" ht="22" customHeight="1" x14ac:dyDescent="0.35">
      <c r="B15" s="20">
        <v>11</v>
      </c>
      <c r="C15" s="59" t="s">
        <v>250</v>
      </c>
      <c r="D15" s="56"/>
      <c r="E15" s="56"/>
      <c r="F15" s="56"/>
      <c r="G15" s="56"/>
      <c r="H15" s="56"/>
      <c r="I15" s="21">
        <v>12</v>
      </c>
      <c r="J15" s="21">
        <v>36</v>
      </c>
      <c r="K15" s="21">
        <v>30</v>
      </c>
      <c r="L15" s="21"/>
      <c r="M15" s="59" t="s">
        <v>381</v>
      </c>
      <c r="N15" s="56"/>
    </row>
    <row r="16" spans="2:14" ht="22" customHeight="1" x14ac:dyDescent="0.35">
      <c r="B16" s="20">
        <v>12</v>
      </c>
      <c r="C16" s="59" t="s">
        <v>251</v>
      </c>
      <c r="D16" s="56"/>
      <c r="E16" s="56"/>
      <c r="F16" s="56"/>
      <c r="G16" s="56"/>
      <c r="H16" s="56"/>
      <c r="I16" s="21">
        <v>12</v>
      </c>
      <c r="J16" s="21">
        <v>65</v>
      </c>
      <c r="K16" s="21">
        <v>55</v>
      </c>
      <c r="L16" s="21"/>
      <c r="M16" s="59" t="s">
        <v>382</v>
      </c>
      <c r="N16" s="56"/>
    </row>
    <row r="17" spans="2:14" ht="22" customHeight="1" x14ac:dyDescent="0.35">
      <c r="B17" s="20">
        <v>13</v>
      </c>
      <c r="C17" s="59" t="s">
        <v>241</v>
      </c>
      <c r="D17" s="56"/>
      <c r="E17" s="56"/>
      <c r="F17" s="56"/>
      <c r="G17" s="56"/>
      <c r="H17" s="56"/>
      <c r="I17" s="21">
        <v>12</v>
      </c>
      <c r="J17" s="21">
        <v>44</v>
      </c>
      <c r="K17" s="21">
        <v>30</v>
      </c>
      <c r="L17" s="21"/>
      <c r="M17" s="59" t="s">
        <v>383</v>
      </c>
      <c r="N17" s="56"/>
    </row>
    <row r="18" spans="2:14" ht="22" customHeight="1" x14ac:dyDescent="0.35">
      <c r="B18" s="20">
        <v>14</v>
      </c>
      <c r="C18" s="59" t="s">
        <v>238</v>
      </c>
      <c r="D18" s="56"/>
      <c r="E18" s="56"/>
      <c r="F18" s="56"/>
      <c r="G18" s="56"/>
      <c r="H18" s="56"/>
      <c r="I18" s="21">
        <v>8</v>
      </c>
      <c r="J18" s="21">
        <v>19</v>
      </c>
      <c r="K18" s="21">
        <v>19</v>
      </c>
      <c r="L18" s="21"/>
      <c r="M18" s="59" t="s">
        <v>384</v>
      </c>
      <c r="N18" s="56"/>
    </row>
    <row r="19" spans="2:14" ht="22" customHeight="1" x14ac:dyDescent="0.35">
      <c r="B19" s="20">
        <v>15</v>
      </c>
      <c r="C19" s="59" t="s">
        <v>239</v>
      </c>
      <c r="D19" s="56"/>
      <c r="E19" s="56"/>
      <c r="F19" s="56"/>
      <c r="G19" s="56"/>
      <c r="H19" s="56"/>
      <c r="I19" s="21">
        <v>6</v>
      </c>
      <c r="J19" s="21">
        <v>143</v>
      </c>
      <c r="K19" s="21">
        <v>191</v>
      </c>
      <c r="L19" s="21"/>
      <c r="M19" s="59" t="s">
        <v>385</v>
      </c>
      <c r="N19" s="56"/>
    </row>
    <row r="20" spans="2:14" ht="22" customHeight="1" x14ac:dyDescent="0.35">
      <c r="B20" s="20">
        <v>16</v>
      </c>
      <c r="C20" s="59" t="s">
        <v>279</v>
      </c>
      <c r="D20" s="56"/>
      <c r="E20" s="56"/>
      <c r="F20" s="56"/>
      <c r="G20" s="56"/>
      <c r="H20" s="56"/>
      <c r="I20" s="21">
        <v>6</v>
      </c>
      <c r="J20" s="21">
        <v>371</v>
      </c>
      <c r="K20" s="21">
        <v>619</v>
      </c>
      <c r="L20" s="21"/>
      <c r="M20" s="59" t="s">
        <v>386</v>
      </c>
      <c r="N20" s="56"/>
    </row>
    <row r="21" spans="2:14" ht="22" customHeight="1" x14ac:dyDescent="0.35">
      <c r="B21" s="20">
        <v>17</v>
      </c>
      <c r="C21" s="59" t="s">
        <v>275</v>
      </c>
      <c r="D21" s="56"/>
      <c r="E21" s="56"/>
      <c r="F21" s="56"/>
      <c r="G21" s="56"/>
      <c r="H21" s="56"/>
      <c r="I21" s="21">
        <v>12</v>
      </c>
      <c r="J21" s="21">
        <v>11</v>
      </c>
      <c r="K21" s="21">
        <v>8</v>
      </c>
      <c r="L21" s="21"/>
      <c r="M21" s="59" t="s">
        <v>387</v>
      </c>
      <c r="N21" s="56"/>
    </row>
    <row r="22" spans="2:14" ht="22" customHeight="1" x14ac:dyDescent="0.35">
      <c r="B22" s="20">
        <v>18</v>
      </c>
      <c r="C22" s="59" t="s">
        <v>284</v>
      </c>
      <c r="D22" s="56"/>
      <c r="E22" s="56"/>
      <c r="F22" s="56"/>
      <c r="G22" s="56"/>
      <c r="H22" s="56"/>
      <c r="I22" s="21">
        <v>8</v>
      </c>
      <c r="J22" s="21">
        <v>412</v>
      </c>
      <c r="K22" s="21">
        <v>515</v>
      </c>
      <c r="L22" s="21"/>
      <c r="M22" s="59" t="s">
        <v>388</v>
      </c>
      <c r="N22" s="56"/>
    </row>
    <row r="23" spans="2:14" ht="22" customHeight="1" x14ac:dyDescent="0.35">
      <c r="B23" s="20">
        <v>19</v>
      </c>
      <c r="C23" s="59" t="s">
        <v>300</v>
      </c>
      <c r="D23" s="56"/>
      <c r="E23" s="56"/>
      <c r="F23" s="56"/>
      <c r="G23" s="56"/>
      <c r="H23" s="56"/>
      <c r="I23" s="21">
        <v>8</v>
      </c>
      <c r="J23" s="21">
        <v>900</v>
      </c>
      <c r="K23" s="21">
        <v>1125</v>
      </c>
      <c r="L23" s="21"/>
      <c r="M23" s="59" t="s">
        <v>389</v>
      </c>
      <c r="N23" s="56"/>
    </row>
    <row r="24" spans="2:14" ht="22" customHeight="1" x14ac:dyDescent="0.35">
      <c r="B24" s="20">
        <v>20</v>
      </c>
      <c r="C24" s="59" t="s">
        <v>274</v>
      </c>
      <c r="D24" s="56"/>
      <c r="E24" s="56"/>
      <c r="F24" s="56"/>
      <c r="G24" s="56"/>
      <c r="H24" s="56"/>
      <c r="I24" s="21">
        <v>2</v>
      </c>
      <c r="J24" s="21">
        <v>430</v>
      </c>
      <c r="K24" s="21">
        <v>215</v>
      </c>
      <c r="L24" s="21"/>
      <c r="M24" s="59" t="s">
        <v>390</v>
      </c>
      <c r="N24" s="56"/>
    </row>
    <row r="25" spans="2:14" ht="22" customHeight="1" x14ac:dyDescent="0.35">
      <c r="B25" s="20">
        <v>21</v>
      </c>
      <c r="C25" s="59" t="s">
        <v>286</v>
      </c>
      <c r="D25" s="56"/>
      <c r="E25" s="56"/>
      <c r="F25" s="56"/>
      <c r="G25" s="56"/>
      <c r="H25" s="56"/>
      <c r="I25" s="21">
        <v>8</v>
      </c>
      <c r="J25" s="21">
        <v>2981</v>
      </c>
      <c r="K25" s="21">
        <v>3727</v>
      </c>
      <c r="L25" s="21"/>
      <c r="M25" s="59" t="s">
        <v>391</v>
      </c>
      <c r="N25" s="56"/>
    </row>
    <row r="26" spans="2:14" ht="22" customHeight="1" x14ac:dyDescent="0.35">
      <c r="B26" s="20">
        <v>22</v>
      </c>
      <c r="C26" s="59" t="s">
        <v>272</v>
      </c>
      <c r="D26" s="56"/>
      <c r="E26" s="56"/>
      <c r="F26" s="56"/>
      <c r="G26" s="56"/>
      <c r="H26" s="56"/>
      <c r="I26" s="21">
        <v>8</v>
      </c>
      <c r="J26" s="21">
        <v>550</v>
      </c>
      <c r="K26" s="21">
        <v>550</v>
      </c>
      <c r="L26" s="21"/>
      <c r="M26" s="59" t="s">
        <v>392</v>
      </c>
      <c r="N26" s="56"/>
    </row>
    <row r="27" spans="2:14" ht="22" customHeight="1" x14ac:dyDescent="0.35">
      <c r="B27" s="20">
        <v>23</v>
      </c>
      <c r="C27" s="59" t="s">
        <v>271</v>
      </c>
      <c r="D27" s="56"/>
      <c r="E27" s="56"/>
      <c r="F27" s="56"/>
      <c r="G27" s="56"/>
      <c r="H27" s="56"/>
      <c r="I27" s="21">
        <v>8</v>
      </c>
      <c r="J27" s="21">
        <v>121</v>
      </c>
      <c r="K27" s="21">
        <v>121</v>
      </c>
      <c r="L27" s="21"/>
      <c r="M27" s="59" t="s">
        <v>393</v>
      </c>
      <c r="N27" s="56"/>
    </row>
    <row r="28" spans="2:14" ht="22" customHeight="1" x14ac:dyDescent="0.35">
      <c r="B28" s="20">
        <v>24</v>
      </c>
      <c r="C28" s="59" t="s">
        <v>277</v>
      </c>
      <c r="D28" s="56"/>
      <c r="E28" s="56"/>
      <c r="F28" s="56"/>
      <c r="G28" s="56"/>
      <c r="H28" s="56"/>
      <c r="I28" s="21">
        <v>12</v>
      </c>
      <c r="J28" s="21">
        <v>71</v>
      </c>
      <c r="K28" s="21">
        <v>60</v>
      </c>
      <c r="L28" s="21"/>
      <c r="M28" s="59" t="s">
        <v>394</v>
      </c>
      <c r="N28" s="56"/>
    </row>
    <row r="29" spans="2:14" ht="22" customHeight="1" x14ac:dyDescent="0.35">
      <c r="B29" s="20">
        <v>25</v>
      </c>
      <c r="C29" s="59" t="s">
        <v>278</v>
      </c>
      <c r="D29" s="56"/>
      <c r="E29" s="56"/>
      <c r="F29" s="56"/>
      <c r="G29" s="56"/>
      <c r="H29" s="56"/>
      <c r="I29" s="21">
        <v>12</v>
      </c>
      <c r="J29" s="21">
        <v>161</v>
      </c>
      <c r="K29" s="21">
        <v>135</v>
      </c>
      <c r="L29" s="21"/>
      <c r="M29" s="59" t="s">
        <v>395</v>
      </c>
      <c r="N29" s="56"/>
    </row>
    <row r="30" spans="2:14" ht="22" customHeight="1" x14ac:dyDescent="0.35">
      <c r="B30" s="20">
        <v>26</v>
      </c>
      <c r="C30" s="59" t="s">
        <v>276</v>
      </c>
      <c r="D30" s="56"/>
      <c r="E30" s="56"/>
      <c r="F30" s="56"/>
      <c r="G30" s="56"/>
      <c r="H30" s="56"/>
      <c r="I30" s="21">
        <v>12</v>
      </c>
      <c r="J30" s="21">
        <v>63</v>
      </c>
      <c r="K30" s="21">
        <v>42</v>
      </c>
      <c r="L30" s="21"/>
      <c r="M30" s="59" t="s">
        <v>396</v>
      </c>
      <c r="N30" s="56"/>
    </row>
    <row r="31" spans="2:14" ht="22" customHeight="1" x14ac:dyDescent="0.35">
      <c r="B31" s="20">
        <v>27</v>
      </c>
      <c r="C31" s="59" t="s">
        <v>285</v>
      </c>
      <c r="D31" s="56"/>
      <c r="E31" s="56"/>
      <c r="F31" s="56"/>
      <c r="G31" s="56"/>
      <c r="H31" s="56"/>
      <c r="I31" s="21">
        <v>8</v>
      </c>
      <c r="J31" s="21">
        <v>499</v>
      </c>
      <c r="K31" s="21">
        <v>624</v>
      </c>
      <c r="L31" s="21"/>
      <c r="M31" s="59" t="s">
        <v>397</v>
      </c>
      <c r="N31" s="56"/>
    </row>
    <row r="32" spans="2:14" ht="22" customHeight="1" x14ac:dyDescent="0.35">
      <c r="B32" s="20">
        <v>28</v>
      </c>
      <c r="C32" s="59" t="s">
        <v>234</v>
      </c>
      <c r="D32" s="56"/>
      <c r="E32" s="56"/>
      <c r="F32" s="56"/>
      <c r="G32" s="56"/>
      <c r="H32" s="56"/>
      <c r="I32" s="21">
        <v>6</v>
      </c>
      <c r="J32" s="21">
        <v>130</v>
      </c>
      <c r="K32" s="21">
        <v>174</v>
      </c>
      <c r="L32" s="21"/>
      <c r="M32" s="59" t="s">
        <v>398</v>
      </c>
      <c r="N32" s="56"/>
    </row>
    <row r="33" spans="2:14" ht="22" customHeight="1" x14ac:dyDescent="0.35">
      <c r="B33" s="20">
        <v>29</v>
      </c>
      <c r="C33" s="59" t="s">
        <v>233</v>
      </c>
      <c r="D33" s="56"/>
      <c r="E33" s="56"/>
      <c r="F33" s="56"/>
      <c r="G33" s="56"/>
      <c r="H33" s="56"/>
      <c r="I33" s="21">
        <v>8</v>
      </c>
      <c r="J33" s="21">
        <v>25</v>
      </c>
      <c r="K33" s="21">
        <v>25</v>
      </c>
      <c r="L33" s="21"/>
      <c r="M33" s="59" t="s">
        <v>399</v>
      </c>
      <c r="N33" s="56"/>
    </row>
    <row r="38" spans="2:14" ht="30" customHeight="1" x14ac:dyDescent="0.35">
      <c r="B38" s="55" t="s">
        <v>400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2:14" ht="30" customHeight="1" x14ac:dyDescent="0.35">
      <c r="B39" s="57">
        <v>45098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2:14" ht="28" customHeight="1" x14ac:dyDescent="0.35">
      <c r="B40" s="19" t="s">
        <v>364</v>
      </c>
      <c r="C40" s="58" t="s">
        <v>365</v>
      </c>
      <c r="D40" s="56"/>
      <c r="E40" s="56"/>
      <c r="F40" s="56"/>
      <c r="G40" s="56"/>
      <c r="H40" s="56"/>
      <c r="I40" s="19" t="s">
        <v>366</v>
      </c>
      <c r="J40" s="19" t="s">
        <v>367</v>
      </c>
      <c r="K40" s="19" t="s">
        <v>368</v>
      </c>
      <c r="L40" s="19" t="s">
        <v>369</v>
      </c>
      <c r="M40" s="58" t="s">
        <v>370</v>
      </c>
      <c r="N40" s="56"/>
    </row>
    <row r="41" spans="2:14" ht="22" customHeight="1" x14ac:dyDescent="0.35">
      <c r="B41" s="20">
        <v>1</v>
      </c>
      <c r="C41" s="59" t="s">
        <v>283</v>
      </c>
      <c r="D41" s="56"/>
      <c r="E41" s="56"/>
      <c r="F41" s="56"/>
      <c r="G41" s="56"/>
      <c r="H41" s="56"/>
      <c r="I41" s="21">
        <v>9</v>
      </c>
      <c r="J41" s="21">
        <v>1940</v>
      </c>
      <c r="K41" s="21">
        <v>1078</v>
      </c>
      <c r="L41" s="21"/>
      <c r="M41" s="59" t="s">
        <v>401</v>
      </c>
      <c r="N41" s="56"/>
    </row>
    <row r="42" spans="2:14" ht="22" customHeight="1" x14ac:dyDescent="0.35">
      <c r="B42" s="20">
        <v>2</v>
      </c>
      <c r="C42" s="59" t="s">
        <v>291</v>
      </c>
      <c r="D42" s="56"/>
      <c r="E42" s="56"/>
      <c r="F42" s="56"/>
      <c r="G42" s="56"/>
      <c r="H42" s="56"/>
      <c r="I42" s="21">
        <v>9</v>
      </c>
      <c r="J42" s="21">
        <v>90</v>
      </c>
      <c r="K42" s="21">
        <v>28</v>
      </c>
      <c r="L42" s="21"/>
      <c r="M42" s="59" t="s">
        <v>402</v>
      </c>
      <c r="N42" s="56"/>
    </row>
    <row r="43" spans="2:14" ht="22" customHeight="1" x14ac:dyDescent="0.35">
      <c r="B43" s="20">
        <v>3</v>
      </c>
      <c r="C43" s="59" t="s">
        <v>305</v>
      </c>
      <c r="D43" s="56"/>
      <c r="E43" s="56"/>
      <c r="F43" s="56"/>
      <c r="G43" s="56"/>
      <c r="H43" s="56"/>
      <c r="I43" s="21">
        <v>8</v>
      </c>
      <c r="J43" s="21">
        <v>7122</v>
      </c>
      <c r="K43" s="21">
        <v>742</v>
      </c>
      <c r="L43" s="21"/>
      <c r="M43" s="59" t="s">
        <v>403</v>
      </c>
      <c r="N43" s="56"/>
    </row>
    <row r="44" spans="2:14" ht="22" customHeight="1" x14ac:dyDescent="0.35">
      <c r="B44" s="20">
        <v>4</v>
      </c>
      <c r="C44" s="59" t="s">
        <v>303</v>
      </c>
      <c r="D44" s="56"/>
      <c r="E44" s="56"/>
      <c r="F44" s="56"/>
      <c r="G44" s="56"/>
      <c r="H44" s="56"/>
      <c r="I44" s="21">
        <v>8</v>
      </c>
      <c r="J44" s="21">
        <v>850</v>
      </c>
      <c r="K44" s="21">
        <v>89</v>
      </c>
      <c r="L44" s="21"/>
      <c r="M44" s="59" t="s">
        <v>404</v>
      </c>
      <c r="N44" s="56"/>
    </row>
    <row r="45" spans="2:14" ht="22" customHeight="1" x14ac:dyDescent="0.35">
      <c r="B45" s="20">
        <v>5</v>
      </c>
      <c r="C45" s="59" t="s">
        <v>282</v>
      </c>
      <c r="D45" s="56"/>
      <c r="E45" s="56"/>
      <c r="F45" s="56"/>
      <c r="G45" s="56"/>
      <c r="H45" s="56"/>
      <c r="I45" s="21">
        <v>9</v>
      </c>
      <c r="J45" s="21">
        <v>242</v>
      </c>
      <c r="K45" s="21">
        <v>135</v>
      </c>
      <c r="L45" s="21"/>
      <c r="M45" s="59" t="s">
        <v>405</v>
      </c>
      <c r="N45" s="56"/>
    </row>
    <row r="46" spans="2:14" ht="22" customHeight="1" x14ac:dyDescent="0.35">
      <c r="B46" s="20">
        <v>6</v>
      </c>
      <c r="C46" s="59" t="s">
        <v>290</v>
      </c>
      <c r="D46" s="56"/>
      <c r="E46" s="56"/>
      <c r="F46" s="56"/>
      <c r="G46" s="56"/>
      <c r="H46" s="56"/>
      <c r="I46" s="21">
        <v>6</v>
      </c>
      <c r="J46" s="21">
        <v>53</v>
      </c>
      <c r="K46" s="21">
        <v>24</v>
      </c>
      <c r="L46" s="21"/>
      <c r="M46" s="59" t="s">
        <v>406</v>
      </c>
      <c r="N46" s="56"/>
    </row>
    <row r="47" spans="2:14" ht="22" customHeight="1" x14ac:dyDescent="0.35">
      <c r="B47" s="20">
        <v>7</v>
      </c>
      <c r="C47" s="59" t="s">
        <v>304</v>
      </c>
      <c r="D47" s="56"/>
      <c r="E47" s="56"/>
      <c r="F47" s="56"/>
      <c r="G47" s="56"/>
      <c r="H47" s="56"/>
      <c r="I47" s="21">
        <v>8</v>
      </c>
      <c r="J47" s="21">
        <v>528</v>
      </c>
      <c r="K47" s="21">
        <v>55</v>
      </c>
      <c r="L47" s="21"/>
      <c r="M47" s="59" t="s">
        <v>407</v>
      </c>
      <c r="N47" s="56"/>
    </row>
    <row r="48" spans="2:14" ht="22" customHeight="1" x14ac:dyDescent="0.35">
      <c r="B48" s="20">
        <v>8</v>
      </c>
      <c r="C48" s="59" t="s">
        <v>295</v>
      </c>
      <c r="D48" s="56"/>
      <c r="E48" s="56"/>
      <c r="F48" s="56"/>
      <c r="G48" s="56"/>
      <c r="H48" s="56"/>
      <c r="I48" s="21">
        <v>8</v>
      </c>
      <c r="J48" s="21">
        <v>400</v>
      </c>
      <c r="K48" s="21">
        <v>109</v>
      </c>
      <c r="L48" s="21"/>
      <c r="M48" s="59" t="s">
        <v>408</v>
      </c>
      <c r="N48" s="56"/>
    </row>
    <row r="49" spans="2:14" ht="22" customHeight="1" x14ac:dyDescent="0.35">
      <c r="B49" s="20">
        <v>9</v>
      </c>
      <c r="C49" s="59" t="s">
        <v>298</v>
      </c>
      <c r="D49" s="56"/>
      <c r="E49" s="56"/>
      <c r="F49" s="56"/>
      <c r="G49" s="56"/>
      <c r="H49" s="56"/>
      <c r="I49" s="21">
        <v>8</v>
      </c>
      <c r="J49" s="21">
        <v>450</v>
      </c>
      <c r="K49" s="21">
        <v>201</v>
      </c>
      <c r="L49" s="21"/>
      <c r="M49" s="59" t="s">
        <v>409</v>
      </c>
      <c r="N49" s="56"/>
    </row>
    <row r="50" spans="2:14" ht="22" customHeight="1" x14ac:dyDescent="0.35">
      <c r="B50" s="20">
        <v>10</v>
      </c>
      <c r="C50" s="59" t="s">
        <v>259</v>
      </c>
      <c r="D50" s="56"/>
      <c r="E50" s="56"/>
      <c r="F50" s="56"/>
      <c r="G50" s="56"/>
      <c r="H50" s="56"/>
      <c r="I50" s="21">
        <v>10</v>
      </c>
      <c r="J50" s="21">
        <v>719</v>
      </c>
      <c r="K50" s="21">
        <v>600</v>
      </c>
      <c r="L50" s="21"/>
      <c r="M50" s="59" t="s">
        <v>410</v>
      </c>
      <c r="N50" s="56"/>
    </row>
    <row r="51" spans="2:14" ht="22" customHeight="1" x14ac:dyDescent="0.35">
      <c r="B51" s="20">
        <v>11</v>
      </c>
      <c r="C51" s="59" t="s">
        <v>261</v>
      </c>
      <c r="D51" s="56"/>
      <c r="E51" s="56"/>
      <c r="F51" s="56"/>
      <c r="G51" s="56"/>
      <c r="H51" s="56"/>
      <c r="I51" s="21">
        <v>10</v>
      </c>
      <c r="J51" s="21">
        <v>1130</v>
      </c>
      <c r="K51" s="21">
        <v>942</v>
      </c>
      <c r="L51" s="21"/>
      <c r="M51" s="59" t="s">
        <v>411</v>
      </c>
      <c r="N51" s="56"/>
    </row>
    <row r="52" spans="2:14" ht="22" customHeight="1" x14ac:dyDescent="0.35">
      <c r="B52" s="20">
        <v>12</v>
      </c>
      <c r="C52" s="59" t="s">
        <v>258</v>
      </c>
      <c r="D52" s="56"/>
      <c r="E52" s="56"/>
      <c r="F52" s="56"/>
      <c r="G52" s="56"/>
      <c r="H52" s="56"/>
      <c r="I52" s="21">
        <v>10</v>
      </c>
      <c r="J52" s="21">
        <v>18</v>
      </c>
      <c r="K52" s="21">
        <v>15</v>
      </c>
      <c r="L52" s="21"/>
      <c r="M52" s="59" t="s">
        <v>412</v>
      </c>
      <c r="N52" s="56"/>
    </row>
    <row r="53" spans="2:14" ht="22" customHeight="1" x14ac:dyDescent="0.35">
      <c r="B53" s="20">
        <v>13</v>
      </c>
      <c r="C53" s="59" t="s">
        <v>287</v>
      </c>
      <c r="D53" s="56"/>
      <c r="E53" s="56"/>
      <c r="F53" s="56"/>
      <c r="G53" s="56"/>
      <c r="H53" s="56"/>
      <c r="I53" s="21">
        <v>9</v>
      </c>
      <c r="J53" s="21">
        <v>223</v>
      </c>
      <c r="K53" s="21">
        <v>124</v>
      </c>
      <c r="L53" s="21"/>
      <c r="M53" s="59" t="s">
        <v>413</v>
      </c>
      <c r="N53" s="56"/>
    </row>
    <row r="54" spans="2:14" ht="22" customHeight="1" x14ac:dyDescent="0.35">
      <c r="B54" s="20">
        <v>14</v>
      </c>
      <c r="C54" s="59" t="s">
        <v>299</v>
      </c>
      <c r="D54" s="56"/>
      <c r="E54" s="56"/>
      <c r="F54" s="56"/>
      <c r="G54" s="56"/>
      <c r="H54" s="56"/>
      <c r="I54" s="21">
        <v>8</v>
      </c>
      <c r="J54" s="21">
        <v>5100</v>
      </c>
      <c r="K54" s="21">
        <v>2277</v>
      </c>
      <c r="L54" s="21"/>
      <c r="M54" s="59" t="s">
        <v>414</v>
      </c>
      <c r="N54" s="56"/>
    </row>
    <row r="55" spans="2:14" ht="22" customHeight="1" x14ac:dyDescent="0.35">
      <c r="B55" s="20">
        <v>15</v>
      </c>
      <c r="C55" s="59" t="s">
        <v>306</v>
      </c>
      <c r="D55" s="56"/>
      <c r="E55" s="56"/>
      <c r="F55" s="56"/>
      <c r="G55" s="56"/>
      <c r="H55" s="56"/>
      <c r="I55" s="21">
        <v>8</v>
      </c>
      <c r="J55" s="21">
        <v>850</v>
      </c>
      <c r="K55" s="21">
        <v>89</v>
      </c>
      <c r="L55" s="21"/>
      <c r="M55" s="59" t="s">
        <v>415</v>
      </c>
      <c r="N55" s="56"/>
    </row>
    <row r="56" spans="2:14" ht="22" customHeight="1" x14ac:dyDescent="0.35">
      <c r="B56" s="20">
        <v>16</v>
      </c>
      <c r="C56" s="59" t="s">
        <v>270</v>
      </c>
      <c r="D56" s="56"/>
      <c r="E56" s="56"/>
      <c r="F56" s="56"/>
      <c r="G56" s="56"/>
      <c r="H56" s="56"/>
      <c r="I56" s="21">
        <v>10</v>
      </c>
      <c r="J56" s="21">
        <v>22</v>
      </c>
      <c r="K56" s="21">
        <v>19</v>
      </c>
      <c r="L56" s="21"/>
      <c r="M56" s="59" t="s">
        <v>416</v>
      </c>
      <c r="N56" s="56"/>
    </row>
    <row r="57" spans="2:14" ht="22" customHeight="1" x14ac:dyDescent="0.35">
      <c r="B57" s="20">
        <v>17</v>
      </c>
      <c r="C57" s="59" t="s">
        <v>273</v>
      </c>
      <c r="D57" s="56"/>
      <c r="E57" s="56"/>
      <c r="F57" s="56"/>
      <c r="G57" s="56"/>
      <c r="H57" s="56"/>
      <c r="I57" s="21">
        <v>10</v>
      </c>
      <c r="J57" s="21">
        <v>635</v>
      </c>
      <c r="K57" s="21">
        <v>530</v>
      </c>
      <c r="L57" s="21"/>
      <c r="M57" s="59" t="s">
        <v>417</v>
      </c>
      <c r="N57" s="56"/>
    </row>
  </sheetData>
  <mergeCells count="100">
    <mergeCell ref="C56:H56"/>
    <mergeCell ref="M56:N56"/>
    <mergeCell ref="C57:H57"/>
    <mergeCell ref="M57:N57"/>
    <mergeCell ref="C53:H53"/>
    <mergeCell ref="M53:N53"/>
    <mergeCell ref="C54:H54"/>
    <mergeCell ref="M54:N54"/>
    <mergeCell ref="C55:H55"/>
    <mergeCell ref="M55:N55"/>
    <mergeCell ref="C50:H50"/>
    <mergeCell ref="M50:N50"/>
    <mergeCell ref="C51:H51"/>
    <mergeCell ref="M51:N51"/>
    <mergeCell ref="C52:H52"/>
    <mergeCell ref="M52:N52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3:H33"/>
    <mergeCell ref="M33:N33"/>
    <mergeCell ref="B38:N38"/>
    <mergeCell ref="B39:N39"/>
    <mergeCell ref="C40:H40"/>
    <mergeCell ref="M40:N40"/>
    <mergeCell ref="C30:H30"/>
    <mergeCell ref="M30:N30"/>
    <mergeCell ref="C31:H31"/>
    <mergeCell ref="M31:N31"/>
    <mergeCell ref="C32:H32"/>
    <mergeCell ref="M32:N32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7"/>
  <sheetViews>
    <sheetView workbookViewId="0"/>
  </sheetViews>
  <sheetFormatPr defaultRowHeight="14.5" x14ac:dyDescent="0.35"/>
  <cols>
    <col min="3" max="3" width="25" customWidth="1"/>
  </cols>
  <sheetData>
    <row r="2" spans="2:14" ht="30" customHeight="1" x14ac:dyDescent="0.35">
      <c r="B2" s="55" t="s">
        <v>363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30" customHeight="1" x14ac:dyDescent="0.35">
      <c r="B3" s="57">
        <v>45098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28" customHeight="1" x14ac:dyDescent="0.35">
      <c r="B4" s="19" t="s">
        <v>206</v>
      </c>
      <c r="C4" s="58" t="s">
        <v>365</v>
      </c>
      <c r="D4" s="56"/>
      <c r="E4" s="56"/>
      <c r="F4" s="56"/>
      <c r="G4" s="56"/>
      <c r="H4" s="56"/>
      <c r="I4" s="19" t="s">
        <v>366</v>
      </c>
      <c r="J4" s="19" t="s">
        <v>367</v>
      </c>
      <c r="K4" s="19" t="s">
        <v>368</v>
      </c>
      <c r="L4" s="19" t="s">
        <v>369</v>
      </c>
      <c r="M4" s="58" t="s">
        <v>370</v>
      </c>
      <c r="N4" s="56"/>
    </row>
    <row r="5" spans="2:14" ht="22" customHeight="1" x14ac:dyDescent="0.35">
      <c r="B5" s="20">
        <v>439</v>
      </c>
      <c r="C5" s="59" t="s">
        <v>233</v>
      </c>
      <c r="D5" s="56"/>
      <c r="E5" s="56"/>
      <c r="F5" s="56"/>
      <c r="G5" s="56"/>
      <c r="H5" s="56"/>
      <c r="I5" s="21">
        <v>8</v>
      </c>
      <c r="J5" s="21">
        <v>25</v>
      </c>
      <c r="K5" s="21">
        <v>25</v>
      </c>
      <c r="L5" s="21"/>
      <c r="M5" s="59" t="s">
        <v>399</v>
      </c>
      <c r="N5" s="56"/>
    </row>
    <row r="6" spans="2:14" ht="22" customHeight="1" x14ac:dyDescent="0.35">
      <c r="B6" s="20">
        <v>439</v>
      </c>
      <c r="C6" s="59" t="s">
        <v>234</v>
      </c>
      <c r="D6" s="56"/>
      <c r="E6" s="56"/>
      <c r="F6" s="56"/>
      <c r="G6" s="56"/>
      <c r="H6" s="56"/>
      <c r="I6" s="21">
        <v>6</v>
      </c>
      <c r="J6" s="21">
        <v>130</v>
      </c>
      <c r="K6" s="21">
        <v>174</v>
      </c>
      <c r="L6" s="21"/>
      <c r="M6" s="59" t="s">
        <v>398</v>
      </c>
      <c r="N6" s="56"/>
    </row>
    <row r="7" spans="2:14" ht="22" customHeight="1" x14ac:dyDescent="0.35">
      <c r="B7" s="20">
        <v>439</v>
      </c>
      <c r="C7" s="59" t="s">
        <v>238</v>
      </c>
      <c r="D7" s="56"/>
      <c r="E7" s="56"/>
      <c r="F7" s="56"/>
      <c r="G7" s="56"/>
      <c r="H7" s="56"/>
      <c r="I7" s="21">
        <v>8</v>
      </c>
      <c r="J7" s="21">
        <v>19</v>
      </c>
      <c r="K7" s="21">
        <v>19</v>
      </c>
      <c r="L7" s="21"/>
      <c r="M7" s="59" t="s">
        <v>384</v>
      </c>
      <c r="N7" s="56"/>
    </row>
    <row r="8" spans="2:14" ht="22" customHeight="1" x14ac:dyDescent="0.35">
      <c r="B8" s="20">
        <v>439</v>
      </c>
      <c r="C8" s="59" t="s">
        <v>239</v>
      </c>
      <c r="D8" s="56"/>
      <c r="E8" s="56"/>
      <c r="F8" s="56"/>
      <c r="G8" s="56"/>
      <c r="H8" s="56"/>
      <c r="I8" s="21">
        <v>6</v>
      </c>
      <c r="J8" s="21">
        <v>143</v>
      </c>
      <c r="K8" s="21">
        <v>191</v>
      </c>
      <c r="L8" s="21"/>
      <c r="M8" s="59" t="s">
        <v>385</v>
      </c>
      <c r="N8" s="56"/>
    </row>
    <row r="9" spans="2:14" ht="22" customHeight="1" x14ac:dyDescent="0.35">
      <c r="B9" s="20">
        <v>439</v>
      </c>
      <c r="C9" s="59" t="s">
        <v>240</v>
      </c>
      <c r="D9" s="56"/>
      <c r="E9" s="56"/>
      <c r="F9" s="56"/>
      <c r="G9" s="56"/>
      <c r="H9" s="56"/>
      <c r="I9" s="21">
        <v>2</v>
      </c>
      <c r="J9" s="21">
        <v>48</v>
      </c>
      <c r="K9" s="21">
        <v>24</v>
      </c>
      <c r="L9" s="21"/>
      <c r="M9" s="59" t="s">
        <v>377</v>
      </c>
      <c r="N9" s="56"/>
    </row>
    <row r="10" spans="2:14" ht="22" customHeight="1" x14ac:dyDescent="0.35">
      <c r="B10" s="20">
        <v>439</v>
      </c>
      <c r="C10" s="59" t="s">
        <v>241</v>
      </c>
      <c r="D10" s="56"/>
      <c r="E10" s="56"/>
      <c r="F10" s="56"/>
      <c r="G10" s="56"/>
      <c r="H10" s="56"/>
      <c r="I10" s="21">
        <v>12</v>
      </c>
      <c r="J10" s="21">
        <v>44</v>
      </c>
      <c r="K10" s="21">
        <v>30</v>
      </c>
      <c r="L10" s="21"/>
      <c r="M10" s="59" t="s">
        <v>383</v>
      </c>
      <c r="N10" s="56"/>
    </row>
    <row r="11" spans="2:14" ht="22" customHeight="1" x14ac:dyDescent="0.35">
      <c r="B11" s="20">
        <v>439</v>
      </c>
      <c r="C11" s="59" t="s">
        <v>242</v>
      </c>
      <c r="D11" s="56"/>
      <c r="E11" s="56"/>
      <c r="F11" s="56"/>
      <c r="G11" s="56"/>
      <c r="H11" s="56"/>
      <c r="I11" s="21">
        <v>8</v>
      </c>
      <c r="J11" s="21">
        <v>208</v>
      </c>
      <c r="K11" s="21">
        <v>208</v>
      </c>
      <c r="L11" s="21"/>
      <c r="M11" s="59" t="s">
        <v>376</v>
      </c>
      <c r="N11" s="56"/>
    </row>
    <row r="12" spans="2:14" ht="22" customHeight="1" x14ac:dyDescent="0.35">
      <c r="B12" s="20">
        <v>439</v>
      </c>
      <c r="C12" s="59" t="s">
        <v>243</v>
      </c>
      <c r="D12" s="56"/>
      <c r="E12" s="56"/>
      <c r="F12" s="56"/>
      <c r="G12" s="56"/>
      <c r="H12" s="56"/>
      <c r="I12" s="21">
        <v>8</v>
      </c>
      <c r="J12" s="21">
        <v>450</v>
      </c>
      <c r="K12" s="21">
        <v>450</v>
      </c>
      <c r="L12" s="21"/>
      <c r="M12" s="59" t="s">
        <v>378</v>
      </c>
      <c r="N12" s="56"/>
    </row>
    <row r="13" spans="2:14" x14ac:dyDescent="0.35">
      <c r="B13" s="20"/>
      <c r="C13" s="60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2:14" ht="22" customHeight="1" x14ac:dyDescent="0.35">
      <c r="B14" s="20">
        <v>440</v>
      </c>
      <c r="C14" s="59" t="s">
        <v>243</v>
      </c>
      <c r="D14" s="56"/>
      <c r="E14" s="56"/>
      <c r="F14" s="56"/>
      <c r="G14" s="56"/>
      <c r="H14" s="56"/>
      <c r="I14" s="21">
        <v>8</v>
      </c>
      <c r="J14" s="21">
        <v>798</v>
      </c>
      <c r="K14" s="21">
        <v>798</v>
      </c>
      <c r="L14" s="21"/>
      <c r="M14" s="59" t="s">
        <v>378</v>
      </c>
      <c r="N14" s="56"/>
    </row>
    <row r="15" spans="2:14" ht="22" customHeight="1" x14ac:dyDescent="0.35">
      <c r="B15" s="20">
        <v>440</v>
      </c>
      <c r="C15" s="59" t="s">
        <v>248</v>
      </c>
      <c r="D15" s="56"/>
      <c r="E15" s="56"/>
      <c r="F15" s="56"/>
      <c r="G15" s="56"/>
      <c r="H15" s="56"/>
      <c r="I15" s="21">
        <v>12</v>
      </c>
      <c r="J15" s="21">
        <v>20</v>
      </c>
      <c r="K15" s="21">
        <v>14</v>
      </c>
      <c r="L15" s="21"/>
      <c r="M15" s="59" t="s">
        <v>373</v>
      </c>
      <c r="N15" s="56"/>
    </row>
    <row r="16" spans="2:14" ht="22" customHeight="1" x14ac:dyDescent="0.35">
      <c r="B16" s="20">
        <v>440</v>
      </c>
      <c r="C16" s="59" t="s">
        <v>249</v>
      </c>
      <c r="D16" s="56"/>
      <c r="E16" s="56"/>
      <c r="F16" s="56"/>
      <c r="G16" s="56"/>
      <c r="H16" s="56"/>
      <c r="I16" s="21">
        <v>6</v>
      </c>
      <c r="J16" s="21">
        <v>32</v>
      </c>
      <c r="K16" s="21">
        <v>54</v>
      </c>
      <c r="L16" s="21"/>
      <c r="M16" s="59" t="s">
        <v>372</v>
      </c>
      <c r="N16" s="56"/>
    </row>
    <row r="17" spans="2:14" ht="22" customHeight="1" x14ac:dyDescent="0.35">
      <c r="B17" s="20">
        <v>440</v>
      </c>
      <c r="C17" s="59" t="s">
        <v>250</v>
      </c>
      <c r="D17" s="56"/>
      <c r="E17" s="56"/>
      <c r="F17" s="56"/>
      <c r="G17" s="56"/>
      <c r="H17" s="56"/>
      <c r="I17" s="21">
        <v>12</v>
      </c>
      <c r="J17" s="21">
        <v>36</v>
      </c>
      <c r="K17" s="21">
        <v>30</v>
      </c>
      <c r="L17" s="21"/>
      <c r="M17" s="59" t="s">
        <v>381</v>
      </c>
      <c r="N17" s="56"/>
    </row>
    <row r="18" spans="2:14" ht="22" customHeight="1" x14ac:dyDescent="0.35">
      <c r="B18" s="20">
        <v>440</v>
      </c>
      <c r="C18" s="59" t="s">
        <v>251</v>
      </c>
      <c r="D18" s="56"/>
      <c r="E18" s="56"/>
      <c r="F18" s="56"/>
      <c r="G18" s="56"/>
      <c r="H18" s="56"/>
      <c r="I18" s="21">
        <v>12</v>
      </c>
      <c r="J18" s="21">
        <v>65</v>
      </c>
      <c r="K18" s="21">
        <v>55</v>
      </c>
      <c r="L18" s="21"/>
      <c r="M18" s="59" t="s">
        <v>382</v>
      </c>
      <c r="N18" s="56"/>
    </row>
    <row r="19" spans="2:14" ht="22" customHeight="1" x14ac:dyDescent="0.35">
      <c r="B19" s="20">
        <v>440</v>
      </c>
      <c r="C19" s="59" t="s">
        <v>252</v>
      </c>
      <c r="D19" s="56"/>
      <c r="E19" s="56"/>
      <c r="F19" s="56"/>
      <c r="G19" s="56"/>
      <c r="H19" s="56"/>
      <c r="I19" s="21">
        <v>8</v>
      </c>
      <c r="J19" s="21">
        <v>100</v>
      </c>
      <c r="K19" s="21">
        <v>125</v>
      </c>
      <c r="L19" s="21"/>
      <c r="M19" s="59" t="s">
        <v>374</v>
      </c>
      <c r="N19" s="56"/>
    </row>
    <row r="20" spans="2:14" x14ac:dyDescent="0.35">
      <c r="B20" s="20"/>
      <c r="C20" s="60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2:14" ht="22" customHeight="1" x14ac:dyDescent="0.35">
      <c r="B21" s="20">
        <v>441</v>
      </c>
      <c r="C21" s="59" t="s">
        <v>252</v>
      </c>
      <c r="D21" s="56"/>
      <c r="E21" s="56"/>
      <c r="F21" s="56"/>
      <c r="G21" s="56"/>
      <c r="H21" s="56"/>
      <c r="I21" s="21">
        <v>8</v>
      </c>
      <c r="J21" s="21">
        <v>312</v>
      </c>
      <c r="K21" s="21">
        <v>390</v>
      </c>
      <c r="L21" s="21"/>
      <c r="M21" s="59" t="s">
        <v>374</v>
      </c>
      <c r="N21" s="56"/>
    </row>
    <row r="22" spans="2:14" ht="22" customHeight="1" x14ac:dyDescent="0.35">
      <c r="B22" s="20">
        <v>441</v>
      </c>
      <c r="C22" s="59" t="s">
        <v>260</v>
      </c>
      <c r="D22" s="56"/>
      <c r="E22" s="56"/>
      <c r="F22" s="56"/>
      <c r="G22" s="56"/>
      <c r="H22" s="56"/>
      <c r="I22" s="21">
        <v>8</v>
      </c>
      <c r="J22" s="21">
        <v>750</v>
      </c>
      <c r="K22" s="21">
        <v>938</v>
      </c>
      <c r="L22" s="21"/>
      <c r="M22" s="59" t="s">
        <v>375</v>
      </c>
      <c r="N22" s="56"/>
    </row>
    <row r="23" spans="2:14" x14ac:dyDescent="0.35">
      <c r="B23" s="20"/>
      <c r="C23" s="60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spans="2:14" ht="22" customHeight="1" x14ac:dyDescent="0.35">
      <c r="B24" s="20">
        <v>442</v>
      </c>
      <c r="C24" s="59" t="s">
        <v>266</v>
      </c>
      <c r="D24" s="56"/>
      <c r="E24" s="56"/>
      <c r="F24" s="56"/>
      <c r="G24" s="56"/>
      <c r="H24" s="56"/>
      <c r="I24" s="21">
        <v>8</v>
      </c>
      <c r="J24" s="21">
        <v>45</v>
      </c>
      <c r="K24" s="21">
        <v>29</v>
      </c>
      <c r="L24" s="21"/>
      <c r="M24" s="59" t="s">
        <v>371</v>
      </c>
      <c r="N24" s="56"/>
    </row>
    <row r="25" spans="2:14" ht="22" customHeight="1" x14ac:dyDescent="0.35">
      <c r="B25" s="20">
        <v>442</v>
      </c>
      <c r="C25" s="59" t="s">
        <v>267</v>
      </c>
      <c r="D25" s="56"/>
      <c r="E25" s="56"/>
      <c r="F25" s="56"/>
      <c r="G25" s="56"/>
      <c r="H25" s="56"/>
      <c r="I25" s="21">
        <v>8</v>
      </c>
      <c r="J25" s="21">
        <v>51</v>
      </c>
      <c r="K25" s="21">
        <v>51</v>
      </c>
      <c r="L25" s="21"/>
      <c r="M25" s="59" t="s">
        <v>380</v>
      </c>
      <c r="N25" s="56"/>
    </row>
    <row r="26" spans="2:14" ht="22" customHeight="1" x14ac:dyDescent="0.35">
      <c r="B26" s="20">
        <v>442</v>
      </c>
      <c r="C26" s="59" t="s">
        <v>268</v>
      </c>
      <c r="D26" s="56"/>
      <c r="E26" s="56"/>
      <c r="F26" s="56"/>
      <c r="G26" s="56"/>
      <c r="H26" s="56"/>
      <c r="I26" s="21">
        <v>8</v>
      </c>
      <c r="J26" s="21">
        <v>917</v>
      </c>
      <c r="K26" s="21">
        <v>917</v>
      </c>
      <c r="L26" s="21"/>
      <c r="M26" s="59" t="s">
        <v>379</v>
      </c>
      <c r="N26" s="56"/>
    </row>
    <row r="27" spans="2:14" x14ac:dyDescent="0.35">
      <c r="B27" s="20"/>
      <c r="C27" s="60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</row>
    <row r="28" spans="2:14" ht="22" customHeight="1" x14ac:dyDescent="0.35">
      <c r="B28" s="20">
        <v>443</v>
      </c>
      <c r="C28" s="59" t="s">
        <v>271</v>
      </c>
      <c r="D28" s="56"/>
      <c r="E28" s="56"/>
      <c r="F28" s="56"/>
      <c r="G28" s="56"/>
      <c r="H28" s="56"/>
      <c r="I28" s="21">
        <v>8</v>
      </c>
      <c r="J28" s="21">
        <v>121</v>
      </c>
      <c r="K28" s="21">
        <v>121</v>
      </c>
      <c r="L28" s="21"/>
      <c r="M28" s="59" t="s">
        <v>393</v>
      </c>
      <c r="N28" s="56"/>
    </row>
    <row r="29" spans="2:14" ht="22" customHeight="1" x14ac:dyDescent="0.35">
      <c r="B29" s="20">
        <v>443</v>
      </c>
      <c r="C29" s="59" t="s">
        <v>272</v>
      </c>
      <c r="D29" s="56"/>
      <c r="E29" s="56"/>
      <c r="F29" s="56"/>
      <c r="G29" s="56"/>
      <c r="H29" s="56"/>
      <c r="I29" s="21">
        <v>8</v>
      </c>
      <c r="J29" s="21">
        <v>550</v>
      </c>
      <c r="K29" s="21">
        <v>550</v>
      </c>
      <c r="L29" s="21"/>
      <c r="M29" s="59" t="s">
        <v>392</v>
      </c>
      <c r="N29" s="56"/>
    </row>
    <row r="30" spans="2:14" x14ac:dyDescent="0.35">
      <c r="B30" s="20"/>
      <c r="C30" s="60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2:14" ht="22" customHeight="1" x14ac:dyDescent="0.35">
      <c r="B31" s="20">
        <v>444</v>
      </c>
      <c r="C31" s="59" t="s">
        <v>274</v>
      </c>
      <c r="D31" s="56"/>
      <c r="E31" s="56"/>
      <c r="F31" s="56"/>
      <c r="G31" s="56"/>
      <c r="H31" s="56"/>
      <c r="I31" s="21">
        <v>2</v>
      </c>
      <c r="J31" s="21">
        <v>430</v>
      </c>
      <c r="K31" s="21">
        <v>215</v>
      </c>
      <c r="L31" s="21"/>
      <c r="M31" s="59" t="s">
        <v>390</v>
      </c>
      <c r="N31" s="56"/>
    </row>
    <row r="32" spans="2:14" ht="22" customHeight="1" x14ac:dyDescent="0.35">
      <c r="B32" s="20">
        <v>444</v>
      </c>
      <c r="C32" s="59" t="s">
        <v>275</v>
      </c>
      <c r="D32" s="56"/>
      <c r="E32" s="56"/>
      <c r="F32" s="56"/>
      <c r="G32" s="56"/>
      <c r="H32" s="56"/>
      <c r="I32" s="21">
        <v>12</v>
      </c>
      <c r="J32" s="21">
        <v>11</v>
      </c>
      <c r="K32" s="21">
        <v>8</v>
      </c>
      <c r="L32" s="21"/>
      <c r="M32" s="59" t="s">
        <v>387</v>
      </c>
      <c r="N32" s="56"/>
    </row>
    <row r="33" spans="2:14" ht="22" customHeight="1" x14ac:dyDescent="0.35">
      <c r="B33" s="20">
        <v>444</v>
      </c>
      <c r="C33" s="59" t="s">
        <v>276</v>
      </c>
      <c r="D33" s="56"/>
      <c r="E33" s="56"/>
      <c r="F33" s="56"/>
      <c r="G33" s="56"/>
      <c r="H33" s="56"/>
      <c r="I33" s="21">
        <v>12</v>
      </c>
      <c r="J33" s="21">
        <v>63</v>
      </c>
      <c r="K33" s="21">
        <v>42</v>
      </c>
      <c r="L33" s="21"/>
      <c r="M33" s="59" t="s">
        <v>396</v>
      </c>
      <c r="N33" s="56"/>
    </row>
    <row r="34" spans="2:14" ht="22" customHeight="1" x14ac:dyDescent="0.35">
      <c r="B34" s="20">
        <v>444</v>
      </c>
      <c r="C34" s="59" t="s">
        <v>277</v>
      </c>
      <c r="D34" s="56"/>
      <c r="E34" s="56"/>
      <c r="F34" s="56"/>
      <c r="G34" s="56"/>
      <c r="H34" s="56"/>
      <c r="I34" s="21">
        <v>12</v>
      </c>
      <c r="J34" s="21">
        <v>71</v>
      </c>
      <c r="K34" s="21">
        <v>60</v>
      </c>
      <c r="L34" s="21"/>
      <c r="M34" s="59" t="s">
        <v>394</v>
      </c>
      <c r="N34" s="56"/>
    </row>
    <row r="35" spans="2:14" ht="22" customHeight="1" x14ac:dyDescent="0.35">
      <c r="B35" s="20">
        <v>444</v>
      </c>
      <c r="C35" s="59" t="s">
        <v>278</v>
      </c>
      <c r="D35" s="56"/>
      <c r="E35" s="56"/>
      <c r="F35" s="56"/>
      <c r="G35" s="56"/>
      <c r="H35" s="56"/>
      <c r="I35" s="21">
        <v>12</v>
      </c>
      <c r="J35" s="21">
        <v>161</v>
      </c>
      <c r="K35" s="21">
        <v>135</v>
      </c>
      <c r="L35" s="21"/>
      <c r="M35" s="59" t="s">
        <v>395</v>
      </c>
      <c r="N35" s="56"/>
    </row>
    <row r="36" spans="2:14" ht="22" customHeight="1" x14ac:dyDescent="0.35">
      <c r="B36" s="20">
        <v>444</v>
      </c>
      <c r="C36" s="59" t="s">
        <v>279</v>
      </c>
      <c r="D36" s="56"/>
      <c r="E36" s="56"/>
      <c r="F36" s="56"/>
      <c r="G36" s="56"/>
      <c r="H36" s="56"/>
      <c r="I36" s="21">
        <v>6</v>
      </c>
      <c r="J36" s="21">
        <v>264</v>
      </c>
      <c r="K36" s="21">
        <v>440</v>
      </c>
      <c r="L36" s="21"/>
      <c r="M36" s="59" t="s">
        <v>386</v>
      </c>
      <c r="N36" s="56"/>
    </row>
    <row r="37" spans="2:14" x14ac:dyDescent="0.35">
      <c r="B37" s="20"/>
      <c r="C37" s="60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2:14" ht="22" customHeight="1" x14ac:dyDescent="0.35">
      <c r="B38" s="20">
        <v>445</v>
      </c>
      <c r="C38" s="59" t="s">
        <v>279</v>
      </c>
      <c r="D38" s="56"/>
      <c r="E38" s="56"/>
      <c r="F38" s="56"/>
      <c r="G38" s="56"/>
      <c r="H38" s="56"/>
      <c r="I38" s="21">
        <v>6</v>
      </c>
      <c r="J38" s="21">
        <v>107</v>
      </c>
      <c r="K38" s="21">
        <v>179</v>
      </c>
      <c r="L38" s="21"/>
      <c r="M38" s="59" t="s">
        <v>386</v>
      </c>
      <c r="N38" s="56"/>
    </row>
    <row r="39" spans="2:14" ht="22" customHeight="1" x14ac:dyDescent="0.35">
      <c r="B39" s="20">
        <v>445</v>
      </c>
      <c r="C39" s="59" t="s">
        <v>284</v>
      </c>
      <c r="D39" s="56"/>
      <c r="E39" s="56"/>
      <c r="F39" s="56"/>
      <c r="G39" s="56"/>
      <c r="H39" s="56"/>
      <c r="I39" s="21">
        <v>8</v>
      </c>
      <c r="J39" s="21">
        <v>412</v>
      </c>
      <c r="K39" s="21">
        <v>515</v>
      </c>
      <c r="L39" s="21"/>
      <c r="M39" s="59" t="s">
        <v>388</v>
      </c>
      <c r="N39" s="56"/>
    </row>
    <row r="40" spans="2:14" ht="22" customHeight="1" x14ac:dyDescent="0.35">
      <c r="B40" s="20">
        <v>445</v>
      </c>
      <c r="C40" s="59" t="s">
        <v>285</v>
      </c>
      <c r="D40" s="56"/>
      <c r="E40" s="56"/>
      <c r="F40" s="56"/>
      <c r="G40" s="56"/>
      <c r="H40" s="56"/>
      <c r="I40" s="21">
        <v>8</v>
      </c>
      <c r="J40" s="21">
        <v>499</v>
      </c>
      <c r="K40" s="21">
        <v>624</v>
      </c>
      <c r="L40" s="21"/>
      <c r="M40" s="59" t="s">
        <v>397</v>
      </c>
      <c r="N40" s="56"/>
    </row>
    <row r="41" spans="2:14" x14ac:dyDescent="0.35">
      <c r="B41" s="20"/>
      <c r="C41" s="60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2:14" ht="22" customHeight="1" x14ac:dyDescent="0.35">
      <c r="B42" s="20">
        <v>446</v>
      </c>
      <c r="C42" s="59" t="s">
        <v>286</v>
      </c>
      <c r="D42" s="56"/>
      <c r="E42" s="56"/>
      <c r="F42" s="56"/>
      <c r="G42" s="56"/>
      <c r="H42" s="56"/>
      <c r="I42" s="21">
        <v>8</v>
      </c>
      <c r="J42" s="21">
        <v>1050</v>
      </c>
      <c r="K42" s="21">
        <v>1313</v>
      </c>
      <c r="L42" s="21"/>
      <c r="M42" s="59" t="s">
        <v>391</v>
      </c>
      <c r="N42" s="56"/>
    </row>
    <row r="43" spans="2:14" x14ac:dyDescent="0.35">
      <c r="B43" s="20"/>
      <c r="C43" s="60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2:14" ht="22" customHeight="1" x14ac:dyDescent="0.35">
      <c r="B44" s="20">
        <v>447</v>
      </c>
      <c r="C44" s="59" t="s">
        <v>286</v>
      </c>
      <c r="D44" s="56"/>
      <c r="E44" s="56"/>
      <c r="F44" s="56"/>
      <c r="G44" s="56"/>
      <c r="H44" s="56"/>
      <c r="I44" s="21">
        <v>8</v>
      </c>
      <c r="J44" s="21">
        <v>1050</v>
      </c>
      <c r="K44" s="21">
        <v>1313</v>
      </c>
      <c r="L44" s="21"/>
      <c r="M44" s="59" t="s">
        <v>391</v>
      </c>
      <c r="N44" s="56"/>
    </row>
    <row r="45" spans="2:14" x14ac:dyDescent="0.35">
      <c r="B45" s="20"/>
      <c r="C45" s="60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2:14" ht="22" customHeight="1" x14ac:dyDescent="0.35">
      <c r="B46" s="20">
        <v>448</v>
      </c>
      <c r="C46" s="59" t="s">
        <v>286</v>
      </c>
      <c r="D46" s="56"/>
      <c r="E46" s="56"/>
      <c r="F46" s="56"/>
      <c r="G46" s="56"/>
      <c r="H46" s="56"/>
      <c r="I46" s="21">
        <v>8</v>
      </c>
      <c r="J46" s="21">
        <v>881</v>
      </c>
      <c r="K46" s="21">
        <v>1102</v>
      </c>
      <c r="L46" s="21"/>
      <c r="M46" s="59" t="s">
        <v>391</v>
      </c>
      <c r="N46" s="56"/>
    </row>
    <row r="47" spans="2:14" x14ac:dyDescent="0.35">
      <c r="B47" s="20"/>
      <c r="C47" s="60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</row>
    <row r="48" spans="2:14" ht="22" customHeight="1" x14ac:dyDescent="0.35">
      <c r="B48" s="20">
        <v>449</v>
      </c>
      <c r="C48" s="59" t="s">
        <v>300</v>
      </c>
      <c r="D48" s="56"/>
      <c r="E48" s="56"/>
      <c r="F48" s="56"/>
      <c r="G48" s="56"/>
      <c r="H48" s="56"/>
      <c r="I48" s="21">
        <v>8</v>
      </c>
      <c r="J48" s="21">
        <v>900</v>
      </c>
      <c r="K48" s="21">
        <v>1125</v>
      </c>
      <c r="L48" s="21"/>
      <c r="M48" s="59" t="s">
        <v>389</v>
      </c>
      <c r="N48" s="56"/>
    </row>
    <row r="49" spans="2:14" x14ac:dyDescent="0.35">
      <c r="B49" s="20"/>
      <c r="C49" s="60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2:14" x14ac:dyDescent="0.35">
      <c r="B50" s="20"/>
      <c r="C50" s="60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  <row r="55" spans="2:14" ht="30" customHeight="1" x14ac:dyDescent="0.35">
      <c r="B55" s="55" t="s">
        <v>400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</row>
    <row r="56" spans="2:14" ht="30" customHeight="1" x14ac:dyDescent="0.35">
      <c r="B56" s="57">
        <v>45098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2:14" ht="28" customHeight="1" x14ac:dyDescent="0.35">
      <c r="B57" s="19" t="s">
        <v>206</v>
      </c>
      <c r="C57" s="58" t="s">
        <v>365</v>
      </c>
      <c r="D57" s="56"/>
      <c r="E57" s="56"/>
      <c r="F57" s="56"/>
      <c r="G57" s="56"/>
      <c r="H57" s="56"/>
      <c r="I57" s="19" t="s">
        <v>366</v>
      </c>
      <c r="J57" s="19" t="s">
        <v>367</v>
      </c>
      <c r="K57" s="19" t="s">
        <v>368</v>
      </c>
      <c r="L57" s="19" t="s">
        <v>369</v>
      </c>
      <c r="M57" s="58" t="s">
        <v>370</v>
      </c>
      <c r="N57" s="56"/>
    </row>
    <row r="58" spans="2:14" ht="22" customHeight="1" x14ac:dyDescent="0.35">
      <c r="B58" s="20">
        <v>450</v>
      </c>
      <c r="C58" s="59" t="s">
        <v>258</v>
      </c>
      <c r="D58" s="56"/>
      <c r="E58" s="56"/>
      <c r="F58" s="56"/>
      <c r="G58" s="56"/>
      <c r="H58" s="56"/>
      <c r="I58" s="21">
        <v>10</v>
      </c>
      <c r="J58" s="21">
        <v>18</v>
      </c>
      <c r="K58" s="21">
        <v>15</v>
      </c>
      <c r="L58" s="21"/>
      <c r="M58" s="59" t="s">
        <v>412</v>
      </c>
      <c r="N58" s="56"/>
    </row>
    <row r="59" spans="2:14" ht="22" customHeight="1" x14ac:dyDescent="0.35">
      <c r="B59" s="20">
        <v>450</v>
      </c>
      <c r="C59" s="59" t="s">
        <v>259</v>
      </c>
      <c r="D59" s="56"/>
      <c r="E59" s="56"/>
      <c r="F59" s="56"/>
      <c r="G59" s="56"/>
      <c r="H59" s="56"/>
      <c r="I59" s="21">
        <v>10</v>
      </c>
      <c r="J59" s="21">
        <v>619</v>
      </c>
      <c r="K59" s="21">
        <v>516</v>
      </c>
      <c r="L59" s="21"/>
      <c r="M59" s="59" t="s">
        <v>410</v>
      </c>
      <c r="N59" s="56"/>
    </row>
    <row r="60" spans="2:14" x14ac:dyDescent="0.35">
      <c r="B60" s="20"/>
      <c r="C60" s="60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</row>
    <row r="61" spans="2:14" ht="22" customHeight="1" x14ac:dyDescent="0.35">
      <c r="B61" s="20">
        <v>451</v>
      </c>
      <c r="C61" s="59" t="s">
        <v>259</v>
      </c>
      <c r="D61" s="56"/>
      <c r="E61" s="56"/>
      <c r="F61" s="56"/>
      <c r="G61" s="56"/>
      <c r="H61" s="56"/>
      <c r="I61" s="21">
        <v>10</v>
      </c>
      <c r="J61" s="21">
        <v>100</v>
      </c>
      <c r="K61" s="21">
        <v>84</v>
      </c>
      <c r="L61" s="21"/>
      <c r="M61" s="59" t="s">
        <v>410</v>
      </c>
      <c r="N61" s="56"/>
    </row>
    <row r="62" spans="2:14" ht="22" customHeight="1" x14ac:dyDescent="0.35">
      <c r="B62" s="20">
        <v>451</v>
      </c>
      <c r="C62" s="59" t="s">
        <v>261</v>
      </c>
      <c r="D62" s="56"/>
      <c r="E62" s="56"/>
      <c r="F62" s="56"/>
      <c r="G62" s="56"/>
      <c r="H62" s="56"/>
      <c r="I62" s="21">
        <v>10</v>
      </c>
      <c r="J62" s="21">
        <v>530</v>
      </c>
      <c r="K62" s="21">
        <v>442</v>
      </c>
      <c r="L62" s="21"/>
      <c r="M62" s="59" t="s">
        <v>411</v>
      </c>
      <c r="N62" s="56"/>
    </row>
    <row r="63" spans="2:14" x14ac:dyDescent="0.35">
      <c r="B63" s="20"/>
      <c r="C63" s="60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</row>
    <row r="64" spans="2:14" ht="22" customHeight="1" x14ac:dyDescent="0.35">
      <c r="B64" s="20">
        <v>452</v>
      </c>
      <c r="C64" s="59" t="s">
        <v>261</v>
      </c>
      <c r="D64" s="56"/>
      <c r="E64" s="56"/>
      <c r="F64" s="56"/>
      <c r="G64" s="56"/>
      <c r="H64" s="56"/>
      <c r="I64" s="21">
        <v>10</v>
      </c>
      <c r="J64" s="21">
        <v>600</v>
      </c>
      <c r="K64" s="21">
        <v>500</v>
      </c>
      <c r="L64" s="21"/>
      <c r="M64" s="59" t="s">
        <v>411</v>
      </c>
      <c r="N64" s="56"/>
    </row>
    <row r="65" spans="2:14" ht="22" customHeight="1" x14ac:dyDescent="0.35">
      <c r="B65" s="20">
        <v>452</v>
      </c>
      <c r="C65" s="59" t="s">
        <v>270</v>
      </c>
      <c r="D65" s="56"/>
      <c r="E65" s="56"/>
      <c r="F65" s="56"/>
      <c r="G65" s="56"/>
      <c r="H65" s="56"/>
      <c r="I65" s="21">
        <v>10</v>
      </c>
      <c r="J65" s="21">
        <v>22</v>
      </c>
      <c r="K65" s="21">
        <v>19</v>
      </c>
      <c r="L65" s="21"/>
      <c r="M65" s="59" t="s">
        <v>416</v>
      </c>
      <c r="N65" s="56"/>
    </row>
    <row r="66" spans="2:14" x14ac:dyDescent="0.35">
      <c r="B66" s="20"/>
      <c r="C66" s="60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</row>
    <row r="67" spans="2:14" ht="22" customHeight="1" x14ac:dyDescent="0.35">
      <c r="B67" s="20">
        <v>453</v>
      </c>
      <c r="C67" s="59" t="s">
        <v>273</v>
      </c>
      <c r="D67" s="56"/>
      <c r="E67" s="56"/>
      <c r="F67" s="56"/>
      <c r="G67" s="56"/>
      <c r="H67" s="56"/>
      <c r="I67" s="21">
        <v>10</v>
      </c>
      <c r="J67" s="21">
        <v>635</v>
      </c>
      <c r="K67" s="21">
        <v>530</v>
      </c>
      <c r="L67" s="21"/>
      <c r="M67" s="59" t="s">
        <v>417</v>
      </c>
      <c r="N67" s="56"/>
    </row>
    <row r="68" spans="2:14" x14ac:dyDescent="0.35">
      <c r="B68" s="20"/>
      <c r="C68" s="60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</row>
    <row r="69" spans="2:14" ht="22" customHeight="1" x14ac:dyDescent="0.35">
      <c r="B69" s="20">
        <v>454</v>
      </c>
      <c r="C69" s="59" t="s">
        <v>282</v>
      </c>
      <c r="D69" s="56"/>
      <c r="E69" s="56"/>
      <c r="F69" s="56"/>
      <c r="G69" s="56"/>
      <c r="H69" s="56"/>
      <c r="I69" s="21">
        <v>9</v>
      </c>
      <c r="J69" s="21">
        <v>242</v>
      </c>
      <c r="K69" s="21">
        <v>135</v>
      </c>
      <c r="L69" s="21"/>
      <c r="M69" s="59" t="s">
        <v>405</v>
      </c>
      <c r="N69" s="56"/>
    </row>
    <row r="70" spans="2:14" ht="22" customHeight="1" x14ac:dyDescent="0.35">
      <c r="B70" s="20">
        <v>454</v>
      </c>
      <c r="C70" s="59" t="s">
        <v>283</v>
      </c>
      <c r="D70" s="56"/>
      <c r="E70" s="56"/>
      <c r="F70" s="56"/>
      <c r="G70" s="56"/>
      <c r="H70" s="56"/>
      <c r="I70" s="21">
        <v>9</v>
      </c>
      <c r="J70" s="21">
        <v>608</v>
      </c>
      <c r="K70" s="21">
        <v>338</v>
      </c>
      <c r="L70" s="21"/>
      <c r="M70" s="59" t="s">
        <v>401</v>
      </c>
      <c r="N70" s="56"/>
    </row>
    <row r="71" spans="2:14" x14ac:dyDescent="0.35">
      <c r="B71" s="20"/>
      <c r="C71" s="60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</row>
    <row r="72" spans="2:14" ht="22" customHeight="1" x14ac:dyDescent="0.35">
      <c r="B72" s="20">
        <v>455</v>
      </c>
      <c r="C72" s="59" t="s">
        <v>283</v>
      </c>
      <c r="D72" s="56"/>
      <c r="E72" s="56"/>
      <c r="F72" s="56"/>
      <c r="G72" s="56"/>
      <c r="H72" s="56"/>
      <c r="I72" s="21">
        <v>9</v>
      </c>
      <c r="J72" s="21">
        <v>850</v>
      </c>
      <c r="K72" s="21">
        <v>473</v>
      </c>
      <c r="L72" s="21"/>
      <c r="M72" s="59" t="s">
        <v>401</v>
      </c>
      <c r="N72" s="56"/>
    </row>
    <row r="73" spans="2:14" x14ac:dyDescent="0.35">
      <c r="B73" s="20"/>
      <c r="C73" s="60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</row>
    <row r="74" spans="2:14" ht="22" customHeight="1" x14ac:dyDescent="0.35">
      <c r="B74" s="20">
        <v>456</v>
      </c>
      <c r="C74" s="59" t="s">
        <v>283</v>
      </c>
      <c r="D74" s="56"/>
      <c r="E74" s="56"/>
      <c r="F74" s="56"/>
      <c r="G74" s="56"/>
      <c r="H74" s="56"/>
      <c r="I74" s="21">
        <v>9</v>
      </c>
      <c r="J74" s="21">
        <v>482</v>
      </c>
      <c r="K74" s="21">
        <v>268</v>
      </c>
      <c r="L74" s="21"/>
      <c r="M74" s="59" t="s">
        <v>401</v>
      </c>
      <c r="N74" s="56"/>
    </row>
    <row r="75" spans="2:14" ht="22" customHeight="1" x14ac:dyDescent="0.35">
      <c r="B75" s="20">
        <v>456</v>
      </c>
      <c r="C75" s="59" t="s">
        <v>287</v>
      </c>
      <c r="D75" s="56"/>
      <c r="E75" s="56"/>
      <c r="F75" s="56"/>
      <c r="G75" s="56"/>
      <c r="H75" s="56"/>
      <c r="I75" s="21">
        <v>9</v>
      </c>
      <c r="J75" s="21">
        <v>223</v>
      </c>
      <c r="K75" s="21">
        <v>124</v>
      </c>
      <c r="L75" s="21"/>
      <c r="M75" s="59" t="s">
        <v>413</v>
      </c>
      <c r="N75" s="56"/>
    </row>
    <row r="76" spans="2:14" ht="22" customHeight="1" x14ac:dyDescent="0.35">
      <c r="B76" s="20">
        <v>456</v>
      </c>
      <c r="C76" s="59" t="s">
        <v>290</v>
      </c>
      <c r="D76" s="56"/>
      <c r="E76" s="56"/>
      <c r="F76" s="56"/>
      <c r="G76" s="56"/>
      <c r="H76" s="56"/>
      <c r="I76" s="21">
        <v>6</v>
      </c>
      <c r="J76" s="21">
        <v>53</v>
      </c>
      <c r="K76" s="21">
        <v>24</v>
      </c>
      <c r="L76" s="21"/>
      <c r="M76" s="59" t="s">
        <v>406</v>
      </c>
      <c r="N76" s="56"/>
    </row>
    <row r="77" spans="2:14" ht="22" customHeight="1" x14ac:dyDescent="0.35">
      <c r="B77" s="20">
        <v>456</v>
      </c>
      <c r="C77" s="59" t="s">
        <v>291</v>
      </c>
      <c r="D77" s="56"/>
      <c r="E77" s="56"/>
      <c r="F77" s="56"/>
      <c r="G77" s="56"/>
      <c r="H77" s="56"/>
      <c r="I77" s="21">
        <v>9</v>
      </c>
      <c r="J77" s="21">
        <v>90</v>
      </c>
      <c r="K77" s="21">
        <v>28</v>
      </c>
      <c r="L77" s="21"/>
      <c r="M77" s="59" t="s">
        <v>402</v>
      </c>
      <c r="N77" s="56"/>
    </row>
    <row r="78" spans="2:14" x14ac:dyDescent="0.35">
      <c r="B78" s="20"/>
      <c r="C78" s="60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</row>
    <row r="79" spans="2:14" ht="22" customHeight="1" x14ac:dyDescent="0.35">
      <c r="B79" s="20">
        <v>457</v>
      </c>
      <c r="C79" s="59" t="s">
        <v>295</v>
      </c>
      <c r="D79" s="56"/>
      <c r="E79" s="56"/>
      <c r="F79" s="56"/>
      <c r="G79" s="56"/>
      <c r="H79" s="56"/>
      <c r="I79" s="21">
        <v>8</v>
      </c>
      <c r="J79" s="21">
        <v>400</v>
      </c>
      <c r="K79" s="21">
        <v>109</v>
      </c>
      <c r="L79" s="21"/>
      <c r="M79" s="59" t="s">
        <v>408</v>
      </c>
      <c r="N79" s="56"/>
    </row>
    <row r="80" spans="2:14" ht="22" customHeight="1" x14ac:dyDescent="0.35">
      <c r="B80" s="20">
        <v>457</v>
      </c>
      <c r="C80" s="59" t="s">
        <v>298</v>
      </c>
      <c r="D80" s="56"/>
      <c r="E80" s="56"/>
      <c r="F80" s="56"/>
      <c r="G80" s="56"/>
      <c r="H80" s="56"/>
      <c r="I80" s="21">
        <v>8</v>
      </c>
      <c r="J80" s="21">
        <v>450</v>
      </c>
      <c r="K80" s="21">
        <v>201</v>
      </c>
      <c r="L80" s="21"/>
      <c r="M80" s="59" t="s">
        <v>409</v>
      </c>
      <c r="N80" s="56"/>
    </row>
    <row r="81" spans="2:14" x14ac:dyDescent="0.35">
      <c r="B81" s="20"/>
      <c r="C81" s="60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</row>
    <row r="82" spans="2:14" ht="22" customHeight="1" x14ac:dyDescent="0.35">
      <c r="B82" s="20">
        <v>458</v>
      </c>
      <c r="C82" s="59" t="s">
        <v>299</v>
      </c>
      <c r="D82" s="56"/>
      <c r="E82" s="56"/>
      <c r="F82" s="56"/>
      <c r="G82" s="56"/>
      <c r="H82" s="56"/>
      <c r="I82" s="21">
        <v>8</v>
      </c>
      <c r="J82" s="21">
        <v>850</v>
      </c>
      <c r="K82" s="21">
        <v>380</v>
      </c>
      <c r="L82" s="21"/>
      <c r="M82" s="59" t="s">
        <v>414</v>
      </c>
      <c r="N82" s="56"/>
    </row>
    <row r="83" spans="2:14" x14ac:dyDescent="0.35">
      <c r="B83" s="20"/>
      <c r="C83" s="60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</row>
    <row r="84" spans="2:14" ht="22" customHeight="1" x14ac:dyDescent="0.35">
      <c r="B84" s="20">
        <v>459</v>
      </c>
      <c r="C84" s="59" t="s">
        <v>299</v>
      </c>
      <c r="D84" s="56"/>
      <c r="E84" s="56"/>
      <c r="F84" s="56"/>
      <c r="G84" s="56"/>
      <c r="H84" s="56"/>
      <c r="I84" s="21">
        <v>8</v>
      </c>
      <c r="J84" s="21">
        <v>850</v>
      </c>
      <c r="K84" s="21">
        <v>380</v>
      </c>
      <c r="L84" s="21"/>
      <c r="M84" s="59" t="s">
        <v>414</v>
      </c>
      <c r="N84" s="56"/>
    </row>
    <row r="85" spans="2:14" x14ac:dyDescent="0.35">
      <c r="B85" s="20"/>
      <c r="C85" s="60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</row>
    <row r="86" spans="2:14" ht="22" customHeight="1" x14ac:dyDescent="0.35">
      <c r="B86" s="20">
        <v>460</v>
      </c>
      <c r="C86" s="59" t="s">
        <v>299</v>
      </c>
      <c r="D86" s="56"/>
      <c r="E86" s="56"/>
      <c r="F86" s="56"/>
      <c r="G86" s="56"/>
      <c r="H86" s="56"/>
      <c r="I86" s="21">
        <v>8</v>
      </c>
      <c r="J86" s="21">
        <v>850</v>
      </c>
      <c r="K86" s="21">
        <v>380</v>
      </c>
      <c r="L86" s="21"/>
      <c r="M86" s="59" t="s">
        <v>414</v>
      </c>
      <c r="N86" s="56"/>
    </row>
    <row r="87" spans="2:14" x14ac:dyDescent="0.35">
      <c r="B87" s="20"/>
      <c r="C87" s="60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</row>
    <row r="88" spans="2:14" ht="22" customHeight="1" x14ac:dyDescent="0.35">
      <c r="B88" s="20">
        <v>461</v>
      </c>
      <c r="C88" s="59" t="s">
        <v>299</v>
      </c>
      <c r="D88" s="56"/>
      <c r="E88" s="56"/>
      <c r="F88" s="56"/>
      <c r="G88" s="56"/>
      <c r="H88" s="56"/>
      <c r="I88" s="21">
        <v>8</v>
      </c>
      <c r="J88" s="21">
        <v>850</v>
      </c>
      <c r="K88" s="21">
        <v>380</v>
      </c>
      <c r="L88" s="21"/>
      <c r="M88" s="59" t="s">
        <v>414</v>
      </c>
      <c r="N88" s="56"/>
    </row>
    <row r="89" spans="2:14" x14ac:dyDescent="0.35">
      <c r="B89" s="20"/>
      <c r="C89" s="60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</row>
    <row r="90" spans="2:14" ht="22" customHeight="1" x14ac:dyDescent="0.35">
      <c r="B90" s="20">
        <v>462</v>
      </c>
      <c r="C90" s="59" t="s">
        <v>299</v>
      </c>
      <c r="D90" s="56"/>
      <c r="E90" s="56"/>
      <c r="F90" s="56"/>
      <c r="G90" s="56"/>
      <c r="H90" s="56"/>
      <c r="I90" s="21">
        <v>8</v>
      </c>
      <c r="J90" s="21">
        <v>850</v>
      </c>
      <c r="K90" s="21">
        <v>380</v>
      </c>
      <c r="L90" s="21"/>
      <c r="M90" s="59" t="s">
        <v>414</v>
      </c>
      <c r="N90" s="56"/>
    </row>
    <row r="91" spans="2:14" x14ac:dyDescent="0.35">
      <c r="B91" s="20"/>
      <c r="C91" s="60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</row>
    <row r="92" spans="2:14" ht="22" customHeight="1" x14ac:dyDescent="0.35">
      <c r="B92" s="20">
        <v>463</v>
      </c>
      <c r="C92" s="59" t="s">
        <v>299</v>
      </c>
      <c r="D92" s="56"/>
      <c r="E92" s="56"/>
      <c r="F92" s="56"/>
      <c r="G92" s="56"/>
      <c r="H92" s="56"/>
      <c r="I92" s="21">
        <v>8</v>
      </c>
      <c r="J92" s="21">
        <v>850</v>
      </c>
      <c r="K92" s="21">
        <v>380</v>
      </c>
      <c r="L92" s="21"/>
      <c r="M92" s="59" t="s">
        <v>414</v>
      </c>
      <c r="N92" s="56"/>
    </row>
    <row r="93" spans="2:14" x14ac:dyDescent="0.35">
      <c r="B93" s="20"/>
      <c r="C93" s="60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2:14" ht="22" customHeight="1" x14ac:dyDescent="0.35">
      <c r="B94" s="20">
        <v>464</v>
      </c>
      <c r="C94" s="59" t="s">
        <v>303</v>
      </c>
      <c r="D94" s="56"/>
      <c r="E94" s="56"/>
      <c r="F94" s="56"/>
      <c r="G94" s="56"/>
      <c r="H94" s="56"/>
      <c r="I94" s="21">
        <v>8</v>
      </c>
      <c r="J94" s="21">
        <v>850</v>
      </c>
      <c r="K94" s="21">
        <v>89</v>
      </c>
      <c r="L94" s="21"/>
      <c r="M94" s="59" t="s">
        <v>404</v>
      </c>
      <c r="N94" s="56"/>
    </row>
    <row r="95" spans="2:14" x14ac:dyDescent="0.35">
      <c r="B95" s="20"/>
      <c r="C95" s="60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</row>
    <row r="96" spans="2:14" ht="22" customHeight="1" x14ac:dyDescent="0.35">
      <c r="B96" s="20">
        <v>465</v>
      </c>
      <c r="C96" s="59" t="s">
        <v>304</v>
      </c>
      <c r="D96" s="56"/>
      <c r="E96" s="56"/>
      <c r="F96" s="56"/>
      <c r="G96" s="56"/>
      <c r="H96" s="56"/>
      <c r="I96" s="21">
        <v>8</v>
      </c>
      <c r="J96" s="21">
        <v>528</v>
      </c>
      <c r="K96" s="21">
        <v>55</v>
      </c>
      <c r="L96" s="21"/>
      <c r="M96" s="59" t="s">
        <v>407</v>
      </c>
      <c r="N96" s="56"/>
    </row>
    <row r="97" spans="2:14" ht="22" customHeight="1" x14ac:dyDescent="0.35">
      <c r="B97" s="20">
        <v>465</v>
      </c>
      <c r="C97" s="59" t="s">
        <v>305</v>
      </c>
      <c r="D97" s="56"/>
      <c r="E97" s="56"/>
      <c r="F97" s="56"/>
      <c r="G97" s="56"/>
      <c r="H97" s="56"/>
      <c r="I97" s="21">
        <v>8</v>
      </c>
      <c r="J97" s="21">
        <v>322</v>
      </c>
      <c r="K97" s="21">
        <v>34</v>
      </c>
      <c r="L97" s="21"/>
      <c r="M97" s="59" t="s">
        <v>403</v>
      </c>
      <c r="N97" s="56"/>
    </row>
    <row r="98" spans="2:14" x14ac:dyDescent="0.35">
      <c r="B98" s="20"/>
      <c r="C98" s="60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</row>
    <row r="99" spans="2:14" ht="22" customHeight="1" x14ac:dyDescent="0.35">
      <c r="B99" s="20">
        <v>466</v>
      </c>
      <c r="C99" s="59" t="s">
        <v>305</v>
      </c>
      <c r="D99" s="56"/>
      <c r="E99" s="56"/>
      <c r="F99" s="56"/>
      <c r="G99" s="56"/>
      <c r="H99" s="56"/>
      <c r="I99" s="21">
        <v>8</v>
      </c>
      <c r="J99" s="21">
        <v>850</v>
      </c>
      <c r="K99" s="21">
        <v>89</v>
      </c>
      <c r="L99" s="21"/>
      <c r="M99" s="59" t="s">
        <v>403</v>
      </c>
      <c r="N99" s="56"/>
    </row>
    <row r="100" spans="2:14" x14ac:dyDescent="0.35">
      <c r="B100" s="20"/>
      <c r="C100" s="60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</row>
    <row r="101" spans="2:14" ht="22" customHeight="1" x14ac:dyDescent="0.35">
      <c r="B101" s="20">
        <v>467</v>
      </c>
      <c r="C101" s="59" t="s">
        <v>305</v>
      </c>
      <c r="D101" s="56"/>
      <c r="E101" s="56"/>
      <c r="F101" s="56"/>
      <c r="G101" s="56"/>
      <c r="H101" s="56"/>
      <c r="I101" s="21">
        <v>8</v>
      </c>
      <c r="J101" s="21">
        <v>850</v>
      </c>
      <c r="K101" s="21">
        <v>89</v>
      </c>
      <c r="L101" s="21"/>
      <c r="M101" s="59" t="s">
        <v>403</v>
      </c>
      <c r="N101" s="56"/>
    </row>
    <row r="102" spans="2:14" x14ac:dyDescent="0.35">
      <c r="B102" s="20"/>
      <c r="C102" s="60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2:14" ht="22" customHeight="1" x14ac:dyDescent="0.35">
      <c r="B103" s="20">
        <v>468</v>
      </c>
      <c r="C103" s="59" t="s">
        <v>305</v>
      </c>
      <c r="D103" s="56"/>
      <c r="E103" s="56"/>
      <c r="F103" s="56"/>
      <c r="G103" s="56"/>
      <c r="H103" s="56"/>
      <c r="I103" s="21">
        <v>8</v>
      </c>
      <c r="J103" s="21">
        <v>850</v>
      </c>
      <c r="K103" s="21">
        <v>89</v>
      </c>
      <c r="L103" s="21"/>
      <c r="M103" s="59" t="s">
        <v>403</v>
      </c>
      <c r="N103" s="56"/>
    </row>
    <row r="104" spans="2:14" x14ac:dyDescent="0.35">
      <c r="B104" s="20"/>
      <c r="C104" s="60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2:14" ht="22" customHeight="1" x14ac:dyDescent="0.35">
      <c r="B105" s="20">
        <v>469</v>
      </c>
      <c r="C105" s="59" t="s">
        <v>305</v>
      </c>
      <c r="D105" s="56"/>
      <c r="E105" s="56"/>
      <c r="F105" s="56"/>
      <c r="G105" s="56"/>
      <c r="H105" s="56"/>
      <c r="I105" s="21">
        <v>8</v>
      </c>
      <c r="J105" s="21">
        <v>850</v>
      </c>
      <c r="K105" s="21">
        <v>89</v>
      </c>
      <c r="L105" s="21"/>
      <c r="M105" s="59" t="s">
        <v>403</v>
      </c>
      <c r="N105" s="56"/>
    </row>
    <row r="106" spans="2:14" x14ac:dyDescent="0.35">
      <c r="B106" s="20"/>
      <c r="C106" s="60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2:14" ht="22" customHeight="1" x14ac:dyDescent="0.35">
      <c r="B107" s="20">
        <v>470</v>
      </c>
      <c r="C107" s="59" t="s">
        <v>305</v>
      </c>
      <c r="D107" s="56"/>
      <c r="E107" s="56"/>
      <c r="F107" s="56"/>
      <c r="G107" s="56"/>
      <c r="H107" s="56"/>
      <c r="I107" s="21">
        <v>8</v>
      </c>
      <c r="J107" s="21">
        <v>850</v>
      </c>
      <c r="K107" s="21">
        <v>89</v>
      </c>
      <c r="L107" s="21"/>
      <c r="M107" s="59" t="s">
        <v>403</v>
      </c>
      <c r="N107" s="56"/>
    </row>
    <row r="108" spans="2:14" x14ac:dyDescent="0.35">
      <c r="B108" s="20"/>
      <c r="C108" s="60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2:14" ht="22" customHeight="1" x14ac:dyDescent="0.35">
      <c r="B109" s="20">
        <v>471</v>
      </c>
      <c r="C109" s="59" t="s">
        <v>305</v>
      </c>
      <c r="D109" s="56"/>
      <c r="E109" s="56"/>
      <c r="F109" s="56"/>
      <c r="G109" s="56"/>
      <c r="H109" s="56"/>
      <c r="I109" s="21">
        <v>8</v>
      </c>
      <c r="J109" s="21">
        <v>850</v>
      </c>
      <c r="K109" s="21">
        <v>89</v>
      </c>
      <c r="L109" s="21"/>
      <c r="M109" s="59" t="s">
        <v>403</v>
      </c>
      <c r="N109" s="56"/>
    </row>
    <row r="110" spans="2:14" x14ac:dyDescent="0.35">
      <c r="B110" s="20"/>
      <c r="C110" s="60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2:14" ht="22" customHeight="1" x14ac:dyDescent="0.35">
      <c r="B111" s="20">
        <v>472</v>
      </c>
      <c r="C111" s="59" t="s">
        <v>305</v>
      </c>
      <c r="D111" s="56"/>
      <c r="E111" s="56"/>
      <c r="F111" s="56"/>
      <c r="G111" s="56"/>
      <c r="H111" s="56"/>
      <c r="I111" s="21">
        <v>8</v>
      </c>
      <c r="J111" s="21">
        <v>850</v>
      </c>
      <c r="K111" s="21">
        <v>89</v>
      </c>
      <c r="L111" s="21"/>
      <c r="M111" s="59" t="s">
        <v>403</v>
      </c>
      <c r="N111" s="56"/>
    </row>
    <row r="112" spans="2:14" x14ac:dyDescent="0.35">
      <c r="B112" s="20"/>
      <c r="C112" s="60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2:14" ht="22" customHeight="1" x14ac:dyDescent="0.35">
      <c r="B113" s="20">
        <v>473</v>
      </c>
      <c r="C113" s="59" t="s">
        <v>305</v>
      </c>
      <c r="D113" s="56"/>
      <c r="E113" s="56"/>
      <c r="F113" s="56"/>
      <c r="G113" s="56"/>
      <c r="H113" s="56"/>
      <c r="I113" s="21">
        <v>8</v>
      </c>
      <c r="J113" s="21">
        <v>850</v>
      </c>
      <c r="K113" s="21">
        <v>89</v>
      </c>
      <c r="L113" s="21"/>
      <c r="M113" s="59" t="s">
        <v>403</v>
      </c>
      <c r="N113" s="56"/>
    </row>
    <row r="114" spans="2:14" x14ac:dyDescent="0.35">
      <c r="B114" s="20"/>
      <c r="C114" s="60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2:14" ht="22" customHeight="1" x14ac:dyDescent="0.35">
      <c r="B115" s="20">
        <v>474</v>
      </c>
      <c r="C115" s="59" t="s">
        <v>306</v>
      </c>
      <c r="D115" s="56"/>
      <c r="E115" s="56"/>
      <c r="F115" s="56"/>
      <c r="G115" s="56"/>
      <c r="H115" s="56"/>
      <c r="I115" s="21">
        <v>8</v>
      </c>
      <c r="J115" s="21">
        <v>850</v>
      </c>
      <c r="K115" s="21">
        <v>89</v>
      </c>
      <c r="L115" s="21"/>
      <c r="M115" s="59" t="s">
        <v>415</v>
      </c>
      <c r="N115" s="56"/>
    </row>
    <row r="116" spans="2:14" x14ac:dyDescent="0.35">
      <c r="B116" s="20"/>
      <c r="C116" s="60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2:14" x14ac:dyDescent="0.35">
      <c r="B117" s="20"/>
      <c r="C117" s="60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</sheetData>
  <mergeCells count="182">
    <mergeCell ref="C115:H115"/>
    <mergeCell ref="M115:N115"/>
    <mergeCell ref="C116:N116"/>
    <mergeCell ref="C117:N117"/>
    <mergeCell ref="C109:H109"/>
    <mergeCell ref="M109:N109"/>
    <mergeCell ref="C110:N110"/>
    <mergeCell ref="C111:H111"/>
    <mergeCell ref="M111:N111"/>
    <mergeCell ref="C112:N112"/>
    <mergeCell ref="C113:H113"/>
    <mergeCell ref="M113:N113"/>
    <mergeCell ref="C114:N114"/>
    <mergeCell ref="C103:H103"/>
    <mergeCell ref="M103:N103"/>
    <mergeCell ref="C104:N104"/>
    <mergeCell ref="C105:H105"/>
    <mergeCell ref="M105:N105"/>
    <mergeCell ref="C106:N106"/>
    <mergeCell ref="C107:H107"/>
    <mergeCell ref="M107:N107"/>
    <mergeCell ref="C108:N108"/>
    <mergeCell ref="C97:H97"/>
    <mergeCell ref="M97:N97"/>
    <mergeCell ref="C98:N98"/>
    <mergeCell ref="C99:H99"/>
    <mergeCell ref="M99:N99"/>
    <mergeCell ref="C100:N100"/>
    <mergeCell ref="C101:H101"/>
    <mergeCell ref="M101:N101"/>
    <mergeCell ref="C102:N102"/>
    <mergeCell ref="C91:N91"/>
    <mergeCell ref="C92:H92"/>
    <mergeCell ref="M92:N92"/>
    <mergeCell ref="C93:N93"/>
    <mergeCell ref="C94:H94"/>
    <mergeCell ref="M94:N94"/>
    <mergeCell ref="C95:N95"/>
    <mergeCell ref="C96:H96"/>
    <mergeCell ref="M96:N96"/>
    <mergeCell ref="C85:N85"/>
    <mergeCell ref="C86:H86"/>
    <mergeCell ref="M86:N86"/>
    <mergeCell ref="C87:N87"/>
    <mergeCell ref="C88:H88"/>
    <mergeCell ref="M88:N88"/>
    <mergeCell ref="C89:N89"/>
    <mergeCell ref="C90:H90"/>
    <mergeCell ref="M90:N90"/>
    <mergeCell ref="C79:H79"/>
    <mergeCell ref="M79:N79"/>
    <mergeCell ref="C80:H80"/>
    <mergeCell ref="M80:N80"/>
    <mergeCell ref="C81:N81"/>
    <mergeCell ref="C82:H82"/>
    <mergeCell ref="M82:N82"/>
    <mergeCell ref="C83:N83"/>
    <mergeCell ref="C84:H84"/>
    <mergeCell ref="M84:N84"/>
    <mergeCell ref="C74:H74"/>
    <mergeCell ref="M74:N74"/>
    <mergeCell ref="C75:H75"/>
    <mergeCell ref="M75:N75"/>
    <mergeCell ref="C76:H76"/>
    <mergeCell ref="M76:N76"/>
    <mergeCell ref="C77:H77"/>
    <mergeCell ref="M77:N77"/>
    <mergeCell ref="C78:N78"/>
    <mergeCell ref="C68:N68"/>
    <mergeCell ref="C69:H69"/>
    <mergeCell ref="M69:N69"/>
    <mergeCell ref="C70:H70"/>
    <mergeCell ref="M70:N70"/>
    <mergeCell ref="C71:N71"/>
    <mergeCell ref="C72:H72"/>
    <mergeCell ref="M72:N72"/>
    <mergeCell ref="C73:N73"/>
    <mergeCell ref="C62:H62"/>
    <mergeCell ref="M62:N62"/>
    <mergeCell ref="C63:N63"/>
    <mergeCell ref="C64:H64"/>
    <mergeCell ref="M64:N64"/>
    <mergeCell ref="C65:H65"/>
    <mergeCell ref="M65:N65"/>
    <mergeCell ref="C66:N66"/>
    <mergeCell ref="C67:H67"/>
    <mergeCell ref="M67:N67"/>
    <mergeCell ref="B56:N56"/>
    <mergeCell ref="C57:H57"/>
    <mergeCell ref="M57:N57"/>
    <mergeCell ref="C58:H58"/>
    <mergeCell ref="M58:N58"/>
    <mergeCell ref="C59:H59"/>
    <mergeCell ref="M59:N59"/>
    <mergeCell ref="C60:N60"/>
    <mergeCell ref="C61:H61"/>
    <mergeCell ref="M61:N61"/>
    <mergeCell ref="C45:N45"/>
    <mergeCell ref="C46:H46"/>
    <mergeCell ref="M46:N46"/>
    <mergeCell ref="C47:N47"/>
    <mergeCell ref="C48:H48"/>
    <mergeCell ref="M48:N48"/>
    <mergeCell ref="C49:N49"/>
    <mergeCell ref="C50:N50"/>
    <mergeCell ref="B55:N55"/>
    <mergeCell ref="C39:H39"/>
    <mergeCell ref="M39:N39"/>
    <mergeCell ref="C40:H40"/>
    <mergeCell ref="M40:N40"/>
    <mergeCell ref="C41:N41"/>
    <mergeCell ref="C42:H42"/>
    <mergeCell ref="M42:N42"/>
    <mergeCell ref="C43:N43"/>
    <mergeCell ref="C44:H44"/>
    <mergeCell ref="M44:N44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29:H29"/>
    <mergeCell ref="M29:N29"/>
    <mergeCell ref="C30:N30"/>
    <mergeCell ref="C31:H31"/>
    <mergeCell ref="M31:N31"/>
    <mergeCell ref="C32:H32"/>
    <mergeCell ref="M32:N32"/>
    <mergeCell ref="C33:H33"/>
    <mergeCell ref="M33:N33"/>
    <mergeCell ref="C23:N23"/>
    <mergeCell ref="C24:H24"/>
    <mergeCell ref="M24:N24"/>
    <mergeCell ref="C25:H25"/>
    <mergeCell ref="M25:N25"/>
    <mergeCell ref="C26:H26"/>
    <mergeCell ref="M26:N26"/>
    <mergeCell ref="C27:N27"/>
    <mergeCell ref="C28:H28"/>
    <mergeCell ref="M28:N28"/>
    <mergeCell ref="C18:H18"/>
    <mergeCell ref="M18:N18"/>
    <mergeCell ref="C19:H19"/>
    <mergeCell ref="M19:N19"/>
    <mergeCell ref="C20:N20"/>
    <mergeCell ref="C21:H21"/>
    <mergeCell ref="M21:N21"/>
    <mergeCell ref="C22:H22"/>
    <mergeCell ref="M22:N22"/>
    <mergeCell ref="C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1" customWidth="1"/>
    <col min="13" max="13" width="8.7265625" style="2" customWidth="1"/>
    <col min="14" max="14" width="8.7265625" style="3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4.54296875" hidden="1" customWidth="1"/>
    <col min="22" max="22" width="6.7265625" hidden="1" customWidth="1"/>
    <col min="23" max="23" width="8.81640625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4" t="s">
        <v>206</v>
      </c>
      <c r="B1" s="5" t="s">
        <v>207</v>
      </c>
      <c r="C1" s="5" t="s">
        <v>208</v>
      </c>
      <c r="D1" s="5" t="s">
        <v>209</v>
      </c>
      <c r="E1" s="5" t="s">
        <v>210</v>
      </c>
      <c r="F1" s="5" t="s">
        <v>211</v>
      </c>
      <c r="G1" s="5" t="s">
        <v>212</v>
      </c>
      <c r="H1" s="5" t="s">
        <v>213</v>
      </c>
      <c r="I1" s="5" t="s">
        <v>214</v>
      </c>
      <c r="J1" s="5" t="s">
        <v>215</v>
      </c>
      <c r="K1" s="5" t="s">
        <v>216</v>
      </c>
      <c r="L1" s="5" t="s">
        <v>217</v>
      </c>
      <c r="M1" s="6" t="s">
        <v>218</v>
      </c>
      <c r="N1" s="6" t="s">
        <v>219</v>
      </c>
      <c r="O1" s="5" t="s">
        <v>220</v>
      </c>
      <c r="Q1" s="5" t="s">
        <v>221</v>
      </c>
      <c r="R1" s="5" t="s">
        <v>222</v>
      </c>
      <c r="S1" s="5">
        <v>0</v>
      </c>
      <c r="T1" s="4" t="s">
        <v>223</v>
      </c>
      <c r="U1" s="4" t="s">
        <v>224</v>
      </c>
      <c r="V1" s="4" t="s">
        <v>225</v>
      </c>
      <c r="W1" s="4" t="s">
        <v>226</v>
      </c>
      <c r="X1" s="7" t="s">
        <v>227</v>
      </c>
    </row>
    <row r="2" spans="1:24" x14ac:dyDescent="0.35">
      <c r="A2" s="11">
        <f t="shared" ref="A2:A33" ca="1" si="0">IF(O2="-", "", 1 + SUM(INDIRECT(ADDRESS(2,COLUMN(R2)) &amp; ":" &amp; ADDRESS(ROW(),COLUMN(R2)))))</f>
        <v>1</v>
      </c>
      <c r="B2" s="11" t="s">
        <v>228</v>
      </c>
      <c r="C2" s="11">
        <v>1050</v>
      </c>
      <c r="D2" s="11" t="s">
        <v>229</v>
      </c>
      <c r="E2" s="11" t="s">
        <v>230</v>
      </c>
      <c r="F2" s="11" t="s">
        <v>231</v>
      </c>
      <c r="G2" s="11" t="s">
        <v>232</v>
      </c>
      <c r="H2" s="11" t="s">
        <v>233</v>
      </c>
      <c r="I2" s="11">
        <v>25</v>
      </c>
      <c r="J2" s="1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8"/>
      <c r="N2" s="8" t="str">
        <f t="shared" ref="N2:N33" ca="1" si="2">IF(M2="", IF(X2=0, "", X2), IF(V2 = "", "", IF(V2/U2 = 0, "", V2/U2)))</f>
        <v/>
      </c>
      <c r="P2">
        <f t="shared" ref="P2:P33" si="3">IF(O2 = "-", -W2,I2)</f>
        <v>25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3.2, Biotec, без лактозы</v>
      </c>
      <c r="U2">
        <f t="shared" ref="U2:U33" ca="1" si="7">IF(C2 = "", 8, IF(C2 = "-", 8000 / INDIRECT("C" &amp; ROW() - 1), 8000/C2))</f>
        <v>7.6190476190476186</v>
      </c>
      <c r="V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35">
      <c r="A3" s="11">
        <f t="shared" ca="1" si="0"/>
        <v>1</v>
      </c>
      <c r="B3" s="11" t="s">
        <v>228</v>
      </c>
      <c r="C3" s="11">
        <v>1050</v>
      </c>
      <c r="D3" s="11" t="s">
        <v>229</v>
      </c>
      <c r="E3" s="11" t="s">
        <v>230</v>
      </c>
      <c r="F3" s="11" t="s">
        <v>231</v>
      </c>
      <c r="G3" s="11" t="s">
        <v>232</v>
      </c>
      <c r="H3" s="11" t="s">
        <v>234</v>
      </c>
      <c r="I3" s="11">
        <v>130</v>
      </c>
      <c r="J3" s="1" t="str">
        <f t="shared" ca="1" si="1"/>
        <v/>
      </c>
      <c r="K3" s="11">
        <v>1</v>
      </c>
      <c r="L3" s="11"/>
      <c r="M3" s="9"/>
      <c r="N3" s="8" t="str">
        <f t="shared" ca="1" si="2"/>
        <v/>
      </c>
      <c r="P3">
        <f t="shared" si="3"/>
        <v>130</v>
      </c>
      <c r="Q3">
        <f t="shared" ca="1" si="4"/>
        <v>0</v>
      </c>
      <c r="R3">
        <f t="shared" si="5"/>
        <v>0</v>
      </c>
      <c r="S3">
        <f t="shared" ca="1" si="6"/>
        <v>0</v>
      </c>
      <c r="T3" t="str">
        <f>IF(H3="","",VLOOKUP(H3,'Вода SKU'!$A$1:$B$150,2,0))</f>
        <v>3.2, Biotec, без лактозы</v>
      </c>
      <c r="U3">
        <f t="shared" ca="1" si="7"/>
        <v>7.6190476190476186</v>
      </c>
      <c r="V3">
        <f t="shared" ref="V3:V33" si="10">VALUE(IF(TRIM(MID(SUBSTITUTE($M3,",",REPT(" ",LEN($M3))), 0 *LEN($M3)+1,LEN($M3))) = "", "0", TRIM(MID(SUBSTITUTE($M3,",",REPT(" ",LEN($M3))),0 *LEN($M3)+1,LEN($M3))))) + VALUE(IF(TRIM(MID(SUBSTITUTE($M3,",",REPT(" ",LEN($M3))), 1 *LEN($M3)+1,LEN($M3))) = "", "0", TRIM(MID(SUBSTITUTE($M3,",",REPT(" ",LEN($M3))),1 *LEN($M3)+1,LEN($M3))))) + VALUE(IF(TRIM(MID(SUBSTITUTE($M3,",",REPT(" ",LEN($M3))), 2 *LEN($M3)+1,LEN($M3))) = "", "0", TRIM(MID(SUBSTITUTE($M3,",",REPT(" ",LEN($M3))),2 *LEN($M3)+1,LEN($M3))))) + VALUE(IF(TRIM(MID(SUBSTITUTE($M3,",",REPT(" ",LEN($M3))), 3 *LEN($M3)+1,LEN($M3))) = "", "0", TRIM(MID(SUBSTITUTE($M3,",",REPT(" ",LEN($M3))),3 *LEN($M3)+1,LEN($M3))))) + VALUE(IF(TRIM(MID(SUBSTITUTE($M3,",",REPT(" ",LEN($M3))), 4 *LEN($M3)+1,LEN($M3))) = "", "0", TRIM(MID(SUBSTITUTE($M3,",",REPT(" ",LEN($M3))),4 *LEN($M3)+1,LEN($M3))))) + VALUE(IF(TRIM(MID(SUBSTITUTE($M3,",",REPT(" ",LEN($M3))), 5 *LEN($M3)+1,LEN($M3))) = "", "0", TRIM(MID(SUBSTITUTE($M3,",",REPT(" ",LEN($M3))),5 *LEN($M3)+1,LEN($M3))))) + VALUE(IF(TRIM(MID(SUBSTITUTE($M3,",",REPT(" ",LEN($M3))), 6 *LEN($M3)+1,LEN($M3))) = "", "0", TRIM(MID(SUBSTITUTE($M3,",",REPT(" ",LEN($M3))),6 *LEN($M3)+1,LEN($M3))))) + VALUE(IF(TRIM(MID(SUBSTITUTE($M3,",",REPT(" ",LEN($M3))), 7 *LEN($M3)+1,LEN($M3))) = "", "0", TRIM(MID(SUBSTITUTE($M3,",",REPT(" ",LEN($M3))),7 *LEN($M3)+1,LEN($M3))))) + VALUE(IF(TRIM(MID(SUBSTITUTE($M3,",",REPT(" ",LEN($M3))), 8 *LEN($M3)+1,LEN($M3))) = "", "0", TRIM(MID(SUBSTITUTE($M3,",",REPT(" ",LEN($M3))),8 *LEN($M3)+1,LEN($M3))))) + VALUE(IF(TRIM(MID(SUBSTITUTE($M3,",",REPT(" ",LEN($M3))), 9 *LEN($M3)+1,LEN($M3))) = "", "0", TRIM(MID(SUBSTITUTE($M3,",",REPT(" ",LEN($M3))),9 *LEN($M3)+1,LEN($M3))))) + VALUE(IF(TRIM(MID(SUBSTITUTE($M3,",",REPT(" ",LEN($M3))), 10 *LEN($M3)+1,LEN($M3))) = "", "0", TRIM(MID(SUBSTITUTE($M3,",",REPT(" ",LEN($M3))),10 *LEN($M3)+1,LEN($M3)))))</f>
        <v>0</v>
      </c>
      <c r="W3">
        <f t="shared" ca="1" si="8"/>
        <v>0</v>
      </c>
      <c r="X3" t="str">
        <f t="shared" ca="1" si="9"/>
        <v/>
      </c>
    </row>
    <row r="4" spans="1:24" x14ac:dyDescent="0.35">
      <c r="A4" s="12">
        <f t="shared" ca="1" si="0"/>
        <v>1</v>
      </c>
      <c r="B4" s="12" t="s">
        <v>228</v>
      </c>
      <c r="C4" s="12">
        <v>1050</v>
      </c>
      <c r="D4" s="12" t="s">
        <v>235</v>
      </c>
      <c r="E4" s="12" t="s">
        <v>236</v>
      </c>
      <c r="F4" s="12" t="s">
        <v>237</v>
      </c>
      <c r="G4" s="12" t="s">
        <v>232</v>
      </c>
      <c r="H4" s="12" t="s">
        <v>238</v>
      </c>
      <c r="I4" s="12">
        <v>19</v>
      </c>
      <c r="J4" s="1" t="str">
        <f t="shared" ca="1" si="1"/>
        <v/>
      </c>
      <c r="K4" s="12">
        <v>1</v>
      </c>
      <c r="L4" s="12"/>
      <c r="M4" s="9"/>
      <c r="N4" s="8" t="str">
        <f t="shared" ca="1" si="2"/>
        <v/>
      </c>
      <c r="P4">
        <f t="shared" si="3"/>
        <v>19</v>
      </c>
      <c r="Q4">
        <f t="shared" ca="1" si="4"/>
        <v>0</v>
      </c>
      <c r="R4">
        <f t="shared" si="5"/>
        <v>0</v>
      </c>
      <c r="S4">
        <f t="shared" ca="1" si="6"/>
        <v>0</v>
      </c>
      <c r="T4" t="str">
        <f>IF(H4="","",VLOOKUP(H4,'Вода SKU'!$A$1:$B$150,2,0))</f>
        <v>3.2, Biotec, без лактозы</v>
      </c>
      <c r="U4">
        <f t="shared" ca="1" si="7"/>
        <v>7.6190476190476186</v>
      </c>
      <c r="V4">
        <f t="shared" si="10"/>
        <v>0</v>
      </c>
      <c r="W4">
        <f t="shared" ca="1" si="8"/>
        <v>0</v>
      </c>
      <c r="X4" t="str">
        <f t="shared" ca="1" si="9"/>
        <v/>
      </c>
    </row>
    <row r="5" spans="1:24" x14ac:dyDescent="0.35">
      <c r="A5" s="12">
        <f t="shared" ca="1" si="0"/>
        <v>1</v>
      </c>
      <c r="B5" s="12" t="s">
        <v>228</v>
      </c>
      <c r="C5" s="12">
        <v>1050</v>
      </c>
      <c r="D5" s="12" t="s">
        <v>235</v>
      </c>
      <c r="E5" s="12" t="s">
        <v>236</v>
      </c>
      <c r="F5" s="12" t="s">
        <v>237</v>
      </c>
      <c r="G5" s="12" t="s">
        <v>232</v>
      </c>
      <c r="H5" s="12" t="s">
        <v>239</v>
      </c>
      <c r="I5" s="12">
        <v>143</v>
      </c>
      <c r="J5" s="1" t="str">
        <f t="shared" ca="1" si="1"/>
        <v/>
      </c>
      <c r="K5" s="12">
        <v>1</v>
      </c>
      <c r="L5" s="12"/>
      <c r="M5" s="9"/>
      <c r="N5" s="8" t="str">
        <f t="shared" ca="1" si="2"/>
        <v/>
      </c>
      <c r="P5">
        <f t="shared" si="3"/>
        <v>143</v>
      </c>
      <c r="Q5">
        <f t="shared" ca="1" si="4"/>
        <v>0</v>
      </c>
      <c r="R5">
        <f t="shared" si="5"/>
        <v>0</v>
      </c>
      <c r="S5">
        <f t="shared" ca="1" si="6"/>
        <v>0</v>
      </c>
      <c r="T5" t="str">
        <f>IF(H5="","",VLOOKUP(H5,'Вода SKU'!$A$1:$B$150,2,0))</f>
        <v>3.2, Biotec, без лактозы</v>
      </c>
      <c r="U5">
        <f t="shared" ca="1" si="7"/>
        <v>7.6190476190476186</v>
      </c>
      <c r="V5">
        <f t="shared" si="10"/>
        <v>0</v>
      </c>
      <c r="W5">
        <f t="shared" ca="1" si="8"/>
        <v>0</v>
      </c>
      <c r="X5" t="str">
        <f t="shared" ca="1" si="9"/>
        <v/>
      </c>
    </row>
    <row r="6" spans="1:24" x14ac:dyDescent="0.35">
      <c r="A6" s="12">
        <f t="shared" ca="1" si="0"/>
        <v>1</v>
      </c>
      <c r="B6" s="12" t="s">
        <v>228</v>
      </c>
      <c r="C6" s="12">
        <v>1050</v>
      </c>
      <c r="D6" s="12" t="s">
        <v>235</v>
      </c>
      <c r="E6" s="12" t="s">
        <v>236</v>
      </c>
      <c r="F6" s="12" t="s">
        <v>237</v>
      </c>
      <c r="G6" s="12" t="s">
        <v>232</v>
      </c>
      <c r="H6" s="12" t="s">
        <v>240</v>
      </c>
      <c r="I6" s="12">
        <v>48</v>
      </c>
      <c r="J6" s="1" t="str">
        <f t="shared" ca="1" si="1"/>
        <v/>
      </c>
      <c r="K6" s="12">
        <v>1</v>
      </c>
      <c r="L6" s="12"/>
      <c r="M6" s="9"/>
      <c r="N6" s="8" t="str">
        <f t="shared" ca="1" si="2"/>
        <v/>
      </c>
      <c r="P6">
        <f t="shared" si="3"/>
        <v>48</v>
      </c>
      <c r="Q6">
        <f t="shared" ca="1" si="4"/>
        <v>0</v>
      </c>
      <c r="R6">
        <f t="shared" si="5"/>
        <v>0</v>
      </c>
      <c r="S6">
        <f t="shared" ca="1" si="6"/>
        <v>0</v>
      </c>
      <c r="T6" t="str">
        <f>IF(H6="","",VLOOKUP(H6,'Вода SKU'!$A$1:$B$150,2,0))</f>
        <v>3.2, Сакко</v>
      </c>
      <c r="U6">
        <f t="shared" ca="1" si="7"/>
        <v>7.6190476190476186</v>
      </c>
      <c r="V6">
        <f t="shared" si="10"/>
        <v>0</v>
      </c>
      <c r="W6">
        <f t="shared" ca="1" si="8"/>
        <v>0</v>
      </c>
      <c r="X6" t="str">
        <f t="shared" ca="1" si="9"/>
        <v/>
      </c>
    </row>
    <row r="7" spans="1:24" x14ac:dyDescent="0.35">
      <c r="A7" s="12">
        <f t="shared" ca="1" si="0"/>
        <v>1</v>
      </c>
      <c r="B7" s="12" t="s">
        <v>228</v>
      </c>
      <c r="C7" s="12">
        <v>1050</v>
      </c>
      <c r="D7" s="12" t="s">
        <v>235</v>
      </c>
      <c r="E7" s="12" t="s">
        <v>236</v>
      </c>
      <c r="F7" s="12" t="s">
        <v>237</v>
      </c>
      <c r="G7" s="12" t="s">
        <v>232</v>
      </c>
      <c r="H7" s="12" t="s">
        <v>241</v>
      </c>
      <c r="I7" s="12">
        <v>44</v>
      </c>
      <c r="J7" s="1" t="str">
        <f t="shared" ca="1" si="1"/>
        <v/>
      </c>
      <c r="K7" s="12">
        <v>1</v>
      </c>
      <c r="L7" s="12"/>
      <c r="M7" s="9"/>
      <c r="N7" s="8" t="str">
        <f t="shared" ca="1" si="2"/>
        <v/>
      </c>
      <c r="P7">
        <f t="shared" si="3"/>
        <v>44</v>
      </c>
      <c r="Q7">
        <f t="shared" ca="1" si="4"/>
        <v>0</v>
      </c>
      <c r="R7">
        <f t="shared" si="5"/>
        <v>0</v>
      </c>
      <c r="S7">
        <f t="shared" ca="1" si="6"/>
        <v>0</v>
      </c>
      <c r="T7" t="str">
        <f>IF(H7="","",VLOOKUP(H7,'Вода SKU'!$A$1:$B$150,2,0))</f>
        <v>3.2, Сакко</v>
      </c>
      <c r="U7">
        <f t="shared" ca="1" si="7"/>
        <v>7.6190476190476186</v>
      </c>
      <c r="V7">
        <f t="shared" si="10"/>
        <v>0</v>
      </c>
      <c r="W7">
        <f t="shared" ca="1" si="8"/>
        <v>0</v>
      </c>
      <c r="X7" t="str">
        <f t="shared" ca="1" si="9"/>
        <v/>
      </c>
    </row>
    <row r="8" spans="1:24" x14ac:dyDescent="0.35">
      <c r="A8" s="12">
        <f t="shared" ca="1" si="0"/>
        <v>1</v>
      </c>
      <c r="B8" s="12" t="s">
        <v>228</v>
      </c>
      <c r="C8" s="12">
        <v>1050</v>
      </c>
      <c r="D8" s="12" t="s">
        <v>235</v>
      </c>
      <c r="E8" s="12" t="s">
        <v>236</v>
      </c>
      <c r="F8" s="12" t="s">
        <v>237</v>
      </c>
      <c r="G8" s="12" t="s">
        <v>232</v>
      </c>
      <c r="H8" s="12" t="s">
        <v>242</v>
      </c>
      <c r="I8" s="12">
        <v>208</v>
      </c>
      <c r="J8" s="1" t="str">
        <f t="shared" ca="1" si="1"/>
        <v/>
      </c>
      <c r="K8" s="12">
        <v>1</v>
      </c>
      <c r="L8" s="12"/>
      <c r="M8" s="9"/>
      <c r="N8" s="8" t="str">
        <f t="shared" ca="1" si="2"/>
        <v/>
      </c>
      <c r="P8">
        <f t="shared" si="3"/>
        <v>208</v>
      </c>
      <c r="Q8">
        <f t="shared" ca="1" si="4"/>
        <v>0</v>
      </c>
      <c r="R8">
        <f t="shared" si="5"/>
        <v>0</v>
      </c>
      <c r="S8">
        <f t="shared" ca="1" si="6"/>
        <v>0</v>
      </c>
      <c r="T8" t="str">
        <f>IF(H8="","",VLOOKUP(H8,'Вода SKU'!$A$1:$B$150,2,0))</f>
        <v>3.2, Сакко</v>
      </c>
      <c r="U8">
        <f t="shared" ca="1" si="7"/>
        <v>7.6190476190476186</v>
      </c>
      <c r="V8">
        <f t="shared" si="10"/>
        <v>0</v>
      </c>
      <c r="W8">
        <f t="shared" ca="1" si="8"/>
        <v>0</v>
      </c>
      <c r="X8" t="str">
        <f t="shared" ca="1" si="9"/>
        <v/>
      </c>
    </row>
    <row r="9" spans="1:24" x14ac:dyDescent="0.35">
      <c r="A9" s="12">
        <f t="shared" ca="1" si="0"/>
        <v>1</v>
      </c>
      <c r="B9" s="12" t="s">
        <v>228</v>
      </c>
      <c r="C9" s="12">
        <v>1050</v>
      </c>
      <c r="D9" s="12" t="s">
        <v>235</v>
      </c>
      <c r="E9" s="12" t="s">
        <v>236</v>
      </c>
      <c r="F9" s="12" t="s">
        <v>237</v>
      </c>
      <c r="G9" s="12" t="s">
        <v>232</v>
      </c>
      <c r="H9" s="12" t="s">
        <v>243</v>
      </c>
      <c r="I9" s="12">
        <v>450</v>
      </c>
      <c r="J9" s="1" t="str">
        <f t="shared" ca="1" si="1"/>
        <v/>
      </c>
      <c r="K9" s="12">
        <v>1</v>
      </c>
      <c r="L9" s="12"/>
      <c r="M9" s="9"/>
      <c r="N9" s="8" t="str">
        <f t="shared" ca="1" si="2"/>
        <v/>
      </c>
      <c r="P9">
        <f t="shared" si="3"/>
        <v>450</v>
      </c>
      <c r="Q9">
        <f t="shared" ca="1" si="4"/>
        <v>0</v>
      </c>
      <c r="R9">
        <f t="shared" si="5"/>
        <v>0</v>
      </c>
      <c r="S9">
        <f t="shared" ca="1" si="6"/>
        <v>0</v>
      </c>
      <c r="T9" t="str">
        <f>IF(H9="","",VLOOKUP(H9,'Вода SKU'!$A$1:$B$150,2,0))</f>
        <v>3.2, Сакко</v>
      </c>
      <c r="U9">
        <f t="shared" ca="1" si="7"/>
        <v>7.6190476190476186</v>
      </c>
      <c r="V9">
        <f t="shared" si="10"/>
        <v>0</v>
      </c>
      <c r="W9">
        <f t="shared" ca="1" si="8"/>
        <v>0</v>
      </c>
      <c r="X9" t="str">
        <f t="shared" ca="1" si="9"/>
        <v/>
      </c>
    </row>
    <row r="10" spans="1:24" x14ac:dyDescent="0.35">
      <c r="A10" s="13" t="str">
        <f t="shared" ca="1" si="0"/>
        <v/>
      </c>
      <c r="B10" s="13" t="s">
        <v>244</v>
      </c>
      <c r="C10" s="13" t="s">
        <v>244</v>
      </c>
      <c r="D10" s="13" t="s">
        <v>244</v>
      </c>
      <c r="E10" s="13" t="s">
        <v>244</v>
      </c>
      <c r="F10" s="13" t="s">
        <v>244</v>
      </c>
      <c r="G10" s="13" t="s">
        <v>244</v>
      </c>
      <c r="H10" s="13" t="s">
        <v>244</v>
      </c>
      <c r="J10" s="1">
        <f t="shared" ca="1" si="1"/>
        <v>-17</v>
      </c>
      <c r="M10" s="14">
        <v>8000</v>
      </c>
      <c r="N10" s="8">
        <f t="shared" ca="1" si="2"/>
        <v>1050</v>
      </c>
      <c r="O10" s="13" t="s">
        <v>244</v>
      </c>
      <c r="P10">
        <f t="shared" ca="1" si="3"/>
        <v>-1050</v>
      </c>
      <c r="Q10">
        <f t="shared" ca="1" si="4"/>
        <v>17</v>
      </c>
      <c r="R10">
        <f t="shared" si="5"/>
        <v>1</v>
      </c>
      <c r="S10">
        <f t="shared" ca="1" si="6"/>
        <v>17</v>
      </c>
      <c r="T10" t="str">
        <f>IF(H10="","",VLOOKUP(H10,'Вода SKU'!$A$1:$B$150,2,0))</f>
        <v>-</v>
      </c>
      <c r="U10">
        <f t="shared" ca="1" si="7"/>
        <v>7.6190476190476186</v>
      </c>
      <c r="V10">
        <f t="shared" si="10"/>
        <v>8000</v>
      </c>
      <c r="W10">
        <f t="shared" ca="1" si="8"/>
        <v>1050</v>
      </c>
      <c r="X10">
        <f t="shared" ca="1" si="9"/>
        <v>1050</v>
      </c>
    </row>
    <row r="11" spans="1:24" x14ac:dyDescent="0.35">
      <c r="A11" s="12">
        <f t="shared" ca="1" si="0"/>
        <v>2</v>
      </c>
      <c r="B11" s="12" t="s">
        <v>245</v>
      </c>
      <c r="C11" s="12">
        <v>1050</v>
      </c>
      <c r="D11" s="12" t="s">
        <v>235</v>
      </c>
      <c r="E11" s="12" t="s">
        <v>236</v>
      </c>
      <c r="F11" s="12" t="s">
        <v>237</v>
      </c>
      <c r="G11" s="12" t="s">
        <v>232</v>
      </c>
      <c r="H11" s="12" t="s">
        <v>243</v>
      </c>
      <c r="I11" s="12">
        <v>798</v>
      </c>
      <c r="J11" s="1" t="str">
        <f t="shared" ca="1" si="1"/>
        <v/>
      </c>
      <c r="K11" s="12">
        <v>1</v>
      </c>
      <c r="L11" s="12"/>
      <c r="M11" s="9"/>
      <c r="N11" s="8" t="str">
        <f t="shared" ca="1" si="2"/>
        <v/>
      </c>
      <c r="P11">
        <f t="shared" si="3"/>
        <v>798</v>
      </c>
      <c r="Q11">
        <f t="shared" ca="1" si="4"/>
        <v>0</v>
      </c>
      <c r="R11">
        <f t="shared" si="5"/>
        <v>0</v>
      </c>
      <c r="S11">
        <f t="shared" ca="1" si="6"/>
        <v>17</v>
      </c>
      <c r="T11" t="str">
        <f>IF(H11="","",VLOOKUP(H11,'Вода SKU'!$A$1:$B$150,2,0))</f>
        <v>3.2, Сакко</v>
      </c>
      <c r="U11">
        <f t="shared" ca="1" si="7"/>
        <v>7.6190476190476186</v>
      </c>
      <c r="V11">
        <f t="shared" si="10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A12" s="12">
        <f t="shared" ca="1" si="0"/>
        <v>2</v>
      </c>
      <c r="B12" s="12" t="s">
        <v>245</v>
      </c>
      <c r="C12" s="12">
        <v>1050</v>
      </c>
      <c r="D12" s="12" t="s">
        <v>235</v>
      </c>
      <c r="E12" s="12" t="s">
        <v>246</v>
      </c>
      <c r="F12" s="12" t="s">
        <v>247</v>
      </c>
      <c r="G12" s="12" t="s">
        <v>232</v>
      </c>
      <c r="H12" s="12" t="s">
        <v>248</v>
      </c>
      <c r="I12" s="12">
        <v>20</v>
      </c>
      <c r="J12" s="1" t="str">
        <f t="shared" ca="1" si="1"/>
        <v/>
      </c>
      <c r="K12" s="12">
        <v>1</v>
      </c>
      <c r="L12" s="12"/>
      <c r="M12" s="9"/>
      <c r="N12" s="8" t="str">
        <f t="shared" ca="1" si="2"/>
        <v/>
      </c>
      <c r="P12">
        <f t="shared" si="3"/>
        <v>20</v>
      </c>
      <c r="Q12">
        <f t="shared" ca="1" si="4"/>
        <v>0</v>
      </c>
      <c r="R12">
        <f t="shared" si="5"/>
        <v>0</v>
      </c>
      <c r="S12">
        <f t="shared" ca="1" si="6"/>
        <v>17</v>
      </c>
      <c r="T12" t="str">
        <f>IF(H12="","",VLOOKUP(H12,'Вода SKU'!$A$1:$B$150,2,0))</f>
        <v>3.2, Сакко</v>
      </c>
      <c r="U12">
        <f t="shared" ca="1" si="7"/>
        <v>7.6190476190476186</v>
      </c>
      <c r="V12">
        <f t="shared" si="10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A13" s="12">
        <f t="shared" ca="1" si="0"/>
        <v>2</v>
      </c>
      <c r="B13" s="12" t="s">
        <v>245</v>
      </c>
      <c r="C13" s="12">
        <v>1050</v>
      </c>
      <c r="D13" s="12" t="s">
        <v>235</v>
      </c>
      <c r="E13" s="12" t="s">
        <v>246</v>
      </c>
      <c r="F13" s="12" t="s">
        <v>247</v>
      </c>
      <c r="G13" s="12" t="s">
        <v>232</v>
      </c>
      <c r="H13" s="12" t="s">
        <v>249</v>
      </c>
      <c r="I13" s="12">
        <v>32</v>
      </c>
      <c r="J13" s="1" t="str">
        <f t="shared" ca="1" si="1"/>
        <v/>
      </c>
      <c r="K13" s="12">
        <v>1</v>
      </c>
      <c r="L13" s="12"/>
      <c r="M13" s="9"/>
      <c r="N13" s="8" t="str">
        <f t="shared" ca="1" si="2"/>
        <v/>
      </c>
      <c r="P13">
        <f t="shared" si="3"/>
        <v>32</v>
      </c>
      <c r="Q13">
        <f t="shared" ca="1" si="4"/>
        <v>0</v>
      </c>
      <c r="R13">
        <f t="shared" si="5"/>
        <v>0</v>
      </c>
      <c r="S13">
        <f t="shared" ca="1" si="6"/>
        <v>17</v>
      </c>
      <c r="T13" t="str">
        <f>IF(H13="","",VLOOKUP(H13,'Вода SKU'!$A$1:$B$150,2,0))</f>
        <v>3.2, Сакко</v>
      </c>
      <c r="U13">
        <f t="shared" ca="1" si="7"/>
        <v>7.6190476190476186</v>
      </c>
      <c r="V13">
        <f t="shared" si="10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A14" s="12">
        <f t="shared" ca="1" si="0"/>
        <v>2</v>
      </c>
      <c r="B14" s="12" t="s">
        <v>245</v>
      </c>
      <c r="C14" s="12">
        <v>1050</v>
      </c>
      <c r="D14" s="12" t="s">
        <v>235</v>
      </c>
      <c r="E14" s="12" t="s">
        <v>246</v>
      </c>
      <c r="F14" s="12" t="s">
        <v>247</v>
      </c>
      <c r="G14" s="12" t="s">
        <v>232</v>
      </c>
      <c r="H14" s="12" t="s">
        <v>250</v>
      </c>
      <c r="I14" s="12">
        <v>36</v>
      </c>
      <c r="J14" s="1" t="str">
        <f t="shared" ca="1" si="1"/>
        <v/>
      </c>
      <c r="K14" s="12">
        <v>1</v>
      </c>
      <c r="L14" s="12"/>
      <c r="M14" s="9"/>
      <c r="N14" s="8" t="str">
        <f t="shared" ca="1" si="2"/>
        <v/>
      </c>
      <c r="P14">
        <f t="shared" si="3"/>
        <v>36</v>
      </c>
      <c r="Q14">
        <f t="shared" ca="1" si="4"/>
        <v>0</v>
      </c>
      <c r="R14">
        <f t="shared" si="5"/>
        <v>0</v>
      </c>
      <c r="S14">
        <f t="shared" ca="1" si="6"/>
        <v>17</v>
      </c>
      <c r="T14" t="str">
        <f>IF(H14="","",VLOOKUP(H14,'Вода SKU'!$A$1:$B$150,2,0))</f>
        <v>3.2, Сакко</v>
      </c>
      <c r="U14">
        <f t="shared" ca="1" si="7"/>
        <v>7.6190476190476186</v>
      </c>
      <c r="V14">
        <f t="shared" si="10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A15" s="12">
        <f t="shared" ca="1" si="0"/>
        <v>2</v>
      </c>
      <c r="B15" s="12" t="s">
        <v>245</v>
      </c>
      <c r="C15" s="12">
        <v>1050</v>
      </c>
      <c r="D15" s="12" t="s">
        <v>235</v>
      </c>
      <c r="E15" s="12" t="s">
        <v>246</v>
      </c>
      <c r="F15" s="12" t="s">
        <v>247</v>
      </c>
      <c r="G15" s="12" t="s">
        <v>232</v>
      </c>
      <c r="H15" s="12" t="s">
        <v>251</v>
      </c>
      <c r="I15" s="12">
        <v>65</v>
      </c>
      <c r="J15" s="1" t="str">
        <f t="shared" ca="1" si="1"/>
        <v/>
      </c>
      <c r="K15" s="12">
        <v>1</v>
      </c>
      <c r="L15" s="12"/>
      <c r="M15" s="9"/>
      <c r="N15" s="8" t="str">
        <f t="shared" ca="1" si="2"/>
        <v/>
      </c>
      <c r="P15">
        <f t="shared" si="3"/>
        <v>65</v>
      </c>
      <c r="Q15">
        <f t="shared" ca="1" si="4"/>
        <v>0</v>
      </c>
      <c r="R15">
        <f t="shared" si="5"/>
        <v>0</v>
      </c>
      <c r="S15">
        <f t="shared" ca="1" si="6"/>
        <v>17</v>
      </c>
      <c r="T15" t="str">
        <f>IF(H15="","",VLOOKUP(H15,'Вода SKU'!$A$1:$B$150,2,0))</f>
        <v>3.2, Сакко</v>
      </c>
      <c r="U15">
        <f t="shared" ca="1" si="7"/>
        <v>7.6190476190476186</v>
      </c>
      <c r="V15">
        <f t="shared" si="10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A16" s="12">
        <f t="shared" ca="1" si="0"/>
        <v>2</v>
      </c>
      <c r="B16" s="12" t="s">
        <v>245</v>
      </c>
      <c r="C16" s="12">
        <v>1050</v>
      </c>
      <c r="D16" s="12" t="s">
        <v>235</v>
      </c>
      <c r="E16" s="12" t="s">
        <v>246</v>
      </c>
      <c r="F16" s="12" t="s">
        <v>247</v>
      </c>
      <c r="G16" s="12" t="s">
        <v>232</v>
      </c>
      <c r="H16" s="12" t="s">
        <v>252</v>
      </c>
      <c r="I16" s="12">
        <v>100</v>
      </c>
      <c r="J16" s="1" t="str">
        <f t="shared" ca="1" si="1"/>
        <v/>
      </c>
      <c r="K16" s="12">
        <v>1</v>
      </c>
      <c r="L16" s="12"/>
      <c r="M16" s="9"/>
      <c r="N16" s="8" t="str">
        <f t="shared" ca="1" si="2"/>
        <v/>
      </c>
      <c r="P16">
        <f t="shared" si="3"/>
        <v>100</v>
      </c>
      <c r="Q16">
        <f t="shared" ca="1" si="4"/>
        <v>0</v>
      </c>
      <c r="R16">
        <f t="shared" si="5"/>
        <v>0</v>
      </c>
      <c r="S16">
        <f t="shared" ca="1" si="6"/>
        <v>17</v>
      </c>
      <c r="T16" t="str">
        <f>IF(H16="","",VLOOKUP(H16,'Вода SKU'!$A$1:$B$150,2,0))</f>
        <v>3.2, Сакко</v>
      </c>
      <c r="U16">
        <f t="shared" ca="1" si="7"/>
        <v>7.6190476190476186</v>
      </c>
      <c r="V16">
        <f t="shared" si="10"/>
        <v>0</v>
      </c>
      <c r="W16">
        <f t="shared" ca="1" si="8"/>
        <v>0</v>
      </c>
      <c r="X16" t="str">
        <f t="shared" ca="1" si="9"/>
        <v/>
      </c>
    </row>
    <row r="17" spans="1:24" x14ac:dyDescent="0.35">
      <c r="A17" s="13" t="str">
        <f t="shared" ca="1" si="0"/>
        <v/>
      </c>
      <c r="B17" s="13" t="s">
        <v>244</v>
      </c>
      <c r="C17" s="13" t="s">
        <v>244</v>
      </c>
      <c r="D17" s="13" t="s">
        <v>244</v>
      </c>
      <c r="E17" s="13" t="s">
        <v>244</v>
      </c>
      <c r="F17" s="13" t="s">
        <v>244</v>
      </c>
      <c r="G17" s="13" t="s">
        <v>244</v>
      </c>
      <c r="H17" s="13" t="s">
        <v>244</v>
      </c>
      <c r="J17" s="1">
        <f t="shared" ca="1" si="1"/>
        <v>-1</v>
      </c>
      <c r="M17" s="14">
        <v>8000</v>
      </c>
      <c r="N17" s="8">
        <f t="shared" ca="1" si="2"/>
        <v>1050</v>
      </c>
      <c r="O17" s="13" t="s">
        <v>244</v>
      </c>
      <c r="P17">
        <f t="shared" ca="1" si="3"/>
        <v>-1050</v>
      </c>
      <c r="Q17">
        <f t="shared" ca="1" si="4"/>
        <v>18</v>
      </c>
      <c r="R17">
        <f t="shared" si="5"/>
        <v>1</v>
      </c>
      <c r="S17">
        <f t="shared" ca="1" si="6"/>
        <v>18</v>
      </c>
      <c r="T17" t="str">
        <f>IF(H17="","",VLOOKUP(H17,'Вода SKU'!$A$1:$B$150,2,0))</f>
        <v>-</v>
      </c>
      <c r="U17">
        <f t="shared" ca="1" si="7"/>
        <v>7.6190476190476186</v>
      </c>
      <c r="V17">
        <f t="shared" si="10"/>
        <v>8000</v>
      </c>
      <c r="W17">
        <f t="shared" ca="1" si="8"/>
        <v>1050</v>
      </c>
      <c r="X17">
        <f t="shared" ca="1" si="9"/>
        <v>1050</v>
      </c>
    </row>
    <row r="18" spans="1:24" x14ac:dyDescent="0.35">
      <c r="A18" s="15">
        <f t="shared" ca="1" si="0"/>
        <v>3</v>
      </c>
      <c r="B18" s="15" t="s">
        <v>253</v>
      </c>
      <c r="C18" s="15">
        <v>850</v>
      </c>
      <c r="D18" s="15" t="s">
        <v>254</v>
      </c>
      <c r="E18" s="15" t="s">
        <v>255</v>
      </c>
      <c r="F18" s="15" t="s">
        <v>256</v>
      </c>
      <c r="G18" s="15" t="s">
        <v>257</v>
      </c>
      <c r="H18" s="15" t="s">
        <v>258</v>
      </c>
      <c r="I18" s="15">
        <v>18</v>
      </c>
      <c r="J18" s="1" t="str">
        <f t="shared" ca="1" si="1"/>
        <v/>
      </c>
      <c r="K18" s="15">
        <v>1</v>
      </c>
      <c r="L18" s="15"/>
      <c r="M18" s="9"/>
      <c r="N18" s="8" t="str">
        <f t="shared" ca="1" si="2"/>
        <v/>
      </c>
      <c r="P18">
        <f t="shared" si="3"/>
        <v>18</v>
      </c>
      <c r="Q18">
        <f t="shared" ca="1" si="4"/>
        <v>0</v>
      </c>
      <c r="R18">
        <f t="shared" si="5"/>
        <v>0</v>
      </c>
      <c r="S18">
        <f t="shared" ca="1" si="6"/>
        <v>18</v>
      </c>
      <c r="T18" t="str">
        <f>IF(H18="","",VLOOKUP(H18,'Вода SKU'!$A$1:$B$150,2,0))</f>
        <v>2.7, Альче</v>
      </c>
      <c r="U18">
        <f t="shared" ca="1" si="7"/>
        <v>9.4117647058823533</v>
      </c>
      <c r="V18">
        <f t="shared" si="10"/>
        <v>0</v>
      </c>
      <c r="W18">
        <f t="shared" ca="1" si="8"/>
        <v>0</v>
      </c>
      <c r="X18" t="str">
        <f t="shared" ca="1" si="9"/>
        <v/>
      </c>
    </row>
    <row r="19" spans="1:24" x14ac:dyDescent="0.35">
      <c r="A19" s="15">
        <f t="shared" ca="1" si="0"/>
        <v>3</v>
      </c>
      <c r="B19" s="15" t="s">
        <v>253</v>
      </c>
      <c r="C19" s="15">
        <v>850</v>
      </c>
      <c r="D19" s="15" t="s">
        <v>254</v>
      </c>
      <c r="E19" s="15" t="s">
        <v>255</v>
      </c>
      <c r="F19" s="15" t="s">
        <v>256</v>
      </c>
      <c r="G19" s="15" t="s">
        <v>257</v>
      </c>
      <c r="H19" s="15" t="s">
        <v>259</v>
      </c>
      <c r="I19" s="15">
        <v>619</v>
      </c>
      <c r="J19" s="1" t="str">
        <f t="shared" ca="1" si="1"/>
        <v/>
      </c>
      <c r="K19" s="15">
        <v>1</v>
      </c>
      <c r="L19" s="15"/>
      <c r="M19" s="9"/>
      <c r="N19" s="8" t="str">
        <f t="shared" ca="1" si="2"/>
        <v/>
      </c>
      <c r="P19">
        <f t="shared" si="3"/>
        <v>619</v>
      </c>
      <c r="Q19">
        <f t="shared" ca="1" si="4"/>
        <v>0</v>
      </c>
      <c r="R19">
        <f t="shared" si="5"/>
        <v>0</v>
      </c>
      <c r="S19">
        <f t="shared" ca="1" si="6"/>
        <v>18</v>
      </c>
      <c r="T19" t="str">
        <f>IF(H19="","",VLOOKUP(H19,'Вода SKU'!$A$1:$B$150,2,0))</f>
        <v>2.7, Альче</v>
      </c>
      <c r="U19">
        <f t="shared" ca="1" si="7"/>
        <v>9.4117647058823533</v>
      </c>
      <c r="V19">
        <f t="shared" si="10"/>
        <v>0</v>
      </c>
      <c r="W19">
        <f t="shared" ca="1" si="8"/>
        <v>0</v>
      </c>
      <c r="X19" t="str">
        <f t="shared" ca="1" si="9"/>
        <v/>
      </c>
    </row>
    <row r="20" spans="1:24" x14ac:dyDescent="0.35">
      <c r="A20" s="13" t="str">
        <f t="shared" ca="1" si="0"/>
        <v/>
      </c>
      <c r="B20" s="13" t="s">
        <v>244</v>
      </c>
      <c r="C20" s="13" t="s">
        <v>244</v>
      </c>
      <c r="D20" s="13" t="s">
        <v>244</v>
      </c>
      <c r="E20" s="13" t="s">
        <v>244</v>
      </c>
      <c r="F20" s="13" t="s">
        <v>244</v>
      </c>
      <c r="G20" s="13" t="s">
        <v>244</v>
      </c>
      <c r="H20" s="13" t="s">
        <v>244</v>
      </c>
      <c r="J20" s="1">
        <f t="shared" ca="1" si="1"/>
        <v>0.5</v>
      </c>
      <c r="M20" s="14">
        <v>6000</v>
      </c>
      <c r="N20" s="8">
        <f t="shared" ca="1" si="2"/>
        <v>637.5</v>
      </c>
      <c r="O20" s="13" t="s">
        <v>244</v>
      </c>
      <c r="P20">
        <f t="shared" ca="1" si="3"/>
        <v>-637.5</v>
      </c>
      <c r="Q20">
        <f t="shared" ca="1" si="4"/>
        <v>17.5</v>
      </c>
      <c r="R20">
        <f t="shared" si="5"/>
        <v>1</v>
      </c>
      <c r="S20">
        <f t="shared" ca="1" si="6"/>
        <v>17.5</v>
      </c>
      <c r="T20" t="str">
        <f>IF(H20="","",VLOOKUP(H20,'Вода SKU'!$A$1:$B$150,2,0))</f>
        <v>-</v>
      </c>
      <c r="U20">
        <f t="shared" ca="1" si="7"/>
        <v>9.4117647058823533</v>
      </c>
      <c r="V20">
        <f t="shared" si="10"/>
        <v>6000</v>
      </c>
      <c r="W20">
        <f t="shared" ca="1" si="8"/>
        <v>637.5</v>
      </c>
      <c r="X20">
        <f t="shared" ca="1" si="9"/>
        <v>850</v>
      </c>
    </row>
    <row r="21" spans="1:24" x14ac:dyDescent="0.35">
      <c r="A21" s="12">
        <f t="shared" ca="1" si="0"/>
        <v>4</v>
      </c>
      <c r="B21" s="12" t="s">
        <v>245</v>
      </c>
      <c r="C21" s="12">
        <v>1050</v>
      </c>
      <c r="D21" s="12" t="s">
        <v>235</v>
      </c>
      <c r="E21" s="12" t="s">
        <v>246</v>
      </c>
      <c r="F21" s="12" t="s">
        <v>247</v>
      </c>
      <c r="G21" s="12" t="s">
        <v>232</v>
      </c>
      <c r="H21" s="12" t="s">
        <v>252</v>
      </c>
      <c r="I21" s="12">
        <v>312</v>
      </c>
      <c r="J21" s="1" t="str">
        <f t="shared" ca="1" si="1"/>
        <v/>
      </c>
      <c r="K21" s="12">
        <v>1</v>
      </c>
      <c r="L21" s="12"/>
      <c r="M21" s="9"/>
      <c r="N21" s="8" t="str">
        <f t="shared" ca="1" si="2"/>
        <v/>
      </c>
      <c r="P21">
        <f t="shared" si="3"/>
        <v>312</v>
      </c>
      <c r="Q21">
        <f t="shared" ca="1" si="4"/>
        <v>0</v>
      </c>
      <c r="R21">
        <f t="shared" si="5"/>
        <v>0</v>
      </c>
      <c r="S21">
        <f t="shared" ca="1" si="6"/>
        <v>17.5</v>
      </c>
      <c r="T21" t="str">
        <f>IF(H21="","",VLOOKUP(H21,'Вода SKU'!$A$1:$B$150,2,0))</f>
        <v>3.2, Сакко</v>
      </c>
      <c r="U21">
        <f t="shared" ca="1" si="7"/>
        <v>7.6190476190476186</v>
      </c>
      <c r="V21">
        <f t="shared" si="10"/>
        <v>0</v>
      </c>
      <c r="W21">
        <f t="shared" ca="1" si="8"/>
        <v>0</v>
      </c>
      <c r="X21" t="str">
        <f t="shared" ca="1" si="9"/>
        <v/>
      </c>
    </row>
    <row r="22" spans="1:24" x14ac:dyDescent="0.35">
      <c r="A22" s="12">
        <f t="shared" ca="1" si="0"/>
        <v>4</v>
      </c>
      <c r="B22" s="12" t="s">
        <v>245</v>
      </c>
      <c r="C22" s="12">
        <v>1050</v>
      </c>
      <c r="D22" s="12" t="s">
        <v>235</v>
      </c>
      <c r="E22" s="12" t="s">
        <v>246</v>
      </c>
      <c r="F22" s="12" t="s">
        <v>247</v>
      </c>
      <c r="G22" s="12" t="s">
        <v>232</v>
      </c>
      <c r="H22" s="12" t="s">
        <v>260</v>
      </c>
      <c r="I22" s="12">
        <v>750</v>
      </c>
      <c r="J22" s="1" t="str">
        <f t="shared" ca="1" si="1"/>
        <v/>
      </c>
      <c r="K22" s="12">
        <v>1</v>
      </c>
      <c r="L22" s="12"/>
      <c r="M22" s="9"/>
      <c r="N22" s="8" t="str">
        <f t="shared" ca="1" si="2"/>
        <v/>
      </c>
      <c r="P22">
        <f t="shared" si="3"/>
        <v>750</v>
      </c>
      <c r="Q22">
        <f t="shared" ca="1" si="4"/>
        <v>0</v>
      </c>
      <c r="R22">
        <f t="shared" si="5"/>
        <v>0</v>
      </c>
      <c r="S22">
        <f t="shared" ca="1" si="6"/>
        <v>17.5</v>
      </c>
      <c r="T22" t="str">
        <f>IF(H22="","",VLOOKUP(H22,'Вода SKU'!$A$1:$B$150,2,0))</f>
        <v>3.2, Сакко</v>
      </c>
      <c r="U22">
        <f t="shared" ca="1" si="7"/>
        <v>7.6190476190476186</v>
      </c>
      <c r="V22">
        <f t="shared" si="10"/>
        <v>0</v>
      </c>
      <c r="W22">
        <f t="shared" ca="1" si="8"/>
        <v>0</v>
      </c>
      <c r="X22" t="str">
        <f t="shared" ca="1" si="9"/>
        <v/>
      </c>
    </row>
    <row r="23" spans="1:24" x14ac:dyDescent="0.35">
      <c r="A23" s="13" t="str">
        <f t="shared" ca="1" si="0"/>
        <v/>
      </c>
      <c r="B23" s="13" t="s">
        <v>244</v>
      </c>
      <c r="C23" s="13" t="s">
        <v>244</v>
      </c>
      <c r="D23" s="13" t="s">
        <v>244</v>
      </c>
      <c r="E23" s="13" t="s">
        <v>244</v>
      </c>
      <c r="F23" s="13" t="s">
        <v>244</v>
      </c>
      <c r="G23" s="13" t="s">
        <v>244</v>
      </c>
      <c r="H23" s="13" t="s">
        <v>244</v>
      </c>
      <c r="J23" s="1">
        <f t="shared" ca="1" si="1"/>
        <v>-12</v>
      </c>
      <c r="M23" s="14">
        <v>8000</v>
      </c>
      <c r="N23" s="8">
        <f t="shared" ca="1" si="2"/>
        <v>1050</v>
      </c>
      <c r="O23" s="13" t="s">
        <v>244</v>
      </c>
      <c r="P23">
        <f t="shared" ca="1" si="3"/>
        <v>-1050</v>
      </c>
      <c r="Q23">
        <f t="shared" ca="1" si="4"/>
        <v>29.5</v>
      </c>
      <c r="R23">
        <f t="shared" si="5"/>
        <v>1</v>
      </c>
      <c r="S23">
        <f t="shared" ca="1" si="6"/>
        <v>29.5</v>
      </c>
      <c r="T23" t="str">
        <f>IF(H23="","",VLOOKUP(H23,'Вода SKU'!$A$1:$B$150,2,0))</f>
        <v>-</v>
      </c>
      <c r="U23">
        <f t="shared" ca="1" si="7"/>
        <v>7.6190476190476186</v>
      </c>
      <c r="V23">
        <f t="shared" si="10"/>
        <v>8000</v>
      </c>
      <c r="W23">
        <f t="shared" ca="1" si="8"/>
        <v>1050</v>
      </c>
      <c r="X23">
        <f t="shared" ca="1" si="9"/>
        <v>1050</v>
      </c>
    </row>
    <row r="24" spans="1:24" x14ac:dyDescent="0.35">
      <c r="A24" s="15">
        <f t="shared" ca="1" si="0"/>
        <v>5</v>
      </c>
      <c r="B24" s="15" t="s">
        <v>253</v>
      </c>
      <c r="C24" s="15">
        <v>850</v>
      </c>
      <c r="D24" s="15" t="s">
        <v>254</v>
      </c>
      <c r="E24" s="15" t="s">
        <v>255</v>
      </c>
      <c r="F24" s="15" t="s">
        <v>256</v>
      </c>
      <c r="G24" s="15" t="s">
        <v>257</v>
      </c>
      <c r="H24" s="15" t="s">
        <v>259</v>
      </c>
      <c r="I24" s="15">
        <v>100</v>
      </c>
      <c r="J24" s="1" t="str">
        <f t="shared" ca="1" si="1"/>
        <v/>
      </c>
      <c r="K24" s="15">
        <v>1</v>
      </c>
      <c r="L24" s="15"/>
      <c r="M24" s="9"/>
      <c r="N24" s="8" t="str">
        <f t="shared" ca="1" si="2"/>
        <v/>
      </c>
      <c r="P24">
        <f t="shared" si="3"/>
        <v>100</v>
      </c>
      <c r="Q24">
        <f t="shared" ca="1" si="4"/>
        <v>0</v>
      </c>
      <c r="R24">
        <f t="shared" si="5"/>
        <v>0</v>
      </c>
      <c r="S24">
        <f t="shared" ca="1" si="6"/>
        <v>29.5</v>
      </c>
      <c r="T24" t="str">
        <f>IF(H24="","",VLOOKUP(H24,'Вода SKU'!$A$1:$B$150,2,0))</f>
        <v>2.7, Альче</v>
      </c>
      <c r="U24">
        <f t="shared" ca="1" si="7"/>
        <v>9.4117647058823533</v>
      </c>
      <c r="V24">
        <f t="shared" si="10"/>
        <v>0</v>
      </c>
      <c r="W24">
        <f t="shared" ca="1" si="8"/>
        <v>0</v>
      </c>
      <c r="X24" t="str">
        <f t="shared" ca="1" si="9"/>
        <v/>
      </c>
    </row>
    <row r="25" spans="1:24" x14ac:dyDescent="0.35">
      <c r="A25" s="15">
        <f t="shared" ca="1" si="0"/>
        <v>5</v>
      </c>
      <c r="B25" s="15" t="s">
        <v>253</v>
      </c>
      <c r="C25" s="15">
        <v>850</v>
      </c>
      <c r="D25" s="15" t="s">
        <v>254</v>
      </c>
      <c r="E25" s="15" t="s">
        <v>255</v>
      </c>
      <c r="F25" s="15" t="s">
        <v>256</v>
      </c>
      <c r="G25" s="15" t="s">
        <v>257</v>
      </c>
      <c r="H25" s="15" t="s">
        <v>261</v>
      </c>
      <c r="I25" s="15">
        <v>530</v>
      </c>
      <c r="J25" s="1" t="str">
        <f t="shared" ca="1" si="1"/>
        <v/>
      </c>
      <c r="K25" s="15">
        <v>1</v>
      </c>
      <c r="L25" s="15"/>
      <c r="M25" s="9"/>
      <c r="N25" s="8" t="str">
        <f t="shared" ca="1" si="2"/>
        <v/>
      </c>
      <c r="P25">
        <f t="shared" si="3"/>
        <v>530</v>
      </c>
      <c r="Q25">
        <f t="shared" ca="1" si="4"/>
        <v>0</v>
      </c>
      <c r="R25">
        <f t="shared" si="5"/>
        <v>0</v>
      </c>
      <c r="S25">
        <f t="shared" ca="1" si="6"/>
        <v>29.5</v>
      </c>
      <c r="T25" t="str">
        <f>IF(H25="","",VLOOKUP(H25,'Вода SKU'!$A$1:$B$150,2,0))</f>
        <v>2.7, Альче</v>
      </c>
      <c r="U25">
        <f t="shared" ca="1" si="7"/>
        <v>9.4117647058823533</v>
      </c>
      <c r="V25">
        <f t="shared" si="10"/>
        <v>0</v>
      </c>
      <c r="W25">
        <f t="shared" ca="1" si="8"/>
        <v>0</v>
      </c>
      <c r="X25" t="str">
        <f t="shared" ca="1" si="9"/>
        <v/>
      </c>
    </row>
    <row r="26" spans="1:24" x14ac:dyDescent="0.35">
      <c r="A26" s="13" t="str">
        <f t="shared" ca="1" si="0"/>
        <v/>
      </c>
      <c r="B26" s="13" t="s">
        <v>244</v>
      </c>
      <c r="C26" s="13" t="s">
        <v>244</v>
      </c>
      <c r="D26" s="13" t="s">
        <v>244</v>
      </c>
      <c r="E26" s="13" t="s">
        <v>244</v>
      </c>
      <c r="F26" s="13" t="s">
        <v>244</v>
      </c>
      <c r="G26" s="13" t="s">
        <v>244</v>
      </c>
      <c r="H26" s="13" t="s">
        <v>244</v>
      </c>
      <c r="J26" s="1">
        <f t="shared" ca="1" si="1"/>
        <v>7.5</v>
      </c>
      <c r="M26" s="14">
        <v>6000</v>
      </c>
      <c r="N26" s="8">
        <f t="shared" ca="1" si="2"/>
        <v>637.5</v>
      </c>
      <c r="O26" s="13" t="s">
        <v>244</v>
      </c>
      <c r="P26">
        <f t="shared" ca="1" si="3"/>
        <v>-637.5</v>
      </c>
      <c r="Q26">
        <f t="shared" ca="1" si="4"/>
        <v>22</v>
      </c>
      <c r="R26">
        <f t="shared" si="5"/>
        <v>1</v>
      </c>
      <c r="S26">
        <f t="shared" ca="1" si="6"/>
        <v>22</v>
      </c>
      <c r="T26" t="str">
        <f>IF(H26="","",VLOOKUP(H26,'Вода SKU'!$A$1:$B$150,2,0))</f>
        <v>-</v>
      </c>
      <c r="U26">
        <f t="shared" ca="1" si="7"/>
        <v>9.4117647058823533</v>
      </c>
      <c r="V26">
        <f t="shared" si="10"/>
        <v>6000</v>
      </c>
      <c r="W26">
        <f t="shared" ca="1" si="8"/>
        <v>637.5</v>
      </c>
      <c r="X26">
        <f t="shared" ca="1" si="9"/>
        <v>850</v>
      </c>
    </row>
    <row r="27" spans="1:24" x14ac:dyDescent="0.35">
      <c r="A27" s="12">
        <f t="shared" ca="1" si="0"/>
        <v>6</v>
      </c>
      <c r="B27" s="12" t="s">
        <v>262</v>
      </c>
      <c r="C27" s="12">
        <v>1050</v>
      </c>
      <c r="D27" s="12" t="s">
        <v>235</v>
      </c>
      <c r="E27" s="12" t="s">
        <v>263</v>
      </c>
      <c r="F27" s="12" t="s">
        <v>264</v>
      </c>
      <c r="G27" s="12" t="s">
        <v>265</v>
      </c>
      <c r="H27" s="12" t="s">
        <v>266</v>
      </c>
      <c r="I27" s="12">
        <v>45</v>
      </c>
      <c r="J27" s="1" t="str">
        <f t="shared" ca="1" si="1"/>
        <v/>
      </c>
      <c r="K27" s="12">
        <v>1</v>
      </c>
      <c r="L27" s="12"/>
      <c r="M27" s="9"/>
      <c r="N27" s="8" t="str">
        <f t="shared" ca="1" si="2"/>
        <v/>
      </c>
      <c r="P27">
        <f t="shared" si="3"/>
        <v>45</v>
      </c>
      <c r="Q27">
        <f t="shared" ca="1" si="4"/>
        <v>0</v>
      </c>
      <c r="R27">
        <f t="shared" si="5"/>
        <v>0</v>
      </c>
      <c r="S27">
        <f t="shared" ca="1" si="6"/>
        <v>22</v>
      </c>
      <c r="T27" t="str">
        <f>IF(H27="","",VLOOKUP(H27,'Вода SKU'!$A$1:$B$150,2,0))</f>
        <v>3.2, Biotec</v>
      </c>
      <c r="U27">
        <f t="shared" ca="1" si="7"/>
        <v>7.6190476190476186</v>
      </c>
      <c r="V27">
        <f t="shared" si="10"/>
        <v>0</v>
      </c>
      <c r="W27">
        <f t="shared" ca="1" si="8"/>
        <v>0</v>
      </c>
      <c r="X27" t="str">
        <f t="shared" ca="1" si="9"/>
        <v/>
      </c>
    </row>
    <row r="28" spans="1:24" x14ac:dyDescent="0.35">
      <c r="A28" s="12">
        <f t="shared" ca="1" si="0"/>
        <v>6</v>
      </c>
      <c r="B28" s="12" t="s">
        <v>262</v>
      </c>
      <c r="C28" s="12">
        <v>1050</v>
      </c>
      <c r="D28" s="12" t="s">
        <v>235</v>
      </c>
      <c r="E28" s="12" t="s">
        <v>236</v>
      </c>
      <c r="F28" s="12" t="s">
        <v>237</v>
      </c>
      <c r="G28" s="12" t="s">
        <v>232</v>
      </c>
      <c r="H28" s="12" t="s">
        <v>267</v>
      </c>
      <c r="I28" s="12">
        <v>51</v>
      </c>
      <c r="J28" s="1" t="str">
        <f t="shared" ca="1" si="1"/>
        <v/>
      </c>
      <c r="K28" s="12">
        <v>1</v>
      </c>
      <c r="L28" s="12"/>
      <c r="M28" s="9"/>
      <c r="N28" s="8" t="str">
        <f t="shared" ca="1" si="2"/>
        <v/>
      </c>
      <c r="P28">
        <f t="shared" si="3"/>
        <v>51</v>
      </c>
      <c r="Q28">
        <f t="shared" ca="1" si="4"/>
        <v>0</v>
      </c>
      <c r="R28">
        <f t="shared" si="5"/>
        <v>0</v>
      </c>
      <c r="S28">
        <f t="shared" ca="1" si="6"/>
        <v>22</v>
      </c>
      <c r="T28" t="str">
        <f>IF(H28="","",VLOOKUP(H28,'Вода SKU'!$A$1:$B$150,2,0))</f>
        <v>3.2, Biotec</v>
      </c>
      <c r="U28">
        <f t="shared" ca="1" si="7"/>
        <v>7.6190476190476186</v>
      </c>
      <c r="V28">
        <f t="shared" si="10"/>
        <v>0</v>
      </c>
      <c r="W28">
        <f t="shared" ca="1" si="8"/>
        <v>0</v>
      </c>
      <c r="X28" t="str">
        <f t="shared" ca="1" si="9"/>
        <v/>
      </c>
    </row>
    <row r="29" spans="1:24" x14ac:dyDescent="0.35">
      <c r="A29" s="12">
        <f t="shared" ca="1" si="0"/>
        <v>6</v>
      </c>
      <c r="B29" s="12" t="s">
        <v>262</v>
      </c>
      <c r="C29" s="12">
        <v>1050</v>
      </c>
      <c r="D29" s="12" t="s">
        <v>235</v>
      </c>
      <c r="E29" s="12" t="s">
        <v>236</v>
      </c>
      <c r="F29" s="12" t="s">
        <v>237</v>
      </c>
      <c r="G29" s="12" t="s">
        <v>232</v>
      </c>
      <c r="H29" s="12" t="s">
        <v>268</v>
      </c>
      <c r="I29" s="12">
        <v>917</v>
      </c>
      <c r="J29" s="1" t="str">
        <f t="shared" ca="1" si="1"/>
        <v/>
      </c>
      <c r="K29" s="12">
        <v>1</v>
      </c>
      <c r="L29" s="12"/>
      <c r="M29" s="9"/>
      <c r="N29" s="8" t="str">
        <f t="shared" ca="1" si="2"/>
        <v/>
      </c>
      <c r="P29">
        <f t="shared" si="3"/>
        <v>917</v>
      </c>
      <c r="Q29">
        <f t="shared" ca="1" si="4"/>
        <v>0</v>
      </c>
      <c r="R29">
        <f t="shared" si="5"/>
        <v>0</v>
      </c>
      <c r="S29">
        <f t="shared" ca="1" si="6"/>
        <v>22</v>
      </c>
      <c r="T29" t="str">
        <f>IF(H29="","",VLOOKUP(H29,'Вода SKU'!$A$1:$B$150,2,0))</f>
        <v>3.2, Biotec</v>
      </c>
      <c r="U29">
        <f t="shared" ca="1" si="7"/>
        <v>7.6190476190476186</v>
      </c>
      <c r="V29">
        <f t="shared" si="10"/>
        <v>0</v>
      </c>
      <c r="W29">
        <f t="shared" ca="1" si="8"/>
        <v>0</v>
      </c>
      <c r="X29" t="str">
        <f t="shared" ca="1" si="9"/>
        <v/>
      </c>
    </row>
    <row r="30" spans="1:24" x14ac:dyDescent="0.35">
      <c r="A30" s="13" t="str">
        <f t="shared" ca="1" si="0"/>
        <v/>
      </c>
      <c r="B30" s="13" t="s">
        <v>244</v>
      </c>
      <c r="C30" s="13" t="s">
        <v>244</v>
      </c>
      <c r="D30" s="13" t="s">
        <v>244</v>
      </c>
      <c r="E30" s="13" t="s">
        <v>244</v>
      </c>
      <c r="F30" s="13" t="s">
        <v>244</v>
      </c>
      <c r="G30" s="13" t="s">
        <v>244</v>
      </c>
      <c r="H30" s="13" t="s">
        <v>244</v>
      </c>
      <c r="J30" s="1">
        <f t="shared" ca="1" si="1"/>
        <v>37</v>
      </c>
      <c r="M30" s="14">
        <v>8000</v>
      </c>
      <c r="N30" s="8">
        <f t="shared" ca="1" si="2"/>
        <v>1050</v>
      </c>
      <c r="O30" s="13" t="s">
        <v>244</v>
      </c>
      <c r="P30">
        <f t="shared" ca="1" si="3"/>
        <v>-1050</v>
      </c>
      <c r="Q30">
        <f t="shared" ca="1" si="4"/>
        <v>-15</v>
      </c>
      <c r="R30">
        <f t="shared" si="5"/>
        <v>1</v>
      </c>
      <c r="S30">
        <f t="shared" ca="1" si="6"/>
        <v>-15</v>
      </c>
      <c r="T30" t="str">
        <f>IF(H30="","",VLOOKUP(H30,'Вода SKU'!$A$1:$B$150,2,0))</f>
        <v>-</v>
      </c>
      <c r="U30">
        <f t="shared" ca="1" si="7"/>
        <v>7.6190476190476186</v>
      </c>
      <c r="V30">
        <f t="shared" si="10"/>
        <v>8000</v>
      </c>
      <c r="W30">
        <f t="shared" ca="1" si="8"/>
        <v>1050</v>
      </c>
      <c r="X30">
        <f t="shared" ca="1" si="9"/>
        <v>1050</v>
      </c>
    </row>
    <row r="31" spans="1:24" x14ac:dyDescent="0.35">
      <c r="A31" s="15">
        <f t="shared" ca="1" si="0"/>
        <v>7</v>
      </c>
      <c r="B31" s="15" t="s">
        <v>253</v>
      </c>
      <c r="C31" s="15">
        <v>850</v>
      </c>
      <c r="D31" s="15" t="s">
        <v>254</v>
      </c>
      <c r="E31" s="15" t="s">
        <v>255</v>
      </c>
      <c r="F31" s="15" t="s">
        <v>256</v>
      </c>
      <c r="G31" s="15" t="s">
        <v>257</v>
      </c>
      <c r="H31" s="15" t="s">
        <v>261</v>
      </c>
      <c r="I31" s="15">
        <v>600</v>
      </c>
      <c r="J31" s="1" t="str">
        <f t="shared" ca="1" si="1"/>
        <v/>
      </c>
      <c r="K31" s="15">
        <v>1</v>
      </c>
      <c r="L31" s="15"/>
      <c r="M31" s="9"/>
      <c r="N31" s="8" t="str">
        <f t="shared" ca="1" si="2"/>
        <v/>
      </c>
      <c r="P31">
        <f t="shared" si="3"/>
        <v>600</v>
      </c>
      <c r="Q31">
        <f t="shared" ca="1" si="4"/>
        <v>0</v>
      </c>
      <c r="R31">
        <f t="shared" si="5"/>
        <v>0</v>
      </c>
      <c r="S31">
        <f t="shared" ca="1" si="6"/>
        <v>-15</v>
      </c>
      <c r="T31" t="str">
        <f>IF(H31="","",VLOOKUP(H31,'Вода SKU'!$A$1:$B$150,2,0))</f>
        <v>2.7, Альче</v>
      </c>
      <c r="U31">
        <f t="shared" ca="1" si="7"/>
        <v>9.4117647058823533</v>
      </c>
      <c r="V31">
        <f t="shared" si="10"/>
        <v>0</v>
      </c>
      <c r="W31">
        <f t="shared" ca="1" si="8"/>
        <v>0</v>
      </c>
      <c r="X31" t="str">
        <f t="shared" ca="1" si="9"/>
        <v/>
      </c>
    </row>
    <row r="32" spans="1:24" x14ac:dyDescent="0.35">
      <c r="A32" s="16">
        <f t="shared" ca="1" si="0"/>
        <v>7</v>
      </c>
      <c r="B32" s="16" t="s">
        <v>253</v>
      </c>
      <c r="C32" s="16">
        <v>850</v>
      </c>
      <c r="D32" s="16" t="s">
        <v>269</v>
      </c>
      <c r="E32" s="16" t="s">
        <v>255</v>
      </c>
      <c r="F32" s="16" t="s">
        <v>256</v>
      </c>
      <c r="G32" s="16" t="s">
        <v>257</v>
      </c>
      <c r="H32" s="16" t="s">
        <v>270</v>
      </c>
      <c r="I32" s="16">
        <v>22</v>
      </c>
      <c r="J32" s="1" t="str">
        <f t="shared" ca="1" si="1"/>
        <v/>
      </c>
      <c r="K32" s="16">
        <v>1</v>
      </c>
      <c r="L32" s="16" t="s">
        <v>88</v>
      </c>
      <c r="M32" s="9"/>
      <c r="N32" s="8" t="str">
        <f t="shared" ca="1" si="2"/>
        <v/>
      </c>
      <c r="P32">
        <f t="shared" si="3"/>
        <v>22</v>
      </c>
      <c r="Q32">
        <f t="shared" ca="1" si="4"/>
        <v>0</v>
      </c>
      <c r="R32">
        <f t="shared" si="5"/>
        <v>0</v>
      </c>
      <c r="S32">
        <f t="shared" ca="1" si="6"/>
        <v>-15</v>
      </c>
      <c r="T32" t="str">
        <f>IF(H32="","",VLOOKUP(H32,'Вода SKU'!$A$1:$B$150,2,0))</f>
        <v>2.7, Альче</v>
      </c>
      <c r="U32">
        <f t="shared" ca="1" si="7"/>
        <v>9.4117647058823533</v>
      </c>
      <c r="V32">
        <f t="shared" si="10"/>
        <v>0</v>
      </c>
      <c r="W32">
        <f t="shared" ca="1" si="8"/>
        <v>0</v>
      </c>
      <c r="X32" t="str">
        <f t="shared" ca="1" si="9"/>
        <v/>
      </c>
    </row>
    <row r="33" spans="1:24" x14ac:dyDescent="0.35">
      <c r="A33" s="13" t="str">
        <f t="shared" ca="1" si="0"/>
        <v/>
      </c>
      <c r="B33" s="13" t="s">
        <v>244</v>
      </c>
      <c r="C33" s="13" t="s">
        <v>244</v>
      </c>
      <c r="D33" s="13" t="s">
        <v>244</v>
      </c>
      <c r="E33" s="13" t="s">
        <v>244</v>
      </c>
      <c r="F33" s="13" t="s">
        <v>244</v>
      </c>
      <c r="G33" s="13" t="s">
        <v>244</v>
      </c>
      <c r="H33" s="13" t="s">
        <v>244</v>
      </c>
      <c r="J33" s="1">
        <f t="shared" ca="1" si="1"/>
        <v>15.5</v>
      </c>
      <c r="M33" s="14">
        <v>6000</v>
      </c>
      <c r="N33" s="8">
        <f t="shared" ca="1" si="2"/>
        <v>637.5</v>
      </c>
      <c r="O33" s="13" t="s">
        <v>244</v>
      </c>
      <c r="P33">
        <f t="shared" ca="1" si="3"/>
        <v>-637.5</v>
      </c>
      <c r="Q33">
        <f t="shared" ca="1" si="4"/>
        <v>-30.5</v>
      </c>
      <c r="R33">
        <f t="shared" si="5"/>
        <v>1</v>
      </c>
      <c r="S33">
        <f t="shared" ca="1" si="6"/>
        <v>-30.5</v>
      </c>
      <c r="T33" t="str">
        <f>IF(H33="","",VLOOKUP(H33,'Вода SKU'!$A$1:$B$150,2,0))</f>
        <v>-</v>
      </c>
      <c r="U33">
        <f t="shared" ca="1" si="7"/>
        <v>9.4117647058823533</v>
      </c>
      <c r="V33">
        <f t="shared" si="10"/>
        <v>6000</v>
      </c>
      <c r="W33">
        <f t="shared" ca="1" si="8"/>
        <v>637.5</v>
      </c>
      <c r="X33">
        <f t="shared" ca="1" si="9"/>
        <v>850</v>
      </c>
    </row>
    <row r="34" spans="1:24" x14ac:dyDescent="0.35">
      <c r="A34" s="11">
        <f t="shared" ref="A34:A65" ca="1" si="11">IF(O34="-", "", 1 + SUM(INDIRECT(ADDRESS(2,COLUMN(R34)) &amp; ":" &amp; ADDRESS(ROW(),COLUMN(R34)))))</f>
        <v>8</v>
      </c>
      <c r="B34" s="11" t="s">
        <v>262</v>
      </c>
      <c r="C34" s="11">
        <v>1050</v>
      </c>
      <c r="D34" s="11" t="s">
        <v>229</v>
      </c>
      <c r="E34" s="11" t="s">
        <v>230</v>
      </c>
      <c r="F34" s="11" t="s">
        <v>231</v>
      </c>
      <c r="G34" s="11" t="s">
        <v>232</v>
      </c>
      <c r="H34" s="11" t="s">
        <v>271</v>
      </c>
      <c r="I34" s="11">
        <v>121</v>
      </c>
      <c r="J34" s="1" t="str">
        <f t="shared" ref="J34:J65" ca="1" si="12">IF(M34="", IF(O34="","",X34+(INDIRECT("S" &amp; ROW() - 1) - S34)),IF(O34="", "", INDIRECT("S" &amp; ROW() - 1) - S34))</f>
        <v/>
      </c>
      <c r="K34" s="11">
        <v>1</v>
      </c>
      <c r="L34" s="11"/>
      <c r="M34" s="9"/>
      <c r="N34" s="8" t="str">
        <f t="shared" ref="N34:N65" ca="1" si="13">IF(M34="", IF(X34=0, "", X34), IF(V34 = "", "", IF(V34/U34 = 0, "", V34/U34)))</f>
        <v/>
      </c>
      <c r="P34">
        <f t="shared" ref="P34:P65" si="14">IF(O34 = "-", -W34,I34)</f>
        <v>121</v>
      </c>
      <c r="Q34">
        <f t="shared" ref="Q34:Q65" ca="1" si="15">IF(O34 = "-", SUM(INDIRECT(ADDRESS(2,COLUMN(P34)) &amp; ":" &amp; ADDRESS(ROW(),COLUMN(P34)))), 0)</f>
        <v>0</v>
      </c>
      <c r="R34">
        <f t="shared" ref="R34:R65" si="16">IF(O34="-",1,0)</f>
        <v>0</v>
      </c>
      <c r="S34">
        <f t="shared" ref="S34:S65" ca="1" si="17">IF(Q34 = 0, INDIRECT("S" &amp; ROW() - 1), Q34)</f>
        <v>-30.5</v>
      </c>
      <c r="T34" t="str">
        <f>IF(H34="","",VLOOKUP(H34,'Вода SKU'!$A$1:$B$150,2,0))</f>
        <v>3.2, Biotec</v>
      </c>
      <c r="U34">
        <f t="shared" ref="U34:U65" ca="1" si="18">IF(C34 = "", 8, IF(C34 = "-", 8000 / INDIRECT("C" &amp; ROW() - 1), 8000/C34))</f>
        <v>7.6190476190476186</v>
      </c>
      <c r="V34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9">IF(V34 = "", "", V34/U34)</f>
        <v>0</v>
      </c>
      <c r="X34" t="str">
        <f t="shared" ref="X34:X65" ca="1" si="20">IF(O34="", "", MAX(ROUND(-(INDIRECT("S" &amp; ROW() - 1) - S34)/INDIRECT("C" &amp; ROW() - 1), 0), 1) * INDIRECT("C" &amp; ROW() - 1))</f>
        <v/>
      </c>
    </row>
    <row r="35" spans="1:24" x14ac:dyDescent="0.35">
      <c r="A35" s="11">
        <f t="shared" ca="1" si="11"/>
        <v>8</v>
      </c>
      <c r="B35" s="11" t="s">
        <v>262</v>
      </c>
      <c r="C35" s="11">
        <v>1050</v>
      </c>
      <c r="D35" s="11" t="s">
        <v>229</v>
      </c>
      <c r="E35" s="11" t="s">
        <v>230</v>
      </c>
      <c r="F35" s="11" t="s">
        <v>231</v>
      </c>
      <c r="G35" s="11" t="s">
        <v>232</v>
      </c>
      <c r="H35" s="11" t="s">
        <v>272</v>
      </c>
      <c r="I35" s="11">
        <v>550</v>
      </c>
      <c r="J35" s="1" t="str">
        <f t="shared" ca="1" si="12"/>
        <v/>
      </c>
      <c r="K35" s="11">
        <v>1</v>
      </c>
      <c r="L35" s="11"/>
      <c r="M35" s="9"/>
      <c r="N35" s="8" t="str">
        <f t="shared" ca="1" si="13"/>
        <v/>
      </c>
      <c r="P35">
        <f t="shared" si="14"/>
        <v>550</v>
      </c>
      <c r="Q35">
        <f t="shared" ca="1" si="15"/>
        <v>0</v>
      </c>
      <c r="R35">
        <f t="shared" si="16"/>
        <v>0</v>
      </c>
      <c r="S35">
        <f t="shared" ca="1" si="17"/>
        <v>-30.5</v>
      </c>
      <c r="T35" t="str">
        <f>IF(H35="","",VLOOKUP(H35,'Вода SKU'!$A$1:$B$150,2,0))</f>
        <v>3.2, Biotec</v>
      </c>
      <c r="U35">
        <f t="shared" ca="1" si="18"/>
        <v>7.6190476190476186</v>
      </c>
      <c r="V35">
        <f t="shared" ref="V35:V65" si="21">VALUE(IF(TRIM(MID(SUBSTITUTE($M35,",",REPT(" ",LEN($M35))), 0 *LEN($M35)+1,LEN($M35))) = "", "0", TRIM(MID(SUBSTITUTE($M35,",",REPT(" ",LEN($M35))),0 *LEN($M35)+1,LEN($M35))))) + VALUE(IF(TRIM(MID(SUBSTITUTE($M35,",",REPT(" ",LEN($M35))), 1 *LEN($M35)+1,LEN($M35))) = "", "0", TRIM(MID(SUBSTITUTE($M35,",",REPT(" ",LEN($M35))),1 *LEN($M35)+1,LEN($M35))))) + VALUE(IF(TRIM(MID(SUBSTITUTE($M35,",",REPT(" ",LEN($M35))), 2 *LEN($M35)+1,LEN($M35))) = "", "0", TRIM(MID(SUBSTITUTE($M35,",",REPT(" ",LEN($M35))),2 *LEN($M35)+1,LEN($M35))))) + VALUE(IF(TRIM(MID(SUBSTITUTE($M35,",",REPT(" ",LEN($M35))), 3 *LEN($M35)+1,LEN($M35))) = "", "0", TRIM(MID(SUBSTITUTE($M35,",",REPT(" ",LEN($M35))),3 *LEN($M35)+1,LEN($M35))))) + VALUE(IF(TRIM(MID(SUBSTITUTE($M35,",",REPT(" ",LEN($M35))), 4 *LEN($M35)+1,LEN($M35))) = "", "0", TRIM(MID(SUBSTITUTE($M35,",",REPT(" ",LEN($M35))),4 *LEN($M35)+1,LEN($M35))))) + VALUE(IF(TRIM(MID(SUBSTITUTE($M35,",",REPT(" ",LEN($M35))), 5 *LEN($M35)+1,LEN($M35))) = "", "0", TRIM(MID(SUBSTITUTE($M35,",",REPT(" ",LEN($M35))),5 *LEN($M35)+1,LEN($M35))))) + VALUE(IF(TRIM(MID(SUBSTITUTE($M35,",",REPT(" ",LEN($M35))), 6 *LEN($M35)+1,LEN($M35))) = "", "0", TRIM(MID(SUBSTITUTE($M35,",",REPT(" ",LEN($M35))),6 *LEN($M35)+1,LEN($M35))))) + VALUE(IF(TRIM(MID(SUBSTITUTE($M35,",",REPT(" ",LEN($M35))), 7 *LEN($M35)+1,LEN($M35))) = "", "0", TRIM(MID(SUBSTITUTE($M35,",",REPT(" ",LEN($M35))),7 *LEN($M35)+1,LEN($M35))))) + VALUE(IF(TRIM(MID(SUBSTITUTE($M35,",",REPT(" ",LEN($M35))), 8 *LEN($M35)+1,LEN($M35))) = "", "0", TRIM(MID(SUBSTITUTE($M35,",",REPT(" ",LEN($M35))),8 *LEN($M35)+1,LEN($M35))))) + VALUE(IF(TRIM(MID(SUBSTITUTE($M35,",",REPT(" ",LEN($M35))), 9 *LEN($M35)+1,LEN($M35))) = "", "0", TRIM(MID(SUBSTITUTE($M35,",",REPT(" ",LEN($M35))),9 *LEN($M35)+1,LEN($M35))))) + VALUE(IF(TRIM(MID(SUBSTITUTE($M35,",",REPT(" ",LEN($M35))), 10 *LEN($M35)+1,LEN($M35))) = "", "0", TRIM(MID(SUBSTITUTE($M35,",",REPT(" ",LEN($M35))),10 *LEN($M35)+1,LEN($M35)))))</f>
        <v>0</v>
      </c>
      <c r="W35">
        <f t="shared" ca="1" si="19"/>
        <v>0</v>
      </c>
      <c r="X35" t="str">
        <f t="shared" ca="1" si="20"/>
        <v/>
      </c>
    </row>
    <row r="36" spans="1:24" x14ac:dyDescent="0.35">
      <c r="A36" s="13" t="str">
        <f t="shared" ca="1" si="11"/>
        <v/>
      </c>
      <c r="B36" s="13" t="s">
        <v>244</v>
      </c>
      <c r="C36" s="13" t="s">
        <v>244</v>
      </c>
      <c r="D36" s="13" t="s">
        <v>244</v>
      </c>
      <c r="E36" s="13" t="s">
        <v>244</v>
      </c>
      <c r="F36" s="13" t="s">
        <v>244</v>
      </c>
      <c r="G36" s="13" t="s">
        <v>244</v>
      </c>
      <c r="H36" s="13" t="s">
        <v>244</v>
      </c>
      <c r="J36" s="1">
        <f t="shared" ca="1" si="12"/>
        <v>-14.75</v>
      </c>
      <c r="M36" s="14">
        <v>5000</v>
      </c>
      <c r="N36" s="8">
        <f t="shared" ca="1" si="13"/>
        <v>656.25</v>
      </c>
      <c r="O36" s="13" t="s">
        <v>244</v>
      </c>
      <c r="P36">
        <f t="shared" ca="1" si="14"/>
        <v>-656.25</v>
      </c>
      <c r="Q36">
        <f t="shared" ca="1" si="15"/>
        <v>-15.75</v>
      </c>
      <c r="R36">
        <f t="shared" si="16"/>
        <v>1</v>
      </c>
      <c r="S36">
        <f t="shared" ca="1" si="17"/>
        <v>-15.75</v>
      </c>
      <c r="T36" t="str">
        <f>IF(H36="","",VLOOKUP(H36,'Вода SKU'!$A$1:$B$150,2,0))</f>
        <v>-</v>
      </c>
      <c r="U36">
        <f t="shared" ca="1" si="18"/>
        <v>7.6190476190476186</v>
      </c>
      <c r="V36">
        <f t="shared" si="21"/>
        <v>5000</v>
      </c>
      <c r="W36">
        <f t="shared" ca="1" si="19"/>
        <v>656.25</v>
      </c>
      <c r="X36">
        <f t="shared" ca="1" si="20"/>
        <v>1050</v>
      </c>
    </row>
    <row r="37" spans="1:24" x14ac:dyDescent="0.35">
      <c r="A37" s="16">
        <f t="shared" ca="1" si="11"/>
        <v>9</v>
      </c>
      <c r="B37" s="16" t="s">
        <v>253</v>
      </c>
      <c r="C37" s="16">
        <v>850</v>
      </c>
      <c r="D37" s="16" t="s">
        <v>269</v>
      </c>
      <c r="E37" s="16" t="s">
        <v>255</v>
      </c>
      <c r="F37" s="16" t="s">
        <v>256</v>
      </c>
      <c r="G37" s="16" t="s">
        <v>257</v>
      </c>
      <c r="H37" s="16" t="s">
        <v>273</v>
      </c>
      <c r="I37" s="16">
        <v>635</v>
      </c>
      <c r="J37" s="1" t="str">
        <f t="shared" ca="1" si="12"/>
        <v/>
      </c>
      <c r="K37" s="16">
        <v>1</v>
      </c>
      <c r="L37" s="16"/>
      <c r="M37" s="9"/>
      <c r="N37" s="8" t="str">
        <f t="shared" ca="1" si="13"/>
        <v/>
      </c>
      <c r="P37">
        <f t="shared" si="14"/>
        <v>635</v>
      </c>
      <c r="Q37">
        <f t="shared" ca="1" si="15"/>
        <v>0</v>
      </c>
      <c r="R37">
        <f t="shared" si="16"/>
        <v>0</v>
      </c>
      <c r="S37">
        <f t="shared" ca="1" si="17"/>
        <v>-15.75</v>
      </c>
      <c r="T37" t="str">
        <f>IF(H37="","",VLOOKUP(H37,'Вода SKU'!$A$1:$B$150,2,0))</f>
        <v>2.7, Альче</v>
      </c>
      <c r="U37">
        <f t="shared" ca="1" si="18"/>
        <v>9.4117647058823533</v>
      </c>
      <c r="V37">
        <f t="shared" si="21"/>
        <v>0</v>
      </c>
      <c r="W37">
        <f t="shared" ca="1" si="19"/>
        <v>0</v>
      </c>
      <c r="X37" t="str">
        <f t="shared" ca="1" si="20"/>
        <v/>
      </c>
    </row>
    <row r="38" spans="1:24" x14ac:dyDescent="0.35">
      <c r="A38" s="13" t="str">
        <f t="shared" ca="1" si="11"/>
        <v/>
      </c>
      <c r="B38" s="13" t="s">
        <v>244</v>
      </c>
      <c r="C38" s="13" t="s">
        <v>244</v>
      </c>
      <c r="D38" s="13" t="s">
        <v>244</v>
      </c>
      <c r="E38" s="13" t="s">
        <v>244</v>
      </c>
      <c r="F38" s="13" t="s">
        <v>244</v>
      </c>
      <c r="G38" s="13" t="s">
        <v>244</v>
      </c>
      <c r="H38" s="13" t="s">
        <v>244</v>
      </c>
      <c r="J38" s="1">
        <f t="shared" ca="1" si="12"/>
        <v>2.5</v>
      </c>
      <c r="M38" s="14">
        <v>6000</v>
      </c>
      <c r="N38" s="8">
        <f t="shared" ca="1" si="13"/>
        <v>637.5</v>
      </c>
      <c r="O38" s="13" t="s">
        <v>244</v>
      </c>
      <c r="P38">
        <f t="shared" ca="1" si="14"/>
        <v>-637.5</v>
      </c>
      <c r="Q38">
        <f t="shared" ca="1" si="15"/>
        <v>-18.25</v>
      </c>
      <c r="R38">
        <f t="shared" si="16"/>
        <v>1</v>
      </c>
      <c r="S38">
        <f t="shared" ca="1" si="17"/>
        <v>-18.25</v>
      </c>
      <c r="T38" t="str">
        <f>IF(H38="","",VLOOKUP(H38,'Вода SKU'!$A$1:$B$150,2,0))</f>
        <v>-</v>
      </c>
      <c r="U38">
        <f t="shared" ca="1" si="18"/>
        <v>9.4117647058823533</v>
      </c>
      <c r="V38">
        <f t="shared" si="21"/>
        <v>6000</v>
      </c>
      <c r="W38">
        <f t="shared" ca="1" si="19"/>
        <v>637.5</v>
      </c>
      <c r="X38">
        <f t="shared" ca="1" si="20"/>
        <v>850</v>
      </c>
    </row>
    <row r="39" spans="1:24" x14ac:dyDescent="0.35">
      <c r="A39" s="11">
        <f t="shared" ca="1" si="11"/>
        <v>10</v>
      </c>
      <c r="B39" s="11" t="s">
        <v>245</v>
      </c>
      <c r="C39" s="11">
        <v>1050</v>
      </c>
      <c r="D39" s="11" t="s">
        <v>229</v>
      </c>
      <c r="E39" s="11" t="s">
        <v>230</v>
      </c>
      <c r="F39" s="11" t="s">
        <v>231</v>
      </c>
      <c r="G39" s="11" t="s">
        <v>232</v>
      </c>
      <c r="H39" s="11" t="s">
        <v>274</v>
      </c>
      <c r="I39" s="11">
        <v>430</v>
      </c>
      <c r="J39" s="1" t="str">
        <f t="shared" ca="1" si="12"/>
        <v/>
      </c>
      <c r="K39" s="11">
        <v>1</v>
      </c>
      <c r="L39" s="11"/>
      <c r="M39" s="9"/>
      <c r="N39" s="8" t="str">
        <f t="shared" ca="1" si="13"/>
        <v/>
      </c>
      <c r="P39">
        <f t="shared" si="14"/>
        <v>430</v>
      </c>
      <c r="Q39">
        <f t="shared" ca="1" si="15"/>
        <v>0</v>
      </c>
      <c r="R39">
        <f t="shared" si="16"/>
        <v>0</v>
      </c>
      <c r="S39">
        <f t="shared" ca="1" si="17"/>
        <v>-18.25</v>
      </c>
      <c r="T39" t="str">
        <f>IF(H39="","",VLOOKUP(H39,'Вода SKU'!$A$1:$B$150,2,0))</f>
        <v>3.2, Сакко</v>
      </c>
      <c r="U39">
        <f t="shared" ca="1" si="18"/>
        <v>7.6190476190476186</v>
      </c>
      <c r="V39">
        <f t="shared" si="21"/>
        <v>0</v>
      </c>
      <c r="W39">
        <f t="shared" ca="1" si="19"/>
        <v>0</v>
      </c>
      <c r="X39" t="str">
        <f t="shared" ca="1" si="20"/>
        <v/>
      </c>
    </row>
    <row r="40" spans="1:24" x14ac:dyDescent="0.35">
      <c r="A40" s="11">
        <f t="shared" ca="1" si="11"/>
        <v>10</v>
      </c>
      <c r="B40" s="11" t="s">
        <v>245</v>
      </c>
      <c r="C40" s="11">
        <v>1050</v>
      </c>
      <c r="D40" s="11" t="s">
        <v>229</v>
      </c>
      <c r="E40" s="11" t="s">
        <v>230</v>
      </c>
      <c r="F40" s="11" t="s">
        <v>231</v>
      </c>
      <c r="G40" s="11" t="s">
        <v>232</v>
      </c>
      <c r="H40" s="11" t="s">
        <v>275</v>
      </c>
      <c r="I40" s="11">
        <v>11</v>
      </c>
      <c r="J40" s="1" t="str">
        <f t="shared" ca="1" si="12"/>
        <v/>
      </c>
      <c r="K40" s="11">
        <v>1</v>
      </c>
      <c r="L40" s="11"/>
      <c r="M40" s="9"/>
      <c r="N40" s="8" t="str">
        <f t="shared" ca="1" si="13"/>
        <v/>
      </c>
      <c r="P40">
        <f t="shared" si="14"/>
        <v>11</v>
      </c>
      <c r="Q40">
        <f t="shared" ca="1" si="15"/>
        <v>0</v>
      </c>
      <c r="R40">
        <f t="shared" si="16"/>
        <v>0</v>
      </c>
      <c r="S40">
        <f t="shared" ca="1" si="17"/>
        <v>-18.25</v>
      </c>
      <c r="T40" t="str">
        <f>IF(H40="","",VLOOKUP(H40,'Вода SKU'!$A$1:$B$150,2,0))</f>
        <v>3.2, Сакко</v>
      </c>
      <c r="U40">
        <f t="shared" ca="1" si="18"/>
        <v>7.6190476190476186</v>
      </c>
      <c r="V40">
        <f t="shared" si="21"/>
        <v>0</v>
      </c>
      <c r="W40">
        <f t="shared" ca="1" si="19"/>
        <v>0</v>
      </c>
      <c r="X40" t="str">
        <f t="shared" ca="1" si="20"/>
        <v/>
      </c>
    </row>
    <row r="41" spans="1:24" x14ac:dyDescent="0.35">
      <c r="A41" s="11">
        <f t="shared" ca="1" si="11"/>
        <v>10</v>
      </c>
      <c r="B41" s="11" t="s">
        <v>245</v>
      </c>
      <c r="C41" s="11">
        <v>1050</v>
      </c>
      <c r="D41" s="11" t="s">
        <v>229</v>
      </c>
      <c r="E41" s="11" t="s">
        <v>230</v>
      </c>
      <c r="F41" s="11" t="s">
        <v>231</v>
      </c>
      <c r="G41" s="11" t="s">
        <v>232</v>
      </c>
      <c r="H41" s="11" t="s">
        <v>276</v>
      </c>
      <c r="I41" s="11">
        <v>63</v>
      </c>
      <c r="J41" s="1" t="str">
        <f t="shared" ca="1" si="12"/>
        <v/>
      </c>
      <c r="K41" s="11">
        <v>1</v>
      </c>
      <c r="L41" s="11"/>
      <c r="M41" s="9"/>
      <c r="N41" s="8" t="str">
        <f t="shared" ca="1" si="13"/>
        <v/>
      </c>
      <c r="P41">
        <f t="shared" si="14"/>
        <v>63</v>
      </c>
      <c r="Q41">
        <f t="shared" ca="1" si="15"/>
        <v>0</v>
      </c>
      <c r="R41">
        <f t="shared" si="16"/>
        <v>0</v>
      </c>
      <c r="S41">
        <f t="shared" ca="1" si="17"/>
        <v>-18.25</v>
      </c>
      <c r="T41" t="str">
        <f>IF(H41="","",VLOOKUP(H41,'Вода SKU'!$A$1:$B$150,2,0))</f>
        <v>3.2, Сакко</v>
      </c>
      <c r="U41">
        <f t="shared" ca="1" si="18"/>
        <v>7.6190476190476186</v>
      </c>
      <c r="V41">
        <f t="shared" si="21"/>
        <v>0</v>
      </c>
      <c r="W41">
        <f t="shared" ca="1" si="19"/>
        <v>0</v>
      </c>
      <c r="X41" t="str">
        <f t="shared" ca="1" si="20"/>
        <v/>
      </c>
    </row>
    <row r="42" spans="1:24" x14ac:dyDescent="0.35">
      <c r="A42" s="11">
        <f t="shared" ca="1" si="11"/>
        <v>10</v>
      </c>
      <c r="B42" s="11" t="s">
        <v>245</v>
      </c>
      <c r="C42" s="11">
        <v>1050</v>
      </c>
      <c r="D42" s="11" t="s">
        <v>229</v>
      </c>
      <c r="E42" s="11" t="s">
        <v>230</v>
      </c>
      <c r="F42" s="11" t="s">
        <v>231</v>
      </c>
      <c r="G42" s="11" t="s">
        <v>232</v>
      </c>
      <c r="H42" s="11" t="s">
        <v>277</v>
      </c>
      <c r="I42" s="11">
        <v>71</v>
      </c>
      <c r="J42" s="1" t="str">
        <f t="shared" ca="1" si="12"/>
        <v/>
      </c>
      <c r="K42" s="11">
        <v>1</v>
      </c>
      <c r="L42" s="11"/>
      <c r="M42" s="9"/>
      <c r="N42" s="8" t="str">
        <f t="shared" ca="1" si="13"/>
        <v/>
      </c>
      <c r="P42">
        <f t="shared" si="14"/>
        <v>71</v>
      </c>
      <c r="Q42">
        <f t="shared" ca="1" si="15"/>
        <v>0</v>
      </c>
      <c r="R42">
        <f t="shared" si="16"/>
        <v>0</v>
      </c>
      <c r="S42">
        <f t="shared" ca="1" si="17"/>
        <v>-18.25</v>
      </c>
      <c r="T42" t="str">
        <f>IF(H42="","",VLOOKUP(H42,'Вода SKU'!$A$1:$B$150,2,0))</f>
        <v>3.2, Сакко</v>
      </c>
      <c r="U42">
        <f t="shared" ca="1" si="18"/>
        <v>7.6190476190476186</v>
      </c>
      <c r="V42">
        <f t="shared" si="21"/>
        <v>0</v>
      </c>
      <c r="W42">
        <f t="shared" ca="1" si="19"/>
        <v>0</v>
      </c>
      <c r="X42" t="str">
        <f t="shared" ca="1" si="20"/>
        <v/>
      </c>
    </row>
    <row r="43" spans="1:24" x14ac:dyDescent="0.35">
      <c r="A43" s="11">
        <f t="shared" ca="1" si="11"/>
        <v>10</v>
      </c>
      <c r="B43" s="11" t="s">
        <v>245</v>
      </c>
      <c r="C43" s="11">
        <v>1050</v>
      </c>
      <c r="D43" s="11" t="s">
        <v>229</v>
      </c>
      <c r="E43" s="11" t="s">
        <v>230</v>
      </c>
      <c r="F43" s="11" t="s">
        <v>231</v>
      </c>
      <c r="G43" s="11" t="s">
        <v>232</v>
      </c>
      <c r="H43" s="11" t="s">
        <v>278</v>
      </c>
      <c r="I43" s="11">
        <v>161</v>
      </c>
      <c r="J43" s="1" t="str">
        <f t="shared" ca="1" si="12"/>
        <v/>
      </c>
      <c r="K43" s="11">
        <v>1</v>
      </c>
      <c r="L43" s="11"/>
      <c r="M43" s="9"/>
      <c r="N43" s="8" t="str">
        <f t="shared" ca="1" si="13"/>
        <v/>
      </c>
      <c r="P43">
        <f t="shared" si="14"/>
        <v>161</v>
      </c>
      <c r="Q43">
        <f t="shared" ca="1" si="15"/>
        <v>0</v>
      </c>
      <c r="R43">
        <f t="shared" si="16"/>
        <v>0</v>
      </c>
      <c r="S43">
        <f t="shared" ca="1" si="17"/>
        <v>-18.25</v>
      </c>
      <c r="T43" t="str">
        <f>IF(H43="","",VLOOKUP(H43,'Вода SKU'!$A$1:$B$150,2,0))</f>
        <v>3.2, Сакко</v>
      </c>
      <c r="U43">
        <f t="shared" ca="1" si="18"/>
        <v>7.6190476190476186</v>
      </c>
      <c r="V43">
        <f t="shared" si="21"/>
        <v>0</v>
      </c>
      <c r="W43">
        <f t="shared" ca="1" si="19"/>
        <v>0</v>
      </c>
      <c r="X43" t="str">
        <f t="shared" ca="1" si="20"/>
        <v/>
      </c>
    </row>
    <row r="44" spans="1:24" x14ac:dyDescent="0.35">
      <c r="A44" s="11">
        <f t="shared" ca="1" si="11"/>
        <v>10</v>
      </c>
      <c r="B44" s="11" t="s">
        <v>245</v>
      </c>
      <c r="C44" s="11">
        <v>1050</v>
      </c>
      <c r="D44" s="11" t="s">
        <v>229</v>
      </c>
      <c r="E44" s="11" t="s">
        <v>230</v>
      </c>
      <c r="F44" s="11" t="s">
        <v>231</v>
      </c>
      <c r="G44" s="11" t="s">
        <v>232</v>
      </c>
      <c r="H44" s="11" t="s">
        <v>279</v>
      </c>
      <c r="I44" s="11">
        <v>264</v>
      </c>
      <c r="J44" s="1" t="str">
        <f t="shared" ca="1" si="12"/>
        <v/>
      </c>
      <c r="K44" s="11">
        <v>1</v>
      </c>
      <c r="L44" s="11"/>
      <c r="M44" s="9"/>
      <c r="N44" s="8" t="str">
        <f t="shared" ca="1" si="13"/>
        <v/>
      </c>
      <c r="P44">
        <f t="shared" si="14"/>
        <v>264</v>
      </c>
      <c r="Q44">
        <f t="shared" ca="1" si="15"/>
        <v>0</v>
      </c>
      <c r="R44">
        <f t="shared" si="16"/>
        <v>0</v>
      </c>
      <c r="S44">
        <f t="shared" ca="1" si="17"/>
        <v>-18.25</v>
      </c>
      <c r="T44" t="str">
        <f>IF(H44="","",VLOOKUP(H44,'Вода SKU'!$A$1:$B$150,2,0))</f>
        <v>3.2, Сакко</v>
      </c>
      <c r="U44">
        <f t="shared" ca="1" si="18"/>
        <v>7.6190476190476186</v>
      </c>
      <c r="V44">
        <f t="shared" si="21"/>
        <v>0</v>
      </c>
      <c r="W44">
        <f t="shared" ca="1" si="19"/>
        <v>0</v>
      </c>
      <c r="X44" t="str">
        <f t="shared" ca="1" si="20"/>
        <v/>
      </c>
    </row>
    <row r="45" spans="1:24" x14ac:dyDescent="0.35">
      <c r="A45" s="13" t="str">
        <f t="shared" ca="1" si="11"/>
        <v/>
      </c>
      <c r="B45" s="13" t="s">
        <v>244</v>
      </c>
      <c r="C45" s="13" t="s">
        <v>244</v>
      </c>
      <c r="D45" s="13" t="s">
        <v>244</v>
      </c>
      <c r="E45" s="13" t="s">
        <v>244</v>
      </c>
      <c r="F45" s="13" t="s">
        <v>244</v>
      </c>
      <c r="G45" s="13" t="s">
        <v>244</v>
      </c>
      <c r="H45" s="13" t="s">
        <v>244</v>
      </c>
      <c r="J45" s="1">
        <f t="shared" ca="1" si="12"/>
        <v>50</v>
      </c>
      <c r="M45" s="14">
        <v>8000</v>
      </c>
      <c r="N45" s="8">
        <f t="shared" ca="1" si="13"/>
        <v>1050</v>
      </c>
      <c r="O45" s="13" t="s">
        <v>244</v>
      </c>
      <c r="P45">
        <f t="shared" ca="1" si="14"/>
        <v>-1050</v>
      </c>
      <c r="Q45">
        <f t="shared" ca="1" si="15"/>
        <v>-68.25</v>
      </c>
      <c r="R45">
        <f t="shared" si="16"/>
        <v>1</v>
      </c>
      <c r="S45">
        <f t="shared" ca="1" si="17"/>
        <v>-68.25</v>
      </c>
      <c r="T45" t="str">
        <f>IF(H45="","",VLOOKUP(H45,'Вода SKU'!$A$1:$B$150,2,0))</f>
        <v>-</v>
      </c>
      <c r="U45">
        <f t="shared" ca="1" si="18"/>
        <v>7.6190476190476186</v>
      </c>
      <c r="V45">
        <f t="shared" si="21"/>
        <v>8000</v>
      </c>
      <c r="W45">
        <f t="shared" ca="1" si="19"/>
        <v>1050</v>
      </c>
      <c r="X45">
        <f t="shared" ca="1" si="20"/>
        <v>1050</v>
      </c>
    </row>
    <row r="46" spans="1:24" x14ac:dyDescent="0.35">
      <c r="A46" s="15">
        <f t="shared" ca="1" si="11"/>
        <v>11</v>
      </c>
      <c r="B46" s="15" t="s">
        <v>280</v>
      </c>
      <c r="C46" s="15">
        <v>850</v>
      </c>
      <c r="D46" s="15" t="s">
        <v>254</v>
      </c>
      <c r="E46" s="15" t="s">
        <v>263</v>
      </c>
      <c r="F46" s="15" t="s">
        <v>281</v>
      </c>
      <c r="G46" s="15" t="s">
        <v>257</v>
      </c>
      <c r="H46" s="15" t="s">
        <v>282</v>
      </c>
      <c r="I46" s="15">
        <v>242</v>
      </c>
      <c r="J46" s="1" t="str">
        <f t="shared" ca="1" si="12"/>
        <v/>
      </c>
      <c r="K46" s="15">
        <v>1</v>
      </c>
      <c r="L46" s="15"/>
      <c r="M46" s="9"/>
      <c r="N46" s="8" t="str">
        <f t="shared" ca="1" si="13"/>
        <v/>
      </c>
      <c r="P46">
        <f t="shared" si="14"/>
        <v>242</v>
      </c>
      <c r="Q46">
        <f t="shared" ca="1" si="15"/>
        <v>0</v>
      </c>
      <c r="R46">
        <f t="shared" si="16"/>
        <v>0</v>
      </c>
      <c r="S46">
        <f t="shared" ca="1" si="17"/>
        <v>-68.25</v>
      </c>
      <c r="T46" t="str">
        <f>IF(H46="","",VLOOKUP(H46,'Вода SKU'!$A$1:$B$150,2,0))</f>
        <v>2.7, Сакко</v>
      </c>
      <c r="U46">
        <f t="shared" ca="1" si="18"/>
        <v>9.4117647058823533</v>
      </c>
      <c r="V46">
        <f t="shared" si="21"/>
        <v>0</v>
      </c>
      <c r="W46">
        <f t="shared" ca="1" si="19"/>
        <v>0</v>
      </c>
      <c r="X46" t="str">
        <f t="shared" ca="1" si="20"/>
        <v/>
      </c>
    </row>
    <row r="47" spans="1:24" x14ac:dyDescent="0.35">
      <c r="A47" s="15">
        <f t="shared" ca="1" si="11"/>
        <v>11</v>
      </c>
      <c r="B47" s="15" t="s">
        <v>280</v>
      </c>
      <c r="C47" s="15">
        <v>850</v>
      </c>
      <c r="D47" s="15" t="s">
        <v>254</v>
      </c>
      <c r="E47" s="15" t="s">
        <v>263</v>
      </c>
      <c r="F47" s="15" t="s">
        <v>281</v>
      </c>
      <c r="G47" s="15" t="s">
        <v>257</v>
      </c>
      <c r="H47" s="15" t="s">
        <v>283</v>
      </c>
      <c r="I47" s="15">
        <v>608</v>
      </c>
      <c r="J47" s="1" t="str">
        <f t="shared" ca="1" si="12"/>
        <v/>
      </c>
      <c r="K47" s="15">
        <v>1</v>
      </c>
      <c r="L47" s="15"/>
      <c r="M47" s="9"/>
      <c r="N47" s="8" t="str">
        <f t="shared" ca="1" si="13"/>
        <v/>
      </c>
      <c r="P47">
        <f t="shared" si="14"/>
        <v>608</v>
      </c>
      <c r="Q47">
        <f t="shared" ca="1" si="15"/>
        <v>0</v>
      </c>
      <c r="R47">
        <f t="shared" si="16"/>
        <v>0</v>
      </c>
      <c r="S47">
        <f t="shared" ca="1" si="17"/>
        <v>-68.25</v>
      </c>
      <c r="T47" t="str">
        <f>IF(H47="","",VLOOKUP(H47,'Вода SKU'!$A$1:$B$150,2,0))</f>
        <v>2.7, Сакко</v>
      </c>
      <c r="U47">
        <f t="shared" ca="1" si="18"/>
        <v>9.4117647058823533</v>
      </c>
      <c r="V47">
        <f t="shared" si="21"/>
        <v>0</v>
      </c>
      <c r="W47">
        <f t="shared" ca="1" si="19"/>
        <v>0</v>
      </c>
      <c r="X47" t="str">
        <f t="shared" ca="1" si="20"/>
        <v/>
      </c>
    </row>
    <row r="48" spans="1:24" x14ac:dyDescent="0.35">
      <c r="A48" s="13" t="str">
        <f t="shared" ca="1" si="11"/>
        <v/>
      </c>
      <c r="B48" s="13" t="s">
        <v>244</v>
      </c>
      <c r="C48" s="13" t="s">
        <v>244</v>
      </c>
      <c r="D48" s="13" t="s">
        <v>244</v>
      </c>
      <c r="E48" s="13" t="s">
        <v>244</v>
      </c>
      <c r="F48" s="13" t="s">
        <v>244</v>
      </c>
      <c r="G48" s="13" t="s">
        <v>244</v>
      </c>
      <c r="H48" s="13" t="s">
        <v>244</v>
      </c>
      <c r="J48" s="1">
        <f t="shared" ca="1" si="12"/>
        <v>0</v>
      </c>
      <c r="M48" s="14">
        <v>8000</v>
      </c>
      <c r="N48" s="8">
        <f t="shared" ca="1" si="13"/>
        <v>850</v>
      </c>
      <c r="O48" s="13" t="s">
        <v>244</v>
      </c>
      <c r="P48">
        <f t="shared" ca="1" si="14"/>
        <v>-850</v>
      </c>
      <c r="Q48">
        <f t="shared" ca="1" si="15"/>
        <v>-68.25</v>
      </c>
      <c r="R48">
        <f t="shared" si="16"/>
        <v>1</v>
      </c>
      <c r="S48">
        <f t="shared" ca="1" si="17"/>
        <v>-68.25</v>
      </c>
      <c r="T48" t="str">
        <f>IF(H48="","",VLOOKUP(H48,'Вода SKU'!$A$1:$B$150,2,0))</f>
        <v>-</v>
      </c>
      <c r="U48">
        <f t="shared" ca="1" si="18"/>
        <v>9.4117647058823533</v>
      </c>
      <c r="V48">
        <f t="shared" si="21"/>
        <v>8000</v>
      </c>
      <c r="W48">
        <f t="shared" ca="1" si="19"/>
        <v>850</v>
      </c>
      <c r="X48">
        <f t="shared" ca="1" si="20"/>
        <v>850</v>
      </c>
    </row>
    <row r="49" spans="1:24" x14ac:dyDescent="0.35">
      <c r="A49" s="11">
        <f t="shared" ca="1" si="11"/>
        <v>12</v>
      </c>
      <c r="B49" s="11" t="s">
        <v>245</v>
      </c>
      <c r="C49" s="11">
        <v>1050</v>
      </c>
      <c r="D49" s="11" t="s">
        <v>229</v>
      </c>
      <c r="E49" s="11" t="s">
        <v>230</v>
      </c>
      <c r="F49" s="11" t="s">
        <v>231</v>
      </c>
      <c r="G49" s="11" t="s">
        <v>232</v>
      </c>
      <c r="H49" s="11" t="s">
        <v>279</v>
      </c>
      <c r="I49" s="11">
        <v>107</v>
      </c>
      <c r="J49" s="1" t="str">
        <f t="shared" ca="1" si="12"/>
        <v/>
      </c>
      <c r="K49" s="11">
        <v>1</v>
      </c>
      <c r="L49" s="11"/>
      <c r="M49" s="9"/>
      <c r="N49" s="8" t="str">
        <f t="shared" ca="1" si="13"/>
        <v/>
      </c>
      <c r="P49">
        <f t="shared" si="14"/>
        <v>107</v>
      </c>
      <c r="Q49">
        <f t="shared" ca="1" si="15"/>
        <v>0</v>
      </c>
      <c r="R49">
        <f t="shared" si="16"/>
        <v>0</v>
      </c>
      <c r="S49">
        <f t="shared" ca="1" si="17"/>
        <v>-68.25</v>
      </c>
      <c r="T49" t="str">
        <f>IF(H49="","",VLOOKUP(H49,'Вода SKU'!$A$1:$B$150,2,0))</f>
        <v>3.2, Сакко</v>
      </c>
      <c r="U49">
        <f t="shared" ca="1" si="18"/>
        <v>7.6190476190476186</v>
      </c>
      <c r="V49">
        <f t="shared" si="21"/>
        <v>0</v>
      </c>
      <c r="W49">
        <f t="shared" ca="1" si="19"/>
        <v>0</v>
      </c>
      <c r="X49" t="str">
        <f t="shared" ca="1" si="20"/>
        <v/>
      </c>
    </row>
    <row r="50" spans="1:24" x14ac:dyDescent="0.35">
      <c r="A50" s="11">
        <f t="shared" ca="1" si="11"/>
        <v>12</v>
      </c>
      <c r="B50" s="11" t="s">
        <v>245</v>
      </c>
      <c r="C50" s="11">
        <v>1050</v>
      </c>
      <c r="D50" s="11" t="s">
        <v>229</v>
      </c>
      <c r="E50" s="11" t="s">
        <v>230</v>
      </c>
      <c r="F50" s="11" t="s">
        <v>231</v>
      </c>
      <c r="G50" s="11" t="s">
        <v>232</v>
      </c>
      <c r="H50" s="11" t="s">
        <v>284</v>
      </c>
      <c r="I50" s="11">
        <v>412</v>
      </c>
      <c r="J50" s="1" t="str">
        <f t="shared" ca="1" si="12"/>
        <v/>
      </c>
      <c r="K50" s="11">
        <v>1</v>
      </c>
      <c r="L50" s="11"/>
      <c r="M50" s="9"/>
      <c r="N50" s="8" t="str">
        <f t="shared" ca="1" si="13"/>
        <v/>
      </c>
      <c r="P50">
        <f t="shared" si="14"/>
        <v>412</v>
      </c>
      <c r="Q50">
        <f t="shared" ca="1" si="15"/>
        <v>0</v>
      </c>
      <c r="R50">
        <f t="shared" si="16"/>
        <v>0</v>
      </c>
      <c r="S50">
        <f t="shared" ca="1" si="17"/>
        <v>-68.25</v>
      </c>
      <c r="T50" t="str">
        <f>IF(H50="","",VLOOKUP(H50,'Вода SKU'!$A$1:$B$150,2,0))</f>
        <v>3.2, Сакко</v>
      </c>
      <c r="U50">
        <f t="shared" ca="1" si="18"/>
        <v>7.6190476190476186</v>
      </c>
      <c r="V50">
        <f t="shared" si="21"/>
        <v>0</v>
      </c>
      <c r="W50">
        <f t="shared" ca="1" si="19"/>
        <v>0</v>
      </c>
      <c r="X50" t="str">
        <f t="shared" ca="1" si="20"/>
        <v/>
      </c>
    </row>
    <row r="51" spans="1:24" x14ac:dyDescent="0.35">
      <c r="A51" s="11">
        <f t="shared" ca="1" si="11"/>
        <v>12</v>
      </c>
      <c r="B51" s="11" t="s">
        <v>245</v>
      </c>
      <c r="C51" s="11">
        <v>1050</v>
      </c>
      <c r="D51" s="11" t="s">
        <v>229</v>
      </c>
      <c r="E51" s="11" t="s">
        <v>230</v>
      </c>
      <c r="F51" s="11" t="s">
        <v>231</v>
      </c>
      <c r="G51" s="11" t="s">
        <v>232</v>
      </c>
      <c r="H51" s="11" t="s">
        <v>285</v>
      </c>
      <c r="I51" s="11">
        <v>499</v>
      </c>
      <c r="J51" s="1" t="str">
        <f t="shared" ca="1" si="12"/>
        <v/>
      </c>
      <c r="K51" s="11">
        <v>1</v>
      </c>
      <c r="L51" s="11"/>
      <c r="M51" s="9"/>
      <c r="N51" s="8" t="str">
        <f t="shared" ca="1" si="13"/>
        <v/>
      </c>
      <c r="P51">
        <f t="shared" si="14"/>
        <v>499</v>
      </c>
      <c r="Q51">
        <f t="shared" ca="1" si="15"/>
        <v>0</v>
      </c>
      <c r="R51">
        <f t="shared" si="16"/>
        <v>0</v>
      </c>
      <c r="S51">
        <f t="shared" ca="1" si="17"/>
        <v>-68.25</v>
      </c>
      <c r="T51" t="str">
        <f>IF(H51="","",VLOOKUP(H51,'Вода SKU'!$A$1:$B$150,2,0))</f>
        <v>3.2, Сакко</v>
      </c>
      <c r="U51">
        <f t="shared" ca="1" si="18"/>
        <v>7.6190476190476186</v>
      </c>
      <c r="V51">
        <f t="shared" si="21"/>
        <v>0</v>
      </c>
      <c r="W51">
        <f t="shared" ca="1" si="19"/>
        <v>0</v>
      </c>
      <c r="X51" t="str">
        <f t="shared" ca="1" si="20"/>
        <v/>
      </c>
    </row>
    <row r="52" spans="1:24" x14ac:dyDescent="0.35">
      <c r="A52" s="13" t="str">
        <f t="shared" ca="1" si="11"/>
        <v/>
      </c>
      <c r="B52" s="13" t="s">
        <v>244</v>
      </c>
      <c r="C52" s="13" t="s">
        <v>244</v>
      </c>
      <c r="D52" s="13" t="s">
        <v>244</v>
      </c>
      <c r="E52" s="13" t="s">
        <v>244</v>
      </c>
      <c r="F52" s="13" t="s">
        <v>244</v>
      </c>
      <c r="G52" s="13" t="s">
        <v>244</v>
      </c>
      <c r="H52" s="13" t="s">
        <v>244</v>
      </c>
      <c r="J52" s="1">
        <f t="shared" ca="1" si="12"/>
        <v>32</v>
      </c>
      <c r="M52" s="14">
        <v>8000</v>
      </c>
      <c r="N52" s="8">
        <f t="shared" ca="1" si="13"/>
        <v>1050</v>
      </c>
      <c r="O52" s="13" t="s">
        <v>244</v>
      </c>
      <c r="P52">
        <f t="shared" ca="1" si="14"/>
        <v>-1050</v>
      </c>
      <c r="Q52">
        <f t="shared" ca="1" si="15"/>
        <v>-100.25</v>
      </c>
      <c r="R52">
        <f t="shared" si="16"/>
        <v>1</v>
      </c>
      <c r="S52">
        <f t="shared" ca="1" si="17"/>
        <v>-100.25</v>
      </c>
      <c r="T52" t="str">
        <f>IF(H52="","",VLOOKUP(H52,'Вода SKU'!$A$1:$B$150,2,0))</f>
        <v>-</v>
      </c>
      <c r="U52">
        <f t="shared" ca="1" si="18"/>
        <v>7.6190476190476186</v>
      </c>
      <c r="V52">
        <f t="shared" si="21"/>
        <v>8000</v>
      </c>
      <c r="W52">
        <f t="shared" ca="1" si="19"/>
        <v>1050</v>
      </c>
      <c r="X52">
        <f t="shared" ca="1" si="20"/>
        <v>1050</v>
      </c>
    </row>
    <row r="53" spans="1:24" x14ac:dyDescent="0.35">
      <c r="A53" s="15">
        <f t="shared" ca="1" si="11"/>
        <v>13</v>
      </c>
      <c r="B53" s="15" t="s">
        <v>280</v>
      </c>
      <c r="C53" s="15">
        <v>850</v>
      </c>
      <c r="D53" s="15" t="s">
        <v>254</v>
      </c>
      <c r="E53" s="15" t="s">
        <v>263</v>
      </c>
      <c r="F53" s="15" t="s">
        <v>281</v>
      </c>
      <c r="G53" s="15" t="s">
        <v>257</v>
      </c>
      <c r="H53" s="15" t="s">
        <v>283</v>
      </c>
      <c r="I53" s="15">
        <v>850</v>
      </c>
      <c r="J53" s="1" t="str">
        <f t="shared" ca="1" si="12"/>
        <v/>
      </c>
      <c r="K53" s="15">
        <v>1</v>
      </c>
      <c r="L53" s="15"/>
      <c r="M53" s="9"/>
      <c r="N53" s="8" t="str">
        <f t="shared" ca="1" si="13"/>
        <v/>
      </c>
      <c r="P53">
        <f t="shared" si="14"/>
        <v>850</v>
      </c>
      <c r="Q53">
        <f t="shared" ca="1" si="15"/>
        <v>0</v>
      </c>
      <c r="R53">
        <f t="shared" si="16"/>
        <v>0</v>
      </c>
      <c r="S53">
        <f t="shared" ca="1" si="17"/>
        <v>-100.25</v>
      </c>
      <c r="T53" t="str">
        <f>IF(H53="","",VLOOKUP(H53,'Вода SKU'!$A$1:$B$150,2,0))</f>
        <v>2.7, Сакко</v>
      </c>
      <c r="U53">
        <f t="shared" ca="1" si="18"/>
        <v>9.4117647058823533</v>
      </c>
      <c r="V53">
        <f t="shared" si="21"/>
        <v>0</v>
      </c>
      <c r="W53">
        <f t="shared" ca="1" si="19"/>
        <v>0</v>
      </c>
      <c r="X53" t="str">
        <f t="shared" ca="1" si="20"/>
        <v/>
      </c>
    </row>
    <row r="54" spans="1:24" x14ac:dyDescent="0.35">
      <c r="A54" s="13" t="str">
        <f t="shared" ca="1" si="11"/>
        <v/>
      </c>
      <c r="B54" s="13" t="s">
        <v>244</v>
      </c>
      <c r="C54" s="13" t="s">
        <v>244</v>
      </c>
      <c r="D54" s="13" t="s">
        <v>244</v>
      </c>
      <c r="E54" s="13" t="s">
        <v>244</v>
      </c>
      <c r="F54" s="13" t="s">
        <v>244</v>
      </c>
      <c r="G54" s="13" t="s">
        <v>244</v>
      </c>
      <c r="H54" s="13" t="s">
        <v>244</v>
      </c>
      <c r="J54" s="1">
        <f t="shared" ca="1" si="12"/>
        <v>0</v>
      </c>
      <c r="M54" s="14">
        <v>8000</v>
      </c>
      <c r="N54" s="8">
        <f t="shared" ca="1" si="13"/>
        <v>850</v>
      </c>
      <c r="O54" s="13" t="s">
        <v>244</v>
      </c>
      <c r="P54">
        <f t="shared" ca="1" si="14"/>
        <v>-850</v>
      </c>
      <c r="Q54">
        <f t="shared" ca="1" si="15"/>
        <v>-100.25</v>
      </c>
      <c r="R54">
        <f t="shared" si="16"/>
        <v>1</v>
      </c>
      <c r="S54">
        <f t="shared" ca="1" si="17"/>
        <v>-100.25</v>
      </c>
      <c r="T54" t="str">
        <f>IF(H54="","",VLOOKUP(H54,'Вода SKU'!$A$1:$B$150,2,0))</f>
        <v>-</v>
      </c>
      <c r="U54">
        <f t="shared" ca="1" si="18"/>
        <v>9.4117647058823533</v>
      </c>
      <c r="V54">
        <f t="shared" si="21"/>
        <v>8000</v>
      </c>
      <c r="W54">
        <f t="shared" ca="1" si="19"/>
        <v>850</v>
      </c>
      <c r="X54">
        <f t="shared" ca="1" si="20"/>
        <v>850</v>
      </c>
    </row>
    <row r="55" spans="1:24" x14ac:dyDescent="0.35">
      <c r="A55" s="11">
        <f t="shared" ca="1" si="11"/>
        <v>14</v>
      </c>
      <c r="B55" s="11" t="s">
        <v>245</v>
      </c>
      <c r="C55" s="11">
        <v>1050</v>
      </c>
      <c r="D55" s="11" t="s">
        <v>229</v>
      </c>
      <c r="E55" s="11" t="s">
        <v>230</v>
      </c>
      <c r="F55" s="11" t="s">
        <v>231</v>
      </c>
      <c r="G55" s="11" t="s">
        <v>232</v>
      </c>
      <c r="H55" s="11" t="s">
        <v>286</v>
      </c>
      <c r="I55" s="11">
        <v>1050</v>
      </c>
      <c r="J55" s="1" t="str">
        <f t="shared" ca="1" si="12"/>
        <v/>
      </c>
      <c r="K55" s="11">
        <v>1</v>
      </c>
      <c r="L55" s="11"/>
      <c r="M55" s="9"/>
      <c r="N55" s="8" t="str">
        <f t="shared" ca="1" si="13"/>
        <v/>
      </c>
      <c r="P55">
        <f t="shared" si="14"/>
        <v>1050</v>
      </c>
      <c r="Q55">
        <f t="shared" ca="1" si="15"/>
        <v>0</v>
      </c>
      <c r="R55">
        <f t="shared" si="16"/>
        <v>0</v>
      </c>
      <c r="S55">
        <f t="shared" ca="1" si="17"/>
        <v>-100.25</v>
      </c>
      <c r="T55" t="str">
        <f>IF(H55="","",VLOOKUP(H55,'Вода SKU'!$A$1:$B$150,2,0))</f>
        <v>3.2, Сакко</v>
      </c>
      <c r="U55">
        <f t="shared" ca="1" si="18"/>
        <v>7.6190476190476186</v>
      </c>
      <c r="V55">
        <f t="shared" si="21"/>
        <v>0</v>
      </c>
      <c r="W55">
        <f t="shared" ca="1" si="19"/>
        <v>0</v>
      </c>
      <c r="X55" t="str">
        <f t="shared" ca="1" si="20"/>
        <v/>
      </c>
    </row>
    <row r="56" spans="1:24" x14ac:dyDescent="0.35">
      <c r="A56" s="13" t="str">
        <f t="shared" ca="1" si="11"/>
        <v/>
      </c>
      <c r="B56" s="13" t="s">
        <v>244</v>
      </c>
      <c r="C56" s="13" t="s">
        <v>244</v>
      </c>
      <c r="D56" s="13" t="s">
        <v>244</v>
      </c>
      <c r="E56" s="13" t="s">
        <v>244</v>
      </c>
      <c r="F56" s="13" t="s">
        <v>244</v>
      </c>
      <c r="G56" s="13" t="s">
        <v>244</v>
      </c>
      <c r="H56" s="13" t="s">
        <v>244</v>
      </c>
      <c r="J56" s="1">
        <f t="shared" ca="1" si="12"/>
        <v>0</v>
      </c>
      <c r="M56" s="14">
        <v>8000</v>
      </c>
      <c r="N56" s="8">
        <f t="shared" ca="1" si="13"/>
        <v>1050</v>
      </c>
      <c r="O56" s="13" t="s">
        <v>244</v>
      </c>
      <c r="P56">
        <f t="shared" ca="1" si="14"/>
        <v>-1050</v>
      </c>
      <c r="Q56">
        <f t="shared" ca="1" si="15"/>
        <v>-100.25</v>
      </c>
      <c r="R56">
        <f t="shared" si="16"/>
        <v>1</v>
      </c>
      <c r="S56">
        <f t="shared" ca="1" si="17"/>
        <v>-100.25</v>
      </c>
      <c r="T56" t="str">
        <f>IF(H56="","",VLOOKUP(H56,'Вода SKU'!$A$1:$B$150,2,0))</f>
        <v>-</v>
      </c>
      <c r="U56">
        <f t="shared" ca="1" si="18"/>
        <v>7.6190476190476186</v>
      </c>
      <c r="V56">
        <f t="shared" si="21"/>
        <v>8000</v>
      </c>
      <c r="W56">
        <f t="shared" ca="1" si="19"/>
        <v>1050</v>
      </c>
      <c r="X56">
        <f t="shared" ca="1" si="20"/>
        <v>1050</v>
      </c>
    </row>
    <row r="57" spans="1:24" x14ac:dyDescent="0.35">
      <c r="A57" s="15">
        <f t="shared" ca="1" si="11"/>
        <v>15</v>
      </c>
      <c r="B57" s="15" t="s">
        <v>253</v>
      </c>
      <c r="C57" s="15">
        <v>850</v>
      </c>
      <c r="D57" s="15" t="s">
        <v>254</v>
      </c>
      <c r="E57" s="15" t="s">
        <v>263</v>
      </c>
      <c r="F57" s="15" t="s">
        <v>281</v>
      </c>
      <c r="G57" s="15" t="s">
        <v>257</v>
      </c>
      <c r="H57" s="15" t="s">
        <v>283</v>
      </c>
      <c r="I57" s="15">
        <v>482</v>
      </c>
      <c r="J57" s="1" t="str">
        <f t="shared" ca="1" si="12"/>
        <v/>
      </c>
      <c r="K57" s="15">
        <v>1</v>
      </c>
      <c r="L57" s="15"/>
      <c r="M57" s="9"/>
      <c r="N57" s="8" t="str">
        <f t="shared" ca="1" si="13"/>
        <v/>
      </c>
      <c r="P57">
        <f t="shared" si="14"/>
        <v>482</v>
      </c>
      <c r="Q57">
        <f t="shared" ca="1" si="15"/>
        <v>0</v>
      </c>
      <c r="R57">
        <f t="shared" si="16"/>
        <v>0</v>
      </c>
      <c r="S57">
        <f t="shared" ca="1" si="17"/>
        <v>-100.25</v>
      </c>
      <c r="T57" t="str">
        <f>IF(H57="","",VLOOKUP(H57,'Вода SKU'!$A$1:$B$150,2,0))</f>
        <v>2.7, Сакко</v>
      </c>
      <c r="U57">
        <f t="shared" ca="1" si="18"/>
        <v>9.4117647058823533</v>
      </c>
      <c r="V57">
        <f t="shared" si="21"/>
        <v>0</v>
      </c>
      <c r="W57">
        <f t="shared" ca="1" si="19"/>
        <v>0</v>
      </c>
      <c r="X57" t="str">
        <f t="shared" ca="1" si="20"/>
        <v/>
      </c>
    </row>
    <row r="58" spans="1:24" x14ac:dyDescent="0.35">
      <c r="A58" s="16">
        <f t="shared" ca="1" si="11"/>
        <v>15</v>
      </c>
      <c r="B58" s="16" t="s">
        <v>253</v>
      </c>
      <c r="C58" s="16">
        <v>850</v>
      </c>
      <c r="D58" s="16" t="s">
        <v>269</v>
      </c>
      <c r="E58" s="16" t="s">
        <v>263</v>
      </c>
      <c r="F58" s="16" t="s">
        <v>281</v>
      </c>
      <c r="G58" s="16" t="s">
        <v>257</v>
      </c>
      <c r="H58" s="16" t="s">
        <v>287</v>
      </c>
      <c r="I58" s="16">
        <v>223</v>
      </c>
      <c r="J58" s="1" t="str">
        <f t="shared" ca="1" si="12"/>
        <v/>
      </c>
      <c r="K58" s="16">
        <v>1</v>
      </c>
      <c r="L58" s="16"/>
      <c r="M58" s="9"/>
      <c r="N58" s="8" t="str">
        <f t="shared" ca="1" si="13"/>
        <v/>
      </c>
      <c r="P58">
        <f t="shared" si="14"/>
        <v>223</v>
      </c>
      <c r="Q58">
        <f t="shared" ca="1" si="15"/>
        <v>0</v>
      </c>
      <c r="R58">
        <f t="shared" si="16"/>
        <v>0</v>
      </c>
      <c r="S58">
        <f t="shared" ca="1" si="17"/>
        <v>-100.25</v>
      </c>
      <c r="T58" t="str">
        <f>IF(H58="","",VLOOKUP(H58,'Вода SKU'!$A$1:$B$150,2,0))</f>
        <v>2.7, Альче</v>
      </c>
      <c r="U58">
        <f t="shared" ca="1" si="18"/>
        <v>9.4117647058823533</v>
      </c>
      <c r="V58">
        <f t="shared" si="21"/>
        <v>0</v>
      </c>
      <c r="W58">
        <f t="shared" ca="1" si="19"/>
        <v>0</v>
      </c>
      <c r="X58" t="str">
        <f t="shared" ca="1" si="20"/>
        <v/>
      </c>
    </row>
    <row r="59" spans="1:24" x14ac:dyDescent="0.35">
      <c r="A59" s="15">
        <f t="shared" ca="1" si="11"/>
        <v>15</v>
      </c>
      <c r="B59" s="15" t="s">
        <v>253</v>
      </c>
      <c r="C59" s="15">
        <v>850</v>
      </c>
      <c r="D59" s="15" t="s">
        <v>254</v>
      </c>
      <c r="E59" s="15" t="s">
        <v>288</v>
      </c>
      <c r="F59" s="15" t="s">
        <v>289</v>
      </c>
      <c r="G59" s="15" t="s">
        <v>257</v>
      </c>
      <c r="H59" s="15" t="s">
        <v>290</v>
      </c>
      <c r="I59" s="15">
        <v>53</v>
      </c>
      <c r="J59" s="1" t="str">
        <f t="shared" ca="1" si="12"/>
        <v/>
      </c>
      <c r="K59" s="15">
        <v>1</v>
      </c>
      <c r="L59" s="15"/>
      <c r="M59" s="8"/>
      <c r="N59" s="8" t="str">
        <f t="shared" ca="1" si="13"/>
        <v/>
      </c>
      <c r="P59">
        <f t="shared" si="14"/>
        <v>53</v>
      </c>
      <c r="Q59">
        <f t="shared" ca="1" si="15"/>
        <v>0</v>
      </c>
      <c r="R59">
        <f t="shared" si="16"/>
        <v>0</v>
      </c>
      <c r="S59">
        <f t="shared" ca="1" si="17"/>
        <v>-100.25</v>
      </c>
      <c r="T59" t="str">
        <f>IF(H59="","",VLOOKUP(H59,'Вода SKU'!$A$1:$B$150,2,0))</f>
        <v>2.7, Сакко</v>
      </c>
      <c r="U59">
        <f t="shared" ca="1" si="18"/>
        <v>9.4117647058823533</v>
      </c>
      <c r="V59">
        <f t="shared" si="21"/>
        <v>0</v>
      </c>
      <c r="W59">
        <f t="shared" ca="1" si="19"/>
        <v>0</v>
      </c>
      <c r="X59" t="str">
        <f t="shared" ca="1" si="20"/>
        <v/>
      </c>
    </row>
    <row r="60" spans="1:24" x14ac:dyDescent="0.35">
      <c r="A60" s="15">
        <f t="shared" ca="1" si="11"/>
        <v>15</v>
      </c>
      <c r="B60" s="15" t="s">
        <v>253</v>
      </c>
      <c r="C60" s="15">
        <v>850</v>
      </c>
      <c r="D60" s="15" t="s">
        <v>254</v>
      </c>
      <c r="E60" s="15" t="s">
        <v>288</v>
      </c>
      <c r="F60" s="15" t="s">
        <v>289</v>
      </c>
      <c r="G60" s="15" t="s">
        <v>257</v>
      </c>
      <c r="H60" s="15" t="s">
        <v>291</v>
      </c>
      <c r="I60" s="15">
        <v>90</v>
      </c>
      <c r="J60" s="1" t="str">
        <f t="shared" ca="1" si="12"/>
        <v/>
      </c>
      <c r="K60" s="15">
        <v>1</v>
      </c>
      <c r="L60" s="15"/>
      <c r="M60" s="9"/>
      <c r="N60" s="8" t="str">
        <f t="shared" ca="1" si="13"/>
        <v/>
      </c>
      <c r="P60">
        <f t="shared" si="14"/>
        <v>90</v>
      </c>
      <c r="Q60">
        <f t="shared" ca="1" si="15"/>
        <v>0</v>
      </c>
      <c r="R60">
        <f t="shared" si="16"/>
        <v>0</v>
      </c>
      <c r="S60">
        <f t="shared" ca="1" si="17"/>
        <v>-100.25</v>
      </c>
      <c r="T60" t="str">
        <f>IF(H60="","",VLOOKUP(H60,'Вода SKU'!$A$1:$B$150,2,0))</f>
        <v>2.7, Сакко</v>
      </c>
      <c r="U60">
        <f t="shared" ca="1" si="18"/>
        <v>9.4117647058823533</v>
      </c>
      <c r="V60">
        <f t="shared" si="21"/>
        <v>0</v>
      </c>
      <c r="W60">
        <f t="shared" ca="1" si="19"/>
        <v>0</v>
      </c>
      <c r="X60" t="str">
        <f t="shared" ca="1" si="20"/>
        <v/>
      </c>
    </row>
    <row r="61" spans="1:24" x14ac:dyDescent="0.35">
      <c r="A61" s="13" t="str">
        <f t="shared" ca="1" si="11"/>
        <v/>
      </c>
      <c r="B61" s="13" t="s">
        <v>244</v>
      </c>
      <c r="C61" s="13" t="s">
        <v>244</v>
      </c>
      <c r="D61" s="13" t="s">
        <v>244</v>
      </c>
      <c r="E61" s="13" t="s">
        <v>244</v>
      </c>
      <c r="F61" s="13" t="s">
        <v>244</v>
      </c>
      <c r="G61" s="13" t="s">
        <v>244</v>
      </c>
      <c r="H61" s="13" t="s">
        <v>244</v>
      </c>
      <c r="J61" s="1">
        <f t="shared" ca="1" si="12"/>
        <v>2</v>
      </c>
      <c r="M61" s="14">
        <v>8000</v>
      </c>
      <c r="N61" s="8">
        <f t="shared" ca="1" si="13"/>
        <v>850</v>
      </c>
      <c r="O61" s="13" t="s">
        <v>244</v>
      </c>
      <c r="P61">
        <f t="shared" ca="1" si="14"/>
        <v>-850</v>
      </c>
      <c r="Q61">
        <f t="shared" ca="1" si="15"/>
        <v>-102.25</v>
      </c>
      <c r="R61">
        <f t="shared" si="16"/>
        <v>1</v>
      </c>
      <c r="S61">
        <f t="shared" ca="1" si="17"/>
        <v>-102.25</v>
      </c>
      <c r="T61" t="str">
        <f>IF(H61="","",VLOOKUP(H61,'Вода SKU'!$A$1:$B$150,2,0))</f>
        <v>-</v>
      </c>
      <c r="U61">
        <f t="shared" ca="1" si="18"/>
        <v>9.4117647058823533</v>
      </c>
      <c r="V61">
        <f t="shared" si="21"/>
        <v>8000</v>
      </c>
      <c r="W61">
        <f t="shared" ca="1" si="19"/>
        <v>850</v>
      </c>
      <c r="X61">
        <f t="shared" ca="1" si="20"/>
        <v>850</v>
      </c>
    </row>
    <row r="62" spans="1:24" x14ac:dyDescent="0.35">
      <c r="A62" s="11">
        <f t="shared" ca="1" si="11"/>
        <v>16</v>
      </c>
      <c r="B62" s="11" t="s">
        <v>245</v>
      </c>
      <c r="C62" s="11">
        <v>1050</v>
      </c>
      <c r="D62" s="11" t="s">
        <v>229</v>
      </c>
      <c r="E62" s="11" t="s">
        <v>230</v>
      </c>
      <c r="F62" s="11" t="s">
        <v>231</v>
      </c>
      <c r="G62" s="11" t="s">
        <v>232</v>
      </c>
      <c r="H62" s="11" t="s">
        <v>286</v>
      </c>
      <c r="I62" s="11">
        <v>1050</v>
      </c>
      <c r="J62" s="1" t="str">
        <f t="shared" ca="1" si="12"/>
        <v/>
      </c>
      <c r="K62" s="11">
        <v>1</v>
      </c>
      <c r="L62" s="11"/>
      <c r="M62" s="9"/>
      <c r="N62" s="8" t="str">
        <f t="shared" ca="1" si="13"/>
        <v/>
      </c>
      <c r="P62">
        <f t="shared" si="14"/>
        <v>1050</v>
      </c>
      <c r="Q62">
        <f t="shared" ca="1" si="15"/>
        <v>0</v>
      </c>
      <c r="R62">
        <f t="shared" si="16"/>
        <v>0</v>
      </c>
      <c r="S62">
        <f t="shared" ca="1" si="17"/>
        <v>-102.25</v>
      </c>
      <c r="T62" t="str">
        <f>IF(H62="","",VLOOKUP(H62,'Вода SKU'!$A$1:$B$150,2,0))</f>
        <v>3.2, Сакко</v>
      </c>
      <c r="U62">
        <f t="shared" ca="1" si="18"/>
        <v>7.6190476190476186</v>
      </c>
      <c r="V62">
        <f t="shared" si="21"/>
        <v>0</v>
      </c>
      <c r="W62">
        <f t="shared" ca="1" si="19"/>
        <v>0</v>
      </c>
      <c r="X62" t="str">
        <f t="shared" ca="1" si="20"/>
        <v/>
      </c>
    </row>
    <row r="63" spans="1:24" x14ac:dyDescent="0.35">
      <c r="A63" s="13" t="str">
        <f t="shared" ca="1" si="11"/>
        <v/>
      </c>
      <c r="B63" s="13" t="s">
        <v>244</v>
      </c>
      <c r="C63" s="13" t="s">
        <v>244</v>
      </c>
      <c r="D63" s="13" t="s">
        <v>244</v>
      </c>
      <c r="E63" s="13" t="s">
        <v>244</v>
      </c>
      <c r="F63" s="13" t="s">
        <v>244</v>
      </c>
      <c r="G63" s="13" t="s">
        <v>244</v>
      </c>
      <c r="H63" s="13" t="s">
        <v>244</v>
      </c>
      <c r="J63" s="1">
        <f t="shared" ca="1" si="12"/>
        <v>0</v>
      </c>
      <c r="M63" s="14">
        <v>8000</v>
      </c>
      <c r="N63" s="8">
        <f t="shared" ca="1" si="13"/>
        <v>1050</v>
      </c>
      <c r="O63" s="13" t="s">
        <v>244</v>
      </c>
      <c r="P63">
        <f t="shared" ca="1" si="14"/>
        <v>-1050</v>
      </c>
      <c r="Q63">
        <f t="shared" ca="1" si="15"/>
        <v>-102.25</v>
      </c>
      <c r="R63">
        <f t="shared" si="16"/>
        <v>1</v>
      </c>
      <c r="S63">
        <f t="shared" ca="1" si="17"/>
        <v>-102.25</v>
      </c>
      <c r="T63" t="str">
        <f>IF(H63="","",VLOOKUP(H63,'Вода SKU'!$A$1:$B$150,2,0))</f>
        <v>-</v>
      </c>
      <c r="U63">
        <f t="shared" ca="1" si="18"/>
        <v>7.6190476190476186</v>
      </c>
      <c r="V63">
        <f t="shared" si="21"/>
        <v>8000</v>
      </c>
      <c r="W63">
        <f t="shared" ca="1" si="19"/>
        <v>1050</v>
      </c>
      <c r="X63">
        <f t="shared" ca="1" si="20"/>
        <v>1050</v>
      </c>
    </row>
    <row r="64" spans="1:24" x14ac:dyDescent="0.35">
      <c r="A64" s="15">
        <f t="shared" ca="1" si="11"/>
        <v>17</v>
      </c>
      <c r="B64" s="15" t="s">
        <v>253</v>
      </c>
      <c r="C64" s="15">
        <v>850</v>
      </c>
      <c r="D64" s="15" t="s">
        <v>254</v>
      </c>
      <c r="E64" s="15" t="s">
        <v>292</v>
      </c>
      <c r="F64" s="15" t="s">
        <v>293</v>
      </c>
      <c r="G64" s="15" t="s">
        <v>294</v>
      </c>
      <c r="H64" s="15" t="s">
        <v>295</v>
      </c>
      <c r="I64" s="15">
        <v>400</v>
      </c>
      <c r="J64" s="1" t="str">
        <f t="shared" ca="1" si="12"/>
        <v/>
      </c>
      <c r="K64" s="15">
        <v>1</v>
      </c>
      <c r="L64" s="15"/>
      <c r="M64" s="9"/>
      <c r="N64" s="8" t="str">
        <f t="shared" ca="1" si="13"/>
        <v/>
      </c>
      <c r="P64">
        <f t="shared" si="14"/>
        <v>400</v>
      </c>
      <c r="Q64">
        <f t="shared" ca="1" si="15"/>
        <v>0</v>
      </c>
      <c r="R64">
        <f t="shared" si="16"/>
        <v>0</v>
      </c>
      <c r="S64">
        <f t="shared" ca="1" si="17"/>
        <v>-102.25</v>
      </c>
      <c r="T64" t="str">
        <f>IF(H64="","",VLOOKUP(H64,'Вода SKU'!$A$1:$B$150,2,0))</f>
        <v>2.7, Альче</v>
      </c>
      <c r="U64">
        <f t="shared" ca="1" si="18"/>
        <v>9.4117647058823533</v>
      </c>
      <c r="V64">
        <f t="shared" si="21"/>
        <v>0</v>
      </c>
      <c r="W64">
        <f t="shared" ca="1" si="19"/>
        <v>0</v>
      </c>
      <c r="X64" t="str">
        <f t="shared" ca="1" si="20"/>
        <v/>
      </c>
    </row>
    <row r="65" spans="1:24" x14ac:dyDescent="0.35">
      <c r="A65" s="15">
        <f t="shared" ca="1" si="11"/>
        <v>17</v>
      </c>
      <c r="B65" s="15" t="s">
        <v>253</v>
      </c>
      <c r="C65" s="15">
        <v>850</v>
      </c>
      <c r="D65" s="15" t="s">
        <v>254</v>
      </c>
      <c r="E65" s="15" t="s">
        <v>296</v>
      </c>
      <c r="F65" s="15" t="s">
        <v>297</v>
      </c>
      <c r="G65" s="15" t="s">
        <v>257</v>
      </c>
      <c r="H65" s="15" t="s">
        <v>298</v>
      </c>
      <c r="I65" s="15">
        <v>450</v>
      </c>
      <c r="J65" s="1" t="str">
        <f t="shared" ca="1" si="12"/>
        <v/>
      </c>
      <c r="K65" s="15">
        <v>1</v>
      </c>
      <c r="L65" s="15"/>
      <c r="M65" s="9"/>
      <c r="N65" s="8" t="str">
        <f t="shared" ca="1" si="13"/>
        <v/>
      </c>
      <c r="P65">
        <f t="shared" si="14"/>
        <v>450</v>
      </c>
      <c r="Q65">
        <f t="shared" ca="1" si="15"/>
        <v>0</v>
      </c>
      <c r="R65">
        <f t="shared" si="16"/>
        <v>0</v>
      </c>
      <c r="S65">
        <f t="shared" ca="1" si="17"/>
        <v>-102.25</v>
      </c>
      <c r="T65" t="str">
        <f>IF(H65="","",VLOOKUP(H65,'Вода SKU'!$A$1:$B$150,2,0))</f>
        <v>2.7, Альче</v>
      </c>
      <c r="U65">
        <f t="shared" ca="1" si="18"/>
        <v>9.4117647058823533</v>
      </c>
      <c r="V65">
        <f t="shared" si="21"/>
        <v>0</v>
      </c>
      <c r="W65">
        <f t="shared" ca="1" si="19"/>
        <v>0</v>
      </c>
      <c r="X65" t="str">
        <f t="shared" ca="1" si="20"/>
        <v/>
      </c>
    </row>
    <row r="66" spans="1:24" x14ac:dyDescent="0.35">
      <c r="A66" s="13" t="str">
        <f t="shared" ref="A66:A97" ca="1" si="22">IF(O66="-", "", 1 + SUM(INDIRECT(ADDRESS(2,COLUMN(R66)) &amp; ":" &amp; ADDRESS(ROW(),COLUMN(R66)))))</f>
        <v/>
      </c>
      <c r="B66" s="13" t="s">
        <v>244</v>
      </c>
      <c r="C66" s="13" t="s">
        <v>244</v>
      </c>
      <c r="D66" s="13" t="s">
        <v>244</v>
      </c>
      <c r="E66" s="13" t="s">
        <v>244</v>
      </c>
      <c r="F66" s="13" t="s">
        <v>244</v>
      </c>
      <c r="G66" s="13" t="s">
        <v>244</v>
      </c>
      <c r="H66" s="13" t="s">
        <v>244</v>
      </c>
      <c r="J66" s="1">
        <f t="shared" ref="J66:J97" ca="1" si="23">IF(M66="", IF(O66="","",X66+(INDIRECT("S" &amp; ROW() - 1) - S66)),IF(O66="", "", INDIRECT("S" &amp; ROW() - 1) - S66))</f>
        <v>0</v>
      </c>
      <c r="M66" s="14">
        <v>8000</v>
      </c>
      <c r="N66" s="8">
        <f t="shared" ref="N66:N97" ca="1" si="24">IF(M66="", IF(X66=0, "", X66), IF(V66 = "", "", IF(V66/U66 = 0, "", V66/U66)))</f>
        <v>850</v>
      </c>
      <c r="O66" s="13" t="s">
        <v>244</v>
      </c>
      <c r="P66">
        <f t="shared" ref="P66:P97" ca="1" si="25">IF(O66 = "-", -W66,I66)</f>
        <v>-850</v>
      </c>
      <c r="Q66">
        <f t="shared" ref="Q66:Q97" ca="1" si="26">IF(O66 = "-", SUM(INDIRECT(ADDRESS(2,COLUMN(P66)) &amp; ":" &amp; ADDRESS(ROW(),COLUMN(P66)))), 0)</f>
        <v>-102.25</v>
      </c>
      <c r="R66">
        <f t="shared" ref="R66:R97" si="27">IF(O66="-",1,0)</f>
        <v>1</v>
      </c>
      <c r="S66">
        <f t="shared" ref="S66:S97" ca="1" si="28">IF(Q66 = 0, INDIRECT("S" &amp; ROW() - 1), Q66)</f>
        <v>-102.25</v>
      </c>
      <c r="T66" t="str">
        <f>IF(H66="","",VLOOKUP(H66,'Вода SKU'!$A$1:$B$150,2,0))</f>
        <v>-</v>
      </c>
      <c r="U66">
        <f t="shared" ref="U66:U97" ca="1" si="29">IF(C66 = "", 8, IF(C66 = "-", 8000 / INDIRECT("C" &amp; ROW() - 1), 8000/C66))</f>
        <v>9.4117647058823533</v>
      </c>
      <c r="V66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>
        <f t="shared" ref="W66:W97" ca="1" si="30">IF(V66 = "", "", V66/U66)</f>
        <v>850</v>
      </c>
      <c r="X66">
        <f t="shared" ref="X66:X97" ca="1" si="31">IF(O66="", "", MAX(ROUND(-(INDIRECT("S" &amp; ROW() - 1) - S66)/INDIRECT("C" &amp; ROW() - 1), 0), 1) * INDIRECT("C" &amp; ROW() - 1))</f>
        <v>850</v>
      </c>
    </row>
    <row r="67" spans="1:24" x14ac:dyDescent="0.35">
      <c r="A67" s="11">
        <f t="shared" ca="1" si="22"/>
        <v>18</v>
      </c>
      <c r="B67" s="11" t="s">
        <v>245</v>
      </c>
      <c r="C67" s="11">
        <v>1050</v>
      </c>
      <c r="D67" s="11" t="s">
        <v>229</v>
      </c>
      <c r="E67" s="11" t="s">
        <v>230</v>
      </c>
      <c r="F67" s="11" t="s">
        <v>231</v>
      </c>
      <c r="G67" s="11" t="s">
        <v>232</v>
      </c>
      <c r="H67" s="11" t="s">
        <v>286</v>
      </c>
      <c r="I67" s="11">
        <v>881</v>
      </c>
      <c r="J67" s="1" t="str">
        <f t="shared" ca="1" si="23"/>
        <v/>
      </c>
      <c r="K67" s="11">
        <v>1</v>
      </c>
      <c r="L67" s="11"/>
      <c r="M67" s="9"/>
      <c r="N67" s="8" t="str">
        <f t="shared" ca="1" si="24"/>
        <v/>
      </c>
      <c r="P67">
        <f t="shared" si="25"/>
        <v>881</v>
      </c>
      <c r="Q67">
        <f t="shared" ca="1" si="26"/>
        <v>0</v>
      </c>
      <c r="R67">
        <f t="shared" si="27"/>
        <v>0</v>
      </c>
      <c r="S67">
        <f t="shared" ca="1" si="28"/>
        <v>-102.25</v>
      </c>
      <c r="T67" t="str">
        <f>IF(H67="","",VLOOKUP(H67,'Вода SKU'!$A$1:$B$150,2,0))</f>
        <v>3.2, Сакко</v>
      </c>
      <c r="U67">
        <f t="shared" ca="1" si="29"/>
        <v>7.6190476190476186</v>
      </c>
      <c r="V67">
        <f t="shared" ref="V67:V97" si="32">VALUE(IF(TRIM(MID(SUBSTITUTE($M67,",",REPT(" ",LEN($M67))), 0 *LEN($M67)+1,LEN($M67))) = "", "0", TRIM(MID(SUBSTITUTE($M67,",",REPT(" ",LEN($M67))),0 *LEN($M67)+1,LEN($M67))))) + VALUE(IF(TRIM(MID(SUBSTITUTE($M67,",",REPT(" ",LEN($M67))), 1 *LEN($M67)+1,LEN($M67))) = "", "0", TRIM(MID(SUBSTITUTE($M67,",",REPT(" ",LEN($M67))),1 *LEN($M67)+1,LEN($M67))))) + VALUE(IF(TRIM(MID(SUBSTITUTE($M67,",",REPT(" ",LEN($M67))), 2 *LEN($M67)+1,LEN($M67))) = "", "0", TRIM(MID(SUBSTITUTE($M67,",",REPT(" ",LEN($M67))),2 *LEN($M67)+1,LEN($M67))))) + VALUE(IF(TRIM(MID(SUBSTITUTE($M67,",",REPT(" ",LEN($M67))), 3 *LEN($M67)+1,LEN($M67))) = "", "0", TRIM(MID(SUBSTITUTE($M67,",",REPT(" ",LEN($M67))),3 *LEN($M67)+1,LEN($M67))))) + VALUE(IF(TRIM(MID(SUBSTITUTE($M67,",",REPT(" ",LEN($M67))), 4 *LEN($M67)+1,LEN($M67))) = "", "0", TRIM(MID(SUBSTITUTE($M67,",",REPT(" ",LEN($M67))),4 *LEN($M67)+1,LEN($M67))))) + VALUE(IF(TRIM(MID(SUBSTITUTE($M67,",",REPT(" ",LEN($M67))), 5 *LEN($M67)+1,LEN($M67))) = "", "0", TRIM(MID(SUBSTITUTE($M67,",",REPT(" ",LEN($M67))),5 *LEN($M67)+1,LEN($M67))))) + VALUE(IF(TRIM(MID(SUBSTITUTE($M67,",",REPT(" ",LEN($M67))), 6 *LEN($M67)+1,LEN($M67))) = "", "0", TRIM(MID(SUBSTITUTE($M67,",",REPT(" ",LEN($M67))),6 *LEN($M67)+1,LEN($M67))))) + VALUE(IF(TRIM(MID(SUBSTITUTE($M67,",",REPT(" ",LEN($M67))), 7 *LEN($M67)+1,LEN($M67))) = "", "0", TRIM(MID(SUBSTITUTE($M67,",",REPT(" ",LEN($M67))),7 *LEN($M67)+1,LEN($M67))))) + VALUE(IF(TRIM(MID(SUBSTITUTE($M67,",",REPT(" ",LEN($M67))), 8 *LEN($M67)+1,LEN($M67))) = "", "0", TRIM(MID(SUBSTITUTE($M67,",",REPT(" ",LEN($M67))),8 *LEN($M67)+1,LEN($M67))))) + VALUE(IF(TRIM(MID(SUBSTITUTE($M67,",",REPT(" ",LEN($M67))), 9 *LEN($M67)+1,LEN($M67))) = "", "0", TRIM(MID(SUBSTITUTE($M67,",",REPT(" ",LEN($M67))),9 *LEN($M67)+1,LEN($M67))))) + VALUE(IF(TRIM(MID(SUBSTITUTE($M67,",",REPT(" ",LEN($M67))), 10 *LEN($M67)+1,LEN($M67))) = "", "0", TRIM(MID(SUBSTITUTE($M67,",",REPT(" ",LEN($M67))),10 *LEN($M67)+1,LEN($M67)))))</f>
        <v>0</v>
      </c>
      <c r="W67">
        <f t="shared" ca="1" si="30"/>
        <v>0</v>
      </c>
      <c r="X67" t="str">
        <f t="shared" ca="1" si="31"/>
        <v/>
      </c>
    </row>
    <row r="68" spans="1:24" x14ac:dyDescent="0.35">
      <c r="A68" s="13" t="str">
        <f t="shared" ca="1" si="22"/>
        <v/>
      </c>
      <c r="B68" s="13" t="s">
        <v>244</v>
      </c>
      <c r="C68" s="13" t="s">
        <v>244</v>
      </c>
      <c r="D68" s="13" t="s">
        <v>244</v>
      </c>
      <c r="E68" s="13" t="s">
        <v>244</v>
      </c>
      <c r="F68" s="13" t="s">
        <v>244</v>
      </c>
      <c r="G68" s="13" t="s">
        <v>244</v>
      </c>
      <c r="H68" s="13" t="s">
        <v>244</v>
      </c>
      <c r="J68" s="1">
        <f t="shared" ca="1" si="23"/>
        <v>37.75</v>
      </c>
      <c r="M68" s="14">
        <v>7000</v>
      </c>
      <c r="N68" s="8">
        <f t="shared" ca="1" si="24"/>
        <v>918.75</v>
      </c>
      <c r="O68" s="13" t="s">
        <v>244</v>
      </c>
      <c r="P68">
        <f t="shared" ca="1" si="25"/>
        <v>-918.75</v>
      </c>
      <c r="Q68">
        <f t="shared" ca="1" si="26"/>
        <v>-140</v>
      </c>
      <c r="R68">
        <f t="shared" si="27"/>
        <v>1</v>
      </c>
      <c r="S68">
        <f t="shared" ca="1" si="28"/>
        <v>-140</v>
      </c>
      <c r="T68" t="str">
        <f>IF(H68="","",VLOOKUP(H68,'Вода SKU'!$A$1:$B$150,2,0))</f>
        <v>-</v>
      </c>
      <c r="U68">
        <f t="shared" ca="1" si="29"/>
        <v>7.6190476190476186</v>
      </c>
      <c r="V68">
        <f t="shared" si="32"/>
        <v>7000</v>
      </c>
      <c r="W68">
        <f t="shared" ca="1" si="30"/>
        <v>918.75</v>
      </c>
      <c r="X68">
        <f t="shared" ca="1" si="31"/>
        <v>1050</v>
      </c>
    </row>
    <row r="69" spans="1:24" x14ac:dyDescent="0.35">
      <c r="A69" s="16">
        <f t="shared" ca="1" si="22"/>
        <v>19</v>
      </c>
      <c r="B69" s="16" t="s">
        <v>253</v>
      </c>
      <c r="C69" s="16">
        <v>850</v>
      </c>
      <c r="D69" s="16" t="s">
        <v>269</v>
      </c>
      <c r="E69" s="16" t="s">
        <v>296</v>
      </c>
      <c r="F69" s="16" t="s">
        <v>297</v>
      </c>
      <c r="G69" s="16" t="s">
        <v>257</v>
      </c>
      <c r="H69" s="16" t="s">
        <v>299</v>
      </c>
      <c r="I69" s="16">
        <v>850</v>
      </c>
      <c r="J69" s="1" t="str">
        <f t="shared" ca="1" si="23"/>
        <v/>
      </c>
      <c r="K69" s="16">
        <v>1</v>
      </c>
      <c r="L69" s="16"/>
      <c r="M69" s="9"/>
      <c r="N69" s="8" t="str">
        <f t="shared" ca="1" si="24"/>
        <v/>
      </c>
      <c r="P69">
        <f t="shared" si="25"/>
        <v>850</v>
      </c>
      <c r="Q69">
        <f t="shared" ca="1" si="26"/>
        <v>0</v>
      </c>
      <c r="R69">
        <f t="shared" si="27"/>
        <v>0</v>
      </c>
      <c r="S69">
        <f t="shared" ca="1" si="28"/>
        <v>-140</v>
      </c>
      <c r="T69" t="str">
        <f>IF(H69="","",VLOOKUP(H69,'Вода SKU'!$A$1:$B$150,2,0))</f>
        <v>2.7, Альче</v>
      </c>
      <c r="U69">
        <f t="shared" ca="1" si="29"/>
        <v>9.4117647058823533</v>
      </c>
      <c r="V69">
        <f t="shared" si="32"/>
        <v>0</v>
      </c>
      <c r="W69">
        <f t="shared" ca="1" si="30"/>
        <v>0</v>
      </c>
      <c r="X69" t="str">
        <f t="shared" ca="1" si="31"/>
        <v/>
      </c>
    </row>
    <row r="70" spans="1:24" x14ac:dyDescent="0.35">
      <c r="A70" s="13" t="str">
        <f t="shared" ca="1" si="22"/>
        <v/>
      </c>
      <c r="B70" s="13" t="s">
        <v>244</v>
      </c>
      <c r="C70" s="13" t="s">
        <v>244</v>
      </c>
      <c r="D70" s="13" t="s">
        <v>244</v>
      </c>
      <c r="E70" s="13" t="s">
        <v>244</v>
      </c>
      <c r="F70" s="13" t="s">
        <v>244</v>
      </c>
      <c r="G70" s="13" t="s">
        <v>244</v>
      </c>
      <c r="H70" s="13" t="s">
        <v>244</v>
      </c>
      <c r="J70" s="1">
        <f t="shared" ca="1" si="23"/>
        <v>0</v>
      </c>
      <c r="M70" s="14">
        <v>8000</v>
      </c>
      <c r="N70" s="8">
        <f t="shared" ca="1" si="24"/>
        <v>850</v>
      </c>
      <c r="O70" s="13" t="s">
        <v>244</v>
      </c>
      <c r="P70">
        <f t="shared" ca="1" si="25"/>
        <v>-850</v>
      </c>
      <c r="Q70">
        <f t="shared" ca="1" si="26"/>
        <v>-140</v>
      </c>
      <c r="R70">
        <f t="shared" si="27"/>
        <v>1</v>
      </c>
      <c r="S70">
        <f t="shared" ca="1" si="28"/>
        <v>-140</v>
      </c>
      <c r="T70" t="str">
        <f>IF(H70="","",VLOOKUP(H70,'Вода SKU'!$A$1:$B$150,2,0))</f>
        <v>-</v>
      </c>
      <c r="U70">
        <f t="shared" ca="1" si="29"/>
        <v>9.4117647058823533</v>
      </c>
      <c r="V70">
        <f t="shared" si="32"/>
        <v>8000</v>
      </c>
      <c r="W70">
        <f t="shared" ca="1" si="30"/>
        <v>850</v>
      </c>
      <c r="X70">
        <f t="shared" ca="1" si="31"/>
        <v>850</v>
      </c>
    </row>
    <row r="71" spans="1:24" x14ac:dyDescent="0.35">
      <c r="A71" s="11">
        <f t="shared" ca="1" si="22"/>
        <v>20</v>
      </c>
      <c r="B71" s="11" t="s">
        <v>245</v>
      </c>
      <c r="C71" s="11">
        <v>1050</v>
      </c>
      <c r="D71" s="11" t="s">
        <v>229</v>
      </c>
      <c r="E71" s="11" t="s">
        <v>230</v>
      </c>
      <c r="F71" s="11" t="s">
        <v>231</v>
      </c>
      <c r="G71" s="11" t="s">
        <v>232</v>
      </c>
      <c r="H71" s="11" t="s">
        <v>300</v>
      </c>
      <c r="I71" s="11">
        <v>900</v>
      </c>
      <c r="J71" s="1" t="str">
        <f t="shared" ca="1" si="23"/>
        <v/>
      </c>
      <c r="K71" s="11">
        <v>1</v>
      </c>
      <c r="L71" s="11"/>
      <c r="M71" s="9"/>
      <c r="N71" s="8" t="str">
        <f t="shared" ca="1" si="24"/>
        <v/>
      </c>
      <c r="P71">
        <f t="shared" si="25"/>
        <v>900</v>
      </c>
      <c r="Q71">
        <f t="shared" ca="1" si="26"/>
        <v>0</v>
      </c>
      <c r="R71">
        <f t="shared" si="27"/>
        <v>0</v>
      </c>
      <c r="S71">
        <f t="shared" ca="1" si="28"/>
        <v>-140</v>
      </c>
      <c r="T71" t="str">
        <f>IF(H71="","",VLOOKUP(H71,'Вода SKU'!$A$1:$B$150,2,0))</f>
        <v>3.2, Сакко</v>
      </c>
      <c r="U71">
        <f t="shared" ca="1" si="29"/>
        <v>7.6190476190476186</v>
      </c>
      <c r="V71">
        <f t="shared" si="32"/>
        <v>0</v>
      </c>
      <c r="W71">
        <f t="shared" ca="1" si="30"/>
        <v>0</v>
      </c>
      <c r="X71" t="str">
        <f t="shared" ca="1" si="31"/>
        <v/>
      </c>
    </row>
    <row r="72" spans="1:24" x14ac:dyDescent="0.35">
      <c r="A72" s="13" t="str">
        <f t="shared" ca="1" si="22"/>
        <v/>
      </c>
      <c r="B72" s="13" t="s">
        <v>244</v>
      </c>
      <c r="C72" s="13" t="s">
        <v>244</v>
      </c>
      <c r="D72" s="13" t="s">
        <v>244</v>
      </c>
      <c r="E72" s="13" t="s">
        <v>244</v>
      </c>
      <c r="F72" s="13" t="s">
        <v>244</v>
      </c>
      <c r="G72" s="13" t="s">
        <v>244</v>
      </c>
      <c r="H72" s="13" t="s">
        <v>244</v>
      </c>
      <c r="J72" s="1">
        <f t="shared" ca="1" si="23"/>
        <v>18.75</v>
      </c>
      <c r="M72" s="14">
        <v>7000</v>
      </c>
      <c r="N72" s="8">
        <f t="shared" ca="1" si="24"/>
        <v>918.75</v>
      </c>
      <c r="O72" s="13" t="s">
        <v>244</v>
      </c>
      <c r="P72">
        <f t="shared" ca="1" si="25"/>
        <v>-918.75</v>
      </c>
      <c r="Q72">
        <f t="shared" ca="1" si="26"/>
        <v>-158.75</v>
      </c>
      <c r="R72">
        <f t="shared" si="27"/>
        <v>1</v>
      </c>
      <c r="S72">
        <f t="shared" ca="1" si="28"/>
        <v>-158.75</v>
      </c>
      <c r="T72" t="str">
        <f>IF(H72="","",VLOOKUP(H72,'Вода SKU'!$A$1:$B$150,2,0))</f>
        <v>-</v>
      </c>
      <c r="U72">
        <f t="shared" ca="1" si="29"/>
        <v>7.6190476190476186</v>
      </c>
      <c r="V72">
        <f t="shared" si="32"/>
        <v>7000</v>
      </c>
      <c r="W72">
        <f t="shared" ca="1" si="30"/>
        <v>918.75</v>
      </c>
      <c r="X72">
        <f t="shared" ca="1" si="31"/>
        <v>1050</v>
      </c>
    </row>
    <row r="73" spans="1:24" x14ac:dyDescent="0.35">
      <c r="A73" s="16">
        <f t="shared" ca="1" si="22"/>
        <v>21</v>
      </c>
      <c r="B73" s="16" t="s">
        <v>253</v>
      </c>
      <c r="C73" s="16">
        <v>850</v>
      </c>
      <c r="D73" s="16" t="s">
        <v>269</v>
      </c>
      <c r="E73" s="16" t="s">
        <v>296</v>
      </c>
      <c r="F73" s="16" t="s">
        <v>297</v>
      </c>
      <c r="G73" s="16" t="s">
        <v>257</v>
      </c>
      <c r="H73" s="16" t="s">
        <v>299</v>
      </c>
      <c r="I73" s="16">
        <v>850</v>
      </c>
      <c r="J73" s="1" t="str">
        <f t="shared" ca="1" si="23"/>
        <v/>
      </c>
      <c r="K73" s="16">
        <v>1</v>
      </c>
      <c r="L73" s="16"/>
      <c r="M73" s="9"/>
      <c r="N73" s="8" t="str">
        <f t="shared" ca="1" si="24"/>
        <v/>
      </c>
      <c r="P73">
        <f t="shared" si="25"/>
        <v>850</v>
      </c>
      <c r="Q73">
        <f t="shared" ca="1" si="26"/>
        <v>0</v>
      </c>
      <c r="R73">
        <f t="shared" si="27"/>
        <v>0</v>
      </c>
      <c r="S73">
        <f t="shared" ca="1" si="28"/>
        <v>-158.75</v>
      </c>
      <c r="T73" t="str">
        <f>IF(H73="","",VLOOKUP(H73,'Вода SKU'!$A$1:$B$150,2,0))</f>
        <v>2.7, Альче</v>
      </c>
      <c r="U73">
        <f t="shared" ca="1" si="29"/>
        <v>9.4117647058823533</v>
      </c>
      <c r="V73">
        <f t="shared" si="32"/>
        <v>0</v>
      </c>
      <c r="W73">
        <f t="shared" ca="1" si="30"/>
        <v>0</v>
      </c>
      <c r="X73" t="str">
        <f t="shared" ca="1" si="31"/>
        <v/>
      </c>
    </row>
    <row r="74" spans="1:24" x14ac:dyDescent="0.35">
      <c r="A74" s="13" t="str">
        <f t="shared" ca="1" si="22"/>
        <v/>
      </c>
      <c r="B74" s="13" t="s">
        <v>244</v>
      </c>
      <c r="C74" s="13" t="s">
        <v>244</v>
      </c>
      <c r="D74" s="13" t="s">
        <v>244</v>
      </c>
      <c r="E74" s="13" t="s">
        <v>244</v>
      </c>
      <c r="F74" s="13" t="s">
        <v>244</v>
      </c>
      <c r="G74" s="13" t="s">
        <v>244</v>
      </c>
      <c r="H74" s="13" t="s">
        <v>244</v>
      </c>
      <c r="J74" s="1">
        <f t="shared" ca="1" si="23"/>
        <v>0</v>
      </c>
      <c r="M74" s="14">
        <v>8000</v>
      </c>
      <c r="N74" s="8">
        <f t="shared" ca="1" si="24"/>
        <v>850</v>
      </c>
      <c r="O74" s="13" t="s">
        <v>244</v>
      </c>
      <c r="P74">
        <f t="shared" ca="1" si="25"/>
        <v>-850</v>
      </c>
      <c r="Q74">
        <f t="shared" ref="Q74:Q99" ca="1" si="33">IF(O74="-",SUM(INDIRECT(ADDRESS(2,COLUMN(P74))&amp;":"&amp;ADDRESS(ROW(),COLUMN(P74)))),0)</f>
        <v>-158.75</v>
      </c>
      <c r="R74">
        <f t="shared" si="27"/>
        <v>1</v>
      </c>
      <c r="S74">
        <f t="shared" ca="1" si="28"/>
        <v>-158.75</v>
      </c>
      <c r="T74" t="str">
        <f>IF(H74="","",VLOOKUP(H74,'Вода SKU'!$A$1:$B$150,2,0))</f>
        <v>-</v>
      </c>
      <c r="U74">
        <f t="shared" ca="1" si="29"/>
        <v>9.4117647058823533</v>
      </c>
      <c r="V74">
        <f t="shared" si="32"/>
        <v>8000</v>
      </c>
      <c r="W74">
        <f t="shared" ca="1" si="30"/>
        <v>850</v>
      </c>
      <c r="X74">
        <f t="shared" ca="1" si="31"/>
        <v>850</v>
      </c>
    </row>
    <row r="75" spans="1:24" x14ac:dyDescent="0.35">
      <c r="A75" s="16">
        <f t="shared" ca="1" si="22"/>
        <v>22</v>
      </c>
      <c r="B75" s="16" t="s">
        <v>253</v>
      </c>
      <c r="C75" s="16">
        <v>850</v>
      </c>
      <c r="D75" s="16" t="s">
        <v>269</v>
      </c>
      <c r="E75" s="16" t="s">
        <v>296</v>
      </c>
      <c r="F75" s="16" t="s">
        <v>297</v>
      </c>
      <c r="G75" s="16" t="s">
        <v>257</v>
      </c>
      <c r="H75" s="16" t="s">
        <v>299</v>
      </c>
      <c r="I75" s="16">
        <v>850</v>
      </c>
      <c r="J75" s="1" t="str">
        <f t="shared" ca="1" si="23"/>
        <v/>
      </c>
      <c r="K75" s="16">
        <v>1</v>
      </c>
      <c r="L75" s="16"/>
      <c r="M75" s="9"/>
      <c r="N75" s="8" t="str">
        <f t="shared" ca="1" si="24"/>
        <v/>
      </c>
      <c r="P75">
        <f t="shared" si="25"/>
        <v>850</v>
      </c>
      <c r="Q75">
        <f t="shared" ca="1" si="33"/>
        <v>0</v>
      </c>
      <c r="R75">
        <f t="shared" si="27"/>
        <v>0</v>
      </c>
      <c r="S75">
        <f t="shared" ca="1" si="28"/>
        <v>-158.75</v>
      </c>
      <c r="T75" t="str">
        <f>IF(H75="","",VLOOKUP(H75,'Вода SKU'!$A$1:$B$150,2,0))</f>
        <v>2.7, Альче</v>
      </c>
      <c r="U75">
        <f t="shared" ca="1" si="29"/>
        <v>9.4117647058823533</v>
      </c>
      <c r="V75">
        <f t="shared" si="32"/>
        <v>0</v>
      </c>
      <c r="W75">
        <f t="shared" ca="1" si="30"/>
        <v>0</v>
      </c>
      <c r="X75" t="str">
        <f t="shared" ca="1" si="31"/>
        <v/>
      </c>
    </row>
    <row r="76" spans="1:24" x14ac:dyDescent="0.35">
      <c r="A76" s="13" t="str">
        <f t="shared" ca="1" si="22"/>
        <v/>
      </c>
      <c r="B76" s="13" t="s">
        <v>244</v>
      </c>
      <c r="C76" s="13" t="s">
        <v>244</v>
      </c>
      <c r="D76" s="13" t="s">
        <v>244</v>
      </c>
      <c r="E76" s="13" t="s">
        <v>244</v>
      </c>
      <c r="F76" s="13" t="s">
        <v>244</v>
      </c>
      <c r="G76" s="13" t="s">
        <v>244</v>
      </c>
      <c r="H76" s="13" t="s">
        <v>244</v>
      </c>
      <c r="J76" s="1">
        <f t="shared" ca="1" si="23"/>
        <v>0</v>
      </c>
      <c r="M76" s="14">
        <v>8000</v>
      </c>
      <c r="N76" s="8">
        <f t="shared" ca="1" si="24"/>
        <v>850</v>
      </c>
      <c r="O76" s="13" t="s">
        <v>244</v>
      </c>
      <c r="P76">
        <f t="shared" ca="1" si="25"/>
        <v>-850</v>
      </c>
      <c r="Q76">
        <f t="shared" ca="1" si="33"/>
        <v>-158.75</v>
      </c>
      <c r="R76">
        <f t="shared" si="27"/>
        <v>1</v>
      </c>
      <c r="S76">
        <f t="shared" ca="1" si="28"/>
        <v>-158.75</v>
      </c>
      <c r="T76" t="str">
        <f>IF(H76="","",VLOOKUP(H76,'Вода SKU'!$A$1:$B$150,2,0))</f>
        <v>-</v>
      </c>
      <c r="U76">
        <f t="shared" ca="1" si="29"/>
        <v>9.4117647058823533</v>
      </c>
      <c r="V76">
        <f t="shared" si="32"/>
        <v>8000</v>
      </c>
      <c r="W76">
        <f t="shared" ca="1" si="30"/>
        <v>850</v>
      </c>
      <c r="X76">
        <f t="shared" ca="1" si="31"/>
        <v>850</v>
      </c>
    </row>
    <row r="77" spans="1:24" x14ac:dyDescent="0.35">
      <c r="A77" s="16">
        <f t="shared" ca="1" si="22"/>
        <v>23</v>
      </c>
      <c r="B77" s="16" t="s">
        <v>253</v>
      </c>
      <c r="C77" s="16">
        <v>850</v>
      </c>
      <c r="D77" s="16" t="s">
        <v>269</v>
      </c>
      <c r="E77" s="16" t="s">
        <v>296</v>
      </c>
      <c r="F77" s="16" t="s">
        <v>297</v>
      </c>
      <c r="G77" s="16" t="s">
        <v>257</v>
      </c>
      <c r="H77" s="16" t="s">
        <v>299</v>
      </c>
      <c r="I77" s="16">
        <v>850</v>
      </c>
      <c r="J77" s="1" t="str">
        <f t="shared" ca="1" si="23"/>
        <v/>
      </c>
      <c r="K77" s="16">
        <v>1</v>
      </c>
      <c r="L77" s="16"/>
      <c r="M77" s="9"/>
      <c r="N77" s="8" t="str">
        <f t="shared" ca="1" si="24"/>
        <v/>
      </c>
      <c r="P77">
        <f t="shared" si="25"/>
        <v>850</v>
      </c>
      <c r="Q77">
        <f t="shared" ca="1" si="33"/>
        <v>0</v>
      </c>
      <c r="R77">
        <f t="shared" si="27"/>
        <v>0</v>
      </c>
      <c r="S77">
        <f t="shared" ca="1" si="28"/>
        <v>-158.75</v>
      </c>
      <c r="T77" t="str">
        <f>IF(H77="","",VLOOKUP(H77,'Вода SKU'!$A$1:$B$150,2,0))</f>
        <v>2.7, Альче</v>
      </c>
      <c r="U77">
        <f t="shared" ca="1" si="29"/>
        <v>9.4117647058823533</v>
      </c>
      <c r="V77">
        <f t="shared" si="32"/>
        <v>0</v>
      </c>
      <c r="W77">
        <f t="shared" ca="1" si="30"/>
        <v>0</v>
      </c>
      <c r="X77" t="str">
        <f t="shared" ca="1" si="31"/>
        <v/>
      </c>
    </row>
    <row r="78" spans="1:24" x14ac:dyDescent="0.35">
      <c r="A78" s="13" t="str">
        <f t="shared" ca="1" si="22"/>
        <v/>
      </c>
      <c r="B78" s="13" t="s">
        <v>244</v>
      </c>
      <c r="C78" s="13" t="s">
        <v>244</v>
      </c>
      <c r="D78" s="13" t="s">
        <v>244</v>
      </c>
      <c r="E78" s="13" t="s">
        <v>244</v>
      </c>
      <c r="F78" s="13" t="s">
        <v>244</v>
      </c>
      <c r="G78" s="13" t="s">
        <v>244</v>
      </c>
      <c r="H78" s="13" t="s">
        <v>244</v>
      </c>
      <c r="J78" s="1">
        <f t="shared" ca="1" si="23"/>
        <v>0</v>
      </c>
      <c r="M78" s="14">
        <v>8000</v>
      </c>
      <c r="N78" s="8">
        <f t="shared" ca="1" si="24"/>
        <v>850</v>
      </c>
      <c r="O78" s="13" t="s">
        <v>244</v>
      </c>
      <c r="P78">
        <f t="shared" ca="1" si="25"/>
        <v>-850</v>
      </c>
      <c r="Q78">
        <f t="shared" ca="1" si="33"/>
        <v>-158.75</v>
      </c>
      <c r="R78">
        <f t="shared" si="27"/>
        <v>1</v>
      </c>
      <c r="S78">
        <f t="shared" ca="1" si="28"/>
        <v>-158.75</v>
      </c>
      <c r="T78" t="str">
        <f>IF(H78="","",VLOOKUP(H78,'Вода SKU'!$A$1:$B$150,2,0))</f>
        <v>-</v>
      </c>
      <c r="U78">
        <f t="shared" ca="1" si="29"/>
        <v>9.4117647058823533</v>
      </c>
      <c r="V78">
        <f t="shared" si="32"/>
        <v>8000</v>
      </c>
      <c r="W78">
        <f t="shared" ca="1" si="30"/>
        <v>850</v>
      </c>
      <c r="X78">
        <f t="shared" ca="1" si="31"/>
        <v>850</v>
      </c>
    </row>
    <row r="79" spans="1:24" x14ac:dyDescent="0.35">
      <c r="A79" s="16">
        <f t="shared" ca="1" si="22"/>
        <v>24</v>
      </c>
      <c r="B79" s="16" t="s">
        <v>253</v>
      </c>
      <c r="C79" s="16">
        <v>850</v>
      </c>
      <c r="D79" s="16" t="s">
        <v>269</v>
      </c>
      <c r="E79" s="16" t="s">
        <v>296</v>
      </c>
      <c r="F79" s="16" t="s">
        <v>297</v>
      </c>
      <c r="G79" s="16" t="s">
        <v>257</v>
      </c>
      <c r="H79" s="16" t="s">
        <v>299</v>
      </c>
      <c r="I79" s="16">
        <v>850</v>
      </c>
      <c r="J79" s="1" t="str">
        <f t="shared" ca="1" si="23"/>
        <v/>
      </c>
      <c r="K79" s="16">
        <v>1</v>
      </c>
      <c r="L79" s="16"/>
      <c r="M79" s="9"/>
      <c r="N79" s="8" t="str">
        <f t="shared" ca="1" si="24"/>
        <v/>
      </c>
      <c r="P79">
        <f t="shared" si="25"/>
        <v>850</v>
      </c>
      <c r="Q79">
        <f t="shared" ca="1" si="33"/>
        <v>0</v>
      </c>
      <c r="R79">
        <f t="shared" si="27"/>
        <v>0</v>
      </c>
      <c r="S79">
        <f t="shared" ca="1" si="28"/>
        <v>-158.75</v>
      </c>
      <c r="T79" t="str">
        <f>IF(H79="","",VLOOKUP(H79,'Вода SKU'!$A$1:$B$150,2,0))</f>
        <v>2.7, Альче</v>
      </c>
      <c r="U79">
        <f t="shared" ca="1" si="29"/>
        <v>9.4117647058823533</v>
      </c>
      <c r="V79">
        <f t="shared" si="32"/>
        <v>0</v>
      </c>
      <c r="W79">
        <f t="shared" ca="1" si="30"/>
        <v>0</v>
      </c>
      <c r="X79" t="str">
        <f t="shared" ca="1" si="31"/>
        <v/>
      </c>
    </row>
    <row r="80" spans="1:24" x14ac:dyDescent="0.35">
      <c r="A80" s="13" t="str">
        <f t="shared" ca="1" si="22"/>
        <v/>
      </c>
      <c r="B80" s="13" t="s">
        <v>244</v>
      </c>
      <c r="C80" s="13" t="s">
        <v>244</v>
      </c>
      <c r="D80" s="13" t="s">
        <v>244</v>
      </c>
      <c r="E80" s="13" t="s">
        <v>244</v>
      </c>
      <c r="F80" s="13" t="s">
        <v>244</v>
      </c>
      <c r="G80" s="13" t="s">
        <v>244</v>
      </c>
      <c r="H80" s="13" t="s">
        <v>244</v>
      </c>
      <c r="J80" s="1">
        <f t="shared" ca="1" si="23"/>
        <v>0</v>
      </c>
      <c r="M80" s="14">
        <v>8000</v>
      </c>
      <c r="N80" s="8">
        <f t="shared" ca="1" si="24"/>
        <v>850</v>
      </c>
      <c r="O80" s="13" t="s">
        <v>244</v>
      </c>
      <c r="P80">
        <f t="shared" ca="1" si="25"/>
        <v>-850</v>
      </c>
      <c r="Q80">
        <f t="shared" ca="1" si="33"/>
        <v>-158.75</v>
      </c>
      <c r="R80">
        <f t="shared" si="27"/>
        <v>1</v>
      </c>
      <c r="S80">
        <f t="shared" ca="1" si="28"/>
        <v>-158.75</v>
      </c>
      <c r="T80" t="str">
        <f>IF(H80="","",VLOOKUP(H80,'Вода SKU'!$A$1:$B$150,2,0))</f>
        <v>-</v>
      </c>
      <c r="U80">
        <f t="shared" ca="1" si="29"/>
        <v>9.4117647058823533</v>
      </c>
      <c r="V80">
        <f t="shared" si="32"/>
        <v>8000</v>
      </c>
      <c r="W80">
        <f t="shared" ca="1" si="30"/>
        <v>850</v>
      </c>
      <c r="X80">
        <f t="shared" ca="1" si="31"/>
        <v>850</v>
      </c>
    </row>
    <row r="81" spans="1:24" x14ac:dyDescent="0.35">
      <c r="A81" s="16">
        <f t="shared" ca="1" si="22"/>
        <v>25</v>
      </c>
      <c r="B81" s="16" t="s">
        <v>253</v>
      </c>
      <c r="C81" s="16">
        <v>850</v>
      </c>
      <c r="D81" s="16" t="s">
        <v>269</v>
      </c>
      <c r="E81" s="16" t="s">
        <v>296</v>
      </c>
      <c r="F81" s="16" t="s">
        <v>297</v>
      </c>
      <c r="G81" s="16" t="s">
        <v>257</v>
      </c>
      <c r="H81" s="16" t="s">
        <v>299</v>
      </c>
      <c r="I81" s="16">
        <v>850</v>
      </c>
      <c r="J81" s="1" t="str">
        <f t="shared" ca="1" si="23"/>
        <v/>
      </c>
      <c r="K81" s="16">
        <v>1</v>
      </c>
      <c r="L81" s="16" t="s">
        <v>88</v>
      </c>
      <c r="M81" s="9"/>
      <c r="N81" s="8" t="str">
        <f t="shared" ca="1" si="24"/>
        <v/>
      </c>
      <c r="P81">
        <f t="shared" si="25"/>
        <v>850</v>
      </c>
      <c r="Q81">
        <f t="shared" ca="1" si="33"/>
        <v>0</v>
      </c>
      <c r="R81">
        <f t="shared" si="27"/>
        <v>0</v>
      </c>
      <c r="S81">
        <f t="shared" ca="1" si="28"/>
        <v>-158.75</v>
      </c>
      <c r="T81" t="str">
        <f>IF(H81="","",VLOOKUP(H81,'Вода SKU'!$A$1:$B$150,2,0))</f>
        <v>2.7, Альче</v>
      </c>
      <c r="U81">
        <f t="shared" ca="1" si="29"/>
        <v>9.4117647058823533</v>
      </c>
      <c r="V81">
        <f t="shared" si="32"/>
        <v>0</v>
      </c>
      <c r="W81">
        <f t="shared" ca="1" si="30"/>
        <v>0</v>
      </c>
      <c r="X81" t="str">
        <f t="shared" ca="1" si="31"/>
        <v/>
      </c>
    </row>
    <row r="82" spans="1:24" x14ac:dyDescent="0.35">
      <c r="A82" s="13" t="str">
        <f t="shared" ca="1" si="22"/>
        <v/>
      </c>
      <c r="B82" s="13" t="s">
        <v>244</v>
      </c>
      <c r="C82" s="13" t="s">
        <v>244</v>
      </c>
      <c r="D82" s="13" t="s">
        <v>244</v>
      </c>
      <c r="E82" s="13" t="s">
        <v>244</v>
      </c>
      <c r="F82" s="13" t="s">
        <v>244</v>
      </c>
      <c r="G82" s="13" t="s">
        <v>244</v>
      </c>
      <c r="H82" s="13" t="s">
        <v>244</v>
      </c>
      <c r="J82" s="1">
        <f t="shared" ca="1" si="23"/>
        <v>0</v>
      </c>
      <c r="M82" s="14">
        <v>8000</v>
      </c>
      <c r="N82" s="8">
        <f t="shared" ca="1" si="24"/>
        <v>850</v>
      </c>
      <c r="O82" s="13" t="s">
        <v>244</v>
      </c>
      <c r="P82">
        <f t="shared" ca="1" si="25"/>
        <v>-850</v>
      </c>
      <c r="Q82">
        <f t="shared" ca="1" si="33"/>
        <v>-158.75</v>
      </c>
      <c r="R82">
        <f t="shared" si="27"/>
        <v>1</v>
      </c>
      <c r="S82">
        <f t="shared" ca="1" si="28"/>
        <v>-158.75</v>
      </c>
      <c r="T82" t="str">
        <f>IF(H82="","",VLOOKUP(H82,'Вода SKU'!$A$1:$B$150,2,0))</f>
        <v>-</v>
      </c>
      <c r="U82">
        <f t="shared" ca="1" si="29"/>
        <v>9.4117647058823533</v>
      </c>
      <c r="V82">
        <f t="shared" si="32"/>
        <v>8000</v>
      </c>
      <c r="W82">
        <f t="shared" ca="1" si="30"/>
        <v>850</v>
      </c>
      <c r="X82">
        <f t="shared" ca="1" si="31"/>
        <v>850</v>
      </c>
    </row>
    <row r="83" spans="1:24" x14ac:dyDescent="0.35">
      <c r="A83" s="15">
        <f t="shared" ca="1" si="22"/>
        <v>26</v>
      </c>
      <c r="B83" s="15" t="s">
        <v>253</v>
      </c>
      <c r="C83" s="15">
        <v>850</v>
      </c>
      <c r="D83" s="15" t="s">
        <v>254</v>
      </c>
      <c r="E83" s="15" t="s">
        <v>301</v>
      </c>
      <c r="F83" s="15" t="s">
        <v>302</v>
      </c>
      <c r="G83" s="15" t="s">
        <v>257</v>
      </c>
      <c r="H83" s="15" t="s">
        <v>303</v>
      </c>
      <c r="I83" s="15">
        <v>850</v>
      </c>
      <c r="J83" s="1" t="str">
        <f t="shared" ca="1" si="23"/>
        <v/>
      </c>
      <c r="K83" s="15">
        <v>1</v>
      </c>
      <c r="L83" s="15"/>
      <c r="M83" s="9"/>
      <c r="N83" s="8" t="str">
        <f t="shared" ca="1" si="24"/>
        <v/>
      </c>
      <c r="P83">
        <f t="shared" si="25"/>
        <v>850</v>
      </c>
      <c r="Q83">
        <f t="shared" ca="1" si="33"/>
        <v>0</v>
      </c>
      <c r="R83">
        <f t="shared" si="27"/>
        <v>0</v>
      </c>
      <c r="S83">
        <f t="shared" ca="1" si="28"/>
        <v>-158.75</v>
      </c>
      <c r="T83" t="str">
        <f>IF(H83="","",VLOOKUP(H83,'Вода SKU'!$A$1:$B$150,2,0))</f>
        <v>2.7, Альче</v>
      </c>
      <c r="U83">
        <f t="shared" ca="1" si="29"/>
        <v>9.4117647058823533</v>
      </c>
      <c r="V83">
        <f t="shared" si="32"/>
        <v>0</v>
      </c>
      <c r="W83">
        <f t="shared" ca="1" si="30"/>
        <v>0</v>
      </c>
      <c r="X83" t="str">
        <f t="shared" ca="1" si="31"/>
        <v/>
      </c>
    </row>
    <row r="84" spans="1:24" x14ac:dyDescent="0.35">
      <c r="A84" s="13" t="str">
        <f t="shared" ca="1" si="22"/>
        <v/>
      </c>
      <c r="B84" s="13" t="s">
        <v>244</v>
      </c>
      <c r="C84" s="13" t="s">
        <v>244</v>
      </c>
      <c r="D84" s="13" t="s">
        <v>244</v>
      </c>
      <c r="E84" s="13" t="s">
        <v>244</v>
      </c>
      <c r="F84" s="13" t="s">
        <v>244</v>
      </c>
      <c r="G84" s="13" t="s">
        <v>244</v>
      </c>
      <c r="H84" s="13" t="s">
        <v>244</v>
      </c>
      <c r="J84" s="1">
        <f t="shared" ca="1" si="23"/>
        <v>0</v>
      </c>
      <c r="M84" s="14">
        <v>8000</v>
      </c>
      <c r="N84" s="8">
        <f t="shared" ca="1" si="24"/>
        <v>850</v>
      </c>
      <c r="O84" s="13" t="s">
        <v>244</v>
      </c>
      <c r="P84">
        <f t="shared" ca="1" si="25"/>
        <v>-850</v>
      </c>
      <c r="Q84">
        <f t="shared" ca="1" si="33"/>
        <v>-158.75</v>
      </c>
      <c r="R84">
        <f t="shared" si="27"/>
        <v>1</v>
      </c>
      <c r="S84">
        <f t="shared" ca="1" si="28"/>
        <v>-158.75</v>
      </c>
      <c r="T84" t="str">
        <f>IF(H84="","",VLOOKUP(H84,'Вода SKU'!$A$1:$B$150,2,0))</f>
        <v>-</v>
      </c>
      <c r="U84">
        <f t="shared" ca="1" si="29"/>
        <v>9.4117647058823533</v>
      </c>
      <c r="V84">
        <f t="shared" si="32"/>
        <v>8000</v>
      </c>
      <c r="W84">
        <f t="shared" ca="1" si="30"/>
        <v>850</v>
      </c>
      <c r="X84">
        <f t="shared" ca="1" si="31"/>
        <v>850</v>
      </c>
    </row>
    <row r="85" spans="1:24" x14ac:dyDescent="0.35">
      <c r="A85" s="15">
        <f t="shared" ca="1" si="22"/>
        <v>27</v>
      </c>
      <c r="B85" s="15" t="s">
        <v>253</v>
      </c>
      <c r="C85" s="15">
        <v>850</v>
      </c>
      <c r="D85" s="15" t="s">
        <v>254</v>
      </c>
      <c r="E85" s="15" t="s">
        <v>301</v>
      </c>
      <c r="F85" s="15" t="s">
        <v>302</v>
      </c>
      <c r="G85" s="15" t="s">
        <v>257</v>
      </c>
      <c r="H85" s="15" t="s">
        <v>304</v>
      </c>
      <c r="I85" s="15">
        <v>528</v>
      </c>
      <c r="J85" s="1" t="str">
        <f t="shared" ca="1" si="23"/>
        <v/>
      </c>
      <c r="K85" s="15">
        <v>1</v>
      </c>
      <c r="L85" s="15"/>
      <c r="M85" s="9"/>
      <c r="N85" s="8" t="str">
        <f t="shared" ca="1" si="24"/>
        <v/>
      </c>
      <c r="P85">
        <f t="shared" si="25"/>
        <v>528</v>
      </c>
      <c r="Q85">
        <f t="shared" ca="1" si="33"/>
        <v>0</v>
      </c>
      <c r="R85">
        <f t="shared" si="27"/>
        <v>0</v>
      </c>
      <c r="S85">
        <f t="shared" ca="1" si="28"/>
        <v>-158.75</v>
      </c>
      <c r="T85" t="str">
        <f>IF(H85="","",VLOOKUP(H85,'Вода SKU'!$A$1:$B$150,2,0))</f>
        <v>2.7, Сакко</v>
      </c>
      <c r="U85">
        <f t="shared" ca="1" si="29"/>
        <v>9.4117647058823533</v>
      </c>
      <c r="V85">
        <f t="shared" si="32"/>
        <v>0</v>
      </c>
      <c r="W85">
        <f t="shared" ca="1" si="30"/>
        <v>0</v>
      </c>
      <c r="X85" t="str">
        <f t="shared" ca="1" si="31"/>
        <v/>
      </c>
    </row>
    <row r="86" spans="1:24" x14ac:dyDescent="0.35">
      <c r="A86" s="15">
        <f t="shared" ca="1" si="22"/>
        <v>27</v>
      </c>
      <c r="B86" s="15" t="s">
        <v>253</v>
      </c>
      <c r="C86" s="15">
        <v>850</v>
      </c>
      <c r="D86" s="15" t="s">
        <v>254</v>
      </c>
      <c r="E86" s="15" t="s">
        <v>301</v>
      </c>
      <c r="F86" s="15" t="s">
        <v>302</v>
      </c>
      <c r="G86" s="15" t="s">
        <v>257</v>
      </c>
      <c r="H86" s="15" t="s">
        <v>305</v>
      </c>
      <c r="I86" s="15">
        <v>322</v>
      </c>
      <c r="J86" s="1" t="str">
        <f t="shared" ca="1" si="23"/>
        <v/>
      </c>
      <c r="K86" s="15">
        <v>1</v>
      </c>
      <c r="L86" s="15"/>
      <c r="M86" s="9"/>
      <c r="N86" s="8" t="str">
        <f t="shared" ca="1" si="24"/>
        <v/>
      </c>
      <c r="P86">
        <f t="shared" si="25"/>
        <v>322</v>
      </c>
      <c r="Q86">
        <f t="shared" ca="1" si="33"/>
        <v>0</v>
      </c>
      <c r="R86">
        <f t="shared" si="27"/>
        <v>0</v>
      </c>
      <c r="S86">
        <f t="shared" ca="1" si="28"/>
        <v>-158.75</v>
      </c>
      <c r="T86" t="str">
        <f>IF(H86="","",VLOOKUP(H86,'Вода SKU'!$A$1:$B$150,2,0))</f>
        <v>2.7, Сакко</v>
      </c>
      <c r="U86">
        <f t="shared" ca="1" si="29"/>
        <v>9.4117647058823533</v>
      </c>
      <c r="V86">
        <f t="shared" si="32"/>
        <v>0</v>
      </c>
      <c r="W86">
        <f t="shared" ca="1" si="30"/>
        <v>0</v>
      </c>
      <c r="X86" t="str">
        <f t="shared" ca="1" si="31"/>
        <v/>
      </c>
    </row>
    <row r="87" spans="1:24" x14ac:dyDescent="0.35">
      <c r="A87" s="13" t="str">
        <f t="shared" ca="1" si="22"/>
        <v/>
      </c>
      <c r="B87" s="13" t="s">
        <v>244</v>
      </c>
      <c r="C87" s="13" t="s">
        <v>244</v>
      </c>
      <c r="D87" s="13" t="s">
        <v>244</v>
      </c>
      <c r="E87" s="13" t="s">
        <v>244</v>
      </c>
      <c r="F87" s="13" t="s">
        <v>244</v>
      </c>
      <c r="G87" s="13" t="s">
        <v>244</v>
      </c>
      <c r="H87" s="13" t="s">
        <v>244</v>
      </c>
      <c r="J87" s="1">
        <f t="shared" ca="1" si="23"/>
        <v>0</v>
      </c>
      <c r="M87" s="14">
        <v>8000</v>
      </c>
      <c r="N87" s="8">
        <f t="shared" ca="1" si="24"/>
        <v>850</v>
      </c>
      <c r="O87" s="13" t="s">
        <v>244</v>
      </c>
      <c r="P87">
        <f t="shared" ca="1" si="25"/>
        <v>-850</v>
      </c>
      <c r="Q87">
        <f t="shared" ca="1" si="33"/>
        <v>-158.75</v>
      </c>
      <c r="R87">
        <f t="shared" si="27"/>
        <v>1</v>
      </c>
      <c r="S87">
        <f t="shared" ca="1" si="28"/>
        <v>-158.75</v>
      </c>
      <c r="T87" t="str">
        <f>IF(H87="","",VLOOKUP(H87,'Вода SKU'!$A$1:$B$150,2,0))</f>
        <v>-</v>
      </c>
      <c r="U87">
        <f t="shared" ca="1" si="29"/>
        <v>9.4117647058823533</v>
      </c>
      <c r="V87">
        <f t="shared" si="32"/>
        <v>8000</v>
      </c>
      <c r="W87">
        <f t="shared" ca="1" si="30"/>
        <v>850</v>
      </c>
      <c r="X87">
        <f t="shared" ca="1" si="31"/>
        <v>850</v>
      </c>
    </row>
    <row r="88" spans="1:24" x14ac:dyDescent="0.35">
      <c r="A88" s="15">
        <f t="shared" ca="1" si="22"/>
        <v>28</v>
      </c>
      <c r="B88" s="15" t="s">
        <v>253</v>
      </c>
      <c r="C88" s="15">
        <v>850</v>
      </c>
      <c r="D88" s="15" t="s">
        <v>254</v>
      </c>
      <c r="E88" s="15" t="s">
        <v>301</v>
      </c>
      <c r="F88" s="15" t="s">
        <v>302</v>
      </c>
      <c r="G88" s="15" t="s">
        <v>257</v>
      </c>
      <c r="H88" s="15" t="s">
        <v>305</v>
      </c>
      <c r="I88" s="15">
        <v>850</v>
      </c>
      <c r="J88" s="1" t="str">
        <f t="shared" ca="1" si="23"/>
        <v/>
      </c>
      <c r="K88" s="15">
        <v>1</v>
      </c>
      <c r="L88" s="15"/>
      <c r="M88" s="9"/>
      <c r="N88" s="8" t="str">
        <f t="shared" ca="1" si="24"/>
        <v/>
      </c>
      <c r="P88">
        <f t="shared" si="25"/>
        <v>850</v>
      </c>
      <c r="Q88">
        <f t="shared" ca="1" si="33"/>
        <v>0</v>
      </c>
      <c r="R88">
        <f t="shared" si="27"/>
        <v>0</v>
      </c>
      <c r="S88">
        <f t="shared" ca="1" si="28"/>
        <v>-158.75</v>
      </c>
      <c r="T88" t="str">
        <f>IF(H88="","",VLOOKUP(H88,'Вода SKU'!$A$1:$B$150,2,0))</f>
        <v>2.7, Сакко</v>
      </c>
      <c r="U88">
        <f t="shared" ca="1" si="29"/>
        <v>9.4117647058823533</v>
      </c>
      <c r="V88">
        <f t="shared" si="32"/>
        <v>0</v>
      </c>
      <c r="W88">
        <f t="shared" ca="1" si="30"/>
        <v>0</v>
      </c>
      <c r="X88" t="str">
        <f t="shared" ca="1" si="31"/>
        <v/>
      </c>
    </row>
    <row r="89" spans="1:24" x14ac:dyDescent="0.35">
      <c r="A89" s="13" t="str">
        <f t="shared" ca="1" si="22"/>
        <v/>
      </c>
      <c r="B89" s="13" t="s">
        <v>244</v>
      </c>
      <c r="C89" s="13" t="s">
        <v>244</v>
      </c>
      <c r="D89" s="13" t="s">
        <v>244</v>
      </c>
      <c r="E89" s="13" t="s">
        <v>244</v>
      </c>
      <c r="F89" s="13" t="s">
        <v>244</v>
      </c>
      <c r="G89" s="13" t="s">
        <v>244</v>
      </c>
      <c r="H89" s="13" t="s">
        <v>244</v>
      </c>
      <c r="J89" s="1">
        <f t="shared" ca="1" si="23"/>
        <v>0</v>
      </c>
      <c r="M89" s="14">
        <v>8000</v>
      </c>
      <c r="N89" s="8">
        <f t="shared" ca="1" si="24"/>
        <v>850</v>
      </c>
      <c r="O89" s="13" t="s">
        <v>244</v>
      </c>
      <c r="P89">
        <f t="shared" ca="1" si="25"/>
        <v>-850</v>
      </c>
      <c r="Q89">
        <f t="shared" ca="1" si="33"/>
        <v>-158.75</v>
      </c>
      <c r="R89">
        <f t="shared" si="27"/>
        <v>1</v>
      </c>
      <c r="S89">
        <f t="shared" ca="1" si="28"/>
        <v>-158.75</v>
      </c>
      <c r="T89" t="str">
        <f>IF(H89="","",VLOOKUP(H89,'Вода SKU'!$A$1:$B$150,2,0))</f>
        <v>-</v>
      </c>
      <c r="U89">
        <f t="shared" ca="1" si="29"/>
        <v>9.4117647058823533</v>
      </c>
      <c r="V89">
        <f t="shared" si="32"/>
        <v>8000</v>
      </c>
      <c r="W89">
        <f t="shared" ca="1" si="30"/>
        <v>850</v>
      </c>
      <c r="X89">
        <f t="shared" ca="1" si="31"/>
        <v>850</v>
      </c>
    </row>
    <row r="90" spans="1:24" x14ac:dyDescent="0.35">
      <c r="A90" s="15">
        <f t="shared" ca="1" si="22"/>
        <v>29</v>
      </c>
      <c r="B90" s="15" t="s">
        <v>253</v>
      </c>
      <c r="C90" s="15">
        <v>850</v>
      </c>
      <c r="D90" s="15" t="s">
        <v>254</v>
      </c>
      <c r="E90" s="15" t="s">
        <v>301</v>
      </c>
      <c r="F90" s="15" t="s">
        <v>302</v>
      </c>
      <c r="G90" s="15" t="s">
        <v>257</v>
      </c>
      <c r="H90" s="15" t="s">
        <v>305</v>
      </c>
      <c r="I90" s="15">
        <v>850</v>
      </c>
      <c r="J90" s="1" t="str">
        <f t="shared" ca="1" si="23"/>
        <v/>
      </c>
      <c r="K90" s="15">
        <v>1</v>
      </c>
      <c r="L90" s="15"/>
      <c r="M90" s="9"/>
      <c r="N90" s="8" t="str">
        <f t="shared" ca="1" si="24"/>
        <v/>
      </c>
      <c r="P90">
        <f t="shared" si="25"/>
        <v>850</v>
      </c>
      <c r="Q90">
        <f t="shared" ca="1" si="33"/>
        <v>0</v>
      </c>
      <c r="R90">
        <f t="shared" si="27"/>
        <v>0</v>
      </c>
      <c r="S90">
        <f t="shared" ca="1" si="28"/>
        <v>-158.75</v>
      </c>
      <c r="T90" t="str">
        <f>IF(H90="","",VLOOKUP(H90,'Вода SKU'!$A$1:$B$150,2,0))</f>
        <v>2.7, Сакко</v>
      </c>
      <c r="U90">
        <f t="shared" ca="1" si="29"/>
        <v>9.4117647058823533</v>
      </c>
      <c r="V90">
        <f t="shared" si="32"/>
        <v>0</v>
      </c>
      <c r="W90">
        <f t="shared" ca="1" si="30"/>
        <v>0</v>
      </c>
      <c r="X90" t="str">
        <f t="shared" ca="1" si="31"/>
        <v/>
      </c>
    </row>
    <row r="91" spans="1:24" x14ac:dyDescent="0.35">
      <c r="A91" s="13" t="str">
        <f t="shared" ca="1" si="22"/>
        <v/>
      </c>
      <c r="B91" s="13" t="s">
        <v>244</v>
      </c>
      <c r="C91" s="13" t="s">
        <v>244</v>
      </c>
      <c r="D91" s="13" t="s">
        <v>244</v>
      </c>
      <c r="E91" s="13" t="s">
        <v>244</v>
      </c>
      <c r="F91" s="13" t="s">
        <v>244</v>
      </c>
      <c r="G91" s="13" t="s">
        <v>244</v>
      </c>
      <c r="H91" s="13" t="s">
        <v>244</v>
      </c>
      <c r="J91" s="1">
        <f t="shared" ca="1" si="23"/>
        <v>0</v>
      </c>
      <c r="M91" s="14">
        <v>8000</v>
      </c>
      <c r="N91" s="8">
        <f t="shared" ca="1" si="24"/>
        <v>850</v>
      </c>
      <c r="O91" s="13" t="s">
        <v>244</v>
      </c>
      <c r="P91">
        <f t="shared" ca="1" si="25"/>
        <v>-850</v>
      </c>
      <c r="Q91">
        <f t="shared" ca="1" si="33"/>
        <v>-158.75</v>
      </c>
      <c r="R91">
        <f t="shared" si="27"/>
        <v>1</v>
      </c>
      <c r="S91">
        <f t="shared" ca="1" si="28"/>
        <v>-158.75</v>
      </c>
      <c r="T91" t="str">
        <f>IF(H91="","",VLOOKUP(H91,'Вода SKU'!$A$1:$B$150,2,0))</f>
        <v>-</v>
      </c>
      <c r="U91">
        <f t="shared" ca="1" si="29"/>
        <v>9.4117647058823533</v>
      </c>
      <c r="V91">
        <f t="shared" si="32"/>
        <v>8000</v>
      </c>
      <c r="W91">
        <f t="shared" ca="1" si="30"/>
        <v>850</v>
      </c>
      <c r="X91">
        <f t="shared" ca="1" si="31"/>
        <v>850</v>
      </c>
    </row>
    <row r="92" spans="1:24" x14ac:dyDescent="0.35">
      <c r="A92" s="15">
        <f t="shared" ca="1" si="22"/>
        <v>30</v>
      </c>
      <c r="B92" s="15" t="s">
        <v>253</v>
      </c>
      <c r="C92" s="15">
        <v>850</v>
      </c>
      <c r="D92" s="15" t="s">
        <v>254</v>
      </c>
      <c r="E92" s="15" t="s">
        <v>301</v>
      </c>
      <c r="F92" s="15" t="s">
        <v>302</v>
      </c>
      <c r="G92" s="15" t="s">
        <v>257</v>
      </c>
      <c r="H92" s="15" t="s">
        <v>305</v>
      </c>
      <c r="I92" s="15">
        <v>850</v>
      </c>
      <c r="J92" s="1" t="str">
        <f t="shared" ca="1" si="23"/>
        <v/>
      </c>
      <c r="K92" s="15">
        <v>1</v>
      </c>
      <c r="L92" s="15"/>
      <c r="M92" s="9"/>
      <c r="N92" s="8" t="str">
        <f t="shared" ca="1" si="24"/>
        <v/>
      </c>
      <c r="P92">
        <f t="shared" si="25"/>
        <v>850</v>
      </c>
      <c r="Q92">
        <f t="shared" ca="1" si="33"/>
        <v>0</v>
      </c>
      <c r="R92">
        <f t="shared" si="27"/>
        <v>0</v>
      </c>
      <c r="S92">
        <f t="shared" ca="1" si="28"/>
        <v>-158.75</v>
      </c>
      <c r="T92" t="str">
        <f>IF(H92="","",VLOOKUP(H92,'Вода SKU'!$A$1:$B$150,2,0))</f>
        <v>2.7, Сакко</v>
      </c>
      <c r="U92">
        <f t="shared" ca="1" si="29"/>
        <v>9.4117647058823533</v>
      </c>
      <c r="V92">
        <f t="shared" si="32"/>
        <v>0</v>
      </c>
      <c r="W92">
        <f t="shared" ca="1" si="30"/>
        <v>0</v>
      </c>
      <c r="X92" t="str">
        <f t="shared" ca="1" si="31"/>
        <v/>
      </c>
    </row>
    <row r="93" spans="1:24" x14ac:dyDescent="0.35">
      <c r="A93" s="13" t="str">
        <f t="shared" ca="1" si="22"/>
        <v/>
      </c>
      <c r="B93" s="13" t="s">
        <v>244</v>
      </c>
      <c r="C93" s="13" t="s">
        <v>244</v>
      </c>
      <c r="D93" s="13" t="s">
        <v>244</v>
      </c>
      <c r="E93" s="13" t="s">
        <v>244</v>
      </c>
      <c r="F93" s="13" t="s">
        <v>244</v>
      </c>
      <c r="G93" s="13" t="s">
        <v>244</v>
      </c>
      <c r="H93" s="13" t="s">
        <v>244</v>
      </c>
      <c r="J93" s="1">
        <f t="shared" ca="1" si="23"/>
        <v>0</v>
      </c>
      <c r="M93" s="14">
        <v>8000</v>
      </c>
      <c r="N93" s="8">
        <f t="shared" ca="1" si="24"/>
        <v>850</v>
      </c>
      <c r="O93" s="13" t="s">
        <v>244</v>
      </c>
      <c r="P93">
        <f t="shared" ca="1" si="25"/>
        <v>-850</v>
      </c>
      <c r="Q93">
        <f t="shared" ca="1" si="33"/>
        <v>-158.75</v>
      </c>
      <c r="R93">
        <f t="shared" si="27"/>
        <v>1</v>
      </c>
      <c r="S93">
        <f t="shared" ca="1" si="28"/>
        <v>-158.75</v>
      </c>
      <c r="T93" t="str">
        <f>IF(H93="","",VLOOKUP(H93,'Вода SKU'!$A$1:$B$150,2,0))</f>
        <v>-</v>
      </c>
      <c r="U93">
        <f t="shared" ca="1" si="29"/>
        <v>9.4117647058823533</v>
      </c>
      <c r="V93">
        <f t="shared" si="32"/>
        <v>8000</v>
      </c>
      <c r="W93">
        <f t="shared" ca="1" si="30"/>
        <v>850</v>
      </c>
      <c r="X93">
        <f t="shared" ca="1" si="31"/>
        <v>850</v>
      </c>
    </row>
    <row r="94" spans="1:24" x14ac:dyDescent="0.35">
      <c r="A94" s="15">
        <f t="shared" ca="1" si="22"/>
        <v>31</v>
      </c>
      <c r="B94" s="15" t="s">
        <v>253</v>
      </c>
      <c r="C94" s="15">
        <v>850</v>
      </c>
      <c r="D94" s="15" t="s">
        <v>254</v>
      </c>
      <c r="E94" s="15" t="s">
        <v>301</v>
      </c>
      <c r="F94" s="15" t="s">
        <v>302</v>
      </c>
      <c r="G94" s="15" t="s">
        <v>257</v>
      </c>
      <c r="H94" s="15" t="s">
        <v>305</v>
      </c>
      <c r="I94" s="15">
        <v>850</v>
      </c>
      <c r="J94" s="1" t="str">
        <f t="shared" ca="1" si="23"/>
        <v/>
      </c>
      <c r="K94" s="15">
        <v>1</v>
      </c>
      <c r="L94" s="15"/>
      <c r="M94" s="9"/>
      <c r="N94" s="8" t="str">
        <f t="shared" ca="1" si="24"/>
        <v/>
      </c>
      <c r="P94">
        <f t="shared" si="25"/>
        <v>850</v>
      </c>
      <c r="Q94">
        <f t="shared" ca="1" si="33"/>
        <v>0</v>
      </c>
      <c r="R94">
        <f t="shared" si="27"/>
        <v>0</v>
      </c>
      <c r="S94">
        <f t="shared" ca="1" si="28"/>
        <v>-158.75</v>
      </c>
      <c r="T94" t="str">
        <f>IF(H94="","",VLOOKUP(H94,'Вода SKU'!$A$1:$B$150,2,0))</f>
        <v>2.7, Сакко</v>
      </c>
      <c r="U94">
        <f t="shared" ca="1" si="29"/>
        <v>9.4117647058823533</v>
      </c>
      <c r="V94">
        <f t="shared" si="32"/>
        <v>0</v>
      </c>
      <c r="W94">
        <f t="shared" ca="1" si="30"/>
        <v>0</v>
      </c>
      <c r="X94" t="str">
        <f t="shared" ca="1" si="31"/>
        <v/>
      </c>
    </row>
    <row r="95" spans="1:24" x14ac:dyDescent="0.35">
      <c r="A95" s="13" t="str">
        <f t="shared" ca="1" si="22"/>
        <v/>
      </c>
      <c r="B95" s="13" t="s">
        <v>244</v>
      </c>
      <c r="C95" s="13" t="s">
        <v>244</v>
      </c>
      <c r="D95" s="13" t="s">
        <v>244</v>
      </c>
      <c r="E95" s="13" t="s">
        <v>244</v>
      </c>
      <c r="F95" s="13" t="s">
        <v>244</v>
      </c>
      <c r="G95" s="13" t="s">
        <v>244</v>
      </c>
      <c r="H95" s="13" t="s">
        <v>244</v>
      </c>
      <c r="J95" s="1">
        <f t="shared" ca="1" si="23"/>
        <v>0</v>
      </c>
      <c r="M95" s="14">
        <v>8000</v>
      </c>
      <c r="N95" s="8">
        <f t="shared" ca="1" si="24"/>
        <v>850</v>
      </c>
      <c r="O95" s="13" t="s">
        <v>244</v>
      </c>
      <c r="P95">
        <f t="shared" ca="1" si="25"/>
        <v>-850</v>
      </c>
      <c r="Q95">
        <f t="shared" ca="1" si="33"/>
        <v>-158.75</v>
      </c>
      <c r="R95">
        <f t="shared" si="27"/>
        <v>1</v>
      </c>
      <c r="S95">
        <f t="shared" ca="1" si="28"/>
        <v>-158.75</v>
      </c>
      <c r="T95" t="str">
        <f>IF(H95="","",VLOOKUP(H95,'Вода SKU'!$A$1:$B$150,2,0))</f>
        <v>-</v>
      </c>
      <c r="U95">
        <f t="shared" ca="1" si="29"/>
        <v>9.4117647058823533</v>
      </c>
      <c r="V95">
        <f t="shared" si="32"/>
        <v>8000</v>
      </c>
      <c r="W95">
        <f t="shared" ca="1" si="30"/>
        <v>850</v>
      </c>
      <c r="X95">
        <f t="shared" ca="1" si="31"/>
        <v>850</v>
      </c>
    </row>
    <row r="96" spans="1:24" x14ac:dyDescent="0.35">
      <c r="A96" s="15">
        <f t="shared" ca="1" si="22"/>
        <v>32</v>
      </c>
      <c r="B96" s="15" t="s">
        <v>253</v>
      </c>
      <c r="C96" s="15">
        <v>850</v>
      </c>
      <c r="D96" s="15" t="s">
        <v>254</v>
      </c>
      <c r="E96" s="15" t="s">
        <v>301</v>
      </c>
      <c r="F96" s="15" t="s">
        <v>302</v>
      </c>
      <c r="G96" s="15" t="s">
        <v>257</v>
      </c>
      <c r="H96" s="15" t="s">
        <v>305</v>
      </c>
      <c r="I96" s="15">
        <v>850</v>
      </c>
      <c r="J96" s="1" t="str">
        <f t="shared" ca="1" si="23"/>
        <v/>
      </c>
      <c r="K96" s="15">
        <v>1</v>
      </c>
      <c r="L96" s="15"/>
      <c r="M96" s="9"/>
      <c r="N96" s="8" t="str">
        <f t="shared" ca="1" si="24"/>
        <v/>
      </c>
      <c r="P96">
        <f t="shared" si="25"/>
        <v>850</v>
      </c>
      <c r="Q96">
        <f t="shared" ca="1" si="33"/>
        <v>0</v>
      </c>
      <c r="R96">
        <f t="shared" si="27"/>
        <v>0</v>
      </c>
      <c r="S96">
        <f t="shared" ca="1" si="28"/>
        <v>-158.75</v>
      </c>
      <c r="T96" t="str">
        <f>IF(H96="","",VLOOKUP(H96,'Вода SKU'!$A$1:$B$150,2,0))</f>
        <v>2.7, Сакко</v>
      </c>
      <c r="U96">
        <f t="shared" ca="1" si="29"/>
        <v>9.4117647058823533</v>
      </c>
      <c r="V96">
        <f t="shared" si="32"/>
        <v>0</v>
      </c>
      <c r="W96">
        <f t="shared" ca="1" si="30"/>
        <v>0</v>
      </c>
      <c r="X96" t="str">
        <f t="shared" ca="1" si="31"/>
        <v/>
      </c>
    </row>
    <row r="97" spans="1:24" x14ac:dyDescent="0.35">
      <c r="A97" s="13" t="str">
        <f t="shared" ca="1" si="22"/>
        <v/>
      </c>
      <c r="B97" s="13" t="s">
        <v>244</v>
      </c>
      <c r="C97" s="13" t="s">
        <v>244</v>
      </c>
      <c r="D97" s="13" t="s">
        <v>244</v>
      </c>
      <c r="E97" s="13" t="s">
        <v>244</v>
      </c>
      <c r="F97" s="13" t="s">
        <v>244</v>
      </c>
      <c r="G97" s="13" t="s">
        <v>244</v>
      </c>
      <c r="H97" s="13" t="s">
        <v>244</v>
      </c>
      <c r="J97" s="1">
        <f t="shared" ca="1" si="23"/>
        <v>0</v>
      </c>
      <c r="M97" s="14">
        <v>8000</v>
      </c>
      <c r="N97" s="8">
        <f t="shared" ca="1" si="24"/>
        <v>850</v>
      </c>
      <c r="O97" s="13" t="s">
        <v>244</v>
      </c>
      <c r="P97">
        <f t="shared" ca="1" si="25"/>
        <v>-850</v>
      </c>
      <c r="Q97">
        <f t="shared" ca="1" si="33"/>
        <v>-158.75</v>
      </c>
      <c r="R97">
        <f t="shared" si="27"/>
        <v>1</v>
      </c>
      <c r="S97">
        <f t="shared" ca="1" si="28"/>
        <v>-158.75</v>
      </c>
      <c r="T97" t="str">
        <f>IF(H97="","",VLOOKUP(H97,'Вода SKU'!$A$1:$B$150,2,0))</f>
        <v>-</v>
      </c>
      <c r="U97">
        <f t="shared" ca="1" si="29"/>
        <v>9.4117647058823533</v>
      </c>
      <c r="V97">
        <f t="shared" si="32"/>
        <v>8000</v>
      </c>
      <c r="W97">
        <f t="shared" ca="1" si="30"/>
        <v>850</v>
      </c>
      <c r="X97">
        <f t="shared" ca="1" si="31"/>
        <v>850</v>
      </c>
    </row>
    <row r="98" spans="1:24" x14ac:dyDescent="0.35">
      <c r="A98" s="15">
        <f t="shared" ref="A98:A105" ca="1" si="34">IF(O98="-", "", 1 + SUM(INDIRECT(ADDRESS(2,COLUMN(R98)) &amp; ":" &amp; ADDRESS(ROW(),COLUMN(R98)))))</f>
        <v>33</v>
      </c>
      <c r="B98" s="15" t="s">
        <v>253</v>
      </c>
      <c r="C98" s="15">
        <v>850</v>
      </c>
      <c r="D98" s="15" t="s">
        <v>254</v>
      </c>
      <c r="E98" s="15" t="s">
        <v>301</v>
      </c>
      <c r="F98" s="15" t="s">
        <v>302</v>
      </c>
      <c r="G98" s="15" t="s">
        <v>257</v>
      </c>
      <c r="H98" s="15" t="s">
        <v>305</v>
      </c>
      <c r="I98" s="15">
        <v>850</v>
      </c>
      <c r="J98" s="1" t="str">
        <f t="shared" ref="J98:J122" ca="1" si="35">IF(M98="", IF(O98="","",X98+(INDIRECT("S" &amp; ROW() - 1) - S98)),IF(O98="", "", INDIRECT("S" &amp; ROW() - 1) - S98))</f>
        <v/>
      </c>
      <c r="K98" s="15">
        <v>1</v>
      </c>
      <c r="L98" s="15"/>
      <c r="M98" s="9"/>
      <c r="N98" s="8" t="str">
        <f t="shared" ref="N98:N129" ca="1" si="36">IF(M98="", IF(X98=0, "", X98), IF(V98 = "", "", IF(V98/U98 = 0, "", V98/U98)))</f>
        <v/>
      </c>
      <c r="P98">
        <f t="shared" ref="P98:P129" si="37">IF(O98 = "-", -W98,I98)</f>
        <v>850</v>
      </c>
      <c r="Q98">
        <f t="shared" ca="1" si="33"/>
        <v>0</v>
      </c>
      <c r="R98">
        <f t="shared" ref="R98:R122" si="38">IF(O98="-",1,0)</f>
        <v>0</v>
      </c>
      <c r="S98">
        <f t="shared" ref="S98:S122" ca="1" si="39">IF(Q98 = 0, INDIRECT("S" &amp; ROW() - 1), Q98)</f>
        <v>-158.75</v>
      </c>
      <c r="T98" t="str">
        <f>IF(H98="","",VLOOKUP(H98,'Вода SKU'!$A$1:$B$150,2,0))</f>
        <v>2.7, Сакко</v>
      </c>
      <c r="U98">
        <f t="shared" ref="U98:U122" ca="1" si="40">IF(C98 = "", 8, IF(C98 = "-", 8000 / INDIRECT("C" &amp; ROW() - 1), 8000/C98))</f>
        <v>9.4117647058823533</v>
      </c>
      <c r="V98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41">IF(V98 = "", "", V98/U98)</f>
        <v>0</v>
      </c>
      <c r="X98" t="str">
        <f t="shared" ref="X98:X122" ca="1" si="42">IF(O98="", "", MAX(ROUND(-(INDIRECT("S" &amp; ROW() - 1) - S98)/INDIRECT("C" &amp; ROW() - 1), 0), 1) * INDIRECT("C" &amp; ROW() - 1))</f>
        <v/>
      </c>
    </row>
    <row r="99" spans="1:24" x14ac:dyDescent="0.35">
      <c r="A99" s="13" t="str">
        <f t="shared" ca="1" si="34"/>
        <v/>
      </c>
      <c r="B99" s="13" t="s">
        <v>244</v>
      </c>
      <c r="C99" s="13" t="s">
        <v>244</v>
      </c>
      <c r="D99" s="13" t="s">
        <v>244</v>
      </c>
      <c r="E99" s="13" t="s">
        <v>244</v>
      </c>
      <c r="F99" s="13" t="s">
        <v>244</v>
      </c>
      <c r="G99" s="13" t="s">
        <v>244</v>
      </c>
      <c r="H99" s="13" t="s">
        <v>244</v>
      </c>
      <c r="J99" s="1">
        <f t="shared" ca="1" si="35"/>
        <v>0</v>
      </c>
      <c r="M99" s="14">
        <v>8000</v>
      </c>
      <c r="N99" s="8">
        <f t="shared" ca="1" si="36"/>
        <v>850</v>
      </c>
      <c r="O99" s="13" t="s">
        <v>244</v>
      </c>
      <c r="P99">
        <f t="shared" ca="1" si="37"/>
        <v>-850</v>
      </c>
      <c r="Q99">
        <f t="shared" ca="1" si="33"/>
        <v>-158.75</v>
      </c>
      <c r="R99">
        <f t="shared" si="38"/>
        <v>1</v>
      </c>
      <c r="S99">
        <f t="shared" ca="1" si="39"/>
        <v>-158.75</v>
      </c>
      <c r="T99" t="str">
        <f>IF(H99="","",VLOOKUP(H99,'Вода SKU'!$A$1:$B$150,2,0))</f>
        <v>-</v>
      </c>
      <c r="U99">
        <f t="shared" ca="1" si="40"/>
        <v>9.4117647058823533</v>
      </c>
      <c r="V99">
        <f t="shared" ref="V99:V122" si="43">VALUE(IF(TRIM(MID(SUBSTITUTE($M99,",",REPT(" ",LEN($M99))), 0 *LEN($M99)+1,LEN($M99))) = "", "0", TRIM(MID(SUBSTITUTE($M99,",",REPT(" ",LEN($M99))),0 *LEN($M99)+1,LEN($M99))))) + VALUE(IF(TRIM(MID(SUBSTITUTE($M99,",",REPT(" ",LEN($M99))), 1 *LEN($M99)+1,LEN($M99))) = "", "0", TRIM(MID(SUBSTITUTE($M99,",",REPT(" ",LEN($M99))),1 *LEN($M99)+1,LEN($M99))))) + VALUE(IF(TRIM(MID(SUBSTITUTE($M99,",",REPT(" ",LEN($M99))), 2 *LEN($M99)+1,LEN($M99))) = "", "0", TRIM(MID(SUBSTITUTE($M99,",",REPT(" ",LEN($M99))),2 *LEN($M99)+1,LEN($M99))))) + VALUE(IF(TRIM(MID(SUBSTITUTE($M99,",",REPT(" ",LEN($M99))), 3 *LEN($M99)+1,LEN($M99))) = "", "0", TRIM(MID(SUBSTITUTE($M99,",",REPT(" ",LEN($M99))),3 *LEN($M99)+1,LEN($M99))))) + VALUE(IF(TRIM(MID(SUBSTITUTE($M99,",",REPT(" ",LEN($M99))), 4 *LEN($M99)+1,LEN($M99))) = "", "0", TRIM(MID(SUBSTITUTE($M99,",",REPT(" ",LEN($M99))),4 *LEN($M99)+1,LEN($M99))))) + VALUE(IF(TRIM(MID(SUBSTITUTE($M99,",",REPT(" ",LEN($M99))), 5 *LEN($M99)+1,LEN($M99))) = "", "0", TRIM(MID(SUBSTITUTE($M99,",",REPT(" ",LEN($M99))),5 *LEN($M99)+1,LEN($M99))))) + VALUE(IF(TRIM(MID(SUBSTITUTE($M99,",",REPT(" ",LEN($M99))), 6 *LEN($M99)+1,LEN($M99))) = "", "0", TRIM(MID(SUBSTITUTE($M99,",",REPT(" ",LEN($M99))),6 *LEN($M99)+1,LEN($M99))))) + VALUE(IF(TRIM(MID(SUBSTITUTE($M99,",",REPT(" ",LEN($M99))), 7 *LEN($M99)+1,LEN($M99))) = "", "0", TRIM(MID(SUBSTITUTE($M99,",",REPT(" ",LEN($M99))),7 *LEN($M99)+1,LEN($M99))))) + VALUE(IF(TRIM(MID(SUBSTITUTE($M99,",",REPT(" ",LEN($M99))), 8 *LEN($M99)+1,LEN($M99))) = "", "0", TRIM(MID(SUBSTITUTE($M99,",",REPT(" ",LEN($M99))),8 *LEN($M99)+1,LEN($M99))))) + VALUE(IF(TRIM(MID(SUBSTITUTE($M99,",",REPT(" ",LEN($M99))), 9 *LEN($M99)+1,LEN($M99))) = "", "0", TRIM(MID(SUBSTITUTE($M99,",",REPT(" ",LEN($M99))),9 *LEN($M99)+1,LEN($M99))))) + VALUE(IF(TRIM(MID(SUBSTITUTE($M99,",",REPT(" ",LEN($M99))), 10 *LEN($M99)+1,LEN($M99))) = "", "0", TRIM(MID(SUBSTITUTE($M99,",",REPT(" ",LEN($M99))),10 *LEN($M99)+1,LEN($M99)))))</f>
        <v>8000</v>
      </c>
      <c r="W99">
        <f t="shared" ca="1" si="41"/>
        <v>850</v>
      </c>
      <c r="X99">
        <f t="shared" ca="1" si="42"/>
        <v>850</v>
      </c>
    </row>
    <row r="100" spans="1:24" x14ac:dyDescent="0.35">
      <c r="A100" s="15">
        <f t="shared" ca="1" si="34"/>
        <v>34</v>
      </c>
      <c r="B100" s="15" t="s">
        <v>253</v>
      </c>
      <c r="C100" s="15">
        <v>850</v>
      </c>
      <c r="D100" s="15" t="s">
        <v>254</v>
      </c>
      <c r="E100" s="15" t="s">
        <v>301</v>
      </c>
      <c r="F100" s="15" t="s">
        <v>302</v>
      </c>
      <c r="G100" s="15" t="s">
        <v>257</v>
      </c>
      <c r="H100" s="15" t="s">
        <v>305</v>
      </c>
      <c r="I100" s="15">
        <v>850</v>
      </c>
      <c r="J100" s="1" t="str">
        <f t="shared" ca="1" si="35"/>
        <v/>
      </c>
      <c r="K100" s="15">
        <v>1</v>
      </c>
      <c r="L100" s="15"/>
      <c r="M100" s="9"/>
      <c r="N100" s="8" t="str">
        <f t="shared" ca="1" si="36"/>
        <v/>
      </c>
      <c r="P100">
        <f t="shared" si="37"/>
        <v>850</v>
      </c>
      <c r="Q100">
        <f t="shared" ref="Q100:Q122" ca="1" si="44">IF(O100 = "-", SUM(INDIRECT(ADDRESS(2,COLUMN(P100)) &amp; ":" &amp; ADDRESS(ROW(),COLUMN(P100)))), 0)</f>
        <v>0</v>
      </c>
      <c r="R100">
        <f t="shared" si="38"/>
        <v>0</v>
      </c>
      <c r="S100">
        <f t="shared" ca="1" si="39"/>
        <v>-158.75</v>
      </c>
      <c r="T100" t="str">
        <f>IF(H100="","",VLOOKUP(H100,'Вода SKU'!$A$1:$B$150,2,0))</f>
        <v>2.7, Сакко</v>
      </c>
      <c r="U100">
        <f t="shared" ca="1" si="40"/>
        <v>9.4117647058823533</v>
      </c>
      <c r="V100">
        <f t="shared" si="43"/>
        <v>0</v>
      </c>
      <c r="W100">
        <f t="shared" ca="1" si="41"/>
        <v>0</v>
      </c>
      <c r="X100" t="str">
        <f t="shared" ca="1" si="42"/>
        <v/>
      </c>
    </row>
    <row r="101" spans="1:24" x14ac:dyDescent="0.35">
      <c r="A101" s="13" t="str">
        <f t="shared" ca="1" si="34"/>
        <v/>
      </c>
      <c r="B101" s="13" t="s">
        <v>244</v>
      </c>
      <c r="C101" s="13" t="s">
        <v>244</v>
      </c>
      <c r="D101" s="13" t="s">
        <v>244</v>
      </c>
      <c r="E101" s="13" t="s">
        <v>244</v>
      </c>
      <c r="F101" s="13" t="s">
        <v>244</v>
      </c>
      <c r="G101" s="13" t="s">
        <v>244</v>
      </c>
      <c r="H101" s="13" t="s">
        <v>244</v>
      </c>
      <c r="J101" s="1">
        <f t="shared" ca="1" si="35"/>
        <v>0</v>
      </c>
      <c r="M101" s="14">
        <v>8000</v>
      </c>
      <c r="N101" s="8">
        <f t="shared" ca="1" si="36"/>
        <v>850</v>
      </c>
      <c r="O101" s="13" t="s">
        <v>244</v>
      </c>
      <c r="P101">
        <f t="shared" ca="1" si="37"/>
        <v>-850</v>
      </c>
      <c r="Q101">
        <f t="shared" ca="1" si="44"/>
        <v>-158.75</v>
      </c>
      <c r="R101">
        <f t="shared" si="38"/>
        <v>1</v>
      </c>
      <c r="S101">
        <f t="shared" ca="1" si="39"/>
        <v>-158.75</v>
      </c>
      <c r="T101" t="str">
        <f>IF(H101="","",VLOOKUP(H101,'Вода SKU'!$A$1:$B$150,2,0))</f>
        <v>-</v>
      </c>
      <c r="U101">
        <f t="shared" ca="1" si="40"/>
        <v>9.4117647058823533</v>
      </c>
      <c r="V101">
        <f t="shared" si="43"/>
        <v>8000</v>
      </c>
      <c r="W101">
        <f t="shared" ca="1" si="41"/>
        <v>850</v>
      </c>
      <c r="X101">
        <f t="shared" ca="1" si="42"/>
        <v>850</v>
      </c>
    </row>
    <row r="102" spans="1:24" x14ac:dyDescent="0.35">
      <c r="A102" s="15">
        <f t="shared" ca="1" si="34"/>
        <v>35</v>
      </c>
      <c r="B102" s="15" t="s">
        <v>253</v>
      </c>
      <c r="C102" s="15">
        <v>850</v>
      </c>
      <c r="D102" s="15" t="s">
        <v>254</v>
      </c>
      <c r="E102" s="15" t="s">
        <v>301</v>
      </c>
      <c r="F102" s="15" t="s">
        <v>302</v>
      </c>
      <c r="G102" s="15" t="s">
        <v>257</v>
      </c>
      <c r="H102" s="15" t="s">
        <v>305</v>
      </c>
      <c r="I102" s="15">
        <v>850</v>
      </c>
      <c r="J102" s="1" t="str">
        <f t="shared" ca="1" si="35"/>
        <v/>
      </c>
      <c r="K102" s="15">
        <v>1</v>
      </c>
      <c r="L102" s="15"/>
      <c r="M102" s="9"/>
      <c r="N102" s="8" t="str">
        <f t="shared" ca="1" si="36"/>
        <v/>
      </c>
      <c r="P102">
        <f t="shared" si="37"/>
        <v>850</v>
      </c>
      <c r="Q102">
        <f t="shared" ca="1" si="44"/>
        <v>0</v>
      </c>
      <c r="R102">
        <f t="shared" si="38"/>
        <v>0</v>
      </c>
      <c r="S102">
        <f t="shared" ca="1" si="39"/>
        <v>-158.75</v>
      </c>
      <c r="T102" t="str">
        <f>IF(H102="","",VLOOKUP(H102,'Вода SKU'!$A$1:$B$150,2,0))</f>
        <v>2.7, Сакко</v>
      </c>
      <c r="U102">
        <f t="shared" ca="1" si="40"/>
        <v>9.4117647058823533</v>
      </c>
      <c r="V102">
        <f t="shared" si="43"/>
        <v>0</v>
      </c>
      <c r="W102">
        <f t="shared" ca="1" si="41"/>
        <v>0</v>
      </c>
      <c r="X102" t="str">
        <f t="shared" ca="1" si="42"/>
        <v/>
      </c>
    </row>
    <row r="103" spans="1:24" x14ac:dyDescent="0.35">
      <c r="A103" s="13" t="str">
        <f t="shared" ca="1" si="34"/>
        <v/>
      </c>
      <c r="B103" s="13" t="s">
        <v>244</v>
      </c>
      <c r="C103" s="13" t="s">
        <v>244</v>
      </c>
      <c r="D103" s="13" t="s">
        <v>244</v>
      </c>
      <c r="E103" s="13" t="s">
        <v>244</v>
      </c>
      <c r="F103" s="13" t="s">
        <v>244</v>
      </c>
      <c r="G103" s="13" t="s">
        <v>244</v>
      </c>
      <c r="H103" s="13" t="s">
        <v>244</v>
      </c>
      <c r="J103" s="1">
        <f t="shared" ca="1" si="35"/>
        <v>0</v>
      </c>
      <c r="M103" s="14">
        <v>8000</v>
      </c>
      <c r="N103" s="8">
        <f t="shared" ca="1" si="36"/>
        <v>850</v>
      </c>
      <c r="O103" s="13" t="s">
        <v>244</v>
      </c>
      <c r="P103">
        <f t="shared" ca="1" si="37"/>
        <v>-850</v>
      </c>
      <c r="Q103">
        <f t="shared" ca="1" si="44"/>
        <v>-158.75</v>
      </c>
      <c r="R103">
        <f t="shared" si="38"/>
        <v>1</v>
      </c>
      <c r="S103">
        <f t="shared" ca="1" si="39"/>
        <v>-158.75</v>
      </c>
      <c r="T103" t="str">
        <f>IF(H103="","",VLOOKUP(H103,'Вода SKU'!$A$1:$B$150,2,0))</f>
        <v>-</v>
      </c>
      <c r="U103">
        <f t="shared" ca="1" si="40"/>
        <v>9.4117647058823533</v>
      </c>
      <c r="V103">
        <f t="shared" si="43"/>
        <v>8000</v>
      </c>
      <c r="W103">
        <f t="shared" ca="1" si="41"/>
        <v>850</v>
      </c>
      <c r="X103">
        <f t="shared" ca="1" si="42"/>
        <v>850</v>
      </c>
    </row>
    <row r="104" spans="1:24" x14ac:dyDescent="0.35">
      <c r="A104" s="16">
        <f t="shared" ca="1" si="34"/>
        <v>36</v>
      </c>
      <c r="B104" s="16" t="s">
        <v>253</v>
      </c>
      <c r="C104" s="16">
        <v>850</v>
      </c>
      <c r="D104" s="16" t="s">
        <v>269</v>
      </c>
      <c r="E104" s="16" t="s">
        <v>301</v>
      </c>
      <c r="F104" s="16" t="s">
        <v>302</v>
      </c>
      <c r="G104" s="16" t="s">
        <v>257</v>
      </c>
      <c r="H104" s="16" t="s">
        <v>306</v>
      </c>
      <c r="I104" s="16">
        <v>850</v>
      </c>
      <c r="J104" s="1" t="str">
        <f t="shared" ca="1" si="35"/>
        <v/>
      </c>
      <c r="K104" s="16">
        <v>1</v>
      </c>
      <c r="L104" s="16"/>
      <c r="M104" s="9"/>
      <c r="N104" s="8" t="str">
        <f t="shared" ca="1" si="36"/>
        <v/>
      </c>
      <c r="P104">
        <f t="shared" si="37"/>
        <v>850</v>
      </c>
      <c r="Q104">
        <f t="shared" ca="1" si="44"/>
        <v>0</v>
      </c>
      <c r="R104">
        <f t="shared" si="38"/>
        <v>0</v>
      </c>
      <c r="S104">
        <f t="shared" ca="1" si="39"/>
        <v>-158.75</v>
      </c>
      <c r="T104" t="str">
        <f>IF(H104="","",VLOOKUP(H104,'Вода SKU'!$A$1:$B$150,2,0))</f>
        <v>2.7, Альче</v>
      </c>
      <c r="U104">
        <f t="shared" ca="1" si="40"/>
        <v>9.4117647058823533</v>
      </c>
      <c r="V104">
        <f t="shared" si="43"/>
        <v>0</v>
      </c>
      <c r="W104">
        <f t="shared" ca="1" si="41"/>
        <v>0</v>
      </c>
      <c r="X104" t="str">
        <f t="shared" ca="1" si="42"/>
        <v/>
      </c>
    </row>
    <row r="105" spans="1:24" x14ac:dyDescent="0.35">
      <c r="A105" s="13" t="str">
        <f t="shared" ca="1" si="34"/>
        <v/>
      </c>
      <c r="B105" s="13" t="s">
        <v>244</v>
      </c>
      <c r="C105" s="13" t="s">
        <v>244</v>
      </c>
      <c r="D105" s="13" t="s">
        <v>244</v>
      </c>
      <c r="E105" s="13" t="s">
        <v>244</v>
      </c>
      <c r="F105" s="13" t="s">
        <v>244</v>
      </c>
      <c r="G105" s="13" t="s">
        <v>244</v>
      </c>
      <c r="H105" s="13" t="s">
        <v>244</v>
      </c>
      <c r="J105" s="1">
        <f t="shared" ca="1" si="35"/>
        <v>0</v>
      </c>
      <c r="M105" s="14">
        <v>8000</v>
      </c>
      <c r="N105" s="8">
        <f t="shared" ca="1" si="36"/>
        <v>850</v>
      </c>
      <c r="O105" s="13" t="s">
        <v>244</v>
      </c>
      <c r="P105">
        <f t="shared" ca="1" si="37"/>
        <v>-850</v>
      </c>
      <c r="Q105">
        <f t="shared" ca="1" si="44"/>
        <v>-158.75</v>
      </c>
      <c r="R105">
        <f t="shared" si="38"/>
        <v>1</v>
      </c>
      <c r="S105">
        <f t="shared" ca="1" si="39"/>
        <v>-158.75</v>
      </c>
      <c r="T105" t="str">
        <f>IF(H105="","",VLOOKUP(H105,'Вода SKU'!$A$1:$B$150,2,0))</f>
        <v>-</v>
      </c>
      <c r="U105">
        <f t="shared" ca="1" si="40"/>
        <v>9.4117647058823533</v>
      </c>
      <c r="V105">
        <f t="shared" si="43"/>
        <v>8000</v>
      </c>
      <c r="W105">
        <f t="shared" ca="1" si="41"/>
        <v>850</v>
      </c>
      <c r="X105">
        <f t="shared" ca="1" si="42"/>
        <v>850</v>
      </c>
    </row>
    <row r="106" spans="1:24" x14ac:dyDescent="0.35">
      <c r="J106" s="1" t="str">
        <f t="shared" ca="1" si="35"/>
        <v/>
      </c>
      <c r="M106" s="9"/>
      <c r="N106" s="8" t="str">
        <f t="shared" ca="1" si="36"/>
        <v/>
      </c>
      <c r="P106">
        <f t="shared" si="37"/>
        <v>0</v>
      </c>
      <c r="Q106">
        <f t="shared" ca="1" si="44"/>
        <v>0</v>
      </c>
      <c r="R106">
        <f t="shared" si="38"/>
        <v>0</v>
      </c>
      <c r="S106">
        <f t="shared" ca="1" si="39"/>
        <v>-158.75</v>
      </c>
      <c r="T106" t="str">
        <f>IF(H106="","",VLOOKUP(H106,'Вода SKU'!$A$1:$B$150,2,0))</f>
        <v/>
      </c>
      <c r="U106">
        <f t="shared" ca="1" si="40"/>
        <v>8</v>
      </c>
      <c r="V106">
        <f t="shared" si="43"/>
        <v>0</v>
      </c>
      <c r="W106">
        <f t="shared" ca="1" si="41"/>
        <v>0</v>
      </c>
      <c r="X106" t="str">
        <f t="shared" ca="1" si="42"/>
        <v/>
      </c>
    </row>
    <row r="107" spans="1:24" x14ac:dyDescent="0.35">
      <c r="J107" s="1" t="str">
        <f t="shared" ca="1" si="35"/>
        <v/>
      </c>
      <c r="M107" s="9"/>
      <c r="N107" s="8" t="str">
        <f t="shared" ca="1" si="36"/>
        <v/>
      </c>
      <c r="P107">
        <f t="shared" si="37"/>
        <v>0</v>
      </c>
      <c r="Q107">
        <f t="shared" ca="1" si="44"/>
        <v>0</v>
      </c>
      <c r="R107">
        <f t="shared" si="38"/>
        <v>0</v>
      </c>
      <c r="S107">
        <f t="shared" ca="1" si="39"/>
        <v>-158.75</v>
      </c>
      <c r="T107" t="str">
        <f>IF(H107="","",VLOOKUP(H107,'Вода SKU'!$A$1:$B$150,2,0))</f>
        <v/>
      </c>
      <c r="U107">
        <f t="shared" ca="1" si="40"/>
        <v>8</v>
      </c>
      <c r="V107">
        <f t="shared" si="43"/>
        <v>0</v>
      </c>
      <c r="W107">
        <f t="shared" ca="1" si="41"/>
        <v>0</v>
      </c>
      <c r="X107" t="str">
        <f t="shared" ca="1" si="42"/>
        <v/>
      </c>
    </row>
    <row r="108" spans="1:24" x14ac:dyDescent="0.35">
      <c r="J108" s="1" t="str">
        <f t="shared" ca="1" si="35"/>
        <v/>
      </c>
      <c r="M108" s="9"/>
      <c r="N108" s="8" t="str">
        <f t="shared" ca="1" si="36"/>
        <v/>
      </c>
      <c r="P108">
        <f t="shared" si="37"/>
        <v>0</v>
      </c>
      <c r="Q108">
        <f t="shared" ca="1" si="44"/>
        <v>0</v>
      </c>
      <c r="R108">
        <f t="shared" si="38"/>
        <v>0</v>
      </c>
      <c r="S108">
        <f t="shared" ca="1" si="39"/>
        <v>-158.75</v>
      </c>
      <c r="T108" t="str">
        <f>IF(H108="","",VLOOKUP(H108,'Вода SKU'!$A$1:$B$150,2,0))</f>
        <v/>
      </c>
      <c r="U108">
        <f t="shared" ca="1" si="40"/>
        <v>8</v>
      </c>
      <c r="V108">
        <f t="shared" si="43"/>
        <v>0</v>
      </c>
      <c r="W108">
        <f t="shared" ca="1" si="41"/>
        <v>0</v>
      </c>
      <c r="X108" t="str">
        <f t="shared" ca="1" si="42"/>
        <v/>
      </c>
    </row>
    <row r="109" spans="1:24" x14ac:dyDescent="0.35">
      <c r="J109" s="1" t="str">
        <f t="shared" ca="1" si="35"/>
        <v/>
      </c>
      <c r="M109" s="9"/>
      <c r="N109" s="8" t="str">
        <f t="shared" ca="1" si="36"/>
        <v/>
      </c>
      <c r="P109">
        <f t="shared" si="37"/>
        <v>0</v>
      </c>
      <c r="Q109">
        <f t="shared" ca="1" si="44"/>
        <v>0</v>
      </c>
      <c r="R109">
        <f t="shared" si="38"/>
        <v>0</v>
      </c>
      <c r="S109">
        <f t="shared" ca="1" si="39"/>
        <v>-158.75</v>
      </c>
      <c r="T109" t="str">
        <f>IF(H109="","",VLOOKUP(H109,'Вода SKU'!$A$1:$B$150,2,0))</f>
        <v/>
      </c>
      <c r="U109">
        <f t="shared" ca="1" si="40"/>
        <v>8</v>
      </c>
      <c r="V109">
        <f t="shared" si="43"/>
        <v>0</v>
      </c>
      <c r="W109">
        <f t="shared" ca="1" si="41"/>
        <v>0</v>
      </c>
      <c r="X109" t="str">
        <f t="shared" ca="1" si="42"/>
        <v/>
      </c>
    </row>
    <row r="110" spans="1:24" x14ac:dyDescent="0.35">
      <c r="J110" s="1" t="str">
        <f t="shared" ca="1" si="35"/>
        <v/>
      </c>
      <c r="M110" s="9"/>
      <c r="N110" s="8" t="str">
        <f t="shared" ca="1" si="36"/>
        <v/>
      </c>
      <c r="P110">
        <f t="shared" si="37"/>
        <v>0</v>
      </c>
      <c r="Q110">
        <f t="shared" ca="1" si="44"/>
        <v>0</v>
      </c>
      <c r="R110">
        <f t="shared" si="38"/>
        <v>0</v>
      </c>
      <c r="S110">
        <f t="shared" ca="1" si="39"/>
        <v>-158.75</v>
      </c>
      <c r="T110" t="str">
        <f>IF(H110="","",VLOOKUP(H110,'Вода SKU'!$A$1:$B$150,2,0))</f>
        <v/>
      </c>
      <c r="U110">
        <f t="shared" ca="1" si="40"/>
        <v>8</v>
      </c>
      <c r="V110">
        <f t="shared" si="43"/>
        <v>0</v>
      </c>
      <c r="W110">
        <f t="shared" ca="1" si="41"/>
        <v>0</v>
      </c>
      <c r="X110" t="str">
        <f t="shared" ca="1" si="42"/>
        <v/>
      </c>
    </row>
    <row r="111" spans="1:24" x14ac:dyDescent="0.35">
      <c r="J111" s="1" t="str">
        <f t="shared" ca="1" si="35"/>
        <v/>
      </c>
      <c r="M111" s="9"/>
      <c r="N111" s="8" t="str">
        <f t="shared" ca="1" si="36"/>
        <v/>
      </c>
      <c r="P111">
        <f t="shared" si="37"/>
        <v>0</v>
      </c>
      <c r="Q111">
        <f t="shared" ca="1" si="44"/>
        <v>0</v>
      </c>
      <c r="R111">
        <f t="shared" si="38"/>
        <v>0</v>
      </c>
      <c r="S111">
        <f t="shared" ca="1" si="39"/>
        <v>-158.75</v>
      </c>
      <c r="T111" t="str">
        <f>IF(H111="","",VLOOKUP(H111,'Вода SKU'!$A$1:$B$150,2,0))</f>
        <v/>
      </c>
      <c r="U111">
        <f t="shared" ca="1" si="40"/>
        <v>8</v>
      </c>
      <c r="V111">
        <f t="shared" si="43"/>
        <v>0</v>
      </c>
      <c r="W111">
        <f t="shared" ca="1" si="41"/>
        <v>0</v>
      </c>
      <c r="X111" t="str">
        <f t="shared" ca="1" si="42"/>
        <v/>
      </c>
    </row>
    <row r="112" spans="1:24" x14ac:dyDescent="0.35">
      <c r="J112" s="1" t="str">
        <f t="shared" ca="1" si="35"/>
        <v/>
      </c>
      <c r="M112" s="9"/>
      <c r="N112" s="8" t="str">
        <f t="shared" ca="1" si="36"/>
        <v/>
      </c>
      <c r="P112">
        <f t="shared" si="37"/>
        <v>0</v>
      </c>
      <c r="Q112">
        <f t="shared" ca="1" si="44"/>
        <v>0</v>
      </c>
      <c r="R112">
        <f t="shared" si="38"/>
        <v>0</v>
      </c>
      <c r="S112">
        <f t="shared" ca="1" si="39"/>
        <v>-158.75</v>
      </c>
      <c r="T112" t="str">
        <f>IF(H112="","",VLOOKUP(H112,'Вода SKU'!$A$1:$B$150,2,0))</f>
        <v/>
      </c>
      <c r="U112">
        <f t="shared" ca="1" si="40"/>
        <v>8</v>
      </c>
      <c r="V112">
        <f t="shared" si="43"/>
        <v>0</v>
      </c>
      <c r="W112">
        <f t="shared" ca="1" si="41"/>
        <v>0</v>
      </c>
      <c r="X112" t="str">
        <f t="shared" ca="1" si="42"/>
        <v/>
      </c>
    </row>
    <row r="113" spans="10:24" x14ac:dyDescent="0.35">
      <c r="J113" s="1" t="str">
        <f t="shared" ca="1" si="35"/>
        <v/>
      </c>
      <c r="M113" s="9"/>
      <c r="N113" s="8" t="str">
        <f t="shared" ca="1" si="36"/>
        <v/>
      </c>
      <c r="P113">
        <f t="shared" si="37"/>
        <v>0</v>
      </c>
      <c r="Q113">
        <f t="shared" ca="1" si="44"/>
        <v>0</v>
      </c>
      <c r="R113">
        <f t="shared" si="38"/>
        <v>0</v>
      </c>
      <c r="S113">
        <f t="shared" ca="1" si="39"/>
        <v>-158.75</v>
      </c>
      <c r="T113" t="str">
        <f>IF(H113="","",VLOOKUP(H113,'Вода SKU'!$A$1:$B$150,2,0))</f>
        <v/>
      </c>
      <c r="U113">
        <f t="shared" ca="1" si="40"/>
        <v>8</v>
      </c>
      <c r="V113">
        <f t="shared" si="43"/>
        <v>0</v>
      </c>
      <c r="W113">
        <f t="shared" ca="1" si="41"/>
        <v>0</v>
      </c>
      <c r="X113" t="str">
        <f t="shared" ca="1" si="42"/>
        <v/>
      </c>
    </row>
    <row r="114" spans="10:24" x14ac:dyDescent="0.35">
      <c r="J114" s="1" t="str">
        <f t="shared" ca="1" si="35"/>
        <v/>
      </c>
      <c r="M114" s="9"/>
      <c r="N114" s="8" t="str">
        <f t="shared" ca="1" si="36"/>
        <v/>
      </c>
      <c r="P114">
        <f t="shared" si="37"/>
        <v>0</v>
      </c>
      <c r="Q114">
        <f t="shared" ca="1" si="44"/>
        <v>0</v>
      </c>
      <c r="R114">
        <f t="shared" si="38"/>
        <v>0</v>
      </c>
      <c r="S114">
        <f t="shared" ca="1" si="39"/>
        <v>-158.75</v>
      </c>
      <c r="T114" t="str">
        <f>IF(H114="","",VLOOKUP(H114,'Вода SKU'!$A$1:$B$150,2,0))</f>
        <v/>
      </c>
      <c r="U114">
        <f t="shared" ca="1" si="40"/>
        <v>8</v>
      </c>
      <c r="V114">
        <f t="shared" si="43"/>
        <v>0</v>
      </c>
      <c r="W114">
        <f t="shared" ca="1" si="41"/>
        <v>0</v>
      </c>
      <c r="X114" t="str">
        <f t="shared" ca="1" si="42"/>
        <v/>
      </c>
    </row>
    <row r="115" spans="10:24" x14ac:dyDescent="0.35">
      <c r="J115" s="1" t="str">
        <f t="shared" ca="1" si="35"/>
        <v/>
      </c>
      <c r="M115" s="9"/>
      <c r="N115" s="8" t="str">
        <f t="shared" ca="1" si="36"/>
        <v/>
      </c>
      <c r="P115">
        <f t="shared" si="37"/>
        <v>0</v>
      </c>
      <c r="Q115">
        <f t="shared" ca="1" si="44"/>
        <v>0</v>
      </c>
      <c r="R115">
        <f t="shared" si="38"/>
        <v>0</v>
      </c>
      <c r="S115">
        <f t="shared" ca="1" si="39"/>
        <v>-158.75</v>
      </c>
      <c r="T115" t="str">
        <f>IF(H115="","",VLOOKUP(H115,'Вода SKU'!$A$1:$B$150,2,0))</f>
        <v/>
      </c>
      <c r="U115">
        <f t="shared" ca="1" si="40"/>
        <v>8</v>
      </c>
      <c r="V115">
        <f t="shared" si="43"/>
        <v>0</v>
      </c>
      <c r="W115">
        <f t="shared" ca="1" si="41"/>
        <v>0</v>
      </c>
      <c r="X115" t="str">
        <f t="shared" ca="1" si="42"/>
        <v/>
      </c>
    </row>
    <row r="116" spans="10:24" x14ac:dyDescent="0.35">
      <c r="J116" s="1" t="str">
        <f t="shared" ca="1" si="35"/>
        <v/>
      </c>
      <c r="M116" s="9"/>
      <c r="N116" s="8" t="str">
        <f t="shared" ca="1" si="36"/>
        <v/>
      </c>
      <c r="P116">
        <f t="shared" si="37"/>
        <v>0</v>
      </c>
      <c r="Q116">
        <f t="shared" ca="1" si="44"/>
        <v>0</v>
      </c>
      <c r="R116">
        <f t="shared" si="38"/>
        <v>0</v>
      </c>
      <c r="S116">
        <f t="shared" ca="1" si="39"/>
        <v>-158.75</v>
      </c>
      <c r="T116" t="str">
        <f>IF(H116="","",VLOOKUP(H116,'Вода SKU'!$A$1:$B$150,2,0))</f>
        <v/>
      </c>
      <c r="U116">
        <f t="shared" ca="1" si="40"/>
        <v>8</v>
      </c>
      <c r="V116">
        <f t="shared" si="43"/>
        <v>0</v>
      </c>
      <c r="W116">
        <f t="shared" ca="1" si="41"/>
        <v>0</v>
      </c>
      <c r="X116" t="str">
        <f t="shared" ca="1" si="42"/>
        <v/>
      </c>
    </row>
    <row r="117" spans="10:24" x14ac:dyDescent="0.35">
      <c r="J117" s="1" t="str">
        <f t="shared" ca="1" si="35"/>
        <v/>
      </c>
      <c r="M117" s="9"/>
      <c r="N117" s="8" t="str">
        <f t="shared" ca="1" si="36"/>
        <v/>
      </c>
      <c r="P117">
        <f t="shared" si="37"/>
        <v>0</v>
      </c>
      <c r="Q117">
        <f t="shared" ca="1" si="44"/>
        <v>0</v>
      </c>
      <c r="R117">
        <f t="shared" si="38"/>
        <v>0</v>
      </c>
      <c r="S117">
        <f t="shared" ca="1" si="39"/>
        <v>-158.75</v>
      </c>
      <c r="T117" t="str">
        <f>IF(H117="","",VLOOKUP(H117,'Вода SKU'!$A$1:$B$150,2,0))</f>
        <v/>
      </c>
      <c r="U117">
        <f t="shared" ca="1" si="40"/>
        <v>8</v>
      </c>
      <c r="V117">
        <f t="shared" si="43"/>
        <v>0</v>
      </c>
      <c r="W117">
        <f t="shared" ca="1" si="41"/>
        <v>0</v>
      </c>
      <c r="X117" t="str">
        <f t="shared" ca="1" si="42"/>
        <v/>
      </c>
    </row>
    <row r="118" spans="10:24" x14ac:dyDescent="0.35">
      <c r="J118" s="1" t="str">
        <f t="shared" ca="1" si="35"/>
        <v/>
      </c>
      <c r="M118" s="9"/>
      <c r="N118" s="8" t="str">
        <f t="shared" ca="1" si="36"/>
        <v/>
      </c>
      <c r="P118">
        <f t="shared" si="37"/>
        <v>0</v>
      </c>
      <c r="Q118">
        <f t="shared" ca="1" si="44"/>
        <v>0</v>
      </c>
      <c r="R118">
        <f t="shared" si="38"/>
        <v>0</v>
      </c>
      <c r="S118">
        <f t="shared" ca="1" si="39"/>
        <v>-158.75</v>
      </c>
      <c r="T118" t="str">
        <f>IF(H118="","",VLOOKUP(H118,'Вода SKU'!$A$1:$B$150,2,0))</f>
        <v/>
      </c>
      <c r="U118">
        <f t="shared" ca="1" si="40"/>
        <v>8</v>
      </c>
      <c r="V118">
        <f t="shared" si="43"/>
        <v>0</v>
      </c>
      <c r="W118">
        <f t="shared" ca="1" si="41"/>
        <v>0</v>
      </c>
      <c r="X118" t="str">
        <f t="shared" ca="1" si="42"/>
        <v/>
      </c>
    </row>
    <row r="119" spans="10:24" x14ac:dyDescent="0.35">
      <c r="J119" s="1" t="str">
        <f t="shared" ca="1" si="35"/>
        <v/>
      </c>
      <c r="M119" s="9"/>
      <c r="N119" s="8" t="str">
        <f t="shared" ca="1" si="36"/>
        <v/>
      </c>
      <c r="P119">
        <f t="shared" si="37"/>
        <v>0</v>
      </c>
      <c r="Q119">
        <f t="shared" ca="1" si="44"/>
        <v>0</v>
      </c>
      <c r="R119">
        <f t="shared" si="38"/>
        <v>0</v>
      </c>
      <c r="S119">
        <f t="shared" ca="1" si="39"/>
        <v>-158.75</v>
      </c>
      <c r="T119" t="str">
        <f>IF(H119="","",VLOOKUP(H119,'Вода SKU'!$A$1:$B$150,2,0))</f>
        <v/>
      </c>
      <c r="U119">
        <f t="shared" ca="1" si="40"/>
        <v>8</v>
      </c>
      <c r="V119">
        <f t="shared" si="43"/>
        <v>0</v>
      </c>
      <c r="W119">
        <f t="shared" ca="1" si="41"/>
        <v>0</v>
      </c>
      <c r="X119" t="str">
        <f t="shared" ca="1" si="42"/>
        <v/>
      </c>
    </row>
    <row r="120" spans="10:24" x14ac:dyDescent="0.35">
      <c r="J120" s="1" t="str">
        <f t="shared" ca="1" si="35"/>
        <v/>
      </c>
      <c r="M120" s="9"/>
      <c r="N120" s="8" t="str">
        <f t="shared" ca="1" si="36"/>
        <v/>
      </c>
      <c r="P120">
        <f t="shared" si="37"/>
        <v>0</v>
      </c>
      <c r="Q120">
        <f t="shared" ca="1" si="44"/>
        <v>0</v>
      </c>
      <c r="R120">
        <f t="shared" si="38"/>
        <v>0</v>
      </c>
      <c r="S120">
        <f t="shared" ca="1" si="39"/>
        <v>-158.75</v>
      </c>
      <c r="T120" t="str">
        <f>IF(H120="","",VLOOKUP(H120,'Вода SKU'!$A$1:$B$150,2,0))</f>
        <v/>
      </c>
      <c r="U120">
        <f t="shared" ca="1" si="40"/>
        <v>8</v>
      </c>
      <c r="V120">
        <f t="shared" si="43"/>
        <v>0</v>
      </c>
      <c r="W120">
        <f t="shared" ca="1" si="41"/>
        <v>0</v>
      </c>
      <c r="X120" t="str">
        <f t="shared" ca="1" si="42"/>
        <v/>
      </c>
    </row>
    <row r="121" spans="10:24" x14ac:dyDescent="0.35">
      <c r="J121" s="1" t="str">
        <f t="shared" ca="1" si="35"/>
        <v/>
      </c>
      <c r="M121" s="9"/>
      <c r="N121" s="8" t="str">
        <f t="shared" ca="1" si="36"/>
        <v/>
      </c>
      <c r="P121">
        <f t="shared" si="37"/>
        <v>0</v>
      </c>
      <c r="Q121">
        <f t="shared" ca="1" si="44"/>
        <v>0</v>
      </c>
      <c r="R121">
        <f t="shared" si="38"/>
        <v>0</v>
      </c>
      <c r="S121">
        <f t="shared" ca="1" si="39"/>
        <v>-158.75</v>
      </c>
      <c r="T121" t="str">
        <f>IF(H121="","",VLOOKUP(H121,'Вода SKU'!$A$1:$B$150,2,0))</f>
        <v/>
      </c>
      <c r="U121">
        <f t="shared" ca="1" si="40"/>
        <v>8</v>
      </c>
      <c r="V121">
        <f t="shared" si="43"/>
        <v>0</v>
      </c>
      <c r="W121">
        <f t="shared" ca="1" si="41"/>
        <v>0</v>
      </c>
      <c r="X121" t="str">
        <f t="shared" ca="1" si="42"/>
        <v/>
      </c>
    </row>
    <row r="122" spans="10:24" x14ac:dyDescent="0.35">
      <c r="J122" s="1" t="str">
        <f t="shared" ca="1" si="35"/>
        <v/>
      </c>
      <c r="M122" s="9"/>
      <c r="N122" s="8" t="str">
        <f t="shared" ca="1" si="36"/>
        <v/>
      </c>
      <c r="P122">
        <f t="shared" si="37"/>
        <v>0</v>
      </c>
      <c r="Q122">
        <f t="shared" ca="1" si="44"/>
        <v>0</v>
      </c>
      <c r="R122">
        <f t="shared" si="38"/>
        <v>0</v>
      </c>
      <c r="S122">
        <f t="shared" ca="1" si="39"/>
        <v>-158.75</v>
      </c>
      <c r="T122" t="str">
        <f>IF(H122="","",VLOOKUP(H122,'Вода SKU'!$A$1:$B$150,2,0))</f>
        <v/>
      </c>
      <c r="U122">
        <f t="shared" ca="1" si="40"/>
        <v>8</v>
      </c>
      <c r="V122">
        <f t="shared" si="43"/>
        <v>0</v>
      </c>
      <c r="W122">
        <f t="shared" ca="1" si="41"/>
        <v>0</v>
      </c>
      <c r="X122" t="str">
        <f t="shared" ca="1" si="42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>
    <row r="1" spans="1:1" x14ac:dyDescent="0.35">
      <c r="A1" t="s">
        <v>244</v>
      </c>
    </row>
    <row r="2" spans="1:1" x14ac:dyDescent="0.35">
      <c r="A2" t="s">
        <v>88</v>
      </c>
    </row>
    <row r="3" spans="1:1" x14ac:dyDescent="0.35">
      <c r="A3" t="s">
        <v>307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customWidth="1"/>
    <col min="2" max="1025" width="8.54296875" customWidth="1"/>
  </cols>
  <sheetData>
    <row r="1" spans="1:2" x14ac:dyDescent="0.35">
      <c r="A1" s="13" t="s">
        <v>244</v>
      </c>
      <c r="B1" s="13" t="s">
        <v>244</v>
      </c>
    </row>
    <row r="2" spans="1:2" x14ac:dyDescent="0.35">
      <c r="A2" s="13" t="s">
        <v>308</v>
      </c>
      <c r="B2" s="13" t="s">
        <v>309</v>
      </c>
    </row>
    <row r="3" spans="1:2" x14ac:dyDescent="0.35">
      <c r="A3" s="13" t="s">
        <v>310</v>
      </c>
      <c r="B3" s="13" t="s">
        <v>309</v>
      </c>
    </row>
    <row r="4" spans="1:2" x14ac:dyDescent="0.35">
      <c r="A4" s="13" t="s">
        <v>311</v>
      </c>
      <c r="B4" s="13" t="s">
        <v>309</v>
      </c>
    </row>
    <row r="5" spans="1:2" x14ac:dyDescent="0.35">
      <c r="A5" s="13" t="s">
        <v>312</v>
      </c>
      <c r="B5" s="13" t="s">
        <v>309</v>
      </c>
    </row>
    <row r="6" spans="1:2" x14ac:dyDescent="0.35">
      <c r="A6" s="13" t="s">
        <v>313</v>
      </c>
      <c r="B6" s="13" t="s">
        <v>309</v>
      </c>
    </row>
    <row r="7" spans="1:2" x14ac:dyDescent="0.35">
      <c r="A7" s="13" t="s">
        <v>314</v>
      </c>
      <c r="B7" s="13" t="s">
        <v>309</v>
      </c>
    </row>
    <row r="8" spans="1:2" x14ac:dyDescent="0.35">
      <c r="A8" s="13" t="s">
        <v>283</v>
      </c>
      <c r="B8" s="13" t="s">
        <v>280</v>
      </c>
    </row>
    <row r="9" spans="1:2" x14ac:dyDescent="0.35">
      <c r="A9" s="13" t="s">
        <v>315</v>
      </c>
      <c r="B9" s="13" t="s">
        <v>280</v>
      </c>
    </row>
    <row r="10" spans="1:2" x14ac:dyDescent="0.35">
      <c r="A10" s="13" t="s">
        <v>291</v>
      </c>
      <c r="B10" s="13" t="s">
        <v>280</v>
      </c>
    </row>
    <row r="11" spans="1:2" x14ac:dyDescent="0.35">
      <c r="A11" s="13" t="s">
        <v>305</v>
      </c>
      <c r="B11" s="13" t="s">
        <v>280</v>
      </c>
    </row>
    <row r="12" spans="1:2" x14ac:dyDescent="0.35">
      <c r="A12" s="13" t="s">
        <v>316</v>
      </c>
      <c r="B12" s="13" t="s">
        <v>253</v>
      </c>
    </row>
    <row r="13" spans="1:2" x14ac:dyDescent="0.35">
      <c r="A13" s="13" t="s">
        <v>317</v>
      </c>
      <c r="B13" s="13" t="s">
        <v>253</v>
      </c>
    </row>
    <row r="14" spans="1:2" x14ac:dyDescent="0.35">
      <c r="A14" s="13" t="s">
        <v>303</v>
      </c>
      <c r="B14" s="13" t="s">
        <v>253</v>
      </c>
    </row>
    <row r="15" spans="1:2" x14ac:dyDescent="0.35">
      <c r="A15" s="13" t="s">
        <v>318</v>
      </c>
      <c r="B15" s="13" t="s">
        <v>253</v>
      </c>
    </row>
    <row r="16" spans="1:2" x14ac:dyDescent="0.35">
      <c r="A16" s="13" t="s">
        <v>319</v>
      </c>
      <c r="B16" s="13" t="s">
        <v>253</v>
      </c>
    </row>
    <row r="17" spans="1:2" x14ac:dyDescent="0.35">
      <c r="A17" s="13" t="s">
        <v>320</v>
      </c>
      <c r="B17" s="13" t="s">
        <v>321</v>
      </c>
    </row>
    <row r="18" spans="1:2" x14ac:dyDescent="0.35">
      <c r="A18" s="13" t="s">
        <v>322</v>
      </c>
      <c r="B18" s="13" t="s">
        <v>321</v>
      </c>
    </row>
    <row r="19" spans="1:2" x14ac:dyDescent="0.35">
      <c r="A19" s="13" t="s">
        <v>266</v>
      </c>
      <c r="B19" s="13" t="s">
        <v>262</v>
      </c>
    </row>
    <row r="20" spans="1:2" x14ac:dyDescent="0.35">
      <c r="A20" s="13" t="s">
        <v>323</v>
      </c>
      <c r="B20" s="13" t="s">
        <v>262</v>
      </c>
    </row>
    <row r="21" spans="1:2" x14ac:dyDescent="0.35">
      <c r="A21" s="13" t="s">
        <v>249</v>
      </c>
      <c r="B21" s="13" t="s">
        <v>245</v>
      </c>
    </row>
    <row r="22" spans="1:2" x14ac:dyDescent="0.35">
      <c r="A22" s="13" t="s">
        <v>324</v>
      </c>
      <c r="B22" s="13" t="s">
        <v>245</v>
      </c>
    </row>
    <row r="23" spans="1:2" x14ac:dyDescent="0.35">
      <c r="A23" s="13" t="s">
        <v>248</v>
      </c>
      <c r="B23" s="13" t="s">
        <v>245</v>
      </c>
    </row>
    <row r="24" spans="1:2" x14ac:dyDescent="0.35">
      <c r="A24" s="13" t="s">
        <v>252</v>
      </c>
      <c r="B24" s="13" t="s">
        <v>245</v>
      </c>
    </row>
    <row r="25" spans="1:2" x14ac:dyDescent="0.35">
      <c r="A25" s="13" t="s">
        <v>260</v>
      </c>
      <c r="B25" s="13" t="s">
        <v>245</v>
      </c>
    </row>
    <row r="26" spans="1:2" x14ac:dyDescent="0.35">
      <c r="A26" s="13" t="s">
        <v>242</v>
      </c>
      <c r="B26" s="13" t="s">
        <v>245</v>
      </c>
    </row>
    <row r="27" spans="1:2" x14ac:dyDescent="0.35">
      <c r="A27" s="13" t="s">
        <v>240</v>
      </c>
      <c r="B27" s="13" t="s">
        <v>245</v>
      </c>
    </row>
    <row r="28" spans="1:2" x14ac:dyDescent="0.35">
      <c r="A28" s="13" t="s">
        <v>243</v>
      </c>
      <c r="B28" s="13" t="s">
        <v>245</v>
      </c>
    </row>
    <row r="29" spans="1:2" x14ac:dyDescent="0.35">
      <c r="A29" s="13" t="s">
        <v>268</v>
      </c>
      <c r="B29" s="13" t="s">
        <v>262</v>
      </c>
    </row>
    <row r="30" spans="1:2" x14ac:dyDescent="0.35">
      <c r="A30" s="13" t="s">
        <v>267</v>
      </c>
      <c r="B30" s="13" t="s">
        <v>262</v>
      </c>
    </row>
    <row r="31" spans="1:2" x14ac:dyDescent="0.35">
      <c r="A31" s="13" t="s">
        <v>250</v>
      </c>
      <c r="B31" s="13" t="s">
        <v>245</v>
      </c>
    </row>
    <row r="32" spans="1:2" x14ac:dyDescent="0.35">
      <c r="A32" s="13" t="s">
        <v>325</v>
      </c>
      <c r="B32" s="13" t="s">
        <v>262</v>
      </c>
    </row>
    <row r="33" spans="1:2" x14ac:dyDescent="0.35">
      <c r="A33" s="13" t="s">
        <v>251</v>
      </c>
      <c r="B33" s="13" t="s">
        <v>245</v>
      </c>
    </row>
    <row r="34" spans="1:2" x14ac:dyDescent="0.35">
      <c r="A34" s="13" t="s">
        <v>241</v>
      </c>
      <c r="B34" s="13" t="s">
        <v>245</v>
      </c>
    </row>
    <row r="35" spans="1:2" x14ac:dyDescent="0.35">
      <c r="A35" s="13" t="s">
        <v>326</v>
      </c>
      <c r="B35" s="13" t="s">
        <v>245</v>
      </c>
    </row>
    <row r="36" spans="1:2" x14ac:dyDescent="0.35">
      <c r="A36" s="13" t="s">
        <v>327</v>
      </c>
      <c r="B36" s="13" t="s">
        <v>228</v>
      </c>
    </row>
    <row r="37" spans="1:2" x14ac:dyDescent="0.35">
      <c r="A37" s="13" t="s">
        <v>238</v>
      </c>
      <c r="B37" s="13" t="s">
        <v>228</v>
      </c>
    </row>
    <row r="38" spans="1:2" x14ac:dyDescent="0.35">
      <c r="A38" s="13" t="s">
        <v>239</v>
      </c>
      <c r="B38" s="13" t="s">
        <v>228</v>
      </c>
    </row>
    <row r="39" spans="1:2" x14ac:dyDescent="0.35">
      <c r="A39" s="13" t="s">
        <v>328</v>
      </c>
      <c r="B39" s="13" t="s">
        <v>228</v>
      </c>
    </row>
    <row r="40" spans="1:2" x14ac:dyDescent="0.35">
      <c r="A40" s="13" t="s">
        <v>279</v>
      </c>
      <c r="B40" s="13" t="s">
        <v>245</v>
      </c>
    </row>
    <row r="41" spans="1:2" x14ac:dyDescent="0.35">
      <c r="A41" s="13" t="s">
        <v>329</v>
      </c>
      <c r="B41" s="13" t="s">
        <v>245</v>
      </c>
    </row>
    <row r="42" spans="1:2" x14ac:dyDescent="0.35">
      <c r="A42" s="13" t="s">
        <v>275</v>
      </c>
      <c r="B42" s="13" t="s">
        <v>245</v>
      </c>
    </row>
    <row r="43" spans="1:2" x14ac:dyDescent="0.35">
      <c r="A43" s="13" t="s">
        <v>284</v>
      </c>
      <c r="B43" s="13" t="s">
        <v>245</v>
      </c>
    </row>
    <row r="44" spans="1:2" x14ac:dyDescent="0.35">
      <c r="A44" s="13" t="s">
        <v>300</v>
      </c>
      <c r="B44" s="13" t="s">
        <v>245</v>
      </c>
    </row>
    <row r="45" spans="1:2" x14ac:dyDescent="0.35">
      <c r="A45" s="13" t="s">
        <v>274</v>
      </c>
      <c r="B45" s="13" t="s">
        <v>245</v>
      </c>
    </row>
    <row r="46" spans="1:2" x14ac:dyDescent="0.35">
      <c r="A46" s="13" t="s">
        <v>286</v>
      </c>
      <c r="B46" s="13" t="s">
        <v>245</v>
      </c>
    </row>
    <row r="47" spans="1:2" x14ac:dyDescent="0.35">
      <c r="A47" s="13" t="s">
        <v>272</v>
      </c>
      <c r="B47" s="13" t="s">
        <v>262</v>
      </c>
    </row>
    <row r="48" spans="1:2" x14ac:dyDescent="0.35">
      <c r="A48" s="13" t="s">
        <v>271</v>
      </c>
      <c r="B48" s="13" t="s">
        <v>262</v>
      </c>
    </row>
    <row r="49" spans="1:2" x14ac:dyDescent="0.35">
      <c r="A49" s="13" t="s">
        <v>277</v>
      </c>
      <c r="B49" s="13" t="s">
        <v>245</v>
      </c>
    </row>
    <row r="50" spans="1:2" x14ac:dyDescent="0.35">
      <c r="A50" s="13" t="s">
        <v>278</v>
      </c>
      <c r="B50" s="13" t="s">
        <v>245</v>
      </c>
    </row>
    <row r="51" spans="1:2" x14ac:dyDescent="0.35">
      <c r="A51" s="13" t="s">
        <v>276</v>
      </c>
      <c r="B51" s="13" t="s">
        <v>245</v>
      </c>
    </row>
    <row r="52" spans="1:2" x14ac:dyDescent="0.35">
      <c r="A52" s="13" t="s">
        <v>285</v>
      </c>
      <c r="B52" s="13" t="s">
        <v>245</v>
      </c>
    </row>
    <row r="53" spans="1:2" x14ac:dyDescent="0.35">
      <c r="A53" s="13" t="s">
        <v>234</v>
      </c>
      <c r="B53" s="13" t="s">
        <v>228</v>
      </c>
    </row>
    <row r="54" spans="1:2" x14ac:dyDescent="0.35">
      <c r="A54" s="13" t="s">
        <v>330</v>
      </c>
      <c r="B54" s="13" t="s">
        <v>228</v>
      </c>
    </row>
    <row r="55" spans="1:2" x14ac:dyDescent="0.35">
      <c r="A55" s="13" t="s">
        <v>233</v>
      </c>
      <c r="B55" s="13" t="s">
        <v>228</v>
      </c>
    </row>
    <row r="56" spans="1:2" x14ac:dyDescent="0.35">
      <c r="A56" s="13" t="s">
        <v>331</v>
      </c>
      <c r="B56" s="13" t="s">
        <v>280</v>
      </c>
    </row>
    <row r="57" spans="1:2" x14ac:dyDescent="0.35">
      <c r="A57" s="13" t="s">
        <v>332</v>
      </c>
      <c r="B57" s="13" t="s">
        <v>280</v>
      </c>
    </row>
    <row r="58" spans="1:2" x14ac:dyDescent="0.35">
      <c r="A58" s="13" t="s">
        <v>282</v>
      </c>
      <c r="B58" s="13" t="s">
        <v>280</v>
      </c>
    </row>
    <row r="59" spans="1:2" x14ac:dyDescent="0.35">
      <c r="A59" s="13" t="s">
        <v>290</v>
      </c>
      <c r="B59" s="13" t="s">
        <v>280</v>
      </c>
    </row>
    <row r="60" spans="1:2" x14ac:dyDescent="0.35">
      <c r="A60" s="13" t="s">
        <v>304</v>
      </c>
      <c r="B60" s="13" t="s">
        <v>280</v>
      </c>
    </row>
    <row r="61" spans="1:2" x14ac:dyDescent="0.35">
      <c r="A61" s="13" t="s">
        <v>333</v>
      </c>
      <c r="B61" s="13" t="s">
        <v>280</v>
      </c>
    </row>
    <row r="62" spans="1:2" x14ac:dyDescent="0.35">
      <c r="A62" s="13" t="s">
        <v>334</v>
      </c>
      <c r="B62" s="13" t="s">
        <v>253</v>
      </c>
    </row>
    <row r="63" spans="1:2" x14ac:dyDescent="0.35">
      <c r="A63" s="13" t="s">
        <v>295</v>
      </c>
      <c r="B63" s="13" t="s">
        <v>253</v>
      </c>
    </row>
    <row r="64" spans="1:2" x14ac:dyDescent="0.35">
      <c r="A64" s="13" t="s">
        <v>335</v>
      </c>
      <c r="B64" s="13" t="s">
        <v>280</v>
      </c>
    </row>
    <row r="65" spans="1:2" x14ac:dyDescent="0.35">
      <c r="A65" s="13" t="s">
        <v>336</v>
      </c>
      <c r="B65" s="13" t="s">
        <v>280</v>
      </c>
    </row>
    <row r="66" spans="1:2" x14ac:dyDescent="0.35">
      <c r="A66" s="13" t="s">
        <v>337</v>
      </c>
      <c r="B66" s="13" t="s">
        <v>280</v>
      </c>
    </row>
    <row r="67" spans="1:2" x14ac:dyDescent="0.35">
      <c r="A67" s="13" t="s">
        <v>338</v>
      </c>
      <c r="B67" s="13" t="s">
        <v>280</v>
      </c>
    </row>
    <row r="68" spans="1:2" x14ac:dyDescent="0.35">
      <c r="A68" s="13" t="s">
        <v>298</v>
      </c>
      <c r="B68" s="13" t="s">
        <v>253</v>
      </c>
    </row>
    <row r="69" spans="1:2" x14ac:dyDescent="0.35">
      <c r="A69" s="13" t="s">
        <v>259</v>
      </c>
      <c r="B69" s="13" t="s">
        <v>253</v>
      </c>
    </row>
    <row r="70" spans="1:2" x14ac:dyDescent="0.35">
      <c r="A70" s="13" t="s">
        <v>261</v>
      </c>
      <c r="B70" s="13" t="s">
        <v>253</v>
      </c>
    </row>
    <row r="71" spans="1:2" x14ac:dyDescent="0.35">
      <c r="A71" s="13" t="s">
        <v>339</v>
      </c>
      <c r="B71" s="13" t="s">
        <v>253</v>
      </c>
    </row>
    <row r="72" spans="1:2" x14ac:dyDescent="0.35">
      <c r="A72" s="13" t="s">
        <v>258</v>
      </c>
      <c r="B72" s="13" t="s">
        <v>253</v>
      </c>
    </row>
    <row r="73" spans="1:2" x14ac:dyDescent="0.35">
      <c r="A73" s="13" t="s">
        <v>340</v>
      </c>
      <c r="B73" s="13" t="s">
        <v>280</v>
      </c>
    </row>
    <row r="74" spans="1:2" x14ac:dyDescent="0.35">
      <c r="A74" s="13" t="s">
        <v>341</v>
      </c>
      <c r="B74" s="13" t="s">
        <v>280</v>
      </c>
    </row>
    <row r="75" spans="1:2" x14ac:dyDescent="0.35">
      <c r="A75" s="13" t="s">
        <v>342</v>
      </c>
      <c r="B75" s="13" t="s">
        <v>280</v>
      </c>
    </row>
    <row r="76" spans="1:2" x14ac:dyDescent="0.35">
      <c r="A76" s="13" t="s">
        <v>343</v>
      </c>
      <c r="B76" s="13" t="s">
        <v>280</v>
      </c>
    </row>
    <row r="77" spans="1:2" x14ac:dyDescent="0.35">
      <c r="A77" s="13" t="s">
        <v>344</v>
      </c>
      <c r="B77" s="13" t="s">
        <v>253</v>
      </c>
    </row>
    <row r="78" spans="1:2" x14ac:dyDescent="0.35">
      <c r="A78" s="13" t="s">
        <v>345</v>
      </c>
      <c r="B78" s="13" t="s">
        <v>346</v>
      </c>
    </row>
    <row r="79" spans="1:2" x14ac:dyDescent="0.35">
      <c r="A79" s="13" t="s">
        <v>347</v>
      </c>
      <c r="B79" s="13" t="s">
        <v>346</v>
      </c>
    </row>
    <row r="80" spans="1:2" x14ac:dyDescent="0.35">
      <c r="A80" s="13" t="s">
        <v>348</v>
      </c>
      <c r="B80" s="13" t="s">
        <v>253</v>
      </c>
    </row>
    <row r="81" spans="1:2" x14ac:dyDescent="0.35">
      <c r="A81" s="13" t="s">
        <v>349</v>
      </c>
      <c r="B81" s="13" t="s">
        <v>253</v>
      </c>
    </row>
    <row r="82" spans="1:2" x14ac:dyDescent="0.35">
      <c r="A82" s="13" t="s">
        <v>350</v>
      </c>
      <c r="B82" s="13" t="s">
        <v>280</v>
      </c>
    </row>
    <row r="83" spans="1:2" x14ac:dyDescent="0.35">
      <c r="A83" s="13" t="s">
        <v>351</v>
      </c>
      <c r="B83" s="13" t="s">
        <v>253</v>
      </c>
    </row>
    <row r="84" spans="1:2" x14ac:dyDescent="0.35">
      <c r="A84" s="13" t="s">
        <v>352</v>
      </c>
      <c r="B84" s="13" t="s">
        <v>253</v>
      </c>
    </row>
    <row r="85" spans="1:2" x14ac:dyDescent="0.35">
      <c r="A85" s="13" t="s">
        <v>353</v>
      </c>
      <c r="B85" s="13" t="s">
        <v>280</v>
      </c>
    </row>
    <row r="86" spans="1:2" x14ac:dyDescent="0.35">
      <c r="A86" s="13" t="s">
        <v>354</v>
      </c>
      <c r="B86" s="13" t="s">
        <v>280</v>
      </c>
    </row>
    <row r="87" spans="1:2" x14ac:dyDescent="0.35">
      <c r="A87" s="13" t="s">
        <v>355</v>
      </c>
      <c r="B87" s="13" t="s">
        <v>280</v>
      </c>
    </row>
    <row r="88" spans="1:2" x14ac:dyDescent="0.35">
      <c r="A88" s="13" t="s">
        <v>356</v>
      </c>
      <c r="B88" s="13" t="s">
        <v>253</v>
      </c>
    </row>
    <row r="89" spans="1:2" x14ac:dyDescent="0.35">
      <c r="A89" s="13" t="s">
        <v>287</v>
      </c>
      <c r="B89" s="13" t="s">
        <v>253</v>
      </c>
    </row>
    <row r="90" spans="1:2" x14ac:dyDescent="0.35">
      <c r="A90" s="13" t="s">
        <v>299</v>
      </c>
      <c r="B90" s="13" t="s">
        <v>253</v>
      </c>
    </row>
    <row r="91" spans="1:2" x14ac:dyDescent="0.35">
      <c r="A91" s="13" t="s">
        <v>357</v>
      </c>
      <c r="B91" s="13" t="s">
        <v>253</v>
      </c>
    </row>
    <row r="92" spans="1:2" x14ac:dyDescent="0.35">
      <c r="A92" s="13" t="s">
        <v>306</v>
      </c>
      <c r="B92" s="13" t="s">
        <v>253</v>
      </c>
    </row>
    <row r="93" spans="1:2" x14ac:dyDescent="0.35">
      <c r="A93" s="13" t="s">
        <v>358</v>
      </c>
      <c r="B93" s="13" t="s">
        <v>321</v>
      </c>
    </row>
    <row r="94" spans="1:2" x14ac:dyDescent="0.35">
      <c r="A94" s="13" t="s">
        <v>359</v>
      </c>
      <c r="B94" s="13" t="s">
        <v>280</v>
      </c>
    </row>
    <row r="95" spans="1:2" x14ac:dyDescent="0.35">
      <c r="A95" s="13" t="s">
        <v>270</v>
      </c>
      <c r="B95" s="13" t="s">
        <v>253</v>
      </c>
    </row>
    <row r="96" spans="1:2" x14ac:dyDescent="0.35">
      <c r="A96" s="13" t="s">
        <v>273</v>
      </c>
      <c r="B96" s="13" t="s">
        <v>253</v>
      </c>
    </row>
    <row r="97" spans="1:2" x14ac:dyDescent="0.35">
      <c r="A97" s="13" t="s">
        <v>360</v>
      </c>
      <c r="B97" s="13" t="s">
        <v>253</v>
      </c>
    </row>
    <row r="98" spans="1:2" x14ac:dyDescent="0.35">
      <c r="A98" s="13" t="s">
        <v>361</v>
      </c>
      <c r="B98" s="13" t="s">
        <v>321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customWidth="1"/>
    <col min="2" max="1025" width="8.54296875" customWidth="1"/>
  </cols>
  <sheetData>
    <row r="1" spans="1:1" x14ac:dyDescent="0.35">
      <c r="A1" s="17" t="s">
        <v>244</v>
      </c>
    </row>
    <row r="2" spans="1:1" x14ac:dyDescent="0.35">
      <c r="A2" s="13" t="s">
        <v>280</v>
      </c>
    </row>
    <row r="3" spans="1:1" x14ac:dyDescent="0.35">
      <c r="A3" s="13" t="s">
        <v>245</v>
      </c>
    </row>
    <row r="4" spans="1:1" x14ac:dyDescent="0.35">
      <c r="A4" s="13" t="s">
        <v>228</v>
      </c>
    </row>
    <row r="5" spans="1:1" x14ac:dyDescent="0.35">
      <c r="A5" s="13" t="s">
        <v>321</v>
      </c>
    </row>
    <row r="6" spans="1:1" x14ac:dyDescent="0.35">
      <c r="A6" s="13" t="s">
        <v>262</v>
      </c>
    </row>
    <row r="7" spans="1:1" x14ac:dyDescent="0.35">
      <c r="A7" s="13" t="s">
        <v>346</v>
      </c>
    </row>
    <row r="8" spans="1:1" x14ac:dyDescent="0.35">
      <c r="A8" s="13" t="s">
        <v>253</v>
      </c>
    </row>
    <row r="9" spans="1:1" x14ac:dyDescent="0.35">
      <c r="A9" s="13" t="s">
        <v>309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57</cp:revision>
  <dcterms:created xsi:type="dcterms:W3CDTF">2020-12-13T08:44:49Z</dcterms:created>
  <dcterms:modified xsi:type="dcterms:W3CDTF">2023-06-20T16:44:30Z</dcterms:modified>
  <dc:language>en-US</dc:language>
</cp:coreProperties>
</file>