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аскарпоне" sheetId="4" state="hidden" r:id="rId5"/>
    <sheet name="Заквасочники" sheetId="5" state="hidden" r:id="rId6"/>
    <sheet name="SKU заквасочник" sheetId="6" state="hidden" r:id="rId7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<sst xmlns="http://schemas.openxmlformats.org/spreadsheetml/2006/main" count="39" uniqueCount="38">
  <si>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</si>
  <si>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</si>
  <si>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</si>
  <si>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</si>
  <si>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</si>
  <si>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</si>
  <si>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</si>
  <si>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</si>
  <si>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</si>
  <si>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</si>
  <si>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</si>
  <si>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</si>
  <si>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</si>
  <si>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</si>
  <si>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</si>
  <si>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</si>
  <si>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Заквасочники</t>
  </si>
  <si>
    <t xml:space="preserve">SKU</t>
  </si>
  <si>
    <t xml:space="preserve">КГ на выходе</t>
  </si>
  <si>
    <t xml:space="preserve">КГ Использовано</t>
  </si>
  <si>
    <t xml:space="preserve">Остатки</t>
  </si>
  <si>
    <t xml:space="preserve">Вес на выходе одной варки</t>
  </si>
  <si>
    <t xml:space="preserve">Разделитель</t>
  </si>
  <si>
    <t xml:space="preserve">Остатки cumsum</t>
  </si>
  <si>
    <t xml:space="preserve">Разделитель int</t>
  </si>
  <si>
    <t xml:space="preserve">Маскарпоне</t>
  </si>
  <si>
    <t xml:space="preserve">Крем чиз</t>
  </si>
  <si>
    <t xml:space="preserve">Сливки</t>
  </si>
  <si>
    <t xml:space="preserve">1-2</t>
  </si>
  <si>
    <t xml:space="preserve">3-4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</si>
  <si>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</si>
  <si>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</si>
  <si>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</si>
  <si>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</si>
  <si>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</si>
  <si>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</si>
  <si>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</si>
  <si>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-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</si>
</sst>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@"/>
    <numFmt numFmtId="168" formatCode="0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sz val="8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0" width="7.83"/>
    <col collapsed="false" customWidth="true" hidden="false" outlineLevel="0" max="8" min="7" style="0" width="7.23"/>
    <col collapsed="false" customWidth="true" hidden="true" outlineLevel="0" max="9" min="9" style="9" width="8.33"/>
    <col collapsed="false" customWidth="true" hidden="false" outlineLevel="0" max="10" min="10" style="9" width="6.85"/>
    <col collapsed="false" customWidth="true" hidden="true" outlineLevel="0" max="11" min="11" style="0" width="3"/>
    <col collapsed="false" customWidth="true" hidden="true" outlineLevel="0" max="12" min="12" style="0" width="5"/>
    <col collapsed="false" customWidth="true" hidden="true" outlineLevel="0" max="13" min="13" style="0" width="4"/>
    <col collapsed="false" customWidth="true" hidden="true" outlineLevel="0" max="14" min="14" style="0" width="3.82"/>
    <col collapsed="false" customWidth="true" hidden="true" outlineLevel="0" max="15" min="15" style="0" width="8.27"/>
    <col collapsed="false" customWidth="true" hidden="true" outlineLevel="0" max="17" min="16" style="0" width="8.54"/>
    <col collapsed="false" customWidth="true" hidden="true" outlineLevel="0" max="18" min="18" style="0" width="5.88"/>
    <col collapsed="false" customWidth="true" hidden="true" outlineLevel="0" max="19" min="19" style="10" width="5.76"/>
    <col collapsed="false" customWidth="true" hidden="true" outlineLevel="0" max="20" min="20" style="10" width="5.14"/>
    <col collapsed="false" customWidth="true" hidden="false" outlineLevel="0" max="1025" min="21" style="0" width="9.14"/>
  </cols>
  <sheetData>
    <row r="1" customFormat="false" ht="13.8" hidden="false" customHeight="true" outlineLevel="0" collapsed="false">
      <c r="A1" s="11" t="s">
        <v>14</v>
      </c>
      <c r="B1" s="12" t="s">
        <v>0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2" t="s">
        <v>20</v>
      </c>
      <c r="I1" s="13"/>
      <c r="J1" s="13" t="s">
        <v>21</v>
      </c>
      <c r="K1" s="14"/>
      <c r="M1" s="14"/>
      <c r="N1" s="14"/>
      <c r="O1" s="14"/>
      <c r="R1" s="15"/>
      <c r="S1" s="15"/>
      <c r="T1" s="15"/>
    </row>
    <row r="2" customFormat="false" ht="31.5" hidden="false" customHeight="false" outlineLevel="0" collapsed="false">
      <c r="A2" s="11"/>
      <c r="B2" s="12"/>
      <c r="C2" s="12"/>
      <c r="D2" s="12"/>
      <c r="E2" s="12"/>
      <c r="F2" s="12"/>
      <c r="G2" s="12"/>
      <c r="H2" s="12"/>
      <c r="I2" s="13"/>
      <c r="J2" s="13"/>
      <c r="K2" s="14" t="s">
        <v>22</v>
      </c>
      <c r="M2" s="14" t="s">
        <v>23</v>
      </c>
      <c r="N2" s="14" t="s">
        <v>24</v>
      </c>
      <c r="O2" s="14" t="n">
        <v>0</v>
      </c>
      <c r="R2" s="15"/>
      <c r="S2" s="15"/>
      <c r="T2" s="15"/>
    </row>
    <row r="3" s="16" customFormat="true" ht="13.8" hidden="false" customHeight="false" outlineLevel="0" collapsed="false">
      <c r="B3" s="17" t="str">
        <f aca="false">IF(E3="","",VLOOKUP(E3, 'SKU Маскарпоне'!$A$1:$B$50, 2, 0))</f>
        <v/>
      </c>
      <c r="C3" s="17" t="str">
        <f aca="false">IF(E3="","",VLOOKUP(E3, 'SKU заквасочник'!$A$1:$Z$80, IF(D3="-", 11, IF(D3="", 11,  MATCH(D3&amp;"", 'SKU заквасочник'!$A$1:$Z$1, 0))), 0))</f>
        <v/>
      </c>
      <c r="D3" s="18"/>
      <c r="F3" s="19" t="str">
        <f aca="false">IF(E3="-", "-", IF(E3="", "", G3*VLOOKUP(E3, 'SKU Маскарпоне'!$A$1:$C$50, 3, 0)))</f>
        <v/>
      </c>
      <c r="G3" s="20"/>
      <c r="H3" s="21" t="str">
        <f aca="true">IF(K3="","",(INDIRECT("O" &amp; ROW() - 1) - O3))</f>
        <v/>
      </c>
      <c r="I3" s="17" t="str">
        <f aca="true">IF(K3 = "-", INDIRECT("D" &amp; ROW() - 1) * 1890,"")</f>
        <v/>
      </c>
      <c r="J3" s="17" t="str">
        <f aca="true">IF(K3 = "-", INDIRECT("C" &amp; ROW() - 1) ,"")</f>
        <v/>
      </c>
      <c r="L3" s="20" t="n">
        <f aca="true">IF(K3 = "-", -INDIRECT("C" &amp; ROW() - 1),G3)</f>
        <v>0</v>
      </c>
      <c r="M3" s="16" t="n">
        <f aca="true">IF(K3 = "-", SUM(INDIRECT(ADDRESS(2,COLUMN(L3)) &amp; ":" &amp; ADDRESS(ROW(),COLUMN(L3)))), 0)</f>
        <v>0</v>
      </c>
      <c r="N3" s="16" t="n">
        <f aca="false">IF(K3="-",1,0)</f>
        <v>0</v>
      </c>
      <c r="O3" s="16" t="n">
        <f aca="true">IF(M3 = 0, INDIRECT("O" &amp; ROW() - 1), M3)</f>
        <v>0</v>
      </c>
      <c r="S3" s="22" t="str">
        <f aca="true">IF(R3 = "", "", R3 / INDIRECT("D" &amp; ROW() - 1) )</f>
        <v/>
      </c>
      <c r="T3" s="22" t="str">
        <f aca="true">IF(K3="-",IF(ISNUMBER(SEARCH(",", INDIRECT("B" &amp; ROW() - 1) )),1,""), "")</f>
        <v/>
      </c>
    </row>
    <row r="4" s="16" customFormat="true" ht="13.8" hidden="false" customHeight="false" outlineLevel="0" collapsed="false">
      <c r="B4" s="17" t="str">
        <f aca="false">IF(E4="","",VLOOKUP(E4, 'SKU Маскарпоне'!$A$1:$B$50, 2, 0))</f>
        <v/>
      </c>
      <c r="C4" s="17" t="str">
        <f aca="false">IF(E4="","",VLOOKUP(E4, 'SKU заквасочник'!$A$1:$Z$80, IF(D4="-", 11, IF(D4="", 11,  MATCH(D4&amp;"", 'SKU заквасочник'!$A$1:$Z$1, 0))), 0))</f>
        <v/>
      </c>
      <c r="D4" s="18"/>
      <c r="F4" s="19" t="str">
        <f aca="false">IF(E4="-", "-", IF(E4="", "", G4*VLOOKUP(E4, 'SKU Маскарпоне'!$A$1:$C$50, 3, 0)))</f>
        <v/>
      </c>
      <c r="G4" s="20"/>
      <c r="H4" s="21" t="str">
        <f aca="true">IF(K4="","",(INDIRECT("O" &amp; ROW() - 1) - O4))</f>
        <v/>
      </c>
      <c r="I4" s="17" t="str">
        <f aca="true">IF(K4 = "-", INDIRECT("D" &amp; ROW() - 1) * 1890,"")</f>
        <v/>
      </c>
      <c r="J4" s="17" t="str">
        <f aca="true">IF(K4 = "-", INDIRECT("C" &amp; ROW() - 1) ,"")</f>
        <v/>
      </c>
      <c r="L4" s="20" t="n">
        <f aca="true">IF(K4 = "-", -INDIRECT("C" &amp; ROW() - 1),G4)</f>
        <v>0</v>
      </c>
      <c r="M4" s="16" t="n">
        <f aca="true">IF(K4 = "-", SUM(INDIRECT(ADDRESS(2,COLUMN(L4)) &amp; ":" &amp; ADDRESS(ROW(),COLUMN(L4)))), 0)</f>
        <v>0</v>
      </c>
      <c r="N4" s="16" t="n">
        <f aca="false">IF(K4="-",1,0)</f>
        <v>0</v>
      </c>
      <c r="O4" s="16" t="n">
        <f aca="true">IF(M4 = 0, INDIRECT("O" &amp; ROW() - 1), M4)</f>
        <v>0</v>
      </c>
      <c r="S4" s="22" t="str">
        <f aca="true">IF(R4 = "", "", R4 / INDIRECT("D" &amp; ROW() - 1) )</f>
        <v/>
      </c>
      <c r="T4" s="22" t="str">
        <f aca="true">IF(K4="-",IF(ISNUMBER(SEARCH(",", INDIRECT("B" &amp; ROW() - 1) )),1,""), "")</f>
        <v/>
      </c>
    </row>
    <row r="5" s="16" customFormat="true" ht="13.8" hidden="false" customHeight="false" outlineLevel="0" collapsed="false">
      <c r="B5" s="17" t="str">
        <f aca="false">IF(E5="","",VLOOKUP(E5, 'SKU Маскарпоне'!$A$1:$B$50, 2, 0))</f>
        <v/>
      </c>
      <c r="C5" s="17" t="str">
        <f aca="false">IF(E5="","",VLOOKUP(E5, 'SKU заквасочник'!$A$1:$Z$80, IF(D5="-", 11, IF(D5="", 11,  MATCH(D5&amp;"", 'SKU заквасочник'!$A$1:$Z$1, 0))), 0))</f>
        <v/>
      </c>
      <c r="D5" s="18"/>
      <c r="F5" s="19" t="str">
        <f aca="false">IF(E5="-", "-", IF(E5="", "", G5*VLOOKUP(E5, 'SKU Маскарпоне'!$A$1:$C$50, 3, 0)))</f>
        <v/>
      </c>
      <c r="G5" s="20"/>
      <c r="H5" s="21" t="str">
        <f aca="true">IF(K5="","",(INDIRECT("O" &amp; ROW() - 1) - O5))</f>
        <v/>
      </c>
      <c r="I5" s="17" t="str">
        <f aca="true">IF(K5 = "-", INDIRECT("D" &amp; ROW() - 1) * 1890,"")</f>
        <v/>
      </c>
      <c r="J5" s="17" t="str">
        <f aca="true">IF(K5 = "-", INDIRECT("C" &amp; ROW() - 1) ,"")</f>
        <v/>
      </c>
      <c r="L5" s="20" t="n">
        <f aca="true">IF(K5 = "-", -INDIRECT("C" &amp; ROW() - 1),G5)</f>
        <v>0</v>
      </c>
      <c r="M5" s="16" t="n">
        <f aca="true">IF(K5 = "-", SUM(INDIRECT(ADDRESS(2,COLUMN(L5)) &amp; ":" &amp; ADDRESS(ROW(),COLUMN(L5)))), 0)</f>
        <v>0</v>
      </c>
      <c r="N5" s="16" t="n">
        <f aca="false">IF(K5="-",1,0)</f>
        <v>0</v>
      </c>
      <c r="O5" s="16" t="n">
        <f aca="true">IF(M5 = 0, INDIRECT("O" &amp; ROW() - 1), M5)</f>
        <v>0</v>
      </c>
      <c r="S5" s="22" t="str">
        <f aca="true">IF(R5 = "", "", R5 / INDIRECT("D" &amp; ROW() - 1) )</f>
        <v/>
      </c>
      <c r="T5" s="22" t="str">
        <f aca="true">IF(K5="-",IF(ISNUMBER(SEARCH(",", INDIRECT("B" &amp; ROW() - 1) )),1,""), "")</f>
        <v/>
      </c>
    </row>
    <row r="6" s="16" customFormat="true" ht="13.8" hidden="false" customHeight="false" outlineLevel="0" collapsed="false">
      <c r="B6" s="17" t="str">
        <f aca="false">IF(E6="","",VLOOKUP(E6, 'SKU Маскарпоне'!$A$1:$B$50, 2, 0))</f>
        <v/>
      </c>
      <c r="C6" s="17" t="str">
        <f aca="false">IF(E6="","",VLOOKUP(E6, 'SKU заквасочник'!$A$1:$Z$80, IF(D6="-", 11, IF(D6="", 11,  MATCH(D6&amp;"", 'SKU заквасочник'!$A$1:$Z$1, 0))), 0))</f>
        <v/>
      </c>
      <c r="D6" s="18"/>
      <c r="F6" s="19" t="str">
        <f aca="false">IF(E6="-", "-", IF(E6="", "", G6*VLOOKUP(E6, 'SKU Маскарпоне'!$A$1:$C$50, 3, 0)))</f>
        <v/>
      </c>
      <c r="G6" s="20"/>
      <c r="H6" s="21" t="str">
        <f aca="true">IF(K6="","",(INDIRECT("O" &amp; ROW() - 1) - O6))</f>
        <v/>
      </c>
      <c r="I6" s="17" t="str">
        <f aca="true">IF(K6 = "-", INDIRECT("D" &amp; ROW() - 1) * 1890,"")</f>
        <v/>
      </c>
      <c r="J6" s="17" t="str">
        <f aca="true">IF(K6 = "-", INDIRECT("C" &amp; ROW() - 1) ,"")</f>
        <v/>
      </c>
      <c r="L6" s="20" t="n">
        <f aca="true">IF(K6 = "-", -INDIRECT("C" &amp; ROW() - 1),G6)</f>
        <v>0</v>
      </c>
      <c r="M6" s="16" t="n">
        <f aca="true">IF(K6 = "-", SUM(INDIRECT(ADDRESS(2,COLUMN(L6)) &amp; ":" &amp; ADDRESS(ROW(),COLUMN(L6)))), 0)</f>
        <v>0</v>
      </c>
      <c r="N6" s="16" t="n">
        <f aca="false">IF(K6="-",1,0)</f>
        <v>0</v>
      </c>
      <c r="O6" s="16" t="n">
        <f aca="true">IF(M6 = 0, INDIRECT("O" &amp; ROW() - 1), M6)</f>
        <v>0</v>
      </c>
      <c r="S6" s="22" t="str">
        <f aca="true">IF(R6 = "", "", R6 / INDIRECT("D" &amp; ROW() - 1) )</f>
        <v/>
      </c>
      <c r="T6" s="22" t="str">
        <f aca="true">IF(K6="-",IF(ISNUMBER(SEARCH(",", INDIRECT("B" &amp; ROW() - 1) )),1,""), "")</f>
        <v/>
      </c>
    </row>
    <row r="7" s="16" customFormat="true" ht="13.8" hidden="false" customHeight="false" outlineLevel="0" collapsed="false">
      <c r="B7" s="17" t="str">
        <f aca="false">IF(E7="","",VLOOKUP(E7, 'SKU Маскарпоне'!$A$1:$B$50, 2, 0))</f>
        <v/>
      </c>
      <c r="C7" s="17" t="str">
        <f aca="false">IF(E7="","",VLOOKUP(E7, 'SKU заквасочник'!$A$1:$Z$80, IF(D7="-", 11, IF(D7="", 11,  MATCH(D7&amp;"", 'SKU заквасочник'!$A$1:$Z$1, 0))), 0))</f>
        <v/>
      </c>
      <c r="D7" s="18"/>
      <c r="F7" s="19" t="str">
        <f aca="false">IF(E7="-", "-", IF(E7="", "", G7*VLOOKUP(E7, 'SKU Маскарпоне'!$A$1:$C$50, 3, 0)))</f>
        <v/>
      </c>
      <c r="G7" s="20"/>
      <c r="H7" s="21" t="str">
        <f aca="true">IF(K7="","",(INDIRECT("O" &amp; ROW() - 1) - O7))</f>
        <v/>
      </c>
      <c r="I7" s="17" t="str">
        <f aca="true">IF(K7 = "-", INDIRECT("D" &amp; ROW() - 1) * 1890,"")</f>
        <v/>
      </c>
      <c r="J7" s="17" t="str">
        <f aca="true">IF(K7 = "-", INDIRECT("C" &amp; ROW() - 1) ,"")</f>
        <v/>
      </c>
      <c r="L7" s="20" t="n">
        <f aca="true">IF(K7 = "-", -INDIRECT("C" &amp; ROW() - 1),G7)</f>
        <v>0</v>
      </c>
      <c r="M7" s="16" t="n">
        <f aca="true">IF(K7 = "-", SUM(INDIRECT(ADDRESS(2,COLUMN(L7)) &amp; ":" &amp; ADDRESS(ROW(),COLUMN(L7)))), 0)</f>
        <v>0</v>
      </c>
      <c r="N7" s="16" t="n">
        <f aca="false">IF(K7="-",1,0)</f>
        <v>0</v>
      </c>
      <c r="O7" s="16" t="n">
        <f aca="true">IF(M7 = 0, INDIRECT("O" &amp; ROW() - 1), M7)</f>
        <v>0</v>
      </c>
      <c r="S7" s="22" t="str">
        <f aca="true">IF(R7 = "", "", R7 / INDIRECT("D" &amp; ROW() - 1) )</f>
        <v/>
      </c>
      <c r="T7" s="22" t="str">
        <f aca="true">IF(K7="-",IF(ISNUMBER(SEARCH(",", INDIRECT("B" &amp; ROW() - 1) )),1,""), "")</f>
        <v/>
      </c>
    </row>
    <row r="8" s="16" customFormat="true" ht="13.8" hidden="false" customHeight="false" outlineLevel="0" collapsed="false">
      <c r="B8" s="17" t="str">
        <f aca="false">IF(E8="","",VLOOKUP(E8, 'SKU Маскарпоне'!$A$1:$B$50, 2, 0))</f>
        <v/>
      </c>
      <c r="C8" s="17" t="str">
        <f aca="false">IF(E8="","",VLOOKUP(E8, 'SKU заквасочник'!$A$1:$Z$80, IF(D8="-", 11, IF(D8="", 11,  MATCH(D8&amp;"", 'SKU заквасочник'!$A$1:$Z$1, 0))), 0))</f>
        <v/>
      </c>
      <c r="D8" s="18"/>
      <c r="F8" s="19" t="str">
        <f aca="false">IF(E8="-", "-", IF(E8="", "", G8*VLOOKUP(E8, 'SKU Маскарпоне'!$A$1:$C$50, 3, 0)))</f>
        <v/>
      </c>
      <c r="G8" s="20"/>
      <c r="H8" s="21" t="str">
        <f aca="true">IF(K8="","",(INDIRECT("O" &amp; ROW() - 1) - O8))</f>
        <v/>
      </c>
      <c r="I8" s="17" t="str">
        <f aca="true">IF(K8 = "-", INDIRECT("D" &amp; ROW() - 1) * 1890,"")</f>
        <v/>
      </c>
      <c r="J8" s="17" t="str">
        <f aca="true">IF(K8 = "-", INDIRECT("C" &amp; ROW() - 1) ,"")</f>
        <v/>
      </c>
      <c r="L8" s="20" t="n">
        <f aca="true">IF(K8 = "-", -INDIRECT("C" &amp; ROW() - 1),G8)</f>
        <v>0</v>
      </c>
      <c r="M8" s="16" t="n">
        <f aca="true">IF(K8 = "-", SUM(INDIRECT(ADDRESS(2,COLUMN(L8)) &amp; ":" &amp; ADDRESS(ROW(),COLUMN(L8)))), 0)</f>
        <v>0</v>
      </c>
      <c r="N8" s="16" t="n">
        <f aca="false">IF(K8="-",1,0)</f>
        <v>0</v>
      </c>
      <c r="O8" s="16" t="n">
        <f aca="true">IF(M8 = 0, INDIRECT("O" &amp; ROW() - 1), M8)</f>
        <v>0</v>
      </c>
      <c r="S8" s="22" t="str">
        <f aca="true">IF(R8 = "", "", R8 / INDIRECT("D" &amp; ROW() - 1) )</f>
        <v/>
      </c>
      <c r="T8" s="22" t="str">
        <f aca="true">IF(K8="-",IF(ISNUMBER(SEARCH(",", INDIRECT("B" &amp; ROW() - 1) )),1,""), "")</f>
        <v/>
      </c>
    </row>
    <row r="9" s="16" customFormat="true" ht="13.8" hidden="false" customHeight="false" outlineLevel="0" collapsed="false">
      <c r="B9" s="17" t="str">
        <f aca="false">IF(E9="","",VLOOKUP(E9, 'SKU Маскарпоне'!$A$1:$B$50, 2, 0))</f>
        <v/>
      </c>
      <c r="C9" s="17" t="str">
        <f aca="false">IF(E9="","",VLOOKUP(E9, 'SKU заквасочник'!$A$1:$Z$80, IF(D9="-", 11, IF(D9="", 11,  MATCH(D9&amp;"", 'SKU заквасочник'!$A$1:$Z$1, 0))), 0))</f>
        <v/>
      </c>
      <c r="D9" s="18"/>
      <c r="F9" s="19" t="str">
        <f aca="false">IF(E9="-", "-", IF(E9="", "", G9*VLOOKUP(E9, 'SKU Маскарпоне'!$A$1:$C$50, 3, 0)))</f>
        <v/>
      </c>
      <c r="G9" s="20"/>
      <c r="H9" s="21" t="str">
        <f aca="true">IF(K9="","",(INDIRECT("O" &amp; ROW() - 1) - O9))</f>
        <v/>
      </c>
      <c r="I9" s="17" t="str">
        <f aca="true">IF(K9 = "-", INDIRECT("D" &amp; ROW() - 1) * 1890,"")</f>
        <v/>
      </c>
      <c r="J9" s="17" t="str">
        <f aca="true">IF(K9 = "-", INDIRECT("C" &amp; ROW() - 1) ,"")</f>
        <v/>
      </c>
      <c r="L9" s="20" t="n">
        <f aca="true">IF(K9 = "-", -INDIRECT("C" &amp; ROW() - 1),G9)</f>
        <v>0</v>
      </c>
      <c r="M9" s="16" t="n">
        <f aca="true">IF(K9 = "-", SUM(INDIRECT(ADDRESS(2,COLUMN(L9)) &amp; ":" &amp; ADDRESS(ROW(),COLUMN(L9)))), 0)</f>
        <v>0</v>
      </c>
      <c r="N9" s="16" t="n">
        <f aca="false">IF(K9="-",1,0)</f>
        <v>0</v>
      </c>
      <c r="O9" s="16" t="n">
        <f aca="true">IF(M9 = 0, INDIRECT("O" &amp; ROW() - 1), M9)</f>
        <v>0</v>
      </c>
      <c r="S9" s="22" t="str">
        <f aca="true">IF(R9 = "", "", R9 / INDIRECT("D" &amp; ROW() - 1) )</f>
        <v/>
      </c>
      <c r="T9" s="22" t="str">
        <f aca="true">IF(K9="-",IF(ISNUMBER(SEARCH(",", INDIRECT("B" &amp; ROW() - 1) )),1,""), "")</f>
        <v/>
      </c>
    </row>
    <row r="10" s="16" customFormat="true" ht="13.8" hidden="false" customHeight="false" outlineLevel="0" collapsed="false">
      <c r="B10" s="17" t="str">
        <f aca="false">IF(E10="","",VLOOKUP(E10, 'SKU Маскарпоне'!$A$1:$B$50, 2, 0))</f>
        <v/>
      </c>
      <c r="C10" s="17" t="str">
        <f aca="false">IF(E10="","",VLOOKUP(E10, 'SKU заквасочник'!$A$1:$Z$80, IF(D10="-", 11, IF(D10="", 11,  MATCH(D10&amp;"", 'SKU заквасочник'!$A$1:$Z$1, 0))), 0))</f>
        <v/>
      </c>
      <c r="D10" s="18"/>
      <c r="F10" s="19" t="str">
        <f aca="false">IF(E10="-", "-", IF(E10="", "", G10*VLOOKUP(E10, 'SKU Маскарпоне'!$A$1:$C$50, 3, 0)))</f>
        <v/>
      </c>
      <c r="G10" s="20"/>
      <c r="H10" s="21" t="str">
        <f aca="true">IF(K10="","",(INDIRECT("O" &amp; ROW() - 1) - O10))</f>
        <v/>
      </c>
      <c r="I10" s="17" t="str">
        <f aca="true">IF(K10 = "-", INDIRECT("D" &amp; ROW() - 1) * 1890,"")</f>
        <v/>
      </c>
      <c r="J10" s="17" t="str">
        <f aca="true">IF(K10 = "-", INDIRECT("C" &amp; ROW() - 1) ,"")</f>
        <v/>
      </c>
      <c r="L10" s="20" t="n">
        <f aca="true">IF(K10 = "-", -INDIRECT("C" &amp; ROW() - 1),G10)</f>
        <v>0</v>
      </c>
      <c r="M10" s="16" t="n">
        <f aca="true">IF(K10 = "-", SUM(INDIRECT(ADDRESS(2,COLUMN(L10)) &amp; ":" &amp; ADDRESS(ROW(),COLUMN(L10)))), 0)</f>
        <v>0</v>
      </c>
      <c r="N10" s="16" t="n">
        <f aca="false">IF(K10="-",1,0)</f>
        <v>0</v>
      </c>
      <c r="O10" s="16" t="n">
        <f aca="true">IF(M10 = 0, INDIRECT("O" &amp; ROW() - 1), M10)</f>
        <v>0</v>
      </c>
      <c r="S10" s="22" t="str">
        <f aca="true">IF(R10 = "", "", R10 / INDIRECT("D" &amp; ROW() - 1) )</f>
        <v/>
      </c>
      <c r="T10" s="22" t="str">
        <f aca="true">IF(K10="-",IF(ISNUMBER(SEARCH(",", INDIRECT("B" &amp; ROW() - 1) )),1,""), "")</f>
        <v/>
      </c>
    </row>
    <row r="11" s="16" customFormat="true" ht="13.8" hidden="false" customHeight="false" outlineLevel="0" collapsed="false">
      <c r="B11" s="17" t="str">
        <f aca="false">IF(E11="","",VLOOKUP(E11, 'SKU Маскарпоне'!$A$1:$B$50, 2, 0))</f>
        <v/>
      </c>
      <c r="C11" s="17" t="str">
        <f aca="false">IF(E11="","",VLOOKUP(E11, 'SKU заквасочник'!$A$1:$Z$80, IF(D11="-", 11, IF(D11="", 11,  MATCH(D11&amp;"", 'SKU заквасочник'!$A$1:$Z$1, 0))), 0))</f>
        <v/>
      </c>
      <c r="D11" s="18"/>
      <c r="F11" s="19" t="str">
        <f aca="false">IF(E11="-", "-", IF(E11="", "", G11*VLOOKUP(E11, 'SKU Маскарпоне'!$A$1:$C$50, 3, 0)))</f>
        <v/>
      </c>
      <c r="G11" s="20"/>
      <c r="H11" s="21" t="str">
        <f aca="true">IF(K11="","",(INDIRECT("O" &amp; ROW() - 1) - O11))</f>
        <v/>
      </c>
      <c r="I11" s="17" t="str">
        <f aca="true">IF(K11 = "-", INDIRECT("D" &amp; ROW() - 1) * 1890,"")</f>
        <v/>
      </c>
      <c r="J11" s="17" t="str">
        <f aca="true">IF(K11 = "-", INDIRECT("C" &amp; ROW() - 1) ,"")</f>
        <v/>
      </c>
      <c r="L11" s="20" t="n">
        <f aca="true">IF(K11 = "-", -INDIRECT("C" &amp; ROW() - 1),G11)</f>
        <v>0</v>
      </c>
      <c r="M11" s="16" t="n">
        <f aca="true">IF(K11 = "-", SUM(INDIRECT(ADDRESS(2,COLUMN(L11)) &amp; ":" &amp; ADDRESS(ROW(),COLUMN(L11)))), 0)</f>
        <v>0</v>
      </c>
      <c r="N11" s="16" t="n">
        <f aca="false">IF(K11="-",1,0)</f>
        <v>0</v>
      </c>
      <c r="O11" s="16" t="n">
        <f aca="true">IF(M11 = 0, INDIRECT("O" &amp; ROW() - 1), M11)</f>
        <v>0</v>
      </c>
      <c r="S11" s="22" t="str">
        <f aca="true">IF(R11 = "", "", R11 / INDIRECT("D" &amp; ROW() - 1) )</f>
        <v/>
      </c>
      <c r="T11" s="22" t="str">
        <f aca="true">IF(K11="-",IF(ISNUMBER(SEARCH(",", INDIRECT("B" &amp; ROW() - 1) )),1,""), "")</f>
        <v/>
      </c>
    </row>
    <row r="12" s="16" customFormat="true" ht="13.8" hidden="false" customHeight="false" outlineLevel="0" collapsed="false">
      <c r="B12" s="17" t="str">
        <f aca="false">IF(E12="","",VLOOKUP(E12, 'SKU Маскарпоне'!$A$1:$B$50, 2, 0))</f>
        <v/>
      </c>
      <c r="C12" s="17" t="str">
        <f aca="false">IF(E12="","",VLOOKUP(E12, 'SKU заквасочник'!$A$1:$Z$80, IF(D12="-", 11, IF(D12="", 11,  MATCH(D12&amp;"", 'SKU заквасочник'!$A$1:$Z$1, 0))), 0))</f>
        <v/>
      </c>
      <c r="D12" s="18"/>
      <c r="F12" s="19" t="str">
        <f aca="false">IF(E12="-", "-", IF(E12="", "", G12*VLOOKUP(E12, 'SKU Маскарпоне'!$A$1:$C$50, 3, 0)))</f>
        <v/>
      </c>
      <c r="G12" s="20"/>
      <c r="H12" s="21" t="str">
        <f aca="true">IF(K12="","",(INDIRECT("O" &amp; ROW() - 1) - O12))</f>
        <v/>
      </c>
      <c r="I12" s="17" t="str">
        <f aca="true">IF(K12 = "-", INDIRECT("D" &amp; ROW() - 1) * 1890,"")</f>
        <v/>
      </c>
      <c r="J12" s="17" t="str">
        <f aca="true">IF(K12 = "-", INDIRECT("C" &amp; ROW() - 1) ,"")</f>
        <v/>
      </c>
      <c r="L12" s="20" t="n">
        <f aca="true">IF(K12 = "-", -INDIRECT("C" &amp; ROW() - 1),G12)</f>
        <v>0</v>
      </c>
      <c r="M12" s="16" t="n">
        <f aca="true">IF(K12 = "-", SUM(INDIRECT(ADDRESS(2,COLUMN(L12)) &amp; ":" &amp; ADDRESS(ROW(),COLUMN(L12)))), 0)</f>
        <v>0</v>
      </c>
      <c r="N12" s="16" t="n">
        <f aca="false">IF(K12="-",1,0)</f>
        <v>0</v>
      </c>
      <c r="O12" s="16" t="n">
        <f aca="true">IF(M12 = 0, INDIRECT("O" &amp; ROW() - 1), M12)</f>
        <v>0</v>
      </c>
      <c r="S12" s="22" t="str">
        <f aca="true">IF(R12 = "", "", R12 / INDIRECT("D" &amp; ROW() - 1) )</f>
        <v/>
      </c>
      <c r="T12" s="22" t="str">
        <f aca="true">IF(K12="-",IF(ISNUMBER(SEARCH(",", INDIRECT("B" &amp; ROW() - 1) )),1,""), "")</f>
        <v/>
      </c>
    </row>
    <row r="13" s="16" customFormat="true" ht="13.8" hidden="false" customHeight="false" outlineLevel="0" collapsed="false">
      <c r="B13" s="17" t="str">
        <f aca="false">IF(E13="","",VLOOKUP(E13, 'SKU Маскарпоне'!$A$1:$B$50, 2, 0))</f>
        <v/>
      </c>
      <c r="C13" s="17" t="str">
        <f aca="false">IF(E13="","",VLOOKUP(E13, 'SKU заквасочник'!$A$1:$Z$80, IF(D13="-", 11, IF(D13="", 11,  MATCH(D13&amp;"", 'SKU заквасочник'!$A$1:$Z$1, 0))), 0))</f>
        <v/>
      </c>
      <c r="D13" s="18"/>
      <c r="F13" s="19" t="str">
        <f aca="false">IF(E13="-", "-", IF(E13="", "", G13*VLOOKUP(E13, 'SKU Маскарпоне'!$A$1:$C$50, 3, 0)))</f>
        <v/>
      </c>
      <c r="G13" s="20"/>
      <c r="H13" s="21" t="str">
        <f aca="true">IF(K13="","",(INDIRECT("O" &amp; ROW() - 1) - O13))</f>
        <v/>
      </c>
      <c r="I13" s="17" t="str">
        <f aca="true">IF(K13 = "-", INDIRECT("D" &amp; ROW() - 1) * 1890,"")</f>
        <v/>
      </c>
      <c r="J13" s="17" t="str">
        <f aca="true">IF(K13 = "-", INDIRECT("C" &amp; ROW() - 1) ,"")</f>
        <v/>
      </c>
      <c r="L13" s="20" t="n">
        <f aca="true">IF(K13 = "-", -INDIRECT("C" &amp; ROW() - 1),G13)</f>
        <v>0</v>
      </c>
      <c r="M13" s="16" t="n">
        <f aca="true">IF(K13 = "-", SUM(INDIRECT(ADDRESS(2,COLUMN(L13)) &amp; ":" &amp; ADDRESS(ROW(),COLUMN(L13)))), 0)</f>
        <v>0</v>
      </c>
      <c r="N13" s="16" t="n">
        <f aca="false">IF(K13="-",1,0)</f>
        <v>0</v>
      </c>
      <c r="O13" s="16" t="n">
        <f aca="true">IF(M13 = 0, INDIRECT("O" &amp; ROW() - 1), M13)</f>
        <v>0</v>
      </c>
      <c r="S13" s="22" t="str">
        <f aca="true">IF(R13 = "", "", R13 / INDIRECT("D" &amp; ROW() - 1) )</f>
        <v/>
      </c>
      <c r="T13" s="22" t="str">
        <f aca="true">IF(K13="-",IF(ISNUMBER(SEARCH(",", INDIRECT("B" &amp; ROW() - 1) )),1,""), "")</f>
        <v/>
      </c>
    </row>
    <row r="14" s="16" customFormat="true" ht="13.8" hidden="false" customHeight="false" outlineLevel="0" collapsed="false">
      <c r="B14" s="17" t="str">
        <f aca="false">IF(E14="","",VLOOKUP(E14, 'SKU Маскарпоне'!$A$1:$B$50, 2, 0))</f>
        <v/>
      </c>
      <c r="C14" s="17" t="str">
        <f aca="false">IF(E14="","",VLOOKUP(E14, 'SKU заквасочник'!$A$1:$Z$80, IF(D14="-", 11, IF(D14="", 11,  MATCH(D14&amp;"", 'SKU заквасочник'!$A$1:$Z$1, 0))), 0))</f>
        <v/>
      </c>
      <c r="D14" s="18"/>
      <c r="F14" s="19" t="str">
        <f aca="false">IF(E14="-", "-", IF(E14="", "", G14*VLOOKUP(E14, 'SKU Маскарпоне'!$A$1:$C$50, 3, 0)))</f>
        <v/>
      </c>
      <c r="G14" s="20"/>
      <c r="H14" s="21" t="str">
        <f aca="true">IF(K14="","",(INDIRECT("O" &amp; ROW() - 1) - O14))</f>
        <v/>
      </c>
      <c r="I14" s="17" t="str">
        <f aca="true">IF(K14 = "-", INDIRECT("D" &amp; ROW() - 1) * 1890,"")</f>
        <v/>
      </c>
      <c r="J14" s="17" t="str">
        <f aca="true">IF(K14 = "-", INDIRECT("C" &amp; ROW() - 1) ,"")</f>
        <v/>
      </c>
      <c r="L14" s="20" t="n">
        <f aca="true">IF(K14 = "-", -INDIRECT("C" &amp; ROW() - 1),G14)</f>
        <v>0</v>
      </c>
      <c r="M14" s="16" t="n">
        <f aca="true">IF(K14 = "-", SUM(INDIRECT(ADDRESS(2,COLUMN(L14)) &amp; ":" &amp; ADDRESS(ROW(),COLUMN(L14)))), 0)</f>
        <v>0</v>
      </c>
      <c r="N14" s="16" t="n">
        <f aca="false">IF(K14="-",1,0)</f>
        <v>0</v>
      </c>
      <c r="O14" s="16" t="n">
        <f aca="true">IF(M14 = 0, INDIRECT("O" &amp; ROW() - 1), M14)</f>
        <v>0</v>
      </c>
      <c r="S14" s="22" t="str">
        <f aca="true">IF(R14 = "", "", R14 / INDIRECT("D" &amp; ROW() - 1) )</f>
        <v/>
      </c>
      <c r="T14" s="22" t="str">
        <f aca="true">IF(K14="-",IF(ISNUMBER(SEARCH(",", INDIRECT("B" &amp; ROW() - 1) )),1,""), "")</f>
        <v/>
      </c>
    </row>
    <row r="15" s="16" customFormat="true" ht="13.8" hidden="false" customHeight="false" outlineLevel="0" collapsed="false">
      <c r="B15" s="17" t="str">
        <f aca="false">IF(E15="","",VLOOKUP(E15, 'SKU Маскарпоне'!$A$1:$B$50, 2, 0))</f>
        <v/>
      </c>
      <c r="C15" s="17" t="str">
        <f aca="false">IF(E15="","",VLOOKUP(E15, 'SKU заквасочник'!$A$1:$Z$80, IF(D15="-", 11, IF(D15="", 11,  MATCH(D15&amp;"", 'SKU заквасочник'!$A$1:$Z$1, 0))), 0))</f>
        <v/>
      </c>
      <c r="D15" s="18"/>
      <c r="F15" s="19" t="str">
        <f aca="false">IF(E15="-", "-", IF(E15="", "", G15*VLOOKUP(E15, 'SKU Маскарпоне'!$A$1:$C$50, 3, 0)))</f>
        <v/>
      </c>
      <c r="G15" s="20"/>
      <c r="H15" s="21" t="str">
        <f aca="true">IF(K15="","",(INDIRECT("O" &amp; ROW() - 1) - O15))</f>
        <v/>
      </c>
      <c r="I15" s="17" t="str">
        <f aca="true">IF(K15 = "-", INDIRECT("D" &amp; ROW() - 1) * 1890,"")</f>
        <v/>
      </c>
      <c r="J15" s="17" t="str">
        <f aca="true">IF(K15 = "-", INDIRECT("C" &amp; ROW() - 1) ,"")</f>
        <v/>
      </c>
      <c r="L15" s="20" t="n">
        <f aca="true">IF(K15 = "-", -INDIRECT("C" &amp; ROW() - 1),G15)</f>
        <v>0</v>
      </c>
      <c r="M15" s="16" t="n">
        <f aca="true">IF(K15 = "-", SUM(INDIRECT(ADDRESS(2,COLUMN(L15)) &amp; ":" &amp; ADDRESS(ROW(),COLUMN(L15)))), 0)</f>
        <v>0</v>
      </c>
      <c r="N15" s="16" t="n">
        <f aca="false">IF(K15="-",1,0)</f>
        <v>0</v>
      </c>
      <c r="O15" s="16" t="n">
        <f aca="true">IF(M15 = 0, INDIRECT("O" &amp; ROW() - 1), M15)</f>
        <v>0</v>
      </c>
      <c r="S15" s="22" t="str">
        <f aca="true">IF(R15 = "", "", R15 / INDIRECT("D" &amp; ROW() - 1) )</f>
        <v/>
      </c>
      <c r="T15" s="22" t="str">
        <f aca="true">IF(K15="-",IF(ISNUMBER(SEARCH(",", INDIRECT("B" &amp; ROW() - 1) )),1,""), "")</f>
        <v/>
      </c>
    </row>
    <row r="16" s="16" customFormat="true" ht="13.8" hidden="false" customHeight="false" outlineLevel="0" collapsed="false">
      <c r="B16" s="17" t="str">
        <f aca="false">IF(E16="","",VLOOKUP(E16, 'SKU Маскарпоне'!$A$1:$B$50, 2, 0))</f>
        <v/>
      </c>
      <c r="C16" s="17" t="str">
        <f aca="false">IF(E16="","",VLOOKUP(E16, 'SKU заквасочник'!$A$1:$Z$80, IF(D16="-", 11, IF(D16="", 11,  MATCH(D16&amp;"", 'SKU заквасочник'!$A$1:$Z$1, 0))), 0))</f>
        <v/>
      </c>
      <c r="D16" s="18"/>
      <c r="F16" s="19" t="str">
        <f aca="false">IF(E16="-", "-", IF(E16="", "", G16*VLOOKUP(E16, 'SKU Маскарпоне'!$A$1:$C$50, 3, 0)))</f>
        <v/>
      </c>
      <c r="G16" s="20"/>
      <c r="H16" s="21" t="str">
        <f aca="true">IF(K16="","",(INDIRECT("O" &amp; ROW() - 1) - O16))</f>
        <v/>
      </c>
      <c r="I16" s="17" t="str">
        <f aca="true">IF(K16 = "-", INDIRECT("D" &amp; ROW() - 1) * 1890,"")</f>
        <v/>
      </c>
      <c r="J16" s="17" t="str">
        <f aca="true">IF(K16 = "-", INDIRECT("C" &amp; ROW() - 1) ,"")</f>
        <v/>
      </c>
      <c r="L16" s="20" t="n">
        <f aca="true">IF(K16 = "-", -INDIRECT("C" &amp; ROW() - 1),G16)</f>
        <v>0</v>
      </c>
      <c r="M16" s="16" t="n">
        <f aca="true">IF(K16 = "-", SUM(INDIRECT(ADDRESS(2,COLUMN(L16)) &amp; ":" &amp; ADDRESS(ROW(),COLUMN(L16)))), 0)</f>
        <v>0</v>
      </c>
      <c r="N16" s="16" t="n">
        <f aca="false">IF(K16="-",1,0)</f>
        <v>0</v>
      </c>
      <c r="O16" s="16" t="n">
        <f aca="true">IF(M16 = 0, INDIRECT("O" &amp; ROW() - 1), M16)</f>
        <v>0</v>
      </c>
      <c r="S16" s="22" t="str">
        <f aca="true">IF(R16 = "", "", R16 / INDIRECT("D" &amp; ROW() - 1) )</f>
        <v/>
      </c>
      <c r="T16" s="22" t="str">
        <f aca="true">IF(K16="-",IF(ISNUMBER(SEARCH(",", INDIRECT("B" &amp; ROW() - 1) )),1,""), "")</f>
        <v/>
      </c>
    </row>
    <row r="17" s="16" customFormat="true" ht="13.8" hidden="false" customHeight="false" outlineLevel="0" collapsed="false">
      <c r="B17" s="17" t="str">
        <f aca="false">IF(E17="","",VLOOKUP(E17, 'SKU Маскарпоне'!$A$1:$B$50, 2, 0))</f>
        <v/>
      </c>
      <c r="C17" s="17" t="str">
        <f aca="false">IF(E17="","",VLOOKUP(E17, 'SKU заквасочник'!$A$1:$Z$80, IF(D17="-", 11, IF(D17="", 11,  MATCH(D17&amp;"", 'SKU заквасочник'!$A$1:$Z$1, 0))), 0))</f>
        <v/>
      </c>
      <c r="D17" s="18"/>
      <c r="F17" s="19" t="str">
        <f aca="false">IF(E17="-", "-", IF(E17="", "", G17*VLOOKUP(E17, 'SKU Маскарпоне'!$A$1:$C$50, 3, 0)))</f>
        <v/>
      </c>
      <c r="G17" s="20"/>
      <c r="H17" s="21" t="str">
        <f aca="true">IF(K17="","",(INDIRECT("O" &amp; ROW() - 1) - O17))</f>
        <v/>
      </c>
      <c r="I17" s="17" t="str">
        <f aca="true">IF(K17 = "-", INDIRECT("D" &amp; ROW() - 1) * 1890,"")</f>
        <v/>
      </c>
      <c r="J17" s="17" t="str">
        <f aca="true">IF(K17 = "-", INDIRECT("C" &amp; ROW() - 1) ,"")</f>
        <v/>
      </c>
      <c r="L17" s="20" t="n">
        <f aca="true">IF(K17 = "-", -INDIRECT("C" &amp; ROW() - 1),G17)</f>
        <v>0</v>
      </c>
      <c r="M17" s="16" t="n">
        <f aca="true">IF(K17 = "-", SUM(INDIRECT(ADDRESS(2,COLUMN(L17)) &amp; ":" &amp; ADDRESS(ROW(),COLUMN(L17)))), 0)</f>
        <v>0</v>
      </c>
      <c r="N17" s="16" t="n">
        <f aca="false">IF(K17="-",1,0)</f>
        <v>0</v>
      </c>
      <c r="O17" s="16" t="n">
        <f aca="true">IF(M17 = 0, INDIRECT("O" &amp; ROW() - 1), M17)</f>
        <v>0</v>
      </c>
      <c r="S17" s="22" t="str">
        <f aca="true">IF(R17 = "", "", R17 / INDIRECT("D" &amp; ROW() - 1) )</f>
        <v/>
      </c>
      <c r="T17" s="22" t="str">
        <f aca="true">IF(K17="-",IF(ISNUMBER(SEARCH(",", INDIRECT("B" &amp; ROW() - 1) )),1,""), "")</f>
        <v/>
      </c>
    </row>
    <row r="18" s="16" customFormat="true" ht="13.8" hidden="false" customHeight="false" outlineLevel="0" collapsed="false">
      <c r="B18" s="17" t="str">
        <f aca="false">IF(E18="","",VLOOKUP(E18, 'SKU Маскарпоне'!$A$1:$B$50, 2, 0))</f>
        <v/>
      </c>
      <c r="C18" s="17" t="str">
        <f aca="false">IF(E18="","",VLOOKUP(E18, 'SKU заквасочник'!$A$1:$Z$80, IF(D18="-", 11, IF(D18="", 11,  MATCH(D18&amp;"", 'SKU заквасочник'!$A$1:$Z$1, 0))), 0))</f>
        <v/>
      </c>
      <c r="D18" s="18"/>
      <c r="F18" s="19" t="str">
        <f aca="false">IF(E18="-", "-", IF(E18="", "", G18*VLOOKUP(E18, 'SKU Маскарпоне'!$A$1:$C$50, 3, 0)))</f>
        <v/>
      </c>
      <c r="G18" s="20"/>
      <c r="H18" s="21" t="str">
        <f aca="true">IF(K18="","",(INDIRECT("O" &amp; ROW() - 1) - O18))</f>
        <v/>
      </c>
      <c r="I18" s="17" t="str">
        <f aca="true">IF(K18 = "-", INDIRECT("D" &amp; ROW() - 1) * 1890,"")</f>
        <v/>
      </c>
      <c r="J18" s="17" t="str">
        <f aca="true">IF(K18 = "-", INDIRECT("C" &amp; ROW() - 1) ,"")</f>
        <v/>
      </c>
      <c r="L18" s="20" t="n">
        <f aca="true">IF(K18 = "-", -INDIRECT("C" &amp; ROW() - 1),G18)</f>
        <v>0</v>
      </c>
      <c r="M18" s="16" t="n">
        <f aca="true">IF(K18 = "-", SUM(INDIRECT(ADDRESS(2,COLUMN(L18)) &amp; ":" &amp; ADDRESS(ROW(),COLUMN(L18)))), 0)</f>
        <v>0</v>
      </c>
      <c r="N18" s="16" t="n">
        <f aca="false">IF(K18="-",1,0)</f>
        <v>0</v>
      </c>
      <c r="O18" s="16" t="n">
        <f aca="true">IF(M18 = 0, INDIRECT("O" &amp; ROW() - 1), M18)</f>
        <v>0</v>
      </c>
      <c r="S18" s="22" t="str">
        <f aca="true">IF(R18 = "", "", R18 / INDIRECT("D" &amp; ROW() - 1) )</f>
        <v/>
      </c>
      <c r="T18" s="22" t="str">
        <f aca="true">IF(K18="-",IF(ISNUMBER(SEARCH(",", INDIRECT("B" &amp; ROW() - 1) )),1,""), "")</f>
        <v/>
      </c>
    </row>
    <row r="19" s="16" customFormat="true" ht="13.8" hidden="false" customHeight="false" outlineLevel="0" collapsed="false">
      <c r="B19" s="17" t="str">
        <f aca="false">IF(E19="","",VLOOKUP(E19, 'SKU Маскарпоне'!$A$1:$B$50, 2, 0))</f>
        <v/>
      </c>
      <c r="C19" s="17" t="str">
        <f aca="false">IF(E19="","",VLOOKUP(E19, 'SKU заквасочник'!$A$1:$Z$80, IF(D19="-", 11, IF(D19="", 11,  MATCH(D19&amp;"", 'SKU заквасочник'!$A$1:$Z$1, 0))), 0))</f>
        <v/>
      </c>
      <c r="D19" s="18"/>
      <c r="F19" s="19" t="str">
        <f aca="false">IF(E19="-", "-", IF(E19="", "", G19*VLOOKUP(E19, 'SKU Маскарпоне'!$A$1:$C$50, 3, 0)))</f>
        <v/>
      </c>
      <c r="G19" s="20"/>
      <c r="H19" s="21" t="str">
        <f aca="true">IF(K19="","",(INDIRECT("O" &amp; ROW() - 1) - O19))</f>
        <v/>
      </c>
      <c r="I19" s="17" t="str">
        <f aca="true">IF(K19 = "-", INDIRECT("D" &amp; ROW() - 1) * 1890,"")</f>
        <v/>
      </c>
      <c r="J19" s="17" t="str">
        <f aca="true">IF(K19 = "-", INDIRECT("C" &amp; ROW() - 1) ,"")</f>
        <v/>
      </c>
      <c r="L19" s="20" t="n">
        <f aca="true">IF(K19 = "-", -INDIRECT("C" &amp; ROW() - 1),G19)</f>
        <v>0</v>
      </c>
      <c r="M19" s="16" t="n">
        <f aca="true">IF(K19 = "-", SUM(INDIRECT(ADDRESS(2,COLUMN(L19)) &amp; ":" &amp; ADDRESS(ROW(),COLUMN(L19)))), 0)</f>
        <v>0</v>
      </c>
      <c r="N19" s="16" t="n">
        <f aca="false">IF(K19="-",1,0)</f>
        <v>0</v>
      </c>
      <c r="O19" s="16" t="n">
        <f aca="true">IF(M19 = 0, INDIRECT("O" &amp; ROW() - 1), M19)</f>
        <v>0</v>
      </c>
      <c r="S19" s="22" t="str">
        <f aca="true">IF(R19 = "", "", R19 / INDIRECT("D" &amp; ROW() - 1) )</f>
        <v/>
      </c>
      <c r="T19" s="22" t="str">
        <f aca="true">IF(K19="-",IF(ISNUMBER(SEARCH(",", INDIRECT("B" &amp; ROW() - 1) )),1,""), "")</f>
        <v/>
      </c>
    </row>
    <row r="20" s="16" customFormat="true" ht="13.8" hidden="false" customHeight="false" outlineLevel="0" collapsed="false">
      <c r="B20" s="17" t="str">
        <f aca="false">IF(E20="","",VLOOKUP(E20, 'SKU Маскарпоне'!$A$1:$B$50, 2, 0))</f>
        <v/>
      </c>
      <c r="C20" s="17" t="str">
        <f aca="false">IF(E20="","",VLOOKUP(E20, 'SKU заквасочник'!$A$1:$Z$80, IF(D20="-", 11, IF(D20="", 11,  MATCH(D20&amp;"", 'SKU заквасочник'!$A$1:$Z$1, 0))), 0))</f>
        <v/>
      </c>
      <c r="D20" s="18"/>
      <c r="F20" s="19" t="str">
        <f aca="false">IF(E20="-", "-", IF(E20="", "", G20*VLOOKUP(E20, 'SKU Маскарпоне'!$A$1:$C$50, 3, 0)))</f>
        <v/>
      </c>
      <c r="G20" s="20"/>
      <c r="H20" s="21" t="str">
        <f aca="true">IF(K20="","",(INDIRECT("O" &amp; ROW() - 1) - O20))</f>
        <v/>
      </c>
      <c r="I20" s="17" t="str">
        <f aca="true">IF(K20 = "-", INDIRECT("D" &amp; ROW() - 1) * 1890,"")</f>
        <v/>
      </c>
      <c r="J20" s="17" t="str">
        <f aca="true">IF(K20 = "-", INDIRECT("C" &amp; ROW() - 1) ,"")</f>
        <v/>
      </c>
      <c r="L20" s="20" t="n">
        <f aca="true">IF(K20 = "-", -INDIRECT("C" &amp; ROW() - 1),G20)</f>
        <v>0</v>
      </c>
      <c r="M20" s="16" t="n">
        <f aca="true">IF(K20 = "-", SUM(INDIRECT(ADDRESS(2,COLUMN(L20)) &amp; ":" &amp; ADDRESS(ROW(),COLUMN(L20)))), 0)</f>
        <v>0</v>
      </c>
      <c r="N20" s="16" t="n">
        <f aca="false">IF(K20="-",1,0)</f>
        <v>0</v>
      </c>
      <c r="O20" s="16" t="n">
        <f aca="true">IF(M20 = 0, INDIRECT("O" &amp; ROW() - 1), M20)</f>
        <v>0</v>
      </c>
      <c r="S20" s="22" t="str">
        <f aca="true">IF(R20 = "", "", R20 / INDIRECT("D" &amp; ROW() - 1) )</f>
        <v/>
      </c>
      <c r="T20" s="22" t="str">
        <f aca="true">IF(K20="-",IF(ISNUMBER(SEARCH(",", INDIRECT("B" &amp; ROW() - 1) )),1,""), "")</f>
        <v/>
      </c>
    </row>
    <row r="21" s="16" customFormat="true" ht="13.8" hidden="false" customHeight="false" outlineLevel="0" collapsed="false">
      <c r="B21" s="17" t="str">
        <f aca="false">IF(E21="","",VLOOKUP(E21, 'SKU Маскарпоне'!$A$1:$B$50, 2, 0))</f>
        <v/>
      </c>
      <c r="C21" s="17" t="str">
        <f aca="false">IF(E21="","",VLOOKUP(E21, 'SKU заквасочник'!$A$1:$Z$80, IF(D21="-", 11, IF(D21="", 11,  MATCH(D21&amp;"", 'SKU заквасочник'!$A$1:$Z$1, 0))), 0))</f>
        <v/>
      </c>
      <c r="D21" s="18"/>
      <c r="F21" s="19" t="str">
        <f aca="false">IF(E21="-", "-", IF(E21="", "", G21*VLOOKUP(E21, 'SKU Маскарпоне'!$A$1:$C$50, 3, 0)))</f>
        <v/>
      </c>
      <c r="G21" s="20"/>
      <c r="H21" s="21" t="str">
        <f aca="true">IF(K21="","",(INDIRECT("O" &amp; ROW() - 1) - O21))</f>
        <v/>
      </c>
      <c r="I21" s="17" t="str">
        <f aca="true">IF(K21 = "-", INDIRECT("D" &amp; ROW() - 1) * 1890,"")</f>
        <v/>
      </c>
      <c r="J21" s="17" t="str">
        <f aca="true">IF(K21 = "-", INDIRECT("C" &amp; ROW() - 1) ,"")</f>
        <v/>
      </c>
      <c r="L21" s="20" t="n">
        <f aca="true">IF(K21 = "-", -INDIRECT("C" &amp; ROW() - 1),G21)</f>
        <v>0</v>
      </c>
      <c r="M21" s="16" t="n">
        <f aca="true">IF(K21 = "-", SUM(INDIRECT(ADDRESS(2,COLUMN(L21)) &amp; ":" &amp; ADDRESS(ROW(),COLUMN(L21)))), 0)</f>
        <v>0</v>
      </c>
      <c r="N21" s="16" t="n">
        <f aca="false">IF(K21="-",1,0)</f>
        <v>0</v>
      </c>
      <c r="O21" s="16" t="n">
        <f aca="true">IF(M21 = 0, INDIRECT("O" &amp; ROW() - 1), M21)</f>
        <v>0</v>
      </c>
      <c r="S21" s="22" t="str">
        <f aca="true">IF(R21 = "", "", R21 / INDIRECT("D" &amp; ROW() - 1) )</f>
        <v/>
      </c>
      <c r="T21" s="22" t="str">
        <f aca="true">IF(K21="-",IF(ISNUMBER(SEARCH(",", INDIRECT("B" &amp; ROW() - 1) )),1,""), "")</f>
        <v/>
      </c>
    </row>
    <row r="22" s="16" customFormat="true" ht="13.8" hidden="false" customHeight="false" outlineLevel="0" collapsed="false">
      <c r="B22" s="17" t="str">
        <f aca="false">IF(E22="","",VLOOKUP(E22, 'SKU Маскарпоне'!$A$1:$B$50, 2, 0))</f>
        <v/>
      </c>
      <c r="C22" s="17" t="str">
        <f aca="false">IF(E22="","",VLOOKUP(E22, 'SKU заквасочник'!$A$1:$Z$80, IF(D22="-", 11, IF(D22="", 11,  MATCH(D22&amp;"", 'SKU заквасочник'!$A$1:$Z$1, 0))), 0))</f>
        <v/>
      </c>
      <c r="D22" s="18"/>
      <c r="F22" s="19" t="str">
        <f aca="false">IF(E22="-", "-", IF(E22="", "", G22*VLOOKUP(E22, 'SKU Маскарпоне'!$A$1:$C$50, 3, 0)))</f>
        <v/>
      </c>
      <c r="G22" s="20"/>
      <c r="H22" s="21" t="str">
        <f aca="true">IF(K22="","",(INDIRECT("O" &amp; ROW() - 1) - O22))</f>
        <v/>
      </c>
      <c r="I22" s="17" t="str">
        <f aca="true">IF(K22 = "-", INDIRECT("D" &amp; ROW() - 1) * 1890,"")</f>
        <v/>
      </c>
      <c r="J22" s="17" t="str">
        <f aca="true">IF(K22 = "-", INDIRECT("C" &amp; ROW() - 1) ,"")</f>
        <v/>
      </c>
      <c r="L22" s="20" t="n">
        <f aca="true">IF(K22 = "-", -INDIRECT("C" &amp; ROW() - 1),G22)</f>
        <v>0</v>
      </c>
      <c r="M22" s="16" t="n">
        <f aca="true">IF(K22 = "-", SUM(INDIRECT(ADDRESS(2,COLUMN(L22)) &amp; ":" &amp; ADDRESS(ROW(),COLUMN(L22)))), 0)</f>
        <v>0</v>
      </c>
      <c r="N22" s="16" t="n">
        <f aca="false">IF(K22="-",1,0)</f>
        <v>0</v>
      </c>
      <c r="O22" s="16" t="n">
        <f aca="true">IF(M22 = 0, INDIRECT("O" &amp; ROW() - 1), M22)</f>
        <v>0</v>
      </c>
      <c r="S22" s="22" t="str">
        <f aca="true">IF(R22 = "", "", R22 / INDIRECT("D" &amp; ROW() - 1) )</f>
        <v/>
      </c>
      <c r="T22" s="22" t="str">
        <f aca="true">IF(K22="-",IF(ISNUMBER(SEARCH(",", INDIRECT("B" &amp; ROW() - 1) )),1,""), "")</f>
        <v/>
      </c>
    </row>
    <row r="23" s="16" customFormat="true" ht="13.8" hidden="false" customHeight="false" outlineLevel="0" collapsed="false">
      <c r="B23" s="17" t="str">
        <f aca="false">IF(E23="","",VLOOKUP(E23, 'SKU Маскарпоне'!$A$1:$B$50, 2, 0))</f>
        <v/>
      </c>
      <c r="C23" s="17" t="str">
        <f aca="false">IF(E23="","",VLOOKUP(E23, 'SKU заквасочник'!$A$1:$Z$80, IF(D23="-", 11, IF(D23="", 11,  MATCH(D23&amp;"", 'SKU заквасочник'!$A$1:$Z$1, 0))), 0))</f>
        <v/>
      </c>
      <c r="D23" s="18"/>
      <c r="F23" s="19" t="str">
        <f aca="false">IF(E23="-", "-", IF(E23="", "", G23*VLOOKUP(E23, 'SKU Маскарпоне'!$A$1:$C$50, 3, 0)))</f>
        <v/>
      </c>
      <c r="G23" s="20"/>
      <c r="H23" s="21" t="str">
        <f aca="true">IF(K23="","",(INDIRECT("O" &amp; ROW() - 1) - O23))</f>
        <v/>
      </c>
      <c r="I23" s="17" t="str">
        <f aca="true">IF(K23 = "-", INDIRECT("D" &amp; ROW() - 1) * 1890,"")</f>
        <v/>
      </c>
      <c r="J23" s="17" t="str">
        <f aca="true">IF(K23 = "-", INDIRECT("C" &amp; ROW() - 1) ,"")</f>
        <v/>
      </c>
      <c r="L23" s="20" t="n">
        <f aca="true">IF(K23 = "-", -INDIRECT("C" &amp; ROW() - 1),G23)</f>
        <v>0</v>
      </c>
      <c r="M23" s="16" t="n">
        <f aca="true">IF(K23 = "-", SUM(INDIRECT(ADDRESS(2,COLUMN(L23)) &amp; ":" &amp; ADDRESS(ROW(),COLUMN(L23)))), 0)</f>
        <v>0</v>
      </c>
      <c r="N23" s="16" t="n">
        <f aca="false">IF(K23="-",1,0)</f>
        <v>0</v>
      </c>
      <c r="O23" s="16" t="n">
        <f aca="true">IF(M23 = 0, INDIRECT("O" &amp; ROW() - 1), M23)</f>
        <v>0</v>
      </c>
      <c r="S23" s="22" t="str">
        <f aca="true">IF(R23 = "", "", R23 / INDIRECT("D" &amp; ROW() - 1) )</f>
        <v/>
      </c>
      <c r="T23" s="22" t="str">
        <f aca="true">IF(K23="-",IF(ISNUMBER(SEARCH(",", INDIRECT("B" &amp; ROW() - 1) )),1,""), "")</f>
        <v/>
      </c>
    </row>
    <row r="24" s="16" customFormat="true" ht="13.8" hidden="false" customHeight="false" outlineLevel="0" collapsed="false">
      <c r="B24" s="17" t="str">
        <f aca="false">IF(E24="","",VLOOKUP(E24, 'SKU Маскарпоне'!$A$1:$B$50, 2, 0))</f>
        <v/>
      </c>
      <c r="C24" s="17" t="str">
        <f aca="false">IF(E24="","",VLOOKUP(E24, 'SKU заквасочник'!$A$1:$Z$80, IF(D24="-", 11, IF(D24="", 11,  MATCH(D24&amp;"", 'SKU заквасочник'!$A$1:$Z$1, 0))), 0))</f>
        <v/>
      </c>
      <c r="D24" s="18"/>
      <c r="F24" s="19" t="str">
        <f aca="false">IF(E24="-", "-", IF(E24="", "", G24*VLOOKUP(E24, 'SKU Маскарпоне'!$A$1:$C$50, 3, 0)))</f>
        <v/>
      </c>
      <c r="G24" s="20"/>
      <c r="H24" s="21" t="str">
        <f aca="true">IF(K24="","",(INDIRECT("O" &amp; ROW() - 1) - O24))</f>
        <v/>
      </c>
      <c r="I24" s="17" t="str">
        <f aca="true">IF(K24 = "-", INDIRECT("D" &amp; ROW() - 1) * 1890,"")</f>
        <v/>
      </c>
      <c r="J24" s="17" t="str">
        <f aca="true">IF(K24 = "-", INDIRECT("C" &amp; ROW() - 1) ,"")</f>
        <v/>
      </c>
      <c r="L24" s="20" t="n">
        <f aca="true">IF(K24 = "-", -INDIRECT("C" &amp; ROW() - 1),G24)</f>
        <v>0</v>
      </c>
      <c r="M24" s="16" t="n">
        <f aca="true">IF(K24 = "-", SUM(INDIRECT(ADDRESS(2,COLUMN(L24)) &amp; ":" &amp; ADDRESS(ROW(),COLUMN(L24)))), 0)</f>
        <v>0</v>
      </c>
      <c r="N24" s="16" t="n">
        <f aca="false">IF(K24="-",1,0)</f>
        <v>0</v>
      </c>
      <c r="O24" s="16" t="n">
        <f aca="true">IF(M24 = 0, INDIRECT("O" &amp; ROW() - 1), M24)</f>
        <v>0</v>
      </c>
      <c r="S24" s="22" t="str">
        <f aca="true">IF(R24 = "", "", R24 / INDIRECT("D" &amp; ROW() - 1) )</f>
        <v/>
      </c>
      <c r="T24" s="22" t="str">
        <f aca="true">IF(K24="-",IF(ISNUMBER(SEARCH(",", INDIRECT("B" &amp; ROW() - 1) )),1,""), "")</f>
        <v/>
      </c>
    </row>
    <row r="25" s="16" customFormat="true" ht="13.8" hidden="false" customHeight="false" outlineLevel="0" collapsed="false">
      <c r="B25" s="17" t="str">
        <f aca="false">IF(E25="","",VLOOKUP(E25, 'SKU Маскарпоне'!$A$1:$B$50, 2, 0))</f>
        <v/>
      </c>
      <c r="C25" s="17" t="str">
        <f aca="false">IF(E25="","",VLOOKUP(E25, 'SKU заквасочник'!$A$1:$Z$80, IF(D25="-", 11, IF(D25="", 11,  MATCH(D25&amp;"", 'SKU заквасочник'!$A$1:$Z$1, 0))), 0))</f>
        <v/>
      </c>
      <c r="D25" s="18"/>
      <c r="F25" s="19" t="str">
        <f aca="false">IF(E25="-", "-", IF(E25="", "", G25*VLOOKUP(E25, 'SKU Маскарпоне'!$A$1:$C$50, 3, 0)))</f>
        <v/>
      </c>
      <c r="G25" s="20"/>
      <c r="H25" s="21" t="str">
        <f aca="true">IF(K25="","",(INDIRECT("O" &amp; ROW() - 1) - O25))</f>
        <v/>
      </c>
      <c r="I25" s="17" t="str">
        <f aca="true">IF(K25 = "-", INDIRECT("D" &amp; ROW() - 1) * 1890,"")</f>
        <v/>
      </c>
      <c r="J25" s="17" t="str">
        <f aca="true">IF(K25 = "-", INDIRECT("C" &amp; ROW() - 1) ,"")</f>
        <v/>
      </c>
      <c r="L25" s="20" t="n">
        <f aca="true">IF(K25 = "-", -INDIRECT("C" &amp; ROW() - 1),G25)</f>
        <v>0</v>
      </c>
      <c r="M25" s="16" t="n">
        <f aca="true">IF(K25 = "-", SUM(INDIRECT(ADDRESS(2,COLUMN(L25)) &amp; ":" &amp; ADDRESS(ROW(),COLUMN(L25)))), 0)</f>
        <v>0</v>
      </c>
      <c r="N25" s="16" t="n">
        <f aca="false">IF(K25="-",1,0)</f>
        <v>0</v>
      </c>
      <c r="O25" s="16" t="n">
        <f aca="true">IF(M25 = 0, INDIRECT("O" &amp; ROW() - 1), M25)</f>
        <v>0</v>
      </c>
      <c r="S25" s="22" t="str">
        <f aca="true">IF(R25 = "", "", R25 / INDIRECT("D" &amp; ROW() - 1) )</f>
        <v/>
      </c>
      <c r="T25" s="22" t="str">
        <f aca="true">IF(K25="-",IF(ISNUMBER(SEARCH(",", INDIRECT("B" &amp; ROW() - 1) )),1,""), "")</f>
        <v/>
      </c>
    </row>
    <row r="26" s="16" customFormat="true" ht="13.8" hidden="false" customHeight="false" outlineLevel="0" collapsed="false">
      <c r="B26" s="17" t="str">
        <f aca="false">IF(E26="","",VLOOKUP(E26, 'SKU Маскарпоне'!$A$1:$B$50, 2, 0))</f>
        <v/>
      </c>
      <c r="C26" s="17" t="str">
        <f aca="false">IF(E26="","",VLOOKUP(E26, 'SKU заквасочник'!$A$1:$Z$80, IF(D26="-", 11, IF(D26="", 11,  MATCH(D26&amp;"", 'SKU заквасочник'!$A$1:$Z$1, 0))), 0))</f>
        <v/>
      </c>
      <c r="D26" s="18"/>
      <c r="F26" s="19" t="str">
        <f aca="false">IF(E26="-", "-", IF(E26="", "", G26*VLOOKUP(E26, 'SKU Маскарпоне'!$A$1:$C$50, 3, 0)))</f>
        <v/>
      </c>
      <c r="G26" s="20"/>
      <c r="H26" s="21" t="str">
        <f aca="true">IF(K26="","",(INDIRECT("O" &amp; ROW() - 1) - O26))</f>
        <v/>
      </c>
      <c r="I26" s="17" t="str">
        <f aca="true">IF(K26 = "-", INDIRECT("D" &amp; ROW() - 1) * 1890,"")</f>
        <v/>
      </c>
      <c r="J26" s="17" t="str">
        <f aca="true">IF(K26 = "-", INDIRECT("C" &amp; ROW() - 1) ,"")</f>
        <v/>
      </c>
      <c r="L26" s="20" t="n">
        <f aca="true">IF(K26 = "-", -INDIRECT("C" &amp; ROW() - 1),G26)</f>
        <v>0</v>
      </c>
      <c r="M26" s="16" t="n">
        <f aca="true">IF(K26 = "-", SUM(INDIRECT(ADDRESS(2,COLUMN(L26)) &amp; ":" &amp; ADDRESS(ROW(),COLUMN(L26)))), 0)</f>
        <v>0</v>
      </c>
      <c r="N26" s="16" t="n">
        <f aca="false">IF(K26="-",1,0)</f>
        <v>0</v>
      </c>
      <c r="O26" s="16" t="n">
        <f aca="true">IF(M26 = 0, INDIRECT("O" &amp; ROW() - 1), M26)</f>
        <v>0</v>
      </c>
      <c r="S26" s="22" t="str">
        <f aca="true">IF(R26 = "", "", R26 / INDIRECT("D" &amp; ROW() - 1) )</f>
        <v/>
      </c>
      <c r="T26" s="22" t="str">
        <f aca="true">IF(K26="-",IF(ISNUMBER(SEARCH(",", INDIRECT("B" &amp; ROW() - 1) )),1,""), "")</f>
        <v/>
      </c>
    </row>
    <row r="27" s="16" customFormat="true" ht="13.8" hidden="false" customHeight="false" outlineLevel="0" collapsed="false">
      <c r="B27" s="17" t="str">
        <f aca="false">IF(E27="","",VLOOKUP(E27, 'SKU Маскарпоне'!$A$1:$B$50, 2, 0))</f>
        <v/>
      </c>
      <c r="C27" s="17" t="str">
        <f aca="false">IF(E27="","",VLOOKUP(E27, 'SKU заквасочник'!$A$1:$Z$80, IF(D27="-", 11, IF(D27="", 11,  MATCH(D27&amp;"", 'SKU заквасочник'!$A$1:$Z$1, 0))), 0))</f>
        <v/>
      </c>
      <c r="D27" s="18"/>
      <c r="F27" s="19" t="str">
        <f aca="false">IF(E27="-", "-", IF(E27="", "", G27*VLOOKUP(E27, 'SKU Маскарпоне'!$A$1:$C$50, 3, 0)))</f>
        <v/>
      </c>
      <c r="G27" s="20"/>
      <c r="H27" s="21" t="str">
        <f aca="true">IF(K27="","",(INDIRECT("O" &amp; ROW() - 1) - O27))</f>
        <v/>
      </c>
      <c r="I27" s="17" t="str">
        <f aca="true">IF(K27 = "-", INDIRECT("D" &amp; ROW() - 1) * 1890,"")</f>
        <v/>
      </c>
      <c r="J27" s="17" t="str">
        <f aca="true">IF(K27 = "-", INDIRECT("C" &amp; ROW() - 1) ,"")</f>
        <v/>
      </c>
      <c r="L27" s="20" t="n">
        <f aca="true">IF(K27 = "-", -INDIRECT("C" &amp; ROW() - 1),G27)</f>
        <v>0</v>
      </c>
      <c r="M27" s="16" t="n">
        <f aca="true">IF(K27 = "-", SUM(INDIRECT(ADDRESS(2,COLUMN(L27)) &amp; ":" &amp; ADDRESS(ROW(),COLUMN(L27)))), 0)</f>
        <v>0</v>
      </c>
      <c r="N27" s="16" t="n">
        <f aca="false">IF(K27="-",1,0)</f>
        <v>0</v>
      </c>
      <c r="O27" s="16" t="n">
        <f aca="true">IF(M27 = 0, INDIRECT("O" &amp; ROW() - 1), M27)</f>
        <v>0</v>
      </c>
      <c r="S27" s="22" t="str">
        <f aca="true">IF(R27 = "", "", R27 / INDIRECT("D" &amp; ROW() - 1) )</f>
        <v/>
      </c>
      <c r="T27" s="22" t="str">
        <f aca="true">IF(K27="-",IF(ISNUMBER(SEARCH(",", INDIRECT("B" &amp; ROW() - 1) )),1,""), "")</f>
        <v/>
      </c>
    </row>
    <row r="28" s="16" customFormat="true" ht="13.8" hidden="false" customHeight="false" outlineLevel="0" collapsed="false">
      <c r="B28" s="17" t="str">
        <f aca="false">IF(E28="","",VLOOKUP(E28, 'SKU Маскарпоне'!$A$1:$B$50, 2, 0))</f>
        <v/>
      </c>
      <c r="C28" s="17" t="str">
        <f aca="false">IF(E28="","",VLOOKUP(E28, 'SKU заквасочник'!$A$1:$Z$80, IF(D28="-", 11, IF(D28="", 11,  MATCH(D28&amp;"", 'SKU заквасочник'!$A$1:$Z$1, 0))), 0))</f>
        <v/>
      </c>
      <c r="D28" s="18"/>
      <c r="F28" s="19" t="str">
        <f aca="false">IF(E28="-", "-", IF(E28="", "", G28*VLOOKUP(E28, 'SKU Маскарпоне'!$A$1:$C$50, 3, 0)))</f>
        <v/>
      </c>
      <c r="G28" s="20"/>
      <c r="H28" s="21" t="str">
        <f aca="true">IF(K28="","",(INDIRECT("O" &amp; ROW() - 1) - O28))</f>
        <v/>
      </c>
      <c r="I28" s="17" t="str">
        <f aca="true">IF(K28 = "-", INDIRECT("D" &amp; ROW() - 1) * 1890,"")</f>
        <v/>
      </c>
      <c r="J28" s="17" t="str">
        <f aca="true">IF(K28 = "-", INDIRECT("C" &amp; ROW() - 1) ,"")</f>
        <v/>
      </c>
      <c r="L28" s="20" t="n">
        <f aca="true">IF(K28 = "-", -INDIRECT("C" &amp; ROW() - 1),G28)</f>
        <v>0</v>
      </c>
      <c r="M28" s="16" t="n">
        <f aca="true">IF(K28 = "-", SUM(INDIRECT(ADDRESS(2,COLUMN(L28)) &amp; ":" &amp; ADDRESS(ROW(),COLUMN(L28)))), 0)</f>
        <v>0</v>
      </c>
      <c r="N28" s="16" t="n">
        <f aca="false">IF(K28="-",1,0)</f>
        <v>0</v>
      </c>
      <c r="O28" s="16" t="n">
        <f aca="true">IF(M28 = 0, INDIRECT("O" &amp; ROW() - 1), M28)</f>
        <v>0</v>
      </c>
      <c r="S28" s="22" t="str">
        <f aca="true">IF(R28 = "", "", R28 / INDIRECT("D" &amp; ROW() - 1) )</f>
        <v/>
      </c>
      <c r="T28" s="22" t="str">
        <f aca="true">IF(K28="-",IF(ISNUMBER(SEARCH(",", INDIRECT("B" &amp; ROW() - 1) )),1,""), "")</f>
        <v/>
      </c>
    </row>
    <row r="29" s="16" customFormat="true" ht="13.8" hidden="false" customHeight="false" outlineLevel="0" collapsed="false">
      <c r="B29" s="17" t="str">
        <f aca="false">IF(E29="","",VLOOKUP(E29, 'SKU Маскарпоне'!$A$1:$B$50, 2, 0))</f>
        <v/>
      </c>
      <c r="C29" s="17" t="str">
        <f aca="false">IF(E29="","",VLOOKUP(E29, 'SKU заквасочник'!$A$1:$Z$80, IF(D29="-", 11, IF(D29="", 11,  MATCH(D29&amp;"", 'SKU заквасочник'!$A$1:$Z$1, 0))), 0))</f>
        <v/>
      </c>
      <c r="D29" s="18"/>
      <c r="F29" s="19" t="str">
        <f aca="false">IF(E29="-", "-", IF(E29="", "", G29*VLOOKUP(E29, 'SKU Маскарпоне'!$A$1:$C$50, 3, 0)))</f>
        <v/>
      </c>
      <c r="G29" s="20"/>
      <c r="H29" s="21" t="str">
        <f aca="true">IF(K29="","",(INDIRECT("O" &amp; ROW() - 1) - O29))</f>
        <v/>
      </c>
      <c r="I29" s="17" t="str">
        <f aca="true">IF(K29 = "-", INDIRECT("D" &amp; ROW() - 1) * 1890,"")</f>
        <v/>
      </c>
      <c r="J29" s="17" t="str">
        <f aca="true">IF(K29 = "-", INDIRECT("C" &amp; ROW() - 1) ,"")</f>
        <v/>
      </c>
      <c r="L29" s="20" t="n">
        <f aca="true">IF(K29 = "-", -INDIRECT("C" &amp; ROW() - 1),G29)</f>
        <v>0</v>
      </c>
      <c r="M29" s="16" t="n">
        <f aca="true">IF(K29 = "-", SUM(INDIRECT(ADDRESS(2,COLUMN(L29)) &amp; ":" &amp; ADDRESS(ROW(),COLUMN(L29)))), 0)</f>
        <v>0</v>
      </c>
      <c r="N29" s="16" t="n">
        <f aca="false">IF(K29="-",1,0)</f>
        <v>0</v>
      </c>
      <c r="O29" s="16" t="n">
        <f aca="true">IF(M29 = 0, INDIRECT("O" &amp; ROW() - 1), M29)</f>
        <v>0</v>
      </c>
      <c r="S29" s="22" t="str">
        <f aca="true">IF(R29 = "", "", R29 / INDIRECT("D" &amp; ROW() - 1) )</f>
        <v/>
      </c>
      <c r="T29" s="22" t="str">
        <f aca="true">IF(K29="-",IF(ISNUMBER(SEARCH(",", INDIRECT("B" &amp; ROW() - 1) )),1,""), "")</f>
        <v/>
      </c>
    </row>
    <row r="30" s="16" customFormat="true" ht="13.8" hidden="false" customHeight="false" outlineLevel="0" collapsed="false">
      <c r="B30" s="17" t="str">
        <f aca="false">IF(E30="","",VLOOKUP(E30, 'SKU Маскарпоне'!$A$1:$B$50, 2, 0))</f>
        <v/>
      </c>
      <c r="C30" s="17" t="str">
        <f aca="false">IF(E30="","",VLOOKUP(E30, 'SKU заквасочник'!$A$1:$Z$80, IF(D30="-", 11, IF(D30="", 11,  MATCH(D30&amp;"", 'SKU заквасочник'!$A$1:$Z$1, 0))), 0))</f>
        <v/>
      </c>
      <c r="D30" s="18"/>
      <c r="F30" s="19" t="str">
        <f aca="false">IF(E30="-", "-", IF(E30="", "", G30*VLOOKUP(E30, 'SKU Маскарпоне'!$A$1:$C$50, 3, 0)))</f>
        <v/>
      </c>
      <c r="G30" s="20"/>
      <c r="H30" s="21" t="str">
        <f aca="true">IF(K30="","",(INDIRECT("O" &amp; ROW() - 1) - O30))</f>
        <v/>
      </c>
      <c r="I30" s="17" t="str">
        <f aca="true">IF(K30 = "-", INDIRECT("D" &amp; ROW() - 1) * 1890,"")</f>
        <v/>
      </c>
      <c r="J30" s="17" t="str">
        <f aca="true">IF(K30 = "-", INDIRECT("C" &amp; ROW() - 1) ,"")</f>
        <v/>
      </c>
      <c r="L30" s="20" t="n">
        <f aca="true">IF(K30 = "-", -INDIRECT("C" &amp; ROW() - 1),G30)</f>
        <v>0</v>
      </c>
      <c r="M30" s="16" t="n">
        <f aca="true">IF(K30 = "-", SUM(INDIRECT(ADDRESS(2,COLUMN(L30)) &amp; ":" &amp; ADDRESS(ROW(),COLUMN(L30)))), 0)</f>
        <v>0</v>
      </c>
      <c r="N30" s="16" t="n">
        <f aca="false">IF(K30="-",1,0)</f>
        <v>0</v>
      </c>
      <c r="O30" s="16" t="n">
        <f aca="true">IF(M30 = 0, INDIRECT("O" &amp; ROW() - 1), M30)</f>
        <v>0</v>
      </c>
      <c r="S30" s="22" t="str">
        <f aca="true">IF(R30 = "", "", R30 / INDIRECT("D" &amp; ROW() - 1) )</f>
        <v/>
      </c>
      <c r="T30" s="22" t="str">
        <f aca="true">IF(K30="-",IF(ISNUMBER(SEARCH(",", INDIRECT("B" &amp; ROW() - 1) )),1,""), "")</f>
        <v/>
      </c>
    </row>
    <row r="31" s="16" customFormat="true" ht="13.8" hidden="false" customHeight="false" outlineLevel="0" collapsed="false">
      <c r="B31" s="17" t="str">
        <f aca="false">IF(E31="","",VLOOKUP(E31, 'SKU Маскарпоне'!$A$1:$B$50, 2, 0))</f>
        <v/>
      </c>
      <c r="C31" s="17" t="str">
        <f aca="false">IF(E31="","",VLOOKUP(E31, 'SKU заквасочник'!$A$1:$Z$80, IF(D31="-", 11, IF(D31="", 11,  MATCH(D31&amp;"", 'SKU заквасочник'!$A$1:$Z$1, 0))), 0))</f>
        <v/>
      </c>
      <c r="D31" s="18"/>
      <c r="F31" s="19" t="str">
        <f aca="false">IF(E31="-", "-", IF(E31="", "", G31*VLOOKUP(E31, 'SKU Маскарпоне'!$A$1:$C$50, 3, 0)))</f>
        <v/>
      </c>
      <c r="G31" s="20"/>
      <c r="H31" s="21" t="str">
        <f aca="true">IF(K31="","",(INDIRECT("O" &amp; ROW() - 1) - O31))</f>
        <v/>
      </c>
      <c r="I31" s="17" t="str">
        <f aca="true">IF(K31 = "-", INDIRECT("D" &amp; ROW() - 1) * 1890,"")</f>
        <v/>
      </c>
      <c r="J31" s="17" t="str">
        <f aca="true">IF(K31 = "-", INDIRECT("C" &amp; ROW() - 1) ,"")</f>
        <v/>
      </c>
      <c r="L31" s="20" t="n">
        <f aca="true">IF(K31 = "-", -INDIRECT("C" &amp; ROW() - 1),G31)</f>
        <v>0</v>
      </c>
      <c r="M31" s="16" t="n">
        <f aca="true">IF(K31 = "-", SUM(INDIRECT(ADDRESS(2,COLUMN(L31)) &amp; ":" &amp; ADDRESS(ROW(),COLUMN(L31)))), 0)</f>
        <v>0</v>
      </c>
      <c r="N31" s="16" t="n">
        <f aca="false">IF(K31="-",1,0)</f>
        <v>0</v>
      </c>
      <c r="O31" s="16" t="n">
        <f aca="true">IF(M31 = 0, INDIRECT("O" &amp; ROW() - 1), M31)</f>
        <v>0</v>
      </c>
      <c r="S31" s="22" t="str">
        <f aca="true">IF(R31 = "", "", R31 / INDIRECT("D" &amp; ROW() - 1) )</f>
        <v/>
      </c>
      <c r="T31" s="22" t="str">
        <f aca="true">IF(K31="-",IF(ISNUMBER(SEARCH(",", INDIRECT("B" &amp; ROW() - 1) )),1,""), "")</f>
        <v/>
      </c>
    </row>
    <row r="32" s="16" customFormat="true" ht="13.8" hidden="false" customHeight="false" outlineLevel="0" collapsed="false">
      <c r="B32" s="17" t="str">
        <f aca="false">IF(E32="","",VLOOKUP(E32, 'SKU Маскарпоне'!$A$1:$B$50, 2, 0))</f>
        <v/>
      </c>
      <c r="C32" s="17" t="str">
        <f aca="false">IF(E32="","",VLOOKUP(E32, 'SKU заквасочник'!$A$1:$Z$80, IF(D32="-", 11, IF(D32="", 11,  MATCH(D32&amp;"", 'SKU заквасочник'!$A$1:$Z$1, 0))), 0))</f>
        <v/>
      </c>
      <c r="D32" s="18"/>
      <c r="F32" s="19" t="str">
        <f aca="false">IF(E32="-", "-", IF(E32="", "", G32*VLOOKUP(E32, 'SKU Маскарпоне'!$A$1:$C$50, 3, 0)))</f>
        <v/>
      </c>
      <c r="G32" s="20"/>
      <c r="H32" s="21" t="str">
        <f aca="true">IF(K32="","",(INDIRECT("O" &amp; ROW() - 1) - O32))</f>
        <v/>
      </c>
      <c r="I32" s="17" t="str">
        <f aca="true">IF(K32 = "-", INDIRECT("D" &amp; ROW() - 1) * 1890,"")</f>
        <v/>
      </c>
      <c r="J32" s="17" t="str">
        <f aca="true">IF(K32 = "-", INDIRECT("C" &amp; ROW() - 1) ,"")</f>
        <v/>
      </c>
      <c r="L32" s="20" t="n">
        <f aca="true">IF(K32 = "-", -INDIRECT("C" &amp; ROW() - 1),G32)</f>
        <v>0</v>
      </c>
      <c r="M32" s="16" t="n">
        <f aca="true">IF(K32 = "-", SUM(INDIRECT(ADDRESS(2,COLUMN(L32)) &amp; ":" &amp; ADDRESS(ROW(),COLUMN(L32)))), 0)</f>
        <v>0</v>
      </c>
      <c r="N32" s="16" t="n">
        <f aca="false">IF(K32="-",1,0)</f>
        <v>0</v>
      </c>
      <c r="O32" s="16" t="n">
        <f aca="true">IF(M32 = 0, INDIRECT("O" &amp; ROW() - 1), M32)</f>
        <v>0</v>
      </c>
      <c r="S32" s="22" t="str">
        <f aca="true">IF(R32 = "", "", R32 / INDIRECT("D" &amp; ROW() - 1) )</f>
        <v/>
      </c>
      <c r="T32" s="22" t="str">
        <f aca="true">IF(K32="-",IF(ISNUMBER(SEARCH(",", INDIRECT("B" &amp; ROW() - 1) )),1,""), "")</f>
        <v/>
      </c>
    </row>
    <row r="33" s="16" customFormat="true" ht="13.8" hidden="false" customHeight="false" outlineLevel="0" collapsed="false">
      <c r="B33" s="17" t="str">
        <f aca="false">IF(E33="","",VLOOKUP(E33, 'SKU Маскарпоне'!$A$1:$B$50, 2, 0))</f>
        <v/>
      </c>
      <c r="C33" s="17" t="str">
        <f aca="false">IF(E33="","",VLOOKUP(E33, 'SKU заквасочник'!$A$1:$Z$80, IF(D33="-", 11, IF(D33="", 11,  MATCH(D33&amp;"", 'SKU заквасочник'!$A$1:$Z$1, 0))), 0))</f>
        <v/>
      </c>
      <c r="D33" s="18"/>
      <c r="F33" s="19" t="str">
        <f aca="false">IF(E33="-", "-", IF(E33="", "", G33*VLOOKUP(E33, 'SKU Маскарпоне'!$A$1:$C$50, 3, 0)))</f>
        <v/>
      </c>
      <c r="G33" s="20"/>
      <c r="H33" s="21" t="str">
        <f aca="true">IF(K33="","",(INDIRECT("O" &amp; ROW() - 1) - O33))</f>
        <v/>
      </c>
      <c r="I33" s="17" t="str">
        <f aca="true">IF(K33 = "-", INDIRECT("D" &amp; ROW() - 1) * 1890,"")</f>
        <v/>
      </c>
      <c r="J33" s="17" t="str">
        <f aca="true">IF(K33 = "-", INDIRECT("C" &amp; ROW() - 1) ,"")</f>
        <v/>
      </c>
      <c r="L33" s="20" t="n">
        <f aca="true">IF(K33 = "-", -INDIRECT("C" &amp; ROW() - 1),G33)</f>
        <v>0</v>
      </c>
      <c r="M33" s="16" t="n">
        <f aca="true">IF(K33 = "-", SUM(INDIRECT(ADDRESS(2,COLUMN(L33)) &amp; ":" &amp; ADDRESS(ROW(),COLUMN(L33)))), 0)</f>
        <v>0</v>
      </c>
      <c r="N33" s="16" t="n">
        <f aca="false">IF(K33="-",1,0)</f>
        <v>0</v>
      </c>
      <c r="O33" s="16" t="n">
        <f aca="true">IF(M33 = 0, INDIRECT("O" &amp; ROW() - 1), M33)</f>
        <v>0</v>
      </c>
      <c r="S33" s="22" t="str">
        <f aca="true">IF(R33 = "", "", R33 / INDIRECT("D" &amp; ROW() - 1) )</f>
        <v/>
      </c>
      <c r="T33" s="22" t="str">
        <f aca="true">IF(K33="-",IF(ISNUMBER(SEARCH(",", INDIRECT("B" &amp; ROW() - 1) )),1,""), "")</f>
        <v/>
      </c>
    </row>
    <row r="34" s="16" customFormat="true" ht="13.8" hidden="false" customHeight="false" outlineLevel="0" collapsed="false">
      <c r="B34" s="17" t="str">
        <f aca="false">IF(E34="","",VLOOKUP(E34, 'SKU Маскарпоне'!$A$1:$B$50, 2, 0))</f>
        <v/>
      </c>
      <c r="C34" s="17" t="str">
        <f aca="false">IF(E34="","",VLOOKUP(E34, 'SKU заквасочник'!$A$1:$Z$80, IF(D34="-", 11, IF(D34="", 11,  MATCH(D34&amp;"", 'SKU заквасочник'!$A$1:$Z$1, 0))), 0))</f>
        <v/>
      </c>
      <c r="D34" s="18"/>
      <c r="F34" s="19" t="str">
        <f aca="false">IF(E34="-", "-", IF(E34="", "", G34*VLOOKUP(E34, 'SKU Маскарпоне'!$A$1:$C$50, 3, 0)))</f>
        <v/>
      </c>
      <c r="G34" s="20"/>
      <c r="H34" s="21" t="str">
        <f aca="true">IF(K34="","",(INDIRECT("O" &amp; ROW() - 1) - O34))</f>
        <v/>
      </c>
      <c r="I34" s="17" t="str">
        <f aca="true">IF(K34 = "-", INDIRECT("D" &amp; ROW() - 1) * 1890,"")</f>
        <v/>
      </c>
      <c r="J34" s="17" t="str">
        <f aca="true">IF(K34 = "-", INDIRECT("C" &amp; ROW() - 1) ,"")</f>
        <v/>
      </c>
      <c r="L34" s="20" t="n">
        <f aca="true">IF(K34 = "-", -INDIRECT("C" &amp; ROW() - 1),G34)</f>
        <v>0</v>
      </c>
      <c r="M34" s="16" t="n">
        <f aca="true">IF(K34 = "-", SUM(INDIRECT(ADDRESS(2,COLUMN(L34)) &amp; ":" &amp; ADDRESS(ROW(),COLUMN(L34)))), 0)</f>
        <v>0</v>
      </c>
      <c r="N34" s="16" t="n">
        <f aca="false">IF(K34="-",1,0)</f>
        <v>0</v>
      </c>
      <c r="O34" s="16" t="n">
        <f aca="true">IF(M34 = 0, INDIRECT("O" &amp; ROW() - 1), M34)</f>
        <v>0</v>
      </c>
      <c r="S34" s="22" t="str">
        <f aca="true">IF(R34 = "", "", R34 / INDIRECT("D" &amp; ROW() - 1) )</f>
        <v/>
      </c>
      <c r="T34" s="22" t="str">
        <f aca="true">IF(K34="-",IF(ISNUMBER(SEARCH(",", INDIRECT("B" &amp; ROW() - 1) )),1,""), "")</f>
        <v/>
      </c>
    </row>
    <row r="35" s="16" customFormat="true" ht="13.8" hidden="false" customHeight="false" outlineLevel="0" collapsed="false">
      <c r="B35" s="17" t="str">
        <f aca="false">IF(E35="","",VLOOKUP(E35, 'SKU Маскарпоне'!$A$1:$B$50, 2, 0))</f>
        <v/>
      </c>
      <c r="C35" s="17" t="str">
        <f aca="false">IF(E35="","",VLOOKUP(E35, 'SKU заквасочник'!$A$1:$Z$80, IF(D35="-", 11, IF(D35="", 11,  MATCH(D35&amp;"", 'SKU заквасочник'!$A$1:$Z$1, 0))), 0))</f>
        <v/>
      </c>
      <c r="D35" s="18"/>
      <c r="F35" s="19" t="str">
        <f aca="false">IF(E35="-", "-", IF(E35="", "", G35*VLOOKUP(E35, 'SKU Маскарпоне'!$A$1:$C$50, 3, 0)))</f>
        <v/>
      </c>
      <c r="G35" s="20"/>
      <c r="H35" s="21" t="str">
        <f aca="true">IF(K35="","",(INDIRECT("O" &amp; ROW() - 1) - O35))</f>
        <v/>
      </c>
      <c r="I35" s="17" t="str">
        <f aca="true">IF(K35 = "-", INDIRECT("D" &amp; ROW() - 1) * 1890,"")</f>
        <v/>
      </c>
      <c r="J35" s="17" t="str">
        <f aca="true">IF(K35 = "-", INDIRECT("C" &amp; ROW() - 1) ,"")</f>
        <v/>
      </c>
      <c r="L35" s="20" t="n">
        <f aca="true">IF(K35 = "-", -INDIRECT("C" &amp; ROW() - 1),G35)</f>
        <v>0</v>
      </c>
      <c r="M35" s="16" t="n">
        <f aca="true">IF(K35 = "-", SUM(INDIRECT(ADDRESS(2,COLUMN(L35)) &amp; ":" &amp; ADDRESS(ROW(),COLUMN(L35)))), 0)</f>
        <v>0</v>
      </c>
      <c r="N35" s="16" t="n">
        <f aca="false">IF(K35="-",1,0)</f>
        <v>0</v>
      </c>
      <c r="O35" s="16" t="n">
        <f aca="true">IF(M35 = 0, INDIRECT("O" &amp; ROW() - 1), M35)</f>
        <v>0</v>
      </c>
      <c r="S35" s="22" t="str">
        <f aca="true">IF(R35 = "", "", R35 / INDIRECT("D" &amp; ROW() - 1) )</f>
        <v/>
      </c>
      <c r="T35" s="22" t="str">
        <f aca="true">IF(K35="-",IF(ISNUMBER(SEARCH(",", INDIRECT("B" &amp; ROW() - 1) )),1,""), "")</f>
        <v/>
      </c>
    </row>
    <row r="36" s="16" customFormat="true" ht="13.8" hidden="false" customHeight="false" outlineLevel="0" collapsed="false">
      <c r="B36" s="17" t="str">
        <f aca="false">IF(E36="","",VLOOKUP(E36, 'SKU Маскарпоне'!$A$1:$B$50, 2, 0))</f>
        <v/>
      </c>
      <c r="C36" s="17" t="str">
        <f aca="false">IF(E36="","",VLOOKUP(E36, 'SKU заквасочник'!$A$1:$Z$80, IF(D36="-", 11, IF(D36="", 11,  MATCH(D36&amp;"", 'SKU заквасочник'!$A$1:$Z$1, 0))), 0))</f>
        <v/>
      </c>
      <c r="D36" s="18"/>
      <c r="F36" s="19" t="str">
        <f aca="false">IF(E36="-", "-", IF(E36="", "", G36*VLOOKUP(E36, 'SKU Маскарпоне'!$A$1:$C$50, 3, 0)))</f>
        <v/>
      </c>
      <c r="G36" s="20"/>
      <c r="H36" s="21" t="str">
        <f aca="true">IF(K36="","",(INDIRECT("O" &amp; ROW() - 1) - O36))</f>
        <v/>
      </c>
      <c r="I36" s="17" t="str">
        <f aca="true">IF(K36 = "-", INDIRECT("D" &amp; ROW() - 1) * 1890,"")</f>
        <v/>
      </c>
      <c r="J36" s="17" t="str">
        <f aca="true">IF(K36 = "-", INDIRECT("C" &amp; ROW() - 1) ,"")</f>
        <v/>
      </c>
      <c r="L36" s="20" t="n">
        <f aca="true">IF(K36 = "-", -INDIRECT("C" &amp; ROW() - 1),G36)</f>
        <v>0</v>
      </c>
      <c r="M36" s="16" t="n">
        <f aca="true">IF(K36 = "-", SUM(INDIRECT(ADDRESS(2,COLUMN(L36)) &amp; ":" &amp; ADDRESS(ROW(),COLUMN(L36)))), 0)</f>
        <v>0</v>
      </c>
      <c r="N36" s="16" t="n">
        <f aca="false">IF(K36="-",1,0)</f>
        <v>0</v>
      </c>
      <c r="O36" s="16" t="n">
        <f aca="true">IF(M36 = 0, INDIRECT("O" &amp; ROW() - 1), M36)</f>
        <v>0</v>
      </c>
      <c r="S36" s="22" t="str">
        <f aca="true">IF(R36 = "", "", R36 / INDIRECT("D" &amp; ROW() - 1) )</f>
        <v/>
      </c>
      <c r="T36" s="22" t="str">
        <f aca="true">IF(K36="-",IF(ISNUMBER(SEARCH(",", INDIRECT("B" &amp; ROW() - 1) )),1,""), "")</f>
        <v/>
      </c>
    </row>
    <row r="37" s="16" customFormat="true" ht="13.8" hidden="false" customHeight="false" outlineLevel="0" collapsed="false">
      <c r="B37" s="17" t="str">
        <f aca="false">IF(E37="","",VLOOKUP(E37, 'SKU Маскарпоне'!$A$1:$B$50, 2, 0))</f>
        <v/>
      </c>
      <c r="C37" s="17" t="str">
        <f aca="false">IF(E37="","",VLOOKUP(E37, 'SKU заквасочник'!$A$1:$Z$80, IF(D37="-", 11, IF(D37="", 11,  MATCH(D37&amp;"", 'SKU заквасочник'!$A$1:$Z$1, 0))), 0))</f>
        <v/>
      </c>
      <c r="D37" s="18"/>
      <c r="F37" s="19" t="str">
        <f aca="false">IF(E37="-", "-", IF(E37="", "", G37*VLOOKUP(E37, 'SKU Маскарпоне'!$A$1:$C$50, 3, 0)))</f>
        <v/>
      </c>
      <c r="G37" s="20"/>
      <c r="H37" s="21" t="str">
        <f aca="true">IF(K37="","",(INDIRECT("O" &amp; ROW() - 1) - O37))</f>
        <v/>
      </c>
      <c r="I37" s="17" t="str">
        <f aca="true">IF(K37 = "-", INDIRECT("D" &amp; ROW() - 1) * 1890,"")</f>
        <v/>
      </c>
      <c r="J37" s="17" t="str">
        <f aca="true">IF(K37 = "-", INDIRECT("C" &amp; ROW() - 1) ,"")</f>
        <v/>
      </c>
      <c r="L37" s="20" t="n">
        <f aca="true">IF(K37 = "-", -INDIRECT("C" &amp; ROW() - 1),G37)</f>
        <v>0</v>
      </c>
      <c r="M37" s="16" t="n">
        <f aca="true">IF(K37 = "-", SUM(INDIRECT(ADDRESS(2,COLUMN(L37)) &amp; ":" &amp; ADDRESS(ROW(),COLUMN(L37)))), 0)</f>
        <v>0</v>
      </c>
      <c r="N37" s="16" t="n">
        <f aca="false">IF(K37="-",1,0)</f>
        <v>0</v>
      </c>
      <c r="O37" s="16" t="n">
        <f aca="true">IF(M37 = 0, INDIRECT("O" &amp; ROW() - 1), M37)</f>
        <v>0</v>
      </c>
      <c r="S37" s="22" t="str">
        <f aca="true">IF(R37 = "", "", R37 / INDIRECT("D" &amp; ROW() - 1) )</f>
        <v/>
      </c>
      <c r="T37" s="22" t="str">
        <f aca="true">IF(K37="-",IF(ISNUMBER(SEARCH(",", INDIRECT("B" &amp; ROW() - 1) )),1,""), "")</f>
        <v/>
      </c>
    </row>
    <row r="38" s="16" customFormat="true" ht="13.8" hidden="false" customHeight="false" outlineLevel="0" collapsed="false">
      <c r="B38" s="17" t="str">
        <f aca="false">IF(E38="","",VLOOKUP(E38, 'SKU Маскарпоне'!$A$1:$B$50, 2, 0))</f>
        <v/>
      </c>
      <c r="C38" s="17" t="str">
        <f aca="false">IF(E38="","",VLOOKUP(E38, 'SKU заквасочник'!$A$1:$Z$80, IF(D38="-", 11, IF(D38="", 11,  MATCH(D38&amp;"", 'SKU заквасочник'!$A$1:$Z$1, 0))), 0))</f>
        <v/>
      </c>
      <c r="D38" s="18"/>
      <c r="F38" s="19" t="str">
        <f aca="false">IF(E38="-", "-", IF(E38="", "", G38*VLOOKUP(E38, 'SKU Маскарпоне'!$A$1:$C$50, 3, 0)))</f>
        <v/>
      </c>
      <c r="G38" s="20"/>
      <c r="H38" s="21" t="str">
        <f aca="true">IF(K38="","",(INDIRECT("O" &amp; ROW() - 1) - O38))</f>
        <v/>
      </c>
      <c r="I38" s="17" t="str">
        <f aca="true">IF(K38 = "-", INDIRECT("D" &amp; ROW() - 1) * 1890,"")</f>
        <v/>
      </c>
      <c r="J38" s="17" t="str">
        <f aca="true">IF(K38 = "-", INDIRECT("C" &amp; ROW() - 1) ,"")</f>
        <v/>
      </c>
      <c r="L38" s="20" t="n">
        <f aca="true">IF(K38 = "-", -INDIRECT("C" &amp; ROW() - 1),G38)</f>
        <v>0</v>
      </c>
      <c r="M38" s="16" t="n">
        <f aca="true">IF(K38 = "-", SUM(INDIRECT(ADDRESS(2,COLUMN(L38)) &amp; ":" &amp; ADDRESS(ROW(),COLUMN(L38)))), 0)</f>
        <v>0</v>
      </c>
      <c r="N38" s="16" t="n">
        <f aca="false">IF(K38="-",1,0)</f>
        <v>0</v>
      </c>
      <c r="O38" s="16" t="n">
        <f aca="true">IF(M38 = 0, INDIRECT("O" &amp; ROW() - 1), M38)</f>
        <v>0</v>
      </c>
      <c r="S38" s="22" t="str">
        <f aca="true">IF(R38 = "", "", R38 / INDIRECT("D" &amp; ROW() - 1) )</f>
        <v/>
      </c>
      <c r="T38" s="22" t="str">
        <f aca="true">IF(K38="-",IF(ISNUMBER(SEARCH(",", INDIRECT("B" &amp; ROW() - 1) )),1,""), "")</f>
        <v/>
      </c>
    </row>
    <row r="39" s="16" customFormat="true" ht="13.8" hidden="false" customHeight="false" outlineLevel="0" collapsed="false">
      <c r="B39" s="17" t="str">
        <f aca="false">IF(E39="","",VLOOKUP(E39, 'SKU Маскарпоне'!$A$1:$B$50, 2, 0))</f>
        <v/>
      </c>
      <c r="C39" s="17" t="str">
        <f aca="false">IF(E39="","",VLOOKUP(E39, 'SKU заквасочник'!$A$1:$Z$80, IF(D39="-", 11, IF(D39="", 11,  MATCH(D39&amp;"", 'SKU заквасочник'!$A$1:$Z$1, 0))), 0))</f>
        <v/>
      </c>
      <c r="D39" s="18"/>
      <c r="F39" s="19" t="str">
        <f aca="false">IF(E39="-", "-", IF(E39="", "", G39*VLOOKUP(E39, 'SKU Маскарпоне'!$A$1:$C$50, 3, 0)))</f>
        <v/>
      </c>
      <c r="G39" s="20"/>
      <c r="H39" s="21" t="str">
        <f aca="true">IF(K39="","",(INDIRECT("O" &amp; ROW() - 1) - O39))</f>
        <v/>
      </c>
      <c r="I39" s="17" t="str">
        <f aca="true">IF(K39 = "-", INDIRECT("D" &amp; ROW() - 1) * 1890,"")</f>
        <v/>
      </c>
      <c r="J39" s="17" t="str">
        <f aca="true">IF(K39 = "-", INDIRECT("C" &amp; ROW() - 1) ,"")</f>
        <v/>
      </c>
      <c r="L39" s="20" t="n">
        <f aca="true">IF(K39 = "-", -INDIRECT("C" &amp; ROW() - 1),G39)</f>
        <v>0</v>
      </c>
      <c r="M39" s="16" t="n">
        <f aca="true">IF(K39 = "-", SUM(INDIRECT(ADDRESS(2,COLUMN(L39)) &amp; ":" &amp; ADDRESS(ROW(),COLUMN(L39)))), 0)</f>
        <v>0</v>
      </c>
      <c r="N39" s="16" t="n">
        <f aca="false">IF(K39="-",1,0)</f>
        <v>0</v>
      </c>
      <c r="O39" s="16" t="n">
        <f aca="true">IF(M39 = 0, INDIRECT("O" &amp; ROW() - 1), M39)</f>
        <v>0</v>
      </c>
      <c r="S39" s="22" t="str">
        <f aca="true">IF(R39 = "", "", R39 / INDIRECT("D" &amp; ROW() - 1) )</f>
        <v/>
      </c>
      <c r="T39" s="22" t="str">
        <f aca="true">IF(K39="-",IF(ISNUMBER(SEARCH(",", INDIRECT("B" &amp; ROW() - 1) )),1,""), "")</f>
        <v/>
      </c>
    </row>
    <row r="40" s="16" customFormat="true" ht="13.8" hidden="false" customHeight="false" outlineLevel="0" collapsed="false">
      <c r="B40" s="17" t="str">
        <f aca="false">IF(E40="","",VLOOKUP(E40, 'SKU Маскарпоне'!$A$1:$B$50, 2, 0))</f>
        <v/>
      </c>
      <c r="C40" s="17" t="str">
        <f aca="false">IF(E40="","",VLOOKUP(E40, 'SKU заквасочник'!$A$1:$Z$80, IF(D40="-", 11, IF(D40="", 11,  MATCH(D40&amp;"", 'SKU заквасочник'!$A$1:$Z$1, 0))), 0))</f>
        <v/>
      </c>
      <c r="D40" s="18"/>
      <c r="F40" s="19" t="str">
        <f aca="false">IF(E40="-", "-", IF(E40="", "", G40*VLOOKUP(E40, 'SKU Маскарпоне'!$A$1:$C$50, 3, 0)))</f>
        <v/>
      </c>
      <c r="G40" s="20"/>
      <c r="H40" s="21" t="str">
        <f aca="true">IF(K40="","",(INDIRECT("O" &amp; ROW() - 1) - O40))</f>
        <v/>
      </c>
      <c r="I40" s="17" t="str">
        <f aca="true">IF(K40 = "-", INDIRECT("D" &amp; ROW() - 1) * 1890,"")</f>
        <v/>
      </c>
      <c r="J40" s="17" t="str">
        <f aca="true">IF(K40 = "-", INDIRECT("C" &amp; ROW() - 1) ,"")</f>
        <v/>
      </c>
      <c r="L40" s="20" t="n">
        <f aca="true">IF(K40 = "-", -INDIRECT("C" &amp; ROW() - 1),G40)</f>
        <v>0</v>
      </c>
      <c r="M40" s="16" t="n">
        <f aca="true">IF(K40 = "-", SUM(INDIRECT(ADDRESS(2,COLUMN(L40)) &amp; ":" &amp; ADDRESS(ROW(),COLUMN(L40)))), 0)</f>
        <v>0</v>
      </c>
      <c r="N40" s="16" t="n">
        <f aca="false">IF(K40="-",1,0)</f>
        <v>0</v>
      </c>
      <c r="O40" s="16" t="n">
        <f aca="true">IF(M40 = 0, INDIRECT("O" &amp; ROW() - 1), M40)</f>
        <v>0</v>
      </c>
      <c r="S40" s="22" t="str">
        <f aca="true">IF(R40 = "", "", R40 / INDIRECT("D" &amp; ROW() - 1) )</f>
        <v/>
      </c>
      <c r="T40" s="22" t="str">
        <f aca="true">IF(K40="-",IF(ISNUMBER(SEARCH(",", INDIRECT("B" &amp; ROW() - 1) )),1,""), "")</f>
        <v/>
      </c>
    </row>
    <row r="41" s="16" customFormat="true" ht="13.8" hidden="false" customHeight="false" outlineLevel="0" collapsed="false">
      <c r="B41" s="17" t="str">
        <f aca="false">IF(E41="","",VLOOKUP(E41, 'SKU Маскарпоне'!$A$1:$B$50, 2, 0))</f>
        <v/>
      </c>
      <c r="C41" s="17" t="str">
        <f aca="false">IF(E41="","",VLOOKUP(E41, 'SKU заквасочник'!$A$1:$Z$80, IF(D41="-", 11, IF(D41="", 11,  MATCH(D41&amp;"", 'SKU заквасочник'!$A$1:$Z$1, 0))), 0))</f>
        <v/>
      </c>
      <c r="D41" s="18"/>
      <c r="F41" s="19" t="str">
        <f aca="false">IF(E41="-", "-", IF(E41="", "", G41*VLOOKUP(E41, 'SKU Маскарпоне'!$A$1:$C$50, 3, 0)))</f>
        <v/>
      </c>
      <c r="G41" s="20"/>
      <c r="H41" s="21" t="str">
        <f aca="true">IF(K41="","",(INDIRECT("O" &amp; ROW() - 1) - O41))</f>
        <v/>
      </c>
      <c r="I41" s="17" t="str">
        <f aca="true">IF(K41 = "-", INDIRECT("D" &amp; ROW() - 1) * 1890,"")</f>
        <v/>
      </c>
      <c r="J41" s="17" t="str">
        <f aca="true">IF(K41 = "-", INDIRECT("C" &amp; ROW() - 1) ,"")</f>
        <v/>
      </c>
      <c r="L41" s="20" t="n">
        <f aca="true">IF(K41 = "-", -INDIRECT("C" &amp; ROW() - 1),G41)</f>
        <v>0</v>
      </c>
      <c r="M41" s="16" t="n">
        <f aca="true">IF(K41 = "-", SUM(INDIRECT(ADDRESS(2,COLUMN(L41)) &amp; ":" &amp; ADDRESS(ROW(),COLUMN(L41)))), 0)</f>
        <v>0</v>
      </c>
      <c r="N41" s="16" t="n">
        <f aca="false">IF(K41="-",1,0)</f>
        <v>0</v>
      </c>
      <c r="O41" s="16" t="n">
        <f aca="true">IF(M41 = 0, INDIRECT("O" &amp; ROW() - 1), M41)</f>
        <v>0</v>
      </c>
      <c r="S41" s="22" t="str">
        <f aca="true">IF(R41 = "", "", R41 / INDIRECT("D" &amp; ROW() - 1) )</f>
        <v/>
      </c>
      <c r="T41" s="22" t="str">
        <f aca="true">IF(K41="-",IF(ISNUMBER(SEARCH(",", INDIRECT("B" &amp; ROW() - 1) )),1,""), "")</f>
        <v/>
      </c>
    </row>
    <row r="42" s="16" customFormat="true" ht="13.8" hidden="false" customHeight="false" outlineLevel="0" collapsed="false">
      <c r="B42" s="17" t="str">
        <f aca="false">IF(E42="","",VLOOKUP(E42, 'SKU Маскарпоне'!$A$1:$B$50, 2, 0))</f>
        <v/>
      </c>
      <c r="C42" s="17" t="str">
        <f aca="false">IF(E42="","",VLOOKUP(E42, 'SKU заквасочник'!$A$1:$Z$80, IF(D42="-", 11, IF(D42="", 11,  MATCH(D42&amp;"", 'SKU заквасочник'!$A$1:$Z$1, 0))), 0))</f>
        <v/>
      </c>
      <c r="D42" s="18"/>
      <c r="F42" s="19" t="str">
        <f aca="false">IF(E42="-", "-", IF(E42="", "", G42*VLOOKUP(E42, 'SKU Маскарпоне'!$A$1:$C$50, 3, 0)))</f>
        <v/>
      </c>
      <c r="G42" s="20"/>
      <c r="H42" s="21" t="str">
        <f aca="true">IF(K42="","",(INDIRECT("O" &amp; ROW() - 1) - O42))</f>
        <v/>
      </c>
      <c r="I42" s="17" t="str">
        <f aca="true">IF(K42 = "-", INDIRECT("D" &amp; ROW() - 1) * 1890,"")</f>
        <v/>
      </c>
      <c r="J42" s="17" t="str">
        <f aca="true">IF(K42 = "-", INDIRECT("C" &amp; ROW() - 1) ,"")</f>
        <v/>
      </c>
      <c r="L42" s="20" t="n">
        <f aca="true">IF(K42 = "-", -INDIRECT("C" &amp; ROW() - 1),G42)</f>
        <v>0</v>
      </c>
      <c r="M42" s="16" t="n">
        <f aca="true">IF(K42 = "-", SUM(INDIRECT(ADDRESS(2,COLUMN(L42)) &amp; ":" &amp; ADDRESS(ROW(),COLUMN(L42)))), 0)</f>
        <v>0</v>
      </c>
      <c r="N42" s="16" t="n">
        <f aca="false">IF(K42="-",1,0)</f>
        <v>0</v>
      </c>
      <c r="O42" s="16" t="n">
        <f aca="true">IF(M42 = 0, INDIRECT("O" &amp; ROW() - 1), M42)</f>
        <v>0</v>
      </c>
      <c r="S42" s="22" t="str">
        <f aca="true">IF(R42 = "", "", R42 / INDIRECT("D" &amp; ROW() - 1) )</f>
        <v/>
      </c>
      <c r="T42" s="22" t="str">
        <f aca="true">IF(K42="-",IF(ISNUMBER(SEARCH(",", INDIRECT("B" &amp; ROW() - 1) )),1,""), "")</f>
        <v/>
      </c>
    </row>
    <row r="43" s="16" customFormat="true" ht="13.8" hidden="false" customHeight="false" outlineLevel="0" collapsed="false">
      <c r="B43" s="17" t="str">
        <f aca="false">IF(E43="","",VLOOKUP(E43, 'SKU Маскарпоне'!$A$1:$B$50, 2, 0))</f>
        <v/>
      </c>
      <c r="C43" s="17" t="str">
        <f aca="false">IF(E43="","",VLOOKUP(E43, 'SKU заквасочник'!$A$1:$Z$80, IF(D43="-", 11, IF(D43="", 11,  MATCH(D43&amp;"", 'SKU заквасочник'!$A$1:$Z$1, 0))), 0))</f>
        <v/>
      </c>
      <c r="D43" s="18"/>
      <c r="F43" s="19" t="str">
        <f aca="false">IF(E43="-", "-", IF(E43="", "", G43*VLOOKUP(E43, 'SKU Маскарпоне'!$A$1:$C$50, 3, 0)))</f>
        <v/>
      </c>
      <c r="G43" s="20"/>
      <c r="H43" s="21" t="str">
        <f aca="true">IF(K43="","",(INDIRECT("O" &amp; ROW() - 1) - O43))</f>
        <v/>
      </c>
      <c r="I43" s="17" t="str">
        <f aca="true">IF(K43 = "-", INDIRECT("D" &amp; ROW() - 1) * 1890,"")</f>
        <v/>
      </c>
      <c r="J43" s="17" t="str">
        <f aca="true">IF(K43 = "-", INDIRECT("C" &amp; ROW() - 1) ,"")</f>
        <v/>
      </c>
      <c r="L43" s="20" t="n">
        <f aca="true">IF(K43 = "-", -INDIRECT("C" &amp; ROW() - 1),G43)</f>
        <v>0</v>
      </c>
      <c r="M43" s="16" t="n">
        <f aca="true">IF(K43 = "-", SUM(INDIRECT(ADDRESS(2,COLUMN(L43)) &amp; ":" &amp; ADDRESS(ROW(),COLUMN(L43)))), 0)</f>
        <v>0</v>
      </c>
      <c r="N43" s="16" t="n">
        <f aca="false">IF(K43="-",1,0)</f>
        <v>0</v>
      </c>
      <c r="O43" s="16" t="n">
        <f aca="true">IF(M43 = 0, INDIRECT("O" &amp; ROW() - 1), M43)</f>
        <v>0</v>
      </c>
      <c r="S43" s="22" t="str">
        <f aca="true">IF(R43 = "", "", R43 / INDIRECT("D" &amp; ROW() - 1) )</f>
        <v/>
      </c>
      <c r="T43" s="22" t="str">
        <f aca="true">IF(K43="-",IF(ISNUMBER(SEARCH(",", INDIRECT("B" &amp; ROW() - 1) )),1,""), "")</f>
        <v/>
      </c>
    </row>
    <row r="44" s="16" customFormat="true" ht="13.8" hidden="false" customHeight="false" outlineLevel="0" collapsed="false">
      <c r="B44" s="17" t="str">
        <f aca="false">IF(E44="","",VLOOKUP(E44, 'SKU Маскарпоне'!$A$1:$B$50, 2, 0))</f>
        <v/>
      </c>
      <c r="C44" s="17" t="str">
        <f aca="false">IF(E44="","",VLOOKUP(E44, 'SKU заквасочник'!$A$1:$Z$80, IF(D44="-", 11, IF(D44="", 11,  MATCH(D44&amp;"", 'SKU заквасочник'!$A$1:$Z$1, 0))), 0))</f>
        <v/>
      </c>
      <c r="D44" s="18"/>
      <c r="F44" s="19" t="str">
        <f aca="false">IF(E44="-", "-", IF(E44="", "", G44*VLOOKUP(E44, 'SKU Маскарпоне'!$A$1:$C$50, 3, 0)))</f>
        <v/>
      </c>
      <c r="G44" s="20"/>
      <c r="H44" s="21" t="str">
        <f aca="true">IF(K44="","",(INDIRECT("O" &amp; ROW() - 1) - O44))</f>
        <v/>
      </c>
      <c r="I44" s="17" t="str">
        <f aca="true">IF(K44 = "-", INDIRECT("D" &amp; ROW() - 1) * 1890,"")</f>
        <v/>
      </c>
      <c r="J44" s="17" t="str">
        <f aca="true">IF(K44 = "-", INDIRECT("C" &amp; ROW() - 1) ,"")</f>
        <v/>
      </c>
      <c r="L44" s="20" t="n">
        <f aca="true">IF(K44 = "-", -INDIRECT("C" &amp; ROW() - 1),G44)</f>
        <v>0</v>
      </c>
      <c r="M44" s="16" t="n">
        <f aca="true">IF(K44 = "-", SUM(INDIRECT(ADDRESS(2,COLUMN(L44)) &amp; ":" &amp; ADDRESS(ROW(),COLUMN(L44)))), 0)</f>
        <v>0</v>
      </c>
      <c r="N44" s="16" t="n">
        <f aca="false">IF(K44="-",1,0)</f>
        <v>0</v>
      </c>
      <c r="O44" s="16" t="n">
        <f aca="true">IF(M44 = 0, INDIRECT("O" &amp; ROW() - 1), M44)</f>
        <v>0</v>
      </c>
      <c r="S44" s="22" t="str">
        <f aca="true">IF(R44 = "", "", R44 / INDIRECT("D" &amp; ROW() - 1) )</f>
        <v/>
      </c>
      <c r="T44" s="22" t="str">
        <f aca="true">IF(K44="-",IF(ISNUMBER(SEARCH(",", INDIRECT("B" &amp; ROW() - 1) )),1,""), "")</f>
        <v/>
      </c>
    </row>
    <row r="45" s="16" customFormat="true" ht="13.8" hidden="false" customHeight="false" outlineLevel="0" collapsed="false">
      <c r="B45" s="17" t="str">
        <f aca="false">IF(E45="","",VLOOKUP(E45, 'SKU Маскарпоне'!$A$1:$B$50, 2, 0))</f>
        <v/>
      </c>
      <c r="C45" s="17" t="str">
        <f aca="false">IF(E45="","",VLOOKUP(E45, 'SKU заквасочник'!$A$1:$Z$80, IF(D45="-", 11, IF(D45="", 11,  MATCH(D45&amp;"", 'SKU заквасочник'!$A$1:$Z$1, 0))), 0))</f>
        <v/>
      </c>
      <c r="D45" s="18"/>
      <c r="F45" s="19" t="str">
        <f aca="false">IF(E45="-", "-", IF(E45="", "", G45*VLOOKUP(E45, 'SKU Маскарпоне'!$A$1:$C$50, 3, 0)))</f>
        <v/>
      </c>
      <c r="G45" s="20"/>
      <c r="H45" s="21" t="str">
        <f aca="true">IF(K45="","",(INDIRECT("O" &amp; ROW() - 1) - O45))</f>
        <v/>
      </c>
      <c r="I45" s="17" t="str">
        <f aca="true">IF(K45 = "-", INDIRECT("D" &amp; ROW() - 1) * 1890,"")</f>
        <v/>
      </c>
      <c r="J45" s="17" t="str">
        <f aca="true">IF(K45 = "-", INDIRECT("C" &amp; ROW() - 1) ,"")</f>
        <v/>
      </c>
      <c r="L45" s="20" t="n">
        <f aca="true">IF(K45 = "-", -INDIRECT("C" &amp; ROW() - 1),G45)</f>
        <v>0</v>
      </c>
      <c r="M45" s="16" t="n">
        <f aca="true">IF(K45 = "-", SUM(INDIRECT(ADDRESS(2,COLUMN(L45)) &amp; ":" &amp; ADDRESS(ROW(),COLUMN(L45)))), 0)</f>
        <v>0</v>
      </c>
      <c r="N45" s="16" t="n">
        <f aca="false">IF(K45="-",1,0)</f>
        <v>0</v>
      </c>
      <c r="O45" s="16" t="n">
        <f aca="true">IF(M45 = 0, INDIRECT("O" &amp; ROW() - 1), M45)</f>
        <v>0</v>
      </c>
      <c r="S45" s="22" t="str">
        <f aca="true">IF(R45 = "", "", R45 / INDIRECT("D" &amp; ROW() - 1) )</f>
        <v/>
      </c>
      <c r="T45" s="22" t="str">
        <f aca="true">IF(K45="-",IF(ISNUMBER(SEARCH(",", INDIRECT("B" &amp; ROW() - 1) )),1,""), "")</f>
        <v/>
      </c>
    </row>
    <row r="46" s="16" customFormat="true" ht="13.8" hidden="false" customHeight="false" outlineLevel="0" collapsed="false">
      <c r="B46" s="17" t="str">
        <f aca="false">IF(E46="","",VLOOKUP(E46, 'SKU Маскарпоне'!$A$1:$B$50, 2, 0))</f>
        <v/>
      </c>
      <c r="C46" s="17" t="str">
        <f aca="false">IF(E46="","",VLOOKUP(E46, 'SKU заквасочник'!$A$1:$Z$80, IF(D46="-", 11, IF(D46="", 11,  MATCH(D46&amp;"", 'SKU заквасочник'!$A$1:$Z$1, 0))), 0))</f>
        <v/>
      </c>
      <c r="D46" s="18"/>
      <c r="F46" s="19" t="str">
        <f aca="false">IF(E46="-", "-", IF(E46="", "", G46*VLOOKUP(E46, 'SKU Маскарпоне'!$A$1:$C$50, 3, 0)))</f>
        <v/>
      </c>
      <c r="G46" s="20"/>
      <c r="H46" s="21" t="str">
        <f aca="true">IF(K46="","",(INDIRECT("O" &amp; ROW() - 1) - O46))</f>
        <v/>
      </c>
      <c r="I46" s="17" t="str">
        <f aca="true">IF(K46 = "-", INDIRECT("D" &amp; ROW() - 1) * 1890,"")</f>
        <v/>
      </c>
      <c r="J46" s="17" t="str">
        <f aca="true">IF(K46 = "-", INDIRECT("C" &amp; ROW() - 1) ,"")</f>
        <v/>
      </c>
      <c r="L46" s="20" t="n">
        <f aca="true">IF(K46 = "-", -INDIRECT("C" &amp; ROW() - 1),G46)</f>
        <v>0</v>
      </c>
      <c r="M46" s="16" t="n">
        <f aca="true">IF(K46 = "-", SUM(INDIRECT(ADDRESS(2,COLUMN(L46)) &amp; ":" &amp; ADDRESS(ROW(),COLUMN(L46)))), 0)</f>
        <v>0</v>
      </c>
      <c r="N46" s="16" t="n">
        <f aca="false">IF(K46="-",1,0)</f>
        <v>0</v>
      </c>
      <c r="O46" s="16" t="n">
        <f aca="true">IF(M46 = 0, INDIRECT("O" &amp; ROW() - 1), M46)</f>
        <v>0</v>
      </c>
      <c r="S46" s="22" t="str">
        <f aca="true">IF(R46 = "", "", R46 / INDIRECT("D" &amp; ROW() - 1) )</f>
        <v/>
      </c>
      <c r="T46" s="22" t="str">
        <f aca="true">IF(K46="-",IF(ISNUMBER(SEARCH(",", INDIRECT("B" &amp; ROW() - 1) )),1,""), "")</f>
        <v/>
      </c>
    </row>
    <row r="47" s="16" customFormat="true" ht="13.8" hidden="false" customHeight="false" outlineLevel="0" collapsed="false">
      <c r="B47" s="17" t="str">
        <f aca="false">IF(E47="","",VLOOKUP(E47, 'SKU Маскарпоне'!$A$1:$B$50, 2, 0))</f>
        <v/>
      </c>
      <c r="C47" s="17" t="str">
        <f aca="false">IF(E47="","",VLOOKUP(E47, 'SKU заквасочник'!$A$1:$Z$80, IF(D47="-", 11, IF(D47="", 11,  MATCH(D47&amp;"", 'SKU заквасочник'!$A$1:$Z$1, 0))), 0))</f>
        <v/>
      </c>
      <c r="D47" s="18"/>
      <c r="F47" s="19" t="str">
        <f aca="false">IF(E47="-", "-", IF(E47="", "", G47*VLOOKUP(E47, 'SKU Маскарпоне'!$A$1:$C$50, 3, 0)))</f>
        <v/>
      </c>
      <c r="G47" s="20"/>
      <c r="H47" s="21" t="str">
        <f aca="true">IF(K47="","",(INDIRECT("O" &amp; ROW() - 1) - O47))</f>
        <v/>
      </c>
      <c r="I47" s="17" t="str">
        <f aca="true">IF(K47 = "-", INDIRECT("D" &amp; ROW() - 1) * 1890,"")</f>
        <v/>
      </c>
      <c r="J47" s="17" t="str">
        <f aca="true">IF(K47 = "-", INDIRECT("C" &amp; ROW() - 1) ,"")</f>
        <v/>
      </c>
      <c r="L47" s="20" t="n">
        <f aca="true">IF(K47 = "-", -INDIRECT("C" &amp; ROW() - 1),G47)</f>
        <v>0</v>
      </c>
      <c r="M47" s="16" t="n">
        <f aca="true">IF(K47 = "-", SUM(INDIRECT(ADDRESS(2,COLUMN(L47)) &amp; ":" &amp; ADDRESS(ROW(),COLUMN(L47)))), 0)</f>
        <v>0</v>
      </c>
      <c r="N47" s="16" t="n">
        <f aca="false">IF(K47="-",1,0)</f>
        <v>0</v>
      </c>
      <c r="O47" s="16" t="n">
        <f aca="true">IF(M47 = 0, INDIRECT("O" &amp; ROW() - 1), M47)</f>
        <v>0</v>
      </c>
      <c r="S47" s="22" t="str">
        <f aca="true">IF(R47 = "", "", R47 / INDIRECT("D" &amp; ROW() - 1) )</f>
        <v/>
      </c>
      <c r="T47" s="22" t="str">
        <f aca="true">IF(K47="-",IF(ISNUMBER(SEARCH(",", INDIRECT("B" &amp; ROW() - 1) )),1,""), "")</f>
        <v/>
      </c>
    </row>
    <row r="48" s="16" customFormat="true" ht="13.8" hidden="false" customHeight="false" outlineLevel="0" collapsed="false">
      <c r="B48" s="17" t="str">
        <f aca="false">IF(E48="","",VLOOKUP(E48, 'SKU Маскарпоне'!$A$1:$B$50, 2, 0))</f>
        <v/>
      </c>
      <c r="C48" s="17" t="str">
        <f aca="false">IF(E48="","",VLOOKUP(E48, 'SKU заквасочник'!$A$1:$Z$80, IF(D48="-", 11, IF(D48="", 11,  MATCH(D48&amp;"", 'SKU заквасочник'!$A$1:$Z$1, 0))), 0))</f>
        <v/>
      </c>
      <c r="D48" s="18"/>
      <c r="F48" s="19" t="str">
        <f aca="false">IF(E48="-", "-", IF(E48="", "", G48*VLOOKUP(E48, 'SKU Маскарпоне'!$A$1:$C$50, 3, 0)))</f>
        <v/>
      </c>
      <c r="G48" s="20"/>
      <c r="H48" s="21" t="str">
        <f aca="true">IF(K48="","",(INDIRECT("O" &amp; ROW() - 1) - O48))</f>
        <v/>
      </c>
      <c r="I48" s="17" t="str">
        <f aca="true">IF(K48 = "-", INDIRECT("D" &amp; ROW() - 1) * 1890,"")</f>
        <v/>
      </c>
      <c r="J48" s="17" t="str">
        <f aca="true">IF(K48 = "-", INDIRECT("C" &amp; ROW() - 1) ,"")</f>
        <v/>
      </c>
      <c r="L48" s="20" t="n">
        <f aca="true">IF(K48 = "-", -INDIRECT("C" &amp; ROW() - 1),G48)</f>
        <v>0</v>
      </c>
      <c r="M48" s="16" t="n">
        <f aca="true">IF(K48 = "-", SUM(INDIRECT(ADDRESS(2,COLUMN(L48)) &amp; ":" &amp; ADDRESS(ROW(),COLUMN(L48)))), 0)</f>
        <v>0</v>
      </c>
      <c r="N48" s="16" t="n">
        <f aca="false">IF(K48="-",1,0)</f>
        <v>0</v>
      </c>
      <c r="O48" s="16" t="n">
        <f aca="true">IF(M48 = 0, INDIRECT("O" &amp; ROW() - 1), M48)</f>
        <v>0</v>
      </c>
      <c r="S48" s="22" t="str">
        <f aca="true">IF(R48 = "", "", R48 / INDIRECT("D" &amp; ROW() - 1) )</f>
        <v/>
      </c>
      <c r="T48" s="22" t="str">
        <f aca="true">IF(K48="-",IF(ISNUMBER(SEARCH(",", INDIRECT("B" &amp; ROW() - 1) )),1,""), "")</f>
        <v/>
      </c>
    </row>
    <row r="49" s="16" customFormat="true" ht="13.8" hidden="false" customHeight="false" outlineLevel="0" collapsed="false">
      <c r="B49" s="17" t="str">
        <f aca="false">IF(E49="","",VLOOKUP(E49, 'SKU Маскарпоне'!$A$1:$B$50, 2, 0))</f>
        <v/>
      </c>
      <c r="C49" s="17" t="str">
        <f aca="false">IF(E49="","",VLOOKUP(E49, 'SKU заквасочник'!$A$1:$Z$80, IF(D49="-", 11, IF(D49="", 11,  MATCH(D49&amp;"", 'SKU заквасочник'!$A$1:$Z$1, 0))), 0))</f>
        <v/>
      </c>
      <c r="D49" s="18"/>
      <c r="F49" s="19" t="str">
        <f aca="false">IF(E49="-", "-", IF(E49="", "", G49*VLOOKUP(E49, 'SKU Маскарпоне'!$A$1:$C$50, 3, 0)))</f>
        <v/>
      </c>
      <c r="G49" s="20"/>
      <c r="H49" s="21" t="str">
        <f aca="true">IF(K49="","",(INDIRECT("O" &amp; ROW() - 1) - O49))</f>
        <v/>
      </c>
      <c r="I49" s="17" t="str">
        <f aca="true">IF(K49 = "-", INDIRECT("D" &amp; ROW() - 1) * 1890,"")</f>
        <v/>
      </c>
      <c r="J49" s="17" t="str">
        <f aca="true">IF(K49 = "-", INDIRECT("C" &amp; ROW() - 1) ,"")</f>
        <v/>
      </c>
      <c r="L49" s="20" t="n">
        <f aca="true">IF(K49 = "-", -INDIRECT("C" &amp; ROW() - 1),G49)</f>
        <v>0</v>
      </c>
      <c r="M49" s="16" t="n">
        <f aca="true">IF(K49 = "-", SUM(INDIRECT(ADDRESS(2,COLUMN(L49)) &amp; ":" &amp; ADDRESS(ROW(),COLUMN(L49)))), 0)</f>
        <v>0</v>
      </c>
      <c r="N49" s="16" t="n">
        <f aca="false">IF(K49="-",1,0)</f>
        <v>0</v>
      </c>
      <c r="O49" s="16" t="n">
        <f aca="true">IF(M49 = 0, INDIRECT("O" &amp; ROW() - 1), M49)</f>
        <v>0</v>
      </c>
      <c r="S49" s="22" t="str">
        <f aca="true">IF(R49 = "", "", R49 / INDIRECT("D" &amp; ROW() - 1) )</f>
        <v/>
      </c>
      <c r="T49" s="22" t="str">
        <f aca="true">IF(K49="-",IF(ISNUMBER(SEARCH(",", INDIRECT("B" &amp; ROW() - 1) )),1,""), "")</f>
        <v/>
      </c>
    </row>
    <row r="50" s="16" customFormat="true" ht="13.8" hidden="false" customHeight="false" outlineLevel="0" collapsed="false">
      <c r="B50" s="17" t="str">
        <f aca="false">IF(E50="","",VLOOKUP(E50, 'SKU Маскарпоне'!$A$1:$B$50, 2, 0))</f>
        <v/>
      </c>
      <c r="C50" s="17" t="str">
        <f aca="false">IF(E50="","",VLOOKUP(E50, 'SKU заквасочник'!$A$1:$Z$80, IF(D50="-", 11, IF(D50="", 11,  MATCH(D50&amp;"", 'SKU заквасочник'!$A$1:$Z$1, 0))), 0))</f>
        <v/>
      </c>
      <c r="D50" s="18"/>
      <c r="F50" s="19" t="str">
        <f aca="false">IF(E50="-", "-", IF(E50="", "", G50*VLOOKUP(E50, 'SKU Маскарпоне'!$A$1:$C$50, 3, 0)))</f>
        <v/>
      </c>
      <c r="G50" s="20"/>
      <c r="H50" s="21" t="str">
        <f aca="true">IF(K50="","",(INDIRECT("O" &amp; ROW() - 1) - O50))</f>
        <v/>
      </c>
      <c r="I50" s="17" t="str">
        <f aca="true">IF(K50 = "-", INDIRECT("D" &amp; ROW() - 1) * 1890,"")</f>
        <v/>
      </c>
      <c r="J50" s="17" t="str">
        <f aca="true">IF(K50 = "-", INDIRECT("C" &amp; ROW() - 1) ,"")</f>
        <v/>
      </c>
      <c r="L50" s="20" t="n">
        <f aca="true">IF(K50 = "-", -INDIRECT("C" &amp; ROW() - 1),G50)</f>
        <v>0</v>
      </c>
      <c r="M50" s="16" t="n">
        <f aca="true">IF(K50 = "-", SUM(INDIRECT(ADDRESS(2,COLUMN(L50)) &amp; ":" &amp; ADDRESS(ROW(),COLUMN(L50)))), 0)</f>
        <v>0</v>
      </c>
      <c r="N50" s="16" t="n">
        <f aca="false">IF(K50="-",1,0)</f>
        <v>0</v>
      </c>
      <c r="O50" s="16" t="n">
        <f aca="true">IF(M50 = 0, INDIRECT("O" &amp; ROW() - 1), M50)</f>
        <v>0</v>
      </c>
      <c r="S50" s="22" t="str">
        <f aca="true">IF(R50 = "", "", R50 / INDIRECT("D" &amp; ROW() - 1) )</f>
        <v/>
      </c>
      <c r="T50" s="22" t="str">
        <f aca="true">IF(K50="-",IF(ISNUMBER(SEARCH(",", INDIRECT("B" &amp; ROW() - 1) )),1,""), "")</f>
        <v/>
      </c>
    </row>
    <row r="51" s="16" customFormat="true" ht="13.8" hidden="false" customHeight="false" outlineLevel="0" collapsed="false">
      <c r="B51" s="17" t="str">
        <f aca="false">IF(E51="","",VLOOKUP(E51, 'SKU Маскарпоне'!$A$1:$B$50, 2, 0))</f>
        <v/>
      </c>
      <c r="C51" s="17" t="str">
        <f aca="false">IF(E51="","",VLOOKUP(E51, 'SKU заквасочник'!$A$1:$Z$80, IF(D51="-", 11, IF(D51="", 11,  MATCH(D51&amp;"", 'SKU заквасочник'!$A$1:$Z$1, 0))), 0))</f>
        <v/>
      </c>
      <c r="D51" s="18"/>
      <c r="F51" s="19" t="str">
        <f aca="false">IF(E51="-", "-", IF(E51="", "", G51*VLOOKUP(E51, 'SKU Маскарпоне'!$A$1:$C$50, 3, 0)))</f>
        <v/>
      </c>
      <c r="G51" s="20"/>
      <c r="H51" s="21" t="str">
        <f aca="true">IF(K51="","",(INDIRECT("O" &amp; ROW() - 1) - O51))</f>
        <v/>
      </c>
      <c r="I51" s="17" t="str">
        <f aca="true">IF(K51 = "-", INDIRECT("D" &amp; ROW() - 1) * 1890,"")</f>
        <v/>
      </c>
      <c r="J51" s="17" t="str">
        <f aca="true">IF(K51 = "-", INDIRECT("C" &amp; ROW() - 1) ,"")</f>
        <v/>
      </c>
      <c r="L51" s="20" t="n">
        <f aca="true">IF(K51 = "-", -INDIRECT("C" &amp; ROW() - 1),G51)</f>
        <v>0</v>
      </c>
      <c r="M51" s="16" t="n">
        <f aca="true">IF(K51 = "-", SUM(INDIRECT(ADDRESS(2,COLUMN(L51)) &amp; ":" &amp; ADDRESS(ROW(),COLUMN(L51)))), 0)</f>
        <v>0</v>
      </c>
      <c r="N51" s="16" t="n">
        <f aca="false">IF(K51="-",1,0)</f>
        <v>0</v>
      </c>
      <c r="O51" s="16" t="n">
        <f aca="true">IF(M51 = 0, INDIRECT("O" &amp; ROW() - 1), M51)</f>
        <v>0</v>
      </c>
      <c r="S51" s="22" t="str">
        <f aca="true">IF(R51 = "", "", R51 / INDIRECT("D" &amp; ROW() - 1) )</f>
        <v/>
      </c>
      <c r="T51" s="22" t="str">
        <f aca="true">IF(K51="-",IF(ISNUMBER(SEARCH(",", INDIRECT("B" &amp; ROW() - 1) )),1,""), "")</f>
        <v/>
      </c>
    </row>
    <row r="52" s="16" customFormat="true" ht="13.8" hidden="false" customHeight="false" outlineLevel="0" collapsed="false">
      <c r="B52" s="17" t="str">
        <f aca="false">IF(E52="","",VLOOKUP(E52, 'SKU Маскарпоне'!$A$1:$B$50, 2, 0))</f>
        <v/>
      </c>
      <c r="C52" s="17" t="str">
        <f aca="false">IF(E52="","",VLOOKUP(E52, 'SKU заквасочник'!$A$1:$Z$80, IF(D52="-", 11, IF(D52="", 11,  MATCH(D52&amp;"", 'SKU заквасочник'!$A$1:$Z$1, 0))), 0))</f>
        <v/>
      </c>
      <c r="D52" s="18"/>
      <c r="F52" s="19" t="str">
        <f aca="false">IF(E52="-", "-", IF(E52="", "", G52*VLOOKUP(E52, 'SKU Маскарпоне'!$A$1:$C$50, 3, 0)))</f>
        <v/>
      </c>
      <c r="G52" s="20"/>
      <c r="H52" s="21" t="str">
        <f aca="true">IF(K52="","",(INDIRECT("O" &amp; ROW() - 1) - O52))</f>
        <v/>
      </c>
      <c r="I52" s="17" t="str">
        <f aca="true">IF(K52 = "-", INDIRECT("D" &amp; ROW() - 1) * 1890,"")</f>
        <v/>
      </c>
      <c r="J52" s="17" t="str">
        <f aca="true">IF(K52 = "-", INDIRECT("C" &amp; ROW() - 1) ,"")</f>
        <v/>
      </c>
      <c r="L52" s="20" t="n">
        <f aca="true">IF(K52 = "-", -INDIRECT("C" &amp; ROW() - 1),G52)</f>
        <v>0</v>
      </c>
      <c r="M52" s="16" t="n">
        <f aca="true">IF(K52 = "-", SUM(INDIRECT(ADDRESS(2,COLUMN(L52)) &amp; ":" &amp; ADDRESS(ROW(),COLUMN(L52)))), 0)</f>
        <v>0</v>
      </c>
      <c r="N52" s="16" t="n">
        <f aca="false">IF(K52="-",1,0)</f>
        <v>0</v>
      </c>
      <c r="O52" s="16" t="n">
        <f aca="true">IF(M52 = 0, INDIRECT("O" &amp; ROW() - 1), M52)</f>
        <v>0</v>
      </c>
      <c r="S52" s="22" t="str">
        <f aca="true">IF(R52 = "", "", R52 / INDIRECT("D" &amp; ROW() - 1) )</f>
        <v/>
      </c>
      <c r="T52" s="22" t="str">
        <f aca="true">IF(K52="-",IF(ISNUMBER(SEARCH(",", INDIRECT("B" &amp; ROW() - 1) )),1,""), "")</f>
        <v/>
      </c>
    </row>
    <row r="53" s="16" customFormat="true" ht="13.8" hidden="false" customHeight="false" outlineLevel="0" collapsed="false">
      <c r="B53" s="17" t="str">
        <f aca="false">IF(E53="","",VLOOKUP(E53, 'SKU Маскарпоне'!$A$1:$B$50, 2, 0))</f>
        <v/>
      </c>
      <c r="C53" s="17" t="str">
        <f aca="false">IF(E53="","",VLOOKUP(E53, 'SKU заквасочник'!$A$1:$Z$80, IF(D53="-", 11, IF(D53="", 11,  MATCH(D53&amp;"", 'SKU заквасочник'!$A$1:$Z$1, 0))), 0))</f>
        <v/>
      </c>
      <c r="D53" s="18"/>
      <c r="F53" s="19" t="str">
        <f aca="false">IF(E53="-", "-", IF(E53="", "", G53*VLOOKUP(E53, 'SKU Маскарпоне'!$A$1:$C$50, 3, 0)))</f>
        <v/>
      </c>
      <c r="G53" s="20"/>
      <c r="H53" s="21" t="str">
        <f aca="true">IF(K53="","",(INDIRECT("O" &amp; ROW() - 1) - O53))</f>
        <v/>
      </c>
      <c r="I53" s="17" t="str">
        <f aca="true">IF(K53 = "-", INDIRECT("D" &amp; ROW() - 1) * 1890,"")</f>
        <v/>
      </c>
      <c r="J53" s="17" t="str">
        <f aca="true">IF(K53 = "-", INDIRECT("C" &amp; ROW() - 1) ,"")</f>
        <v/>
      </c>
      <c r="L53" s="20" t="n">
        <f aca="true">IF(K53 = "-", -INDIRECT("C" &amp; ROW() - 1),G53)</f>
        <v>0</v>
      </c>
      <c r="M53" s="16" t="n">
        <f aca="true">IF(K53 = "-", SUM(INDIRECT(ADDRESS(2,COLUMN(L53)) &amp; ":" &amp; ADDRESS(ROW(),COLUMN(L53)))), 0)</f>
        <v>0</v>
      </c>
      <c r="N53" s="16" t="n">
        <f aca="false">IF(K53="-",1,0)</f>
        <v>0</v>
      </c>
      <c r="O53" s="16" t="n">
        <f aca="true">IF(M53 = 0, INDIRECT("O" &amp; ROW() - 1), M53)</f>
        <v>0</v>
      </c>
      <c r="S53" s="22" t="str">
        <f aca="true">IF(R53 = "", "", R53 / INDIRECT("D" &amp; ROW() - 1) )</f>
        <v/>
      </c>
      <c r="T53" s="22" t="str">
        <f aca="true">IF(K53="-",IF(ISNUMBER(SEARCH(",", INDIRECT("B" &amp; ROW() - 1) )),1,""), "")</f>
        <v/>
      </c>
    </row>
    <row r="54" s="16" customFormat="true" ht="13.8" hidden="false" customHeight="false" outlineLevel="0" collapsed="false">
      <c r="B54" s="17" t="str">
        <f aca="false">IF(E54="","",VLOOKUP(E54, 'SKU Маскарпоне'!$A$1:$B$50, 2, 0))</f>
        <v/>
      </c>
      <c r="C54" s="17" t="str">
        <f aca="false">IF(E54="","",VLOOKUP(E54, 'SKU заквасочник'!$A$1:$Z$80, IF(D54="-", 11, IF(D54="", 11,  MATCH(D54&amp;"", 'SKU заквасочник'!$A$1:$Z$1, 0))), 0))</f>
        <v/>
      </c>
      <c r="D54" s="18"/>
      <c r="F54" s="19" t="str">
        <f aca="false">IF(E54="-", "-", IF(E54="", "", G54*VLOOKUP(E54, 'SKU Маскарпоне'!$A$1:$C$50, 3, 0)))</f>
        <v/>
      </c>
      <c r="G54" s="20"/>
      <c r="H54" s="21" t="str">
        <f aca="true">IF(K54="","",(INDIRECT("O" &amp; ROW() - 1) - O54))</f>
        <v/>
      </c>
      <c r="I54" s="17" t="str">
        <f aca="true">IF(K54 = "-", INDIRECT("D" &amp; ROW() - 1) * 1890,"")</f>
        <v/>
      </c>
      <c r="J54" s="17" t="str">
        <f aca="true">IF(K54 = "-", INDIRECT("C" &amp; ROW() - 1) ,"")</f>
        <v/>
      </c>
      <c r="L54" s="20" t="n">
        <f aca="true">IF(K54 = "-", -INDIRECT("C" &amp; ROW() - 1),G54)</f>
        <v>0</v>
      </c>
      <c r="M54" s="16" t="n">
        <f aca="true">IF(K54 = "-", SUM(INDIRECT(ADDRESS(2,COLUMN(L54)) &amp; ":" &amp; ADDRESS(ROW(),COLUMN(L54)))), 0)</f>
        <v>0</v>
      </c>
      <c r="N54" s="16" t="n">
        <f aca="false">IF(K54="-",1,0)</f>
        <v>0</v>
      </c>
      <c r="O54" s="16" t="n">
        <f aca="true">IF(M54 = 0, INDIRECT("O" &amp; ROW() - 1), M54)</f>
        <v>0</v>
      </c>
      <c r="S54" s="22" t="str">
        <f aca="true">IF(R54 = "", "", R54 / INDIRECT("D" &amp; ROW() - 1) )</f>
        <v/>
      </c>
      <c r="T54" s="22" t="str">
        <f aca="true">IF(K54="-",IF(ISNUMBER(SEARCH(",", INDIRECT("B" &amp; ROW() - 1) )),1,""), "")</f>
        <v/>
      </c>
    </row>
    <row r="55" s="16" customFormat="true" ht="13.8" hidden="false" customHeight="false" outlineLevel="0" collapsed="false">
      <c r="B55" s="17" t="str">
        <f aca="false">IF(E55="","",VLOOKUP(E55, 'SKU Маскарпоне'!$A$1:$B$50, 2, 0))</f>
        <v/>
      </c>
      <c r="C55" s="17" t="str">
        <f aca="false">IF(E55="","",VLOOKUP(E55, 'SKU заквасочник'!$A$1:$Z$80, IF(D55="-", 11, IF(D55="", 11,  MATCH(D55&amp;"", 'SKU заквасочник'!$A$1:$Z$1, 0))), 0))</f>
        <v/>
      </c>
      <c r="D55" s="18"/>
      <c r="F55" s="19" t="str">
        <f aca="false">IF(E55="-", "-", IF(E55="", "", G55*VLOOKUP(E55, 'SKU Маскарпоне'!$A$1:$C$50, 3, 0)))</f>
        <v/>
      </c>
      <c r="G55" s="20"/>
      <c r="H55" s="21" t="str">
        <f aca="true">IF(K55="","",(INDIRECT("O" &amp; ROW() - 1) - O55))</f>
        <v/>
      </c>
      <c r="I55" s="17" t="str">
        <f aca="true">IF(K55 = "-", INDIRECT("D" &amp; ROW() - 1) * 1890,"")</f>
        <v/>
      </c>
      <c r="J55" s="17" t="str">
        <f aca="true">IF(K55 = "-", INDIRECT("C" &amp; ROW() - 1) ,"")</f>
        <v/>
      </c>
      <c r="L55" s="20" t="n">
        <f aca="true">IF(K55 = "-", -INDIRECT("C" &amp; ROW() - 1),G55)</f>
        <v>0</v>
      </c>
      <c r="M55" s="16" t="n">
        <f aca="true">IF(K55 = "-", SUM(INDIRECT(ADDRESS(2,COLUMN(L55)) &amp; ":" &amp; ADDRESS(ROW(),COLUMN(L55)))), 0)</f>
        <v>0</v>
      </c>
      <c r="N55" s="16" t="n">
        <f aca="false">IF(K55="-",1,0)</f>
        <v>0</v>
      </c>
      <c r="O55" s="16" t="n">
        <f aca="true">IF(M55 = 0, INDIRECT("O" &amp; ROW() - 1), M55)</f>
        <v>0</v>
      </c>
      <c r="S55" s="22" t="str">
        <f aca="true">IF(R55 = "", "", R55 / INDIRECT("D" &amp; ROW() - 1) )</f>
        <v/>
      </c>
      <c r="T55" s="22" t="str">
        <f aca="true">IF(K55="-",IF(ISNUMBER(SEARCH(",", INDIRECT("B" &amp; ROW() - 1) )),1,""), "")</f>
        <v/>
      </c>
    </row>
    <row r="56" s="16" customFormat="true" ht="13.8" hidden="false" customHeight="false" outlineLevel="0" collapsed="false">
      <c r="B56" s="17" t="str">
        <f aca="false">IF(E56="","",VLOOKUP(E56, 'SKU Маскарпоне'!$A$1:$B$50, 2, 0))</f>
        <v/>
      </c>
      <c r="C56" s="17" t="str">
        <f aca="false">IF(E56="","",VLOOKUP(E56, 'SKU заквасочник'!$A$1:$Z$80, IF(D56="-", 11, IF(D56="", 11,  MATCH(D56&amp;"", 'SKU заквасочник'!$A$1:$Z$1, 0))), 0))</f>
        <v/>
      </c>
      <c r="D56" s="18"/>
      <c r="F56" s="19" t="str">
        <f aca="false">IF(E56="-", "-", IF(E56="", "", G56*VLOOKUP(E56, 'SKU Маскарпоне'!$A$1:$C$50, 3, 0)))</f>
        <v/>
      </c>
      <c r="G56" s="20"/>
      <c r="H56" s="21" t="str">
        <f aca="true">IF(K56="","",(INDIRECT("O" &amp; ROW() - 1) - O56))</f>
        <v/>
      </c>
      <c r="I56" s="17" t="str">
        <f aca="true">IF(K56 = "-", INDIRECT("D" &amp; ROW() - 1) * 1890,"")</f>
        <v/>
      </c>
      <c r="J56" s="17" t="str">
        <f aca="true">IF(K56 = "-", INDIRECT("C" &amp; ROW() - 1) ,"")</f>
        <v/>
      </c>
      <c r="L56" s="20" t="n">
        <f aca="true">IF(K56 = "-", -INDIRECT("C" &amp; ROW() - 1),G56)</f>
        <v>0</v>
      </c>
      <c r="M56" s="16" t="n">
        <f aca="true">IF(K56 = "-", SUM(INDIRECT(ADDRESS(2,COLUMN(L56)) &amp; ":" &amp; ADDRESS(ROW(),COLUMN(L56)))), 0)</f>
        <v>0</v>
      </c>
      <c r="N56" s="16" t="n">
        <f aca="false">IF(K56="-",1,0)</f>
        <v>0</v>
      </c>
      <c r="O56" s="16" t="n">
        <f aca="true">IF(M56 = 0, INDIRECT("O" &amp; ROW() - 1), M56)</f>
        <v>0</v>
      </c>
      <c r="S56" s="22" t="str">
        <f aca="true">IF(R56 = "", "", R56 / INDIRECT("D" &amp; ROW() - 1) )</f>
        <v/>
      </c>
      <c r="T56" s="22" t="str">
        <f aca="true">IF(K56="-",IF(ISNUMBER(SEARCH(",", INDIRECT("B" &amp; ROW() - 1) )),1,""), "")</f>
        <v/>
      </c>
    </row>
    <row r="57" s="16" customFormat="true" ht="13.8" hidden="false" customHeight="false" outlineLevel="0" collapsed="false">
      <c r="B57" s="17" t="str">
        <f aca="false">IF(E57="","",VLOOKUP(E57, 'SKU Маскарпоне'!$A$1:$B$50, 2, 0))</f>
        <v/>
      </c>
      <c r="C57" s="17" t="str">
        <f aca="false">IF(E57="","",VLOOKUP(E57, 'SKU заквасочник'!$A$1:$Z$80, IF(D57="-", 11, IF(D57="", 11,  MATCH(D57&amp;"", 'SKU заквасочник'!$A$1:$Z$1, 0))), 0))</f>
        <v/>
      </c>
      <c r="D57" s="18"/>
      <c r="F57" s="19" t="str">
        <f aca="false">IF(E57="-", "-", IF(E57="", "", G57*VLOOKUP(E57, 'SKU Маскарпоне'!$A$1:$C$50, 3, 0)))</f>
        <v/>
      </c>
      <c r="G57" s="20"/>
      <c r="H57" s="21" t="str">
        <f aca="true">IF(K57="","",(INDIRECT("O" &amp; ROW() - 1) - O57))</f>
        <v/>
      </c>
      <c r="I57" s="17" t="str">
        <f aca="true">IF(K57 = "-", INDIRECT("D" &amp; ROW() - 1) * 1890,"")</f>
        <v/>
      </c>
      <c r="J57" s="17" t="str">
        <f aca="true">IF(K57 = "-", INDIRECT("C" &amp; ROW() - 1) ,"")</f>
        <v/>
      </c>
      <c r="L57" s="20" t="n">
        <f aca="true">IF(K57 = "-", -INDIRECT("C" &amp; ROW() - 1),G57)</f>
        <v>0</v>
      </c>
      <c r="M57" s="16" t="n">
        <f aca="true">IF(K57 = "-", SUM(INDIRECT(ADDRESS(2,COLUMN(L57)) &amp; ":" &amp; ADDRESS(ROW(),COLUMN(L57)))), 0)</f>
        <v>0</v>
      </c>
      <c r="N57" s="16" t="n">
        <f aca="false">IF(K57="-",1,0)</f>
        <v>0</v>
      </c>
      <c r="O57" s="16" t="n">
        <f aca="true">IF(M57 = 0, INDIRECT("O" &amp; ROW() - 1), M57)</f>
        <v>0</v>
      </c>
      <c r="S57" s="22" t="str">
        <f aca="true">IF(R57 = "", "", R57 / INDIRECT("D" &amp; ROW() - 1) )</f>
        <v/>
      </c>
      <c r="T57" s="22" t="str">
        <f aca="true">IF(K57="-",IF(ISNUMBER(SEARCH(",", INDIRECT("B" &amp; ROW() - 1) )),1,""), "")</f>
        <v/>
      </c>
    </row>
    <row r="58" s="16" customFormat="true" ht="13.8" hidden="false" customHeight="false" outlineLevel="0" collapsed="false">
      <c r="B58" s="17" t="str">
        <f aca="false">IF(E58="","",VLOOKUP(E58, 'SKU Маскарпоне'!$A$1:$B$50, 2, 0))</f>
        <v/>
      </c>
      <c r="C58" s="17" t="str">
        <f aca="false">IF(E58="","",VLOOKUP(E58, 'SKU заквасочник'!$A$1:$Z$80, IF(D58="-", 11, IF(D58="", 11,  MATCH(D58&amp;"", 'SKU заквасочник'!$A$1:$Z$1, 0))), 0))</f>
        <v/>
      </c>
      <c r="D58" s="18"/>
      <c r="F58" s="19" t="str">
        <f aca="false">IF(E58="-", "-", IF(E58="", "", G58*VLOOKUP(E58, 'SKU Маскарпоне'!$A$1:$C$50, 3, 0)))</f>
        <v/>
      </c>
      <c r="G58" s="20"/>
      <c r="H58" s="21" t="str">
        <f aca="true">IF(K58="","",(INDIRECT("O" &amp; ROW() - 1) - O58))</f>
        <v/>
      </c>
      <c r="I58" s="17" t="str">
        <f aca="true">IF(K58 = "-", INDIRECT("D" &amp; ROW() - 1) * 1890,"")</f>
        <v/>
      </c>
      <c r="J58" s="17" t="str">
        <f aca="true">IF(K58 = "-", INDIRECT("C" &amp; ROW() - 1) ,"")</f>
        <v/>
      </c>
      <c r="L58" s="20" t="n">
        <f aca="true">IF(K58 = "-", -INDIRECT("C" &amp; ROW() - 1),G58)</f>
        <v>0</v>
      </c>
      <c r="M58" s="16" t="n">
        <f aca="true">IF(K58 = "-", SUM(INDIRECT(ADDRESS(2,COLUMN(L58)) &amp; ":" &amp; ADDRESS(ROW(),COLUMN(L58)))), 0)</f>
        <v>0</v>
      </c>
      <c r="N58" s="16" t="n">
        <f aca="false">IF(K58="-",1,0)</f>
        <v>0</v>
      </c>
      <c r="O58" s="16" t="n">
        <f aca="true">IF(M58 = 0, INDIRECT("O" &amp; ROW() - 1), M58)</f>
        <v>0</v>
      </c>
      <c r="S58" s="22" t="str">
        <f aca="true">IF(R58 = "", "", R58 / INDIRECT("D" &amp; ROW() - 1) )</f>
        <v/>
      </c>
      <c r="T58" s="22" t="str">
        <f aca="true">IF(K58="-",IF(ISNUMBER(SEARCH(",", INDIRECT("B" &amp; ROW() - 1) )),1,""), "")</f>
        <v/>
      </c>
    </row>
    <row r="59" s="16" customFormat="true" ht="13.8" hidden="false" customHeight="false" outlineLevel="0" collapsed="false">
      <c r="B59" s="17" t="str">
        <f aca="false">IF(E59="","",VLOOKUP(E59, 'SKU Маскарпоне'!$A$1:$B$50, 2, 0))</f>
        <v/>
      </c>
      <c r="C59" s="17" t="str">
        <f aca="false">IF(E59="","",VLOOKUP(E59, 'SKU заквасочник'!$A$1:$Z$80, IF(D59="-", 11, IF(D59="", 11,  MATCH(D59&amp;"", 'SKU заквасочник'!$A$1:$Z$1, 0))), 0))</f>
        <v/>
      </c>
      <c r="D59" s="18"/>
      <c r="F59" s="19" t="str">
        <f aca="false">IF(E59="-", "-", IF(E59="", "", G59*VLOOKUP(E59, 'SKU Маскарпоне'!$A$1:$C$50, 3, 0)))</f>
        <v/>
      </c>
      <c r="G59" s="20"/>
      <c r="H59" s="21" t="str">
        <f aca="true">IF(K59="","",(INDIRECT("O" &amp; ROW() - 1) - O59))</f>
        <v/>
      </c>
      <c r="I59" s="17" t="str">
        <f aca="true">IF(K59 = "-", INDIRECT("D" &amp; ROW() - 1) * 1890,"")</f>
        <v/>
      </c>
      <c r="J59" s="17" t="str">
        <f aca="true">IF(K59 = "-", INDIRECT("C" &amp; ROW() - 1) ,"")</f>
        <v/>
      </c>
      <c r="L59" s="20" t="n">
        <f aca="true">IF(K59 = "-", -INDIRECT("C" &amp; ROW() - 1),G59)</f>
        <v>0</v>
      </c>
      <c r="M59" s="16" t="n">
        <f aca="true">IF(K59 = "-", SUM(INDIRECT(ADDRESS(2,COLUMN(L59)) &amp; ":" &amp; ADDRESS(ROW(),COLUMN(L59)))), 0)</f>
        <v>0</v>
      </c>
      <c r="N59" s="16" t="n">
        <f aca="false">IF(K59="-",1,0)</f>
        <v>0</v>
      </c>
      <c r="O59" s="16" t="n">
        <f aca="true">IF(M59 = 0, INDIRECT("O" &amp; ROW() - 1), M59)</f>
        <v>0</v>
      </c>
      <c r="S59" s="22" t="str">
        <f aca="true">IF(R59 = "", "", R59 / INDIRECT("D" &amp; ROW() - 1) )</f>
        <v/>
      </c>
      <c r="T59" s="22" t="str">
        <f aca="true">IF(K59="-",IF(ISNUMBER(SEARCH(",", INDIRECT("B" &amp; ROW() - 1) )),1,""), "")</f>
        <v/>
      </c>
    </row>
    <row r="60" s="16" customFormat="true" ht="13.8" hidden="false" customHeight="false" outlineLevel="0" collapsed="false">
      <c r="B60" s="17" t="str">
        <f aca="false">IF(E60="","",VLOOKUP(E60, 'SKU Маскарпоне'!$A$1:$B$50, 2, 0))</f>
        <v/>
      </c>
      <c r="C60" s="17" t="str">
        <f aca="false">IF(E60="","",VLOOKUP(E60, 'SKU заквасочник'!$A$1:$Z$80, IF(D60="-", 11, IF(D60="", 11,  MATCH(D60&amp;"", 'SKU заквасочник'!$A$1:$Z$1, 0))), 0))</f>
        <v/>
      </c>
      <c r="D60" s="18"/>
      <c r="F60" s="19" t="str">
        <f aca="false">IF(E60="-", "-", IF(E60="", "", G60*VLOOKUP(E60, 'SKU Маскарпоне'!$A$1:$C$50, 3, 0)))</f>
        <v/>
      </c>
      <c r="G60" s="20"/>
      <c r="H60" s="21" t="str">
        <f aca="true">IF(K60="","",(INDIRECT("O" &amp; ROW() - 1) - O60))</f>
        <v/>
      </c>
      <c r="I60" s="17" t="str">
        <f aca="true">IF(K60 = "-", INDIRECT("D" &amp; ROW() - 1) * 1890,"")</f>
        <v/>
      </c>
      <c r="J60" s="17" t="str">
        <f aca="true">IF(K60 = "-", INDIRECT("C" &amp; ROW() - 1) ,"")</f>
        <v/>
      </c>
      <c r="L60" s="20" t="n">
        <f aca="true">IF(K60 = "-", -INDIRECT("C" &amp; ROW() - 1),G60)</f>
        <v>0</v>
      </c>
      <c r="M60" s="16" t="n">
        <f aca="true">IF(K60 = "-", SUM(INDIRECT(ADDRESS(2,COLUMN(L60)) &amp; ":" &amp; ADDRESS(ROW(),COLUMN(L60)))), 0)</f>
        <v>0</v>
      </c>
      <c r="N60" s="16" t="n">
        <f aca="false">IF(K60="-",1,0)</f>
        <v>0</v>
      </c>
      <c r="O60" s="16" t="n">
        <f aca="true">IF(M60 = 0, INDIRECT("O" &amp; ROW() - 1), M60)</f>
        <v>0</v>
      </c>
      <c r="S60" s="22" t="str">
        <f aca="true">IF(R60 = "", "", R60 / INDIRECT("D" &amp; ROW() - 1) )</f>
        <v/>
      </c>
      <c r="T60" s="22" t="str">
        <f aca="true">IF(K60="-",IF(ISNUMBER(SEARCH(",", INDIRECT("B" &amp; ROW() - 1) )),1,""), "")</f>
        <v/>
      </c>
    </row>
    <row r="61" s="16" customFormat="true" ht="13.8" hidden="false" customHeight="false" outlineLevel="0" collapsed="false">
      <c r="B61" s="17" t="str">
        <f aca="false">IF(E61="","",VLOOKUP(E61, 'SKU Маскарпоне'!$A$1:$B$50, 2, 0))</f>
        <v/>
      </c>
      <c r="C61" s="17" t="str">
        <f aca="false">IF(E61="","",VLOOKUP(E61, 'SKU заквасочник'!$A$1:$Z$80, IF(D61="-", 11, IF(D61="", 11,  MATCH(D61&amp;"", 'SKU заквасочник'!$A$1:$Z$1, 0))), 0))</f>
        <v/>
      </c>
      <c r="D61" s="18"/>
      <c r="F61" s="19" t="str">
        <f aca="false">IF(E61="-", "-", IF(E61="", "", G61*VLOOKUP(E61, 'SKU Маскарпоне'!$A$1:$C$50, 3, 0)))</f>
        <v/>
      </c>
      <c r="G61" s="20"/>
      <c r="H61" s="21" t="str">
        <f aca="true">IF(K61="","",(INDIRECT("O" &amp; ROW() - 1) - O61))</f>
        <v/>
      </c>
      <c r="I61" s="17" t="str">
        <f aca="true">IF(K61 = "-", INDIRECT("D" &amp; ROW() - 1) * 1890,"")</f>
        <v/>
      </c>
      <c r="J61" s="17" t="str">
        <f aca="true">IF(K61 = "-", INDIRECT("C" &amp; ROW() - 1) ,"")</f>
        <v/>
      </c>
      <c r="L61" s="20" t="n">
        <f aca="true">IF(K61 = "-", -INDIRECT("C" &amp; ROW() - 1),G61)</f>
        <v>0</v>
      </c>
      <c r="M61" s="16" t="n">
        <f aca="true">IF(K61 = "-", SUM(INDIRECT(ADDRESS(2,COLUMN(L61)) &amp; ":" &amp; ADDRESS(ROW(),COLUMN(L61)))), 0)</f>
        <v>0</v>
      </c>
      <c r="N61" s="16" t="n">
        <f aca="false">IF(K61="-",1,0)</f>
        <v>0</v>
      </c>
      <c r="O61" s="16" t="n">
        <f aca="true">IF(M61 = 0, INDIRECT("O" &amp; ROW() - 1), M61)</f>
        <v>0</v>
      </c>
      <c r="S61" s="22" t="str">
        <f aca="true">IF(R61 = "", "", R61 / INDIRECT("D" &amp; ROW() - 1) )</f>
        <v/>
      </c>
      <c r="T61" s="22" t="str">
        <f aca="true">IF(K61="-",IF(ISNUMBER(SEARCH(",", INDIRECT("B" &amp; ROW() - 1) )),1,""), "")</f>
        <v/>
      </c>
    </row>
    <row r="62" s="16" customFormat="true" ht="13.8" hidden="false" customHeight="false" outlineLevel="0" collapsed="false">
      <c r="B62" s="17" t="str">
        <f aca="false">IF(E62="","",VLOOKUP(E62, 'SKU Маскарпоне'!$A$1:$B$50, 2, 0))</f>
        <v/>
      </c>
      <c r="C62" s="17" t="str">
        <f aca="false">IF(E62="","",VLOOKUP(E62, 'SKU заквасочник'!$A$1:$Z$80, IF(D62="-", 11, IF(D62="", 11,  MATCH(D62&amp;"", 'SKU заквасочник'!$A$1:$Z$1, 0))), 0))</f>
        <v/>
      </c>
      <c r="D62" s="18"/>
      <c r="F62" s="19" t="str">
        <f aca="false">IF(E62="-", "-", IF(E62="", "", G62*VLOOKUP(E62, 'SKU Маскарпоне'!$A$1:$C$50, 3, 0)))</f>
        <v/>
      </c>
      <c r="G62" s="20"/>
      <c r="H62" s="21" t="str">
        <f aca="true">IF(K62="","",(INDIRECT("O" &amp; ROW() - 1) - O62))</f>
        <v/>
      </c>
      <c r="I62" s="17" t="str">
        <f aca="true">IF(K62 = "-", INDIRECT("D" &amp; ROW() - 1) * 1890,"")</f>
        <v/>
      </c>
      <c r="J62" s="17" t="str">
        <f aca="true">IF(K62 = "-", INDIRECT("C" &amp; ROW() - 1) ,"")</f>
        <v/>
      </c>
      <c r="L62" s="20" t="n">
        <f aca="true">IF(K62 = "-", -INDIRECT("C" &amp; ROW() - 1),G62)</f>
        <v>0</v>
      </c>
      <c r="M62" s="16" t="n">
        <f aca="true">IF(K62 = "-", SUM(INDIRECT(ADDRESS(2,COLUMN(L62)) &amp; ":" &amp; ADDRESS(ROW(),COLUMN(L62)))), 0)</f>
        <v>0</v>
      </c>
      <c r="N62" s="16" t="n">
        <f aca="false">IF(K62="-",1,0)</f>
        <v>0</v>
      </c>
      <c r="O62" s="16" t="n">
        <f aca="true">IF(M62 = 0, INDIRECT("O" &amp; ROW() - 1), M62)</f>
        <v>0</v>
      </c>
      <c r="S62" s="22" t="str">
        <f aca="true">IF(R62 = "", "", R62 / INDIRECT("D" &amp; ROW() - 1) )</f>
        <v/>
      </c>
      <c r="T62" s="22" t="str">
        <f aca="true">IF(K62="-",IF(ISNUMBER(SEARCH(",", INDIRECT("B" &amp; ROW() - 1) )),1,""), "")</f>
        <v/>
      </c>
    </row>
    <row r="63" s="16" customFormat="true" ht="13.8" hidden="false" customHeight="false" outlineLevel="0" collapsed="false">
      <c r="B63" s="17" t="str">
        <f aca="false">IF(E63="","",VLOOKUP(E63, 'SKU Маскарпоне'!$A$1:$B$50, 2, 0))</f>
        <v/>
      </c>
      <c r="C63" s="17" t="str">
        <f aca="false">IF(E63="","",VLOOKUP(E63, 'SKU заквасочник'!$A$1:$Z$80, IF(D63="-", 11, IF(D63="", 11,  MATCH(D63&amp;"", 'SKU заквасочник'!$A$1:$Z$1, 0))), 0))</f>
        <v/>
      </c>
      <c r="D63" s="18"/>
      <c r="F63" s="19" t="str">
        <f aca="false">IF(E63="-", "-", IF(E63="", "", G63*VLOOKUP(E63, 'SKU Маскарпоне'!$A$1:$C$50, 3, 0)))</f>
        <v/>
      </c>
      <c r="G63" s="20"/>
      <c r="H63" s="21" t="str">
        <f aca="true">IF(K63="","",(INDIRECT("O" &amp; ROW() - 1) - O63))</f>
        <v/>
      </c>
      <c r="I63" s="17" t="str">
        <f aca="true">IF(K63 = "-", INDIRECT("D" &amp; ROW() - 1) * 1890,"")</f>
        <v/>
      </c>
      <c r="J63" s="17" t="str">
        <f aca="true">IF(K63 = "-", INDIRECT("C" &amp; ROW() - 1) ,"")</f>
        <v/>
      </c>
      <c r="L63" s="20" t="n">
        <f aca="true">IF(K63 = "-", -INDIRECT("C" &amp; ROW() - 1),G63)</f>
        <v>0</v>
      </c>
      <c r="M63" s="16" t="n">
        <f aca="true">IF(K63 = "-", SUM(INDIRECT(ADDRESS(2,COLUMN(L63)) &amp; ":" &amp; ADDRESS(ROW(),COLUMN(L63)))), 0)</f>
        <v>0</v>
      </c>
      <c r="N63" s="16" t="n">
        <f aca="false">IF(K63="-",1,0)</f>
        <v>0</v>
      </c>
      <c r="O63" s="16" t="n">
        <f aca="true">IF(M63 = 0, INDIRECT("O" &amp; ROW() - 1), M63)</f>
        <v>0</v>
      </c>
      <c r="S63" s="22" t="str">
        <f aca="true">IF(R63 = "", "", R63 / INDIRECT("D" &amp; ROW() - 1) )</f>
        <v/>
      </c>
      <c r="T63" s="22" t="str">
        <f aca="true">IF(K63="-",IF(ISNUMBER(SEARCH(",", INDIRECT("B" &amp; ROW() - 1) )),1,""), "")</f>
        <v/>
      </c>
    </row>
    <row r="64" s="16" customFormat="true" ht="13.8" hidden="false" customHeight="false" outlineLevel="0" collapsed="false">
      <c r="B64" s="17" t="str">
        <f aca="false">IF(E64="","",VLOOKUP(E64, 'SKU Маскарпоне'!$A$1:$B$50, 2, 0))</f>
        <v/>
      </c>
      <c r="C64" s="17" t="str">
        <f aca="false">IF(E64="","",VLOOKUP(E64, 'SKU заквасочник'!$A$1:$Z$80, IF(D64="-", 11, IF(D64="", 11,  MATCH(D64&amp;"", 'SKU заквасочник'!$A$1:$Z$1, 0))), 0))</f>
        <v/>
      </c>
      <c r="D64" s="18"/>
      <c r="F64" s="19" t="str">
        <f aca="false">IF(E64="-", "-", IF(E64="", "", G64*VLOOKUP(E64, 'SKU Маскарпоне'!$A$1:$C$50, 3, 0)))</f>
        <v/>
      </c>
      <c r="G64" s="20"/>
      <c r="H64" s="21" t="str">
        <f aca="true">IF(K64="","",(INDIRECT("O" &amp; ROW() - 1) - O64))</f>
        <v/>
      </c>
      <c r="I64" s="17" t="str">
        <f aca="true">IF(K64 = "-", INDIRECT("D" &amp; ROW() - 1) * 1890,"")</f>
        <v/>
      </c>
      <c r="J64" s="17" t="str">
        <f aca="true">IF(K64 = "-", INDIRECT("C" &amp; ROW() - 1) ,"")</f>
        <v/>
      </c>
      <c r="L64" s="20" t="n">
        <f aca="true">IF(K64 = "-", -INDIRECT("C" &amp; ROW() - 1),G64)</f>
        <v>0</v>
      </c>
      <c r="M64" s="16" t="n">
        <f aca="true">IF(K64 = "-", SUM(INDIRECT(ADDRESS(2,COLUMN(L64)) &amp; ":" &amp; ADDRESS(ROW(),COLUMN(L64)))), 0)</f>
        <v>0</v>
      </c>
      <c r="N64" s="16" t="n">
        <f aca="false">IF(K64="-",1,0)</f>
        <v>0</v>
      </c>
      <c r="O64" s="16" t="n">
        <f aca="true">IF(M64 = 0, INDIRECT("O" &amp; ROW() - 1), M64)</f>
        <v>0</v>
      </c>
      <c r="S64" s="22" t="str">
        <f aca="true">IF(R64 = "", "", R64 / INDIRECT("D" &amp; ROW() - 1) )</f>
        <v/>
      </c>
      <c r="T64" s="22" t="str">
        <f aca="true">IF(K64="-",IF(ISNUMBER(SEARCH(",", INDIRECT("B" &amp; ROW() - 1) )),1,""), "")</f>
        <v/>
      </c>
    </row>
    <row r="65" s="16" customFormat="true" ht="13.8" hidden="false" customHeight="false" outlineLevel="0" collapsed="false">
      <c r="B65" s="17" t="str">
        <f aca="false">IF(E65="","",VLOOKUP(E65, 'SKU Маскарпоне'!$A$1:$B$50, 2, 0))</f>
        <v/>
      </c>
      <c r="C65" s="17" t="str">
        <f aca="false">IF(E65="","",VLOOKUP(E65, 'SKU заквасочник'!$A$1:$Z$80, IF(D65="-", 11, IF(D65="", 11,  MATCH(D65&amp;"", 'SKU заквасочник'!$A$1:$Z$1, 0))), 0))</f>
        <v/>
      </c>
      <c r="D65" s="18"/>
      <c r="F65" s="19" t="str">
        <f aca="false">IF(E65="-", "-", IF(E65="", "", G65*VLOOKUP(E65, 'SKU Маскарпоне'!$A$1:$C$50, 3, 0)))</f>
        <v/>
      </c>
      <c r="G65" s="20"/>
      <c r="H65" s="21" t="str">
        <f aca="true">IF(K65="","",(INDIRECT("O" &amp; ROW() - 1) - O65))</f>
        <v/>
      </c>
      <c r="I65" s="17" t="str">
        <f aca="true">IF(K65 = "-", INDIRECT("D" &amp; ROW() - 1) * 1890,"")</f>
        <v/>
      </c>
      <c r="J65" s="17" t="str">
        <f aca="true">IF(K65 = "-", INDIRECT("C" &amp; ROW() - 1) ,"")</f>
        <v/>
      </c>
      <c r="L65" s="20" t="n">
        <f aca="true">IF(K65 = "-", -INDIRECT("C" &amp; ROW() - 1),G65)</f>
        <v>0</v>
      </c>
      <c r="M65" s="16" t="n">
        <f aca="true">IF(K65 = "-", SUM(INDIRECT(ADDRESS(2,COLUMN(L65)) &amp; ":" &amp; ADDRESS(ROW(),COLUMN(L65)))), 0)</f>
        <v>0</v>
      </c>
      <c r="N65" s="16" t="n">
        <f aca="false">IF(K65="-",1,0)</f>
        <v>0</v>
      </c>
      <c r="O65" s="16" t="n">
        <f aca="true">IF(M65 = 0, INDIRECT("O" &amp; ROW() - 1), M65)</f>
        <v>0</v>
      </c>
      <c r="S65" s="22" t="str">
        <f aca="true">IF(R65 = "", "", R65 / INDIRECT("D" &amp; ROW() - 1) )</f>
        <v/>
      </c>
      <c r="T65" s="22" t="str">
        <f aca="true">IF(K65="-",IF(ISNUMBER(SEARCH(",", INDIRECT("B" &amp; ROW() - 1) )),1,""), "")</f>
        <v/>
      </c>
    </row>
    <row r="66" s="16" customFormat="true" ht="13.8" hidden="false" customHeight="false" outlineLevel="0" collapsed="false">
      <c r="B66" s="17" t="str">
        <f aca="false">IF(E66="","",VLOOKUP(E66, 'SKU Маскарпоне'!$A$1:$B$50, 2, 0))</f>
        <v/>
      </c>
      <c r="C66" s="17" t="str">
        <f aca="false">IF(E66="","",VLOOKUP(E66, 'SKU заквасочник'!$A$1:$Z$80, IF(D66="-", 11, IF(D66="", 11,  MATCH(D66&amp;"", 'SKU заквасочник'!$A$1:$Z$1, 0))), 0))</f>
        <v/>
      </c>
      <c r="D66" s="18"/>
      <c r="F66" s="19" t="str">
        <f aca="false">IF(E66="-", "-", IF(E66="", "", G66*VLOOKUP(E66, 'SKU Маскарпоне'!$A$1:$C$50, 3, 0)))</f>
        <v/>
      </c>
      <c r="G66" s="20"/>
      <c r="H66" s="21" t="str">
        <f aca="true">IF(K66="","",(INDIRECT("O" &amp; ROW() - 1) - O66))</f>
        <v/>
      </c>
      <c r="I66" s="17" t="str">
        <f aca="true">IF(K66 = "-", INDIRECT("D" &amp; ROW() - 1) * 1890,"")</f>
        <v/>
      </c>
      <c r="J66" s="17" t="str">
        <f aca="true">IF(K66 = "-", INDIRECT("C" &amp; ROW() - 1) ,"")</f>
        <v/>
      </c>
      <c r="L66" s="20" t="n">
        <f aca="true">IF(K66 = "-", -INDIRECT("C" &amp; ROW() - 1),G66)</f>
        <v>0</v>
      </c>
      <c r="M66" s="16" t="n">
        <f aca="true">IF(K66 = "-", SUM(INDIRECT(ADDRESS(2,COLUMN(L66)) &amp; ":" &amp; ADDRESS(ROW(),COLUMN(L66)))), 0)</f>
        <v>0</v>
      </c>
      <c r="N66" s="16" t="n">
        <f aca="false">IF(K66="-",1,0)</f>
        <v>0</v>
      </c>
      <c r="O66" s="16" t="n">
        <f aca="true">IF(M66 = 0, INDIRECT("O" &amp; ROW() - 1), M66)</f>
        <v>0</v>
      </c>
      <c r="S66" s="22" t="str">
        <f aca="true">IF(R66 = "", "", R66 / INDIRECT("D" &amp; ROW() - 1) )</f>
        <v/>
      </c>
      <c r="T66" s="22" t="str">
        <f aca="true">IF(K66="-",IF(ISNUMBER(SEARCH(",", INDIRECT("B" &amp; ROW() - 1) )),1,""), "")</f>
        <v/>
      </c>
    </row>
    <row r="67" s="16" customFormat="true" ht="13.8" hidden="false" customHeight="false" outlineLevel="0" collapsed="false">
      <c r="B67" s="17" t="str">
        <f aca="false">IF(E67="","",VLOOKUP(E67, 'SKU Маскарпоне'!$A$1:$B$50, 2, 0))</f>
        <v/>
      </c>
      <c r="C67" s="17" t="str">
        <f aca="false">IF(E67="","",VLOOKUP(E67, 'SKU заквасочник'!$A$1:$Z$80, IF(D67="-", 11, IF(D67="", 11,  MATCH(D67&amp;"", 'SKU заквасочник'!$A$1:$Z$1, 0))), 0))</f>
        <v/>
      </c>
      <c r="D67" s="18"/>
      <c r="F67" s="19" t="str">
        <f aca="false">IF(E67="-", "-", IF(E67="", "", G67*VLOOKUP(E67, 'SKU Маскарпоне'!$A$1:$C$50, 3, 0)))</f>
        <v/>
      </c>
      <c r="G67" s="20"/>
      <c r="H67" s="21" t="str">
        <f aca="true">IF(K67="","",(INDIRECT("O" &amp; ROW() - 1) - O67))</f>
        <v/>
      </c>
      <c r="I67" s="17" t="str">
        <f aca="true">IF(K67 = "-", INDIRECT("D" &amp; ROW() - 1) * 1890,"")</f>
        <v/>
      </c>
      <c r="J67" s="17" t="str">
        <f aca="true">IF(K67 = "-", INDIRECT("C" &amp; ROW() - 1) ,"")</f>
        <v/>
      </c>
      <c r="L67" s="20" t="n">
        <f aca="true">IF(K67 = "-", -INDIRECT("C" &amp; ROW() - 1),G67)</f>
        <v>0</v>
      </c>
      <c r="M67" s="16" t="n">
        <f aca="true">IF(K67 = "-", SUM(INDIRECT(ADDRESS(2,COLUMN(L67)) &amp; ":" &amp; ADDRESS(ROW(),COLUMN(L67)))), 0)</f>
        <v>0</v>
      </c>
      <c r="N67" s="16" t="n">
        <f aca="false">IF(K67="-",1,0)</f>
        <v>0</v>
      </c>
      <c r="O67" s="16" t="n">
        <f aca="true">IF(M67 = 0, INDIRECT("O" &amp; ROW() - 1), M67)</f>
        <v>0</v>
      </c>
      <c r="S67" s="22" t="str">
        <f aca="true">IF(R67 = "", "", R67 / INDIRECT("D" &amp; ROW() - 1) )</f>
        <v/>
      </c>
      <c r="T67" s="22" t="str">
        <f aca="true">IF(K67="-",IF(ISNUMBER(SEARCH(",", INDIRECT("B" &amp; ROW() - 1) )),1,""), "")</f>
        <v/>
      </c>
    </row>
    <row r="68" s="16" customFormat="true" ht="13.8" hidden="false" customHeight="false" outlineLevel="0" collapsed="false">
      <c r="B68" s="17" t="str">
        <f aca="false">IF(E68="","",VLOOKUP(E68, 'SKU Маскарпоне'!$A$1:$B$50, 2, 0))</f>
        <v/>
      </c>
      <c r="C68" s="17" t="str">
        <f aca="false">IF(E68="","",VLOOKUP(E68, 'SKU заквасочник'!$A$1:$Z$80, IF(D68="-", 11, IF(D68="", 11,  MATCH(D68&amp;"", 'SKU заквасочник'!$A$1:$Z$1, 0))), 0))</f>
        <v/>
      </c>
      <c r="D68" s="18"/>
      <c r="F68" s="19" t="str">
        <f aca="false">IF(E68="-", "-", IF(E68="", "", G68*VLOOKUP(E68, 'SKU Маскарпоне'!$A$1:$C$50, 3, 0)))</f>
        <v/>
      </c>
      <c r="G68" s="20"/>
      <c r="H68" s="21" t="str">
        <f aca="true">IF(K68="","",(INDIRECT("O" &amp; ROW() - 1) - O68))</f>
        <v/>
      </c>
      <c r="I68" s="17" t="str">
        <f aca="true">IF(K68 = "-", INDIRECT("D" &amp; ROW() - 1) * 1890,"")</f>
        <v/>
      </c>
      <c r="J68" s="17" t="str">
        <f aca="true">IF(K68 = "-", INDIRECT("C" &amp; ROW() - 1) ,"")</f>
        <v/>
      </c>
      <c r="L68" s="20" t="n">
        <f aca="true">IF(K68 = "-", -INDIRECT("C" &amp; ROW() - 1),G68)</f>
        <v>0</v>
      </c>
      <c r="M68" s="16" t="n">
        <f aca="true">IF(K68 = "-", SUM(INDIRECT(ADDRESS(2,COLUMN(L68)) &amp; ":" &amp; ADDRESS(ROW(),COLUMN(L68)))), 0)</f>
        <v>0</v>
      </c>
      <c r="N68" s="16" t="n">
        <f aca="false">IF(K68="-",1,0)</f>
        <v>0</v>
      </c>
      <c r="O68" s="16" t="n">
        <f aca="true">IF(M68 = 0, INDIRECT("O" &amp; ROW() - 1), M68)</f>
        <v>0</v>
      </c>
      <c r="S68" s="22" t="str">
        <f aca="true">IF(R68 = "", "", R68 / INDIRECT("D" &amp; ROW() - 1) )</f>
        <v/>
      </c>
      <c r="T68" s="22" t="str">
        <f aca="true">IF(K68="-",IF(ISNUMBER(SEARCH(",", INDIRECT("B" &amp; ROW() - 1) )),1,""), "")</f>
        <v/>
      </c>
    </row>
    <row r="69" s="16" customFormat="true" ht="13.8" hidden="false" customHeight="false" outlineLevel="0" collapsed="false">
      <c r="B69" s="17" t="str">
        <f aca="false">IF(E69="","",VLOOKUP(E69, 'SKU Маскарпоне'!$A$1:$B$50, 2, 0))</f>
        <v/>
      </c>
      <c r="C69" s="17" t="str">
        <f aca="false">IF(E69="","",VLOOKUP(E69, 'SKU заквасочник'!$A$1:$Z$80, IF(D69="-", 11, IF(D69="", 11,  MATCH(D69&amp;"", 'SKU заквасочник'!$A$1:$Z$1, 0))), 0))</f>
        <v/>
      </c>
      <c r="D69" s="18"/>
      <c r="F69" s="19" t="str">
        <f aca="false">IF(E69="-", "-", IF(E69="", "", G69*VLOOKUP(E69, 'SKU Маскарпоне'!$A$1:$C$50, 3, 0)))</f>
        <v/>
      </c>
      <c r="G69" s="20"/>
      <c r="H69" s="21" t="str">
        <f aca="true">IF(K69="","",(INDIRECT("O" &amp; ROW() - 1) - O69))</f>
        <v/>
      </c>
      <c r="I69" s="17" t="str">
        <f aca="true">IF(K69 = "-", INDIRECT("D" &amp; ROW() - 1) * 1890,"")</f>
        <v/>
      </c>
      <c r="J69" s="17" t="str">
        <f aca="true">IF(K69 = "-", INDIRECT("C" &amp; ROW() - 1) ,"")</f>
        <v/>
      </c>
      <c r="L69" s="20" t="n">
        <f aca="true">IF(K69 = "-", -INDIRECT("C" &amp; ROW() - 1),G69)</f>
        <v>0</v>
      </c>
      <c r="M69" s="16" t="n">
        <f aca="true">IF(K69 = "-", SUM(INDIRECT(ADDRESS(2,COLUMN(L69)) &amp; ":" &amp; ADDRESS(ROW(),COLUMN(L69)))), 0)</f>
        <v>0</v>
      </c>
      <c r="N69" s="16" t="n">
        <f aca="false">IF(K69="-",1,0)</f>
        <v>0</v>
      </c>
      <c r="O69" s="16" t="n">
        <f aca="true">IF(M69 = 0, INDIRECT("O" &amp; ROW() - 1), M69)</f>
        <v>0</v>
      </c>
      <c r="S69" s="22" t="str">
        <f aca="true">IF(R69 = "", "", R69 / INDIRECT("D" &amp; ROW() - 1) )</f>
        <v/>
      </c>
      <c r="T69" s="22" t="str">
        <f aca="true">IF(K69="-",IF(ISNUMBER(SEARCH(",", INDIRECT("B" &amp; ROW() - 1) )),1,""), "")</f>
        <v/>
      </c>
    </row>
    <row r="70" s="16" customFormat="true" ht="13.8" hidden="false" customHeight="false" outlineLevel="0" collapsed="false">
      <c r="B70" s="17" t="str">
        <f aca="false">IF(E70="","",VLOOKUP(E70, 'SKU Маскарпоне'!$A$1:$B$50, 2, 0))</f>
        <v/>
      </c>
      <c r="C70" s="17" t="str">
        <f aca="false">IF(E70="","",VLOOKUP(E70, 'SKU заквасочник'!$A$1:$Z$80, IF(D70="-", 11, IF(D70="", 11,  MATCH(D70&amp;"", 'SKU заквасочник'!$A$1:$Z$1, 0))), 0))</f>
        <v/>
      </c>
      <c r="D70" s="18"/>
      <c r="F70" s="19" t="str">
        <f aca="false">IF(E70="-", "-", IF(E70="", "", G70*VLOOKUP(E70, 'SKU Маскарпоне'!$A$1:$C$50, 3, 0)))</f>
        <v/>
      </c>
      <c r="G70" s="20"/>
      <c r="H70" s="21" t="str">
        <f aca="true">IF(K70="","",(INDIRECT("O" &amp; ROW() - 1) - O70))</f>
        <v/>
      </c>
      <c r="I70" s="17" t="str">
        <f aca="true">IF(K70 = "-", INDIRECT("D" &amp; ROW() - 1) * 1890,"")</f>
        <v/>
      </c>
      <c r="J70" s="17" t="str">
        <f aca="true">IF(K70 = "-", INDIRECT("C" &amp; ROW() - 1) ,"")</f>
        <v/>
      </c>
      <c r="L70" s="20" t="n">
        <f aca="true">IF(K70 = "-", -INDIRECT("C" &amp; ROW() - 1),G70)</f>
        <v>0</v>
      </c>
      <c r="M70" s="16" t="n">
        <f aca="true">IF(K70 = "-", SUM(INDIRECT(ADDRESS(2,COLUMN(L70)) &amp; ":" &amp; ADDRESS(ROW(),COLUMN(L70)))), 0)</f>
        <v>0</v>
      </c>
      <c r="N70" s="16" t="n">
        <f aca="false">IF(K70="-",1,0)</f>
        <v>0</v>
      </c>
      <c r="O70" s="16" t="n">
        <f aca="true">IF(M70 = 0, INDIRECT("O" &amp; ROW() - 1), M70)</f>
        <v>0</v>
      </c>
      <c r="S70" s="22" t="str">
        <f aca="true">IF(R70 = "", "", R70 / INDIRECT("D" &amp; ROW() - 1) )</f>
        <v/>
      </c>
      <c r="T70" s="22" t="str">
        <f aca="true">IF(K70="-",IF(ISNUMBER(SEARCH(",", INDIRECT("B" &amp; ROW() - 1) )),1,""), "")</f>
        <v/>
      </c>
    </row>
    <row r="71" s="16" customFormat="true" ht="13.8" hidden="false" customHeight="false" outlineLevel="0" collapsed="false">
      <c r="B71" s="17" t="str">
        <f aca="false">IF(E71="","",VLOOKUP(E71, 'SKU Маскарпоне'!$A$1:$B$50, 2, 0))</f>
        <v/>
      </c>
      <c r="C71" s="17" t="str">
        <f aca="false">IF(E71="","",VLOOKUP(E71, 'SKU заквасочник'!$A$1:$Z$80, IF(D71="-", 11, IF(D71="", 11,  MATCH(D71&amp;"", 'SKU заквасочник'!$A$1:$Z$1, 0))), 0))</f>
        <v/>
      </c>
      <c r="D71" s="18"/>
      <c r="F71" s="19" t="str">
        <f aca="false">IF(E71="-", "-", IF(E71="", "", G71*VLOOKUP(E71, 'SKU Маскарпоне'!$A$1:$C$50, 3, 0)))</f>
        <v/>
      </c>
      <c r="G71" s="20"/>
      <c r="H71" s="21" t="str">
        <f aca="true">IF(K71="","",(INDIRECT("O" &amp; ROW() - 1) - O71))</f>
        <v/>
      </c>
      <c r="I71" s="17" t="str">
        <f aca="true">IF(K71 = "-", INDIRECT("D" &amp; ROW() - 1) * 1890,"")</f>
        <v/>
      </c>
      <c r="J71" s="17" t="str">
        <f aca="true">IF(K71 = "-", INDIRECT("C" &amp; ROW() - 1) ,"")</f>
        <v/>
      </c>
      <c r="L71" s="20" t="n">
        <f aca="true">IF(K71 = "-", -INDIRECT("C" &amp; ROW() - 1),G71)</f>
        <v>0</v>
      </c>
      <c r="M71" s="16" t="n">
        <f aca="true">IF(K71 = "-", SUM(INDIRECT(ADDRESS(2,COLUMN(L71)) &amp; ":" &amp; ADDRESS(ROW(),COLUMN(L71)))), 0)</f>
        <v>0</v>
      </c>
      <c r="N71" s="16" t="n">
        <f aca="false">IF(K71="-",1,0)</f>
        <v>0</v>
      </c>
      <c r="O71" s="16" t="n">
        <f aca="true">IF(M71 = 0, INDIRECT("O" &amp; ROW() - 1), M71)</f>
        <v>0</v>
      </c>
      <c r="S71" s="22" t="str">
        <f aca="true">IF(R71 = "", "", R71 / INDIRECT("D" &amp; ROW() - 1) )</f>
        <v/>
      </c>
      <c r="T71" s="22" t="str">
        <f aca="true">IF(K71="-",IF(ISNUMBER(SEARCH(",", INDIRECT("B" &amp; ROW() - 1) )),1,""), "")</f>
        <v/>
      </c>
    </row>
    <row r="72" s="16" customFormat="true" ht="13.8" hidden="false" customHeight="false" outlineLevel="0" collapsed="false">
      <c r="B72" s="17" t="str">
        <f aca="false">IF(E72="","",VLOOKUP(E72, 'SKU Маскарпоне'!$A$1:$B$50, 2, 0))</f>
        <v/>
      </c>
      <c r="C72" s="17" t="str">
        <f aca="false">IF(E72="","",VLOOKUP(E72, 'SKU заквасочник'!$A$1:$Z$80, IF(D72="-", 11, IF(D72="", 11,  MATCH(D72&amp;"", 'SKU заквасочник'!$A$1:$Z$1, 0))), 0))</f>
        <v/>
      </c>
      <c r="D72" s="18"/>
      <c r="F72" s="19" t="str">
        <f aca="false">IF(E72="-", "-", IF(E72="", "", G72*VLOOKUP(E72, 'SKU Маскарпоне'!$A$1:$C$50, 3, 0)))</f>
        <v/>
      </c>
      <c r="G72" s="20"/>
      <c r="H72" s="21" t="str">
        <f aca="true">IF(K72="","",(INDIRECT("O" &amp; ROW() - 1) - O72))</f>
        <v/>
      </c>
      <c r="I72" s="17" t="str">
        <f aca="true">IF(K72 = "-", INDIRECT("D" &amp; ROW() - 1) * 1890,"")</f>
        <v/>
      </c>
      <c r="J72" s="17" t="str">
        <f aca="true">IF(K72 = "-", INDIRECT("C" &amp; ROW() - 1) ,"")</f>
        <v/>
      </c>
      <c r="L72" s="20" t="n">
        <f aca="true">IF(K72 = "-", -INDIRECT("C" &amp; ROW() - 1),G72)</f>
        <v>0</v>
      </c>
      <c r="M72" s="16" t="n">
        <f aca="true">IF(K72 = "-", SUM(INDIRECT(ADDRESS(2,COLUMN(L72)) &amp; ":" &amp; ADDRESS(ROW(),COLUMN(L72)))), 0)</f>
        <v>0</v>
      </c>
      <c r="N72" s="16" t="n">
        <f aca="false">IF(K72="-",1,0)</f>
        <v>0</v>
      </c>
      <c r="O72" s="16" t="n">
        <f aca="true">IF(M72 = 0, INDIRECT("O" &amp; ROW() - 1), M72)</f>
        <v>0</v>
      </c>
      <c r="S72" s="22" t="str">
        <f aca="true">IF(R72 = "", "", R72 / INDIRECT("D" &amp; ROW() - 1) )</f>
        <v/>
      </c>
      <c r="T72" s="22" t="str">
        <f aca="true">IF(K72="-",IF(ISNUMBER(SEARCH(",", INDIRECT("B" &amp; ROW() - 1) )),1,""), "")</f>
        <v/>
      </c>
    </row>
    <row r="73" s="16" customFormat="true" ht="13.8" hidden="false" customHeight="false" outlineLevel="0" collapsed="false">
      <c r="B73" s="17" t="str">
        <f aca="false">IF(E73="","",VLOOKUP(E73, 'SKU Маскарпоне'!$A$1:$B$50, 2, 0))</f>
        <v/>
      </c>
      <c r="C73" s="17" t="str">
        <f aca="false">IF(E73="","",VLOOKUP(E73, 'SKU заквасочник'!$A$1:$Z$80, IF(D73="-", 11, IF(D73="", 11,  MATCH(D73&amp;"", 'SKU заквасочник'!$A$1:$Z$1, 0))), 0))</f>
        <v/>
      </c>
      <c r="D73" s="18"/>
      <c r="F73" s="19" t="str">
        <f aca="false">IF(E73="-", "-", IF(E73="", "", G73*VLOOKUP(E73, 'SKU Маскарпоне'!$A$1:$C$50, 3, 0)))</f>
        <v/>
      </c>
      <c r="G73" s="20"/>
      <c r="H73" s="21" t="str">
        <f aca="true">IF(K73="","",(INDIRECT("O" &amp; ROW() - 1) - O73))</f>
        <v/>
      </c>
      <c r="I73" s="17" t="str">
        <f aca="true">IF(K73 = "-", INDIRECT("D" &amp; ROW() - 1) * 1890,"")</f>
        <v/>
      </c>
      <c r="J73" s="17" t="str">
        <f aca="true">IF(K73 = "-", INDIRECT("C" &amp; ROW() - 1) ,"")</f>
        <v/>
      </c>
      <c r="L73" s="20" t="n">
        <f aca="true">IF(K73 = "-", -INDIRECT("C" &amp; ROW() - 1),G73)</f>
        <v>0</v>
      </c>
      <c r="M73" s="16" t="n">
        <f aca="true">IF(K73 = "-", SUM(INDIRECT(ADDRESS(2,COLUMN(L73)) &amp; ":" &amp; ADDRESS(ROW(),COLUMN(L73)))), 0)</f>
        <v>0</v>
      </c>
      <c r="N73" s="16" t="n">
        <f aca="false">IF(K73="-",1,0)</f>
        <v>0</v>
      </c>
      <c r="O73" s="16" t="n">
        <f aca="true">IF(M73 = 0, INDIRECT("O" &amp; ROW() - 1), M73)</f>
        <v>0</v>
      </c>
      <c r="S73" s="22" t="str">
        <f aca="true">IF(R73 = "", "", R73 / INDIRECT("D" &amp; ROW() - 1) )</f>
        <v/>
      </c>
      <c r="T73" s="22" t="str">
        <f aca="true">IF(K73="-",IF(ISNUMBER(SEARCH(",", INDIRECT("B" &amp; ROW() - 1) )),1,""), "")</f>
        <v/>
      </c>
    </row>
    <row r="74" s="16" customFormat="true" ht="13.8" hidden="false" customHeight="false" outlineLevel="0" collapsed="false">
      <c r="B74" s="17" t="str">
        <f aca="false">IF(E74="","",VLOOKUP(E74, 'SKU Маскарпоне'!$A$1:$B$50, 2, 0))</f>
        <v/>
      </c>
      <c r="C74" s="17" t="str">
        <f aca="false">IF(E74="","",VLOOKUP(E74, 'SKU заквасочник'!$A$1:$Z$80, IF(D74="-", 11, IF(D74="", 11,  MATCH(D74&amp;"", 'SKU заквасочник'!$A$1:$Z$1, 0))), 0))</f>
        <v/>
      </c>
      <c r="D74" s="18"/>
      <c r="F74" s="19" t="str">
        <f aca="false">IF(E74="-", "-", IF(E74="", "", G74*VLOOKUP(E74, 'SKU Маскарпоне'!$A$1:$C$50, 3, 0)))</f>
        <v/>
      </c>
      <c r="G74" s="20"/>
      <c r="H74" s="21" t="str">
        <f aca="true">IF(K74="","",(INDIRECT("O" &amp; ROW() - 1) - O74))</f>
        <v/>
      </c>
      <c r="I74" s="17" t="str">
        <f aca="true">IF(K74 = "-", INDIRECT("D" &amp; ROW() - 1) * 1890,"")</f>
        <v/>
      </c>
      <c r="J74" s="17" t="str">
        <f aca="true">IF(K74 = "-", INDIRECT("C" &amp; ROW() - 1) ,"")</f>
        <v/>
      </c>
      <c r="L74" s="20" t="n">
        <f aca="true">IF(K74 = "-", -INDIRECT("C" &amp; ROW() - 1),G74)</f>
        <v>0</v>
      </c>
      <c r="M74" s="16" t="n">
        <f aca="true">IF(K74 = "-", SUM(INDIRECT(ADDRESS(2,COLUMN(L74)) &amp; ":" &amp; ADDRESS(ROW(),COLUMN(L74)))), 0)</f>
        <v>0</v>
      </c>
      <c r="N74" s="16" t="n">
        <f aca="false">IF(K74="-",1,0)</f>
        <v>0</v>
      </c>
      <c r="O74" s="16" t="n">
        <f aca="true">IF(M74 = 0, INDIRECT("O" &amp; ROW() - 1), M74)</f>
        <v>0</v>
      </c>
      <c r="S74" s="22" t="str">
        <f aca="true">IF(R74 = "", "", R74 / INDIRECT("D" &amp; ROW() - 1) )</f>
        <v/>
      </c>
      <c r="T74" s="22" t="str">
        <f aca="true">IF(K74="-",IF(ISNUMBER(SEARCH(",", INDIRECT("B" &amp; ROW() - 1) )),1,""), "")</f>
        <v/>
      </c>
    </row>
    <row r="75" s="16" customFormat="true" ht="13.8" hidden="false" customHeight="false" outlineLevel="0" collapsed="false">
      <c r="B75" s="17" t="str">
        <f aca="false">IF(E75="","",VLOOKUP(E75, 'SKU Маскарпоне'!$A$1:$B$50, 2, 0))</f>
        <v/>
      </c>
      <c r="C75" s="17" t="str">
        <f aca="false">IF(E75="","",VLOOKUP(E75, 'SKU заквасочник'!$A$1:$Z$80, IF(D75="-", 11, IF(D75="", 11,  MATCH(D75&amp;"", 'SKU заквасочник'!$A$1:$Z$1, 0))), 0))</f>
        <v/>
      </c>
      <c r="D75" s="18"/>
      <c r="F75" s="19" t="str">
        <f aca="false">IF(E75="-", "-", IF(E75="", "", G75*VLOOKUP(E75, 'SKU Маскарпоне'!$A$1:$C$50, 3, 0)))</f>
        <v/>
      </c>
      <c r="G75" s="20"/>
      <c r="H75" s="21" t="str">
        <f aca="true">IF(K75="","",(INDIRECT("O" &amp; ROW() - 1) - O75))</f>
        <v/>
      </c>
      <c r="I75" s="17" t="str">
        <f aca="true">IF(K75 = "-", INDIRECT("D" &amp; ROW() - 1) * 1890,"")</f>
        <v/>
      </c>
      <c r="J75" s="17" t="str">
        <f aca="true">IF(K75 = "-", INDIRECT("C" &amp; ROW() - 1) ,"")</f>
        <v/>
      </c>
      <c r="L75" s="20" t="n">
        <f aca="true">IF(K75 = "-", -INDIRECT("C" &amp; ROW() - 1),G75)</f>
        <v>0</v>
      </c>
      <c r="M75" s="16" t="n">
        <f aca="true">IF(K75="-",SUM(INDIRECT(ADDRESS(2,COLUMN(L75))&amp;":"&amp;ADDRESS(ROW(),COLUMN(L75)))),0)</f>
        <v>0</v>
      </c>
      <c r="N75" s="16" t="n">
        <f aca="false">IF(K75="-",1,0)</f>
        <v>0</v>
      </c>
      <c r="O75" s="16" t="n">
        <f aca="true">IF(M75 = 0, INDIRECT("O" &amp; ROW() - 1), M75)</f>
        <v>0</v>
      </c>
      <c r="S75" s="22" t="str">
        <f aca="true">IF(R75 = "", "", R75 / INDIRECT("D" &amp; ROW() - 1) )</f>
        <v/>
      </c>
      <c r="T75" s="22" t="str">
        <f aca="true">IF(K75="-",IF(ISNUMBER(SEARCH(",", INDIRECT("B" &amp; ROW() - 1) )),1,""), "")</f>
        <v/>
      </c>
    </row>
    <row r="76" s="16" customFormat="true" ht="13.8" hidden="false" customHeight="false" outlineLevel="0" collapsed="false">
      <c r="B76" s="17" t="str">
        <f aca="false">IF(E76="","",VLOOKUP(E76, 'SKU Маскарпоне'!$A$1:$B$50, 2, 0))</f>
        <v/>
      </c>
      <c r="C76" s="17" t="str">
        <f aca="false">IF(E76="","",VLOOKUP(E76, 'SKU заквасочник'!$A$1:$Z$80, IF(D76="-", 11, IF(D76="", 11,  MATCH(D76&amp;"", 'SKU заквасочник'!$A$1:$Z$1, 0))), 0))</f>
        <v/>
      </c>
      <c r="D76" s="18"/>
      <c r="F76" s="19" t="str">
        <f aca="false">IF(E76="-", "-", IF(E76="", "", G76*VLOOKUP(E76, 'SKU Маскарпоне'!$A$1:$C$50, 3, 0)))</f>
        <v/>
      </c>
      <c r="G76" s="20"/>
      <c r="H76" s="21" t="str">
        <f aca="true">IF(K76="","",(INDIRECT("O" &amp; ROW() - 1) - O76))</f>
        <v/>
      </c>
      <c r="I76" s="17" t="str">
        <f aca="true">IF(K76 = "-", INDIRECT("D" &amp; ROW() - 1) * 1890,"")</f>
        <v/>
      </c>
      <c r="J76" s="17" t="str">
        <f aca="true">IF(K76 = "-", INDIRECT("C" &amp; ROW() - 1) ,"")</f>
        <v/>
      </c>
      <c r="L76" s="20" t="n">
        <f aca="true">IF(K76 = "-", -INDIRECT("C" &amp; ROW() - 1),G76)</f>
        <v>0</v>
      </c>
      <c r="M76" s="16" t="n">
        <f aca="true">IF(K76="-",SUM(INDIRECT(ADDRESS(2,COLUMN(L76))&amp;":"&amp;ADDRESS(ROW(),COLUMN(L76)))),0)</f>
        <v>0</v>
      </c>
      <c r="N76" s="16" t="n">
        <f aca="false">IF(K76="-",1,0)</f>
        <v>0</v>
      </c>
      <c r="O76" s="16" t="n">
        <f aca="true">IF(M76 = 0, INDIRECT("O" &amp; ROW() - 1), M76)</f>
        <v>0</v>
      </c>
      <c r="S76" s="22" t="str">
        <f aca="true">IF(R76 = "", "", R76 / INDIRECT("D" &amp; ROW() - 1) )</f>
        <v/>
      </c>
      <c r="T76" s="22" t="str">
        <f aca="true">IF(K76="-",IF(ISNUMBER(SEARCH(",", INDIRECT("B" &amp; ROW() - 1) )),1,""), "")</f>
        <v/>
      </c>
    </row>
    <row r="77" s="16" customFormat="true" ht="13.8" hidden="false" customHeight="false" outlineLevel="0" collapsed="false">
      <c r="B77" s="17" t="str">
        <f aca="false">IF(E77="","",VLOOKUP(E77, 'SKU Маскарпоне'!$A$1:$B$50, 2, 0))</f>
        <v/>
      </c>
      <c r="C77" s="17" t="str">
        <f aca="false">IF(E77="","",VLOOKUP(E77, 'SKU заквасочник'!$A$1:$Z$80, IF(D77="-", 11, IF(D77="", 11,  MATCH(D77&amp;"", 'SKU заквасочник'!$A$1:$Z$1, 0))), 0))</f>
        <v/>
      </c>
      <c r="D77" s="18"/>
      <c r="F77" s="19" t="str">
        <f aca="false">IF(E77="-", "-", IF(E77="", "", G77*VLOOKUP(E77, 'SKU Маскарпоне'!$A$1:$C$50, 3, 0)))</f>
        <v/>
      </c>
      <c r="G77" s="20"/>
      <c r="H77" s="21" t="str">
        <f aca="true">IF(K77="","",(INDIRECT("O" &amp; ROW() - 1) - O77))</f>
        <v/>
      </c>
      <c r="I77" s="17" t="str">
        <f aca="true">IF(K77 = "-", INDIRECT("D" &amp; ROW() - 1) * 1890,"")</f>
        <v/>
      </c>
      <c r="J77" s="17" t="str">
        <f aca="true">IF(K77 = "-", INDIRECT("C" &amp; ROW() - 1) ,"")</f>
        <v/>
      </c>
      <c r="L77" s="20" t="n">
        <f aca="true">IF(K77 = "-", -INDIRECT("C" &amp; ROW() - 1),G77)</f>
        <v>0</v>
      </c>
      <c r="M77" s="16" t="n">
        <f aca="true">IF(K77="-",SUM(INDIRECT(ADDRESS(2,COLUMN(L77))&amp;":"&amp;ADDRESS(ROW(),COLUMN(L77)))),0)</f>
        <v>0</v>
      </c>
      <c r="N77" s="16" t="n">
        <f aca="false">IF(K77="-",1,0)</f>
        <v>0</v>
      </c>
      <c r="O77" s="16" t="n">
        <f aca="true">IF(M77 = 0, INDIRECT("O" &amp; ROW() - 1), M77)</f>
        <v>0</v>
      </c>
      <c r="S77" s="22" t="str">
        <f aca="true">IF(R77 = "", "", R77 / INDIRECT("D" &amp; ROW() - 1) )</f>
        <v/>
      </c>
      <c r="T77" s="22" t="str">
        <f aca="true">IF(K77="-",IF(ISNUMBER(SEARCH(",", INDIRECT("B" &amp; ROW() - 1) )),1,""), "")</f>
        <v/>
      </c>
    </row>
    <row r="78" s="16" customFormat="true" ht="13.8" hidden="false" customHeight="false" outlineLevel="0" collapsed="false">
      <c r="B78" s="17" t="str">
        <f aca="false">IF(E78="","",VLOOKUP(E78, 'SKU Маскарпоне'!$A$1:$B$50, 2, 0))</f>
        <v/>
      </c>
      <c r="C78" s="17" t="str">
        <f aca="false">IF(E78="","",VLOOKUP(E78, 'SKU заквасочник'!$A$1:$Z$80, IF(D78="-", 11, IF(D78="", 11,  MATCH(D78&amp;"", 'SKU заквасочник'!$A$1:$Z$1, 0))), 0))</f>
        <v/>
      </c>
      <c r="D78" s="18"/>
      <c r="F78" s="19" t="str">
        <f aca="false">IF(E78="-", "-", IF(E78="", "", G78*VLOOKUP(E78, 'SKU Маскарпоне'!$A$1:$C$50, 3, 0)))</f>
        <v/>
      </c>
      <c r="G78" s="20"/>
      <c r="H78" s="21" t="str">
        <f aca="true">IF(K78="","",(INDIRECT("O" &amp; ROW() - 1) - O78))</f>
        <v/>
      </c>
      <c r="I78" s="17" t="str">
        <f aca="true">IF(K78 = "-", INDIRECT("D" &amp; ROW() - 1) * 1890,"")</f>
        <v/>
      </c>
      <c r="J78" s="17" t="str">
        <f aca="true">IF(K78 = "-", INDIRECT("C" &amp; ROW() - 1) ,"")</f>
        <v/>
      </c>
      <c r="L78" s="20" t="n">
        <f aca="true">IF(K78 = "-", -INDIRECT("C" &amp; ROW() - 1),G78)</f>
        <v>0</v>
      </c>
      <c r="M78" s="16" t="n">
        <f aca="true">IF(K78="-",SUM(INDIRECT(ADDRESS(2,COLUMN(L78))&amp;":"&amp;ADDRESS(ROW(),COLUMN(L78)))),0)</f>
        <v>0</v>
      </c>
      <c r="N78" s="16" t="n">
        <f aca="false">IF(K78="-",1,0)</f>
        <v>0</v>
      </c>
      <c r="O78" s="16" t="n">
        <f aca="true">IF(M78 = 0, INDIRECT("O" &amp; ROW() - 1), M78)</f>
        <v>0</v>
      </c>
      <c r="S78" s="22" t="str">
        <f aca="true">IF(R78 = "", "", R78 / INDIRECT("D" &amp; ROW() - 1) )</f>
        <v/>
      </c>
      <c r="T78" s="22" t="str">
        <f aca="true">IF(K78="-",IF(ISNUMBER(SEARCH(",", INDIRECT("B" &amp; ROW() - 1) )),1,""), "")</f>
        <v/>
      </c>
    </row>
    <row r="79" s="16" customFormat="true" ht="13.8" hidden="false" customHeight="false" outlineLevel="0" collapsed="false">
      <c r="B79" s="17" t="str">
        <f aca="false">IF(E79="","",VLOOKUP(E79, 'SKU Маскарпоне'!$A$1:$B$50, 2, 0))</f>
        <v/>
      </c>
      <c r="C79" s="17" t="str">
        <f aca="false">IF(E79="","",VLOOKUP(E79, 'SKU заквасочник'!$A$1:$Z$80, IF(D79="-", 11, IF(D79="", 11,  MATCH(D79&amp;"", 'SKU заквасочник'!$A$1:$Z$1, 0))), 0))</f>
        <v/>
      </c>
      <c r="D79" s="18"/>
      <c r="F79" s="19" t="str">
        <f aca="false">IF(E79="-", "-", IF(E79="", "", G79*VLOOKUP(E79, 'SKU Маскарпоне'!$A$1:$C$50, 3, 0)))</f>
        <v/>
      </c>
      <c r="G79" s="20"/>
      <c r="H79" s="21" t="str">
        <f aca="true">IF(K79="","",(INDIRECT("O" &amp; ROW() - 1) - O79))</f>
        <v/>
      </c>
      <c r="I79" s="17" t="str">
        <f aca="true">IF(K79 = "-", INDIRECT("D" &amp; ROW() - 1) * 1890,"")</f>
        <v/>
      </c>
      <c r="J79" s="17" t="str">
        <f aca="true">IF(K79 = "-", INDIRECT("C" &amp; ROW() - 1) ,"")</f>
        <v/>
      </c>
      <c r="L79" s="20" t="n">
        <f aca="true">IF(K79 = "-", -INDIRECT("C" &amp; ROW() - 1),G79)</f>
        <v>0</v>
      </c>
      <c r="M79" s="16" t="n">
        <f aca="true">IF(K79="-",SUM(INDIRECT(ADDRESS(2,COLUMN(L79))&amp;":"&amp;ADDRESS(ROW(),COLUMN(L79)))),0)</f>
        <v>0</v>
      </c>
      <c r="N79" s="16" t="n">
        <f aca="false">IF(K79="-",1,0)</f>
        <v>0</v>
      </c>
      <c r="O79" s="16" t="n">
        <f aca="true">IF(M79 = 0, INDIRECT("O" &amp; ROW() - 1), M79)</f>
        <v>0</v>
      </c>
      <c r="S79" s="22" t="str">
        <f aca="true">IF(R79 = "", "", R79 / INDIRECT("D" &amp; ROW() - 1) )</f>
        <v/>
      </c>
      <c r="T79" s="22" t="str">
        <f aca="true">IF(K79="-",IF(ISNUMBER(SEARCH(",", INDIRECT("B" &amp; ROW() - 1) )),1,""), "")</f>
        <v/>
      </c>
    </row>
    <row r="80" s="16" customFormat="true" ht="13.8" hidden="false" customHeight="false" outlineLevel="0" collapsed="false">
      <c r="B80" s="17" t="str">
        <f aca="false">IF(E80="","",VLOOKUP(E80, 'SKU Маскарпоне'!$A$1:$B$50, 2, 0))</f>
        <v/>
      </c>
      <c r="C80" s="17" t="str">
        <f aca="false">IF(E80="","",VLOOKUP(E80, 'SKU заквасочник'!$A$1:$Z$80, IF(D80="-", 11, IF(D80="", 11,  MATCH(D80&amp;"", 'SKU заквасочник'!$A$1:$Z$1, 0))), 0))</f>
        <v/>
      </c>
      <c r="D80" s="18"/>
      <c r="F80" s="19" t="str">
        <f aca="false">IF(E80="-", "-", IF(E80="", "", G80*VLOOKUP(E80, 'SKU Маскарпоне'!$A$1:$C$50, 3, 0)))</f>
        <v/>
      </c>
      <c r="G80" s="20"/>
      <c r="H80" s="21" t="str">
        <f aca="true">IF(K80="","",(INDIRECT("O" &amp; ROW() - 1) - O80))</f>
        <v/>
      </c>
      <c r="I80" s="17" t="str">
        <f aca="true">IF(K80 = "-", INDIRECT("D" &amp; ROW() - 1) * 1890,"")</f>
        <v/>
      </c>
      <c r="J80" s="17" t="str">
        <f aca="true">IF(K80 = "-", INDIRECT("C" &amp; ROW() - 1) ,"")</f>
        <v/>
      </c>
      <c r="L80" s="20" t="n">
        <f aca="true">IF(K80 = "-", -INDIRECT("C" &amp; ROW() - 1),G80)</f>
        <v>0</v>
      </c>
      <c r="M80" s="16" t="n">
        <f aca="true">IF(K80="-",SUM(INDIRECT(ADDRESS(2,COLUMN(L80))&amp;":"&amp;ADDRESS(ROW(),COLUMN(L80)))),0)</f>
        <v>0</v>
      </c>
      <c r="N80" s="16" t="n">
        <f aca="false">IF(K80="-",1,0)</f>
        <v>0</v>
      </c>
      <c r="O80" s="16" t="n">
        <f aca="true">IF(M80 = 0, INDIRECT("O" &amp; ROW() - 1), M80)</f>
        <v>0</v>
      </c>
      <c r="S80" s="22" t="str">
        <f aca="true">IF(R80 = "", "", R80 / INDIRECT("D" &amp; ROW() - 1) )</f>
        <v/>
      </c>
      <c r="T80" s="22" t="str">
        <f aca="true">IF(K80="-",IF(ISNUMBER(SEARCH(",", INDIRECT("B" &amp; ROW() - 1) )),1,""), "")</f>
        <v/>
      </c>
    </row>
    <row r="81" s="16" customFormat="true" ht="13.8" hidden="false" customHeight="false" outlineLevel="0" collapsed="false">
      <c r="B81" s="17" t="str">
        <f aca="false">IF(E81="","",VLOOKUP(E81, 'SKU Маскарпоне'!$A$1:$B$50, 2, 0))</f>
        <v/>
      </c>
      <c r="C81" s="17" t="str">
        <f aca="false">IF(E81="","",VLOOKUP(E81, 'SKU заквасочник'!$A$1:$Z$80, IF(D81="-", 11, IF(D81="", 11,  MATCH(D81&amp;"", 'SKU заквасочник'!$A$1:$Z$1, 0))), 0))</f>
        <v/>
      </c>
      <c r="D81" s="18"/>
      <c r="F81" s="19" t="str">
        <f aca="false">IF(E81="-", "-", IF(E81="", "", G81*VLOOKUP(E81, 'SKU Маскарпоне'!$A$1:$C$50, 3, 0)))</f>
        <v/>
      </c>
      <c r="G81" s="20"/>
      <c r="H81" s="21" t="str">
        <f aca="true">IF(K81="","",(INDIRECT("O" &amp; ROW() - 1) - O81))</f>
        <v/>
      </c>
      <c r="I81" s="17" t="str">
        <f aca="true">IF(K81 = "-", INDIRECT("D" &amp; ROW() - 1) * 1890,"")</f>
        <v/>
      </c>
      <c r="J81" s="17" t="str">
        <f aca="true">IF(K81 = "-", INDIRECT("C" &amp; ROW() - 1) ,"")</f>
        <v/>
      </c>
      <c r="L81" s="20" t="n">
        <f aca="true">IF(K81 = "-", -INDIRECT("C" &amp; ROW() - 1),G81)</f>
        <v>0</v>
      </c>
      <c r="M81" s="16" t="n">
        <f aca="true">IF(K81="-",SUM(INDIRECT(ADDRESS(2,COLUMN(L81))&amp;":"&amp;ADDRESS(ROW(),COLUMN(L81)))),0)</f>
        <v>0</v>
      </c>
      <c r="N81" s="16" t="n">
        <f aca="false">IF(K81="-",1,0)</f>
        <v>0</v>
      </c>
      <c r="O81" s="16" t="n">
        <f aca="true">IF(M81 = 0, INDIRECT("O" &amp; ROW() - 1), M81)</f>
        <v>0</v>
      </c>
      <c r="S81" s="22" t="str">
        <f aca="true">IF(R81 = "", "", R81 / INDIRECT("D" &amp; ROW() - 1) )</f>
        <v/>
      </c>
      <c r="T81" s="22" t="str">
        <f aca="true">IF(K81="-",IF(ISNUMBER(SEARCH(",", INDIRECT("B" &amp; ROW() - 1) )),1,""), "")</f>
        <v/>
      </c>
    </row>
    <row r="82" s="16" customFormat="true" ht="13.8" hidden="false" customHeight="false" outlineLevel="0" collapsed="false">
      <c r="B82" s="17" t="str">
        <f aca="false">IF(E82="","",VLOOKUP(E82, 'SKU Маскарпоне'!$A$1:$B$50, 2, 0))</f>
        <v/>
      </c>
      <c r="C82" s="17" t="str">
        <f aca="false">IF(E82="","",VLOOKUP(E82, 'SKU заквасочник'!$A$1:$Z$80, IF(D82="-", 11, IF(D82="", 11,  MATCH(D82&amp;"", 'SKU заквасочник'!$A$1:$Z$1, 0))), 0))</f>
        <v/>
      </c>
      <c r="D82" s="18"/>
      <c r="F82" s="19" t="str">
        <f aca="false">IF(E82="-", "-", IF(E82="", "", G82*VLOOKUP(E82, 'SKU Маскарпоне'!$A$1:$C$50, 3, 0)))</f>
        <v/>
      </c>
      <c r="G82" s="20"/>
      <c r="H82" s="21" t="str">
        <f aca="true">IF(K82="","",(INDIRECT("O" &amp; ROW() - 1) - O82))</f>
        <v/>
      </c>
      <c r="I82" s="17" t="str">
        <f aca="true">IF(K82 = "-", INDIRECT("D" &amp; ROW() - 1) * 1890,"")</f>
        <v/>
      </c>
      <c r="J82" s="17" t="str">
        <f aca="true">IF(K82 = "-", INDIRECT("C" &amp; ROW() - 1) ,"")</f>
        <v/>
      </c>
      <c r="L82" s="20" t="n">
        <f aca="true">IF(K82 = "-", -INDIRECT("C" &amp; ROW() - 1),G82)</f>
        <v>0</v>
      </c>
      <c r="M82" s="16" t="n">
        <f aca="true">IF(K82="-",SUM(INDIRECT(ADDRESS(2,COLUMN(L82))&amp;":"&amp;ADDRESS(ROW(),COLUMN(L82)))),0)</f>
        <v>0</v>
      </c>
      <c r="N82" s="16" t="n">
        <f aca="false">IF(K82="-",1,0)</f>
        <v>0</v>
      </c>
      <c r="O82" s="16" t="n">
        <f aca="true">IF(M82 = 0, INDIRECT("O" &amp; ROW() - 1), M82)</f>
        <v>0</v>
      </c>
      <c r="S82" s="22" t="str">
        <f aca="true">IF(R82 = "", "", R82 / INDIRECT("D" &amp; ROW() - 1) )</f>
        <v/>
      </c>
      <c r="T82" s="22" t="str">
        <f aca="true">IF(K82="-",IF(ISNUMBER(SEARCH(",", INDIRECT("B" &amp; ROW() - 1) )),1,""), "")</f>
        <v/>
      </c>
    </row>
    <row r="83" s="16" customFormat="true" ht="13.8" hidden="false" customHeight="false" outlineLevel="0" collapsed="false">
      <c r="B83" s="17" t="str">
        <f aca="false">IF(E83="","",VLOOKUP(E83, 'SKU Маскарпоне'!$A$1:$B$50, 2, 0))</f>
        <v/>
      </c>
      <c r="C83" s="17" t="str">
        <f aca="false">IF(E83="","",VLOOKUP(E83, 'SKU заквасочник'!$A$1:$Z$80, IF(D83="-", 11, IF(D83="", 11,  MATCH(D83&amp;"", 'SKU заквасочник'!$A$1:$Z$1, 0))), 0))</f>
        <v/>
      </c>
      <c r="D83" s="18"/>
      <c r="F83" s="19" t="str">
        <f aca="false">IF(E83="-", "-", IF(E83="", "", G83*VLOOKUP(E83, 'SKU Маскарпоне'!$A$1:$C$50, 3, 0)))</f>
        <v/>
      </c>
      <c r="G83" s="20"/>
      <c r="H83" s="21" t="str">
        <f aca="true">IF(K83="","",(INDIRECT("O" &amp; ROW() - 1) - O83))</f>
        <v/>
      </c>
      <c r="I83" s="17" t="str">
        <f aca="true">IF(K83 = "-", INDIRECT("D" &amp; ROW() - 1) * 1890,"")</f>
        <v/>
      </c>
      <c r="J83" s="17" t="str">
        <f aca="true">IF(K83 = "-", INDIRECT("C" &amp; ROW() - 1) ,"")</f>
        <v/>
      </c>
      <c r="L83" s="20" t="n">
        <f aca="true">IF(K83 = "-", -INDIRECT("C" &amp; ROW() - 1),G83)</f>
        <v>0</v>
      </c>
      <c r="M83" s="16" t="n">
        <f aca="true">IF(K83="-",SUM(INDIRECT(ADDRESS(2,COLUMN(L83))&amp;":"&amp;ADDRESS(ROW(),COLUMN(L83)))),0)</f>
        <v>0</v>
      </c>
      <c r="N83" s="16" t="n">
        <f aca="false">IF(K83="-",1,0)</f>
        <v>0</v>
      </c>
      <c r="O83" s="16" t="n">
        <f aca="true">IF(M83 = 0, INDIRECT("O" &amp; ROW() - 1), M83)</f>
        <v>0</v>
      </c>
      <c r="S83" s="22" t="str">
        <f aca="true">IF(R83 = "", "", R83 / INDIRECT("D" &amp; ROW() - 1) )</f>
        <v/>
      </c>
      <c r="T83" s="22" t="str">
        <f aca="true">IF(K83="-",IF(ISNUMBER(SEARCH(",", INDIRECT("B" &amp; ROW() - 1) )),1,""), "")</f>
        <v/>
      </c>
    </row>
    <row r="84" s="16" customFormat="true" ht="13.8" hidden="false" customHeight="false" outlineLevel="0" collapsed="false">
      <c r="B84" s="17" t="str">
        <f aca="false">IF(E84="","",VLOOKUP(E84, 'SKU Маскарпоне'!$A$1:$B$50, 2, 0))</f>
        <v/>
      </c>
      <c r="C84" s="17" t="str">
        <f aca="false">IF(E84="","",VLOOKUP(E84, 'SKU заквасочник'!$A$1:$Z$80, IF(D84="-", 11, IF(D84="", 11,  MATCH(D84&amp;"", 'SKU заквасочник'!$A$1:$Z$1, 0))), 0))</f>
        <v/>
      </c>
      <c r="D84" s="18"/>
      <c r="F84" s="19" t="str">
        <f aca="false">IF(E84="-", "-", IF(E84="", "", G84*VLOOKUP(E84, 'SKU Маскарпоне'!$A$1:$C$50, 3, 0)))</f>
        <v/>
      </c>
      <c r="G84" s="20"/>
      <c r="H84" s="21" t="str">
        <f aca="true">IF(K84="","",(INDIRECT("O" &amp; ROW() - 1) - O84))</f>
        <v/>
      </c>
      <c r="I84" s="17" t="str">
        <f aca="true">IF(K84 = "-", INDIRECT("D" &amp; ROW() - 1) * 1890,"")</f>
        <v/>
      </c>
      <c r="J84" s="17" t="str">
        <f aca="true">IF(K84 = "-", INDIRECT("C" &amp; ROW() - 1) ,"")</f>
        <v/>
      </c>
      <c r="L84" s="20" t="n">
        <f aca="true">IF(K84 = "-", -INDIRECT("C" &amp; ROW() - 1),G84)</f>
        <v>0</v>
      </c>
      <c r="M84" s="16" t="n">
        <f aca="true">IF(K84="-",SUM(INDIRECT(ADDRESS(2,COLUMN(L84))&amp;":"&amp;ADDRESS(ROW(),COLUMN(L84)))),0)</f>
        <v>0</v>
      </c>
      <c r="N84" s="16" t="n">
        <f aca="false">IF(K84="-",1,0)</f>
        <v>0</v>
      </c>
      <c r="O84" s="16" t="n">
        <f aca="true">IF(M84 = 0, INDIRECT("O" &amp; ROW() - 1), M84)</f>
        <v>0</v>
      </c>
      <c r="S84" s="22" t="str">
        <f aca="true">IF(R84 = "", "", R84 / INDIRECT("D" &amp; ROW() - 1) )</f>
        <v/>
      </c>
      <c r="T84" s="22" t="str">
        <f aca="true">IF(K84="-",IF(ISNUMBER(SEARCH(",", INDIRECT("B" &amp; ROW() - 1) )),1,""), "")</f>
        <v/>
      </c>
    </row>
    <row r="85" s="16" customFormat="true" ht="13.8" hidden="false" customHeight="false" outlineLevel="0" collapsed="false">
      <c r="B85" s="17" t="str">
        <f aca="false">IF(E85="","",VLOOKUP(E85, 'SKU Маскарпоне'!$A$1:$B$50, 2, 0))</f>
        <v/>
      </c>
      <c r="C85" s="17" t="str">
        <f aca="false">IF(E85="","",VLOOKUP(E85, 'SKU заквасочник'!$A$1:$Z$80, IF(D85="-", 11, IF(D85="", 11,  MATCH(D85&amp;"", 'SKU заквасочник'!$A$1:$Z$1, 0))), 0))</f>
        <v/>
      </c>
      <c r="D85" s="18"/>
      <c r="F85" s="19" t="str">
        <f aca="false">IF(E85="-", "-", IF(E85="", "", G85*VLOOKUP(E85, 'SKU Маскарпоне'!$A$1:$C$50, 3, 0)))</f>
        <v/>
      </c>
      <c r="G85" s="20"/>
      <c r="H85" s="21" t="str">
        <f aca="true">IF(K85="","",(INDIRECT("O" &amp; ROW() - 1) - O85))</f>
        <v/>
      </c>
      <c r="I85" s="17" t="str">
        <f aca="true">IF(K85 = "-", INDIRECT("D" &amp; ROW() - 1) * 1890,"")</f>
        <v/>
      </c>
      <c r="J85" s="17" t="str">
        <f aca="true">IF(K85 = "-", INDIRECT("C" &amp; ROW() - 1) ,"")</f>
        <v/>
      </c>
      <c r="L85" s="20" t="n">
        <f aca="true">IF(K85 = "-", -INDIRECT("C" &amp; ROW() - 1),G85)</f>
        <v>0</v>
      </c>
      <c r="M85" s="16" t="n">
        <f aca="true">IF(K85="-",SUM(INDIRECT(ADDRESS(2,COLUMN(L85))&amp;":"&amp;ADDRESS(ROW(),COLUMN(L85)))),0)</f>
        <v>0</v>
      </c>
      <c r="N85" s="16" t="n">
        <f aca="false">IF(K85="-",1,0)</f>
        <v>0</v>
      </c>
      <c r="O85" s="16" t="n">
        <f aca="true">IF(M85 = 0, INDIRECT("O" &amp; ROW() - 1), M85)</f>
        <v>0</v>
      </c>
      <c r="S85" s="22" t="str">
        <f aca="true">IF(R85 = "", "", R85 / INDIRECT("D" &amp; ROW() - 1) )</f>
        <v/>
      </c>
      <c r="T85" s="22" t="str">
        <f aca="true">IF(K85="-",IF(ISNUMBER(SEARCH(",", INDIRECT("B" &amp; ROW() - 1) )),1,""), "")</f>
        <v/>
      </c>
    </row>
    <row r="86" s="16" customFormat="true" ht="13.8" hidden="false" customHeight="false" outlineLevel="0" collapsed="false">
      <c r="B86" s="17" t="str">
        <f aca="false">IF(E86="","",VLOOKUP(E86, 'SKU Маскарпоне'!$A$1:$B$50, 2, 0))</f>
        <v/>
      </c>
      <c r="C86" s="17" t="str">
        <f aca="false">IF(E86="","",VLOOKUP(E86, 'SKU заквасочник'!$A$1:$Z$80, IF(D86="-", 11, IF(D86="", 11,  MATCH(D86&amp;"", 'SKU заквасочник'!$A$1:$Z$1, 0))), 0))</f>
        <v/>
      </c>
      <c r="D86" s="18"/>
      <c r="F86" s="19" t="str">
        <f aca="false">IF(E86="-", "-", IF(E86="", "", G86*VLOOKUP(E86, 'SKU Маскарпоне'!$A$1:$C$50, 3, 0)))</f>
        <v/>
      </c>
      <c r="G86" s="20"/>
      <c r="H86" s="21" t="str">
        <f aca="true">IF(K86="","",(INDIRECT("O" &amp; ROW() - 1) - O86))</f>
        <v/>
      </c>
      <c r="I86" s="17" t="str">
        <f aca="true">IF(K86 = "-", INDIRECT("D" &amp; ROW() - 1) * 1890,"")</f>
        <v/>
      </c>
      <c r="J86" s="17" t="str">
        <f aca="true">IF(K86 = "-", INDIRECT("C" &amp; ROW() - 1) ,"")</f>
        <v/>
      </c>
      <c r="L86" s="20" t="n">
        <f aca="true">IF(K86 = "-", -INDIRECT("C" &amp; ROW() - 1),G86)</f>
        <v>0</v>
      </c>
      <c r="M86" s="16" t="n">
        <f aca="true">IF(K86="-",SUM(INDIRECT(ADDRESS(2,COLUMN(L86))&amp;":"&amp;ADDRESS(ROW(),COLUMN(L86)))),0)</f>
        <v>0</v>
      </c>
      <c r="N86" s="16" t="n">
        <f aca="false">IF(K86="-",1,0)</f>
        <v>0</v>
      </c>
      <c r="O86" s="16" t="n">
        <f aca="true">IF(M86 = 0, INDIRECT("O" &amp; ROW() - 1), M86)</f>
        <v>0</v>
      </c>
      <c r="S86" s="22" t="str">
        <f aca="true">IF(R86 = "", "", R86 / INDIRECT("D" &amp; ROW() - 1) )</f>
        <v/>
      </c>
      <c r="T86" s="22" t="str">
        <f aca="true">IF(K86="-",IF(ISNUMBER(SEARCH(",", INDIRECT("B" &amp; ROW() - 1) )),1,""), "")</f>
        <v/>
      </c>
    </row>
    <row r="87" s="16" customFormat="true" ht="13.8" hidden="false" customHeight="false" outlineLevel="0" collapsed="false">
      <c r="B87" s="17" t="str">
        <f aca="false">IF(E87="","",VLOOKUP(E87, 'SKU Маскарпоне'!$A$1:$B$50, 2, 0))</f>
        <v/>
      </c>
      <c r="C87" s="17" t="str">
        <f aca="false">IF(E87="","",VLOOKUP(E87, 'SKU заквасочник'!$A$1:$Z$80, IF(D87="-", 11, IF(D87="", 11,  MATCH(D87&amp;"", 'SKU заквасочник'!$A$1:$Z$1, 0))), 0))</f>
        <v/>
      </c>
      <c r="D87" s="18"/>
      <c r="F87" s="19" t="str">
        <f aca="false">IF(E87="-", "-", IF(E87="", "", G87*VLOOKUP(E87, 'SKU Маскарпоне'!$A$1:$C$50, 3, 0)))</f>
        <v/>
      </c>
      <c r="G87" s="20"/>
      <c r="H87" s="21" t="str">
        <f aca="true">IF(K87="","",(INDIRECT("O" &amp; ROW() - 1) - O87))</f>
        <v/>
      </c>
      <c r="I87" s="17" t="str">
        <f aca="true">IF(K87 = "-", INDIRECT("D" &amp; ROW() - 1) * 1890,"")</f>
        <v/>
      </c>
      <c r="J87" s="17" t="str">
        <f aca="true">IF(K87 = "-", INDIRECT("C" &amp; ROW() - 1) ,"")</f>
        <v/>
      </c>
      <c r="L87" s="20" t="n">
        <f aca="true">IF(K87 = "-", -INDIRECT("C" &amp; ROW() - 1),G87)</f>
        <v>0</v>
      </c>
      <c r="M87" s="16" t="n">
        <f aca="true">IF(K87="-",SUM(INDIRECT(ADDRESS(2,COLUMN(L87))&amp;":"&amp;ADDRESS(ROW(),COLUMN(L87)))),0)</f>
        <v>0</v>
      </c>
      <c r="N87" s="16" t="n">
        <f aca="false">IF(K87="-",1,0)</f>
        <v>0</v>
      </c>
      <c r="O87" s="16" t="n">
        <f aca="true">IF(M87 = 0, INDIRECT("O" &amp; ROW() - 1), M87)</f>
        <v>0</v>
      </c>
      <c r="S87" s="22" t="str">
        <f aca="true">IF(R87 = "", "", R87 / INDIRECT("D" &amp; ROW() - 1) )</f>
        <v/>
      </c>
      <c r="T87" s="22" t="str">
        <f aca="true">IF(K87="-",IF(ISNUMBER(SEARCH(",", INDIRECT("B" &amp; ROW() - 1) )),1,""), "")</f>
        <v/>
      </c>
    </row>
    <row r="88" s="16" customFormat="true" ht="13.8" hidden="false" customHeight="false" outlineLevel="0" collapsed="false">
      <c r="B88" s="17" t="str">
        <f aca="false">IF(E88="","",VLOOKUP(E88, 'SKU Маскарпоне'!$A$1:$B$50, 2, 0))</f>
        <v/>
      </c>
      <c r="C88" s="17" t="str">
        <f aca="false">IF(E88="","",VLOOKUP(E88, 'SKU заквасочник'!$A$1:$Z$80, IF(D88="-", 11, IF(D88="", 11,  MATCH(D88&amp;"", 'SKU заквасочник'!$A$1:$Z$1, 0))), 0))</f>
        <v/>
      </c>
      <c r="D88" s="18"/>
      <c r="F88" s="19" t="str">
        <f aca="false">IF(E88="-", "-", IF(E88="", "", G88*VLOOKUP(E88, 'SKU Маскарпоне'!$A$1:$C$50, 3, 0)))</f>
        <v/>
      </c>
      <c r="G88" s="20"/>
      <c r="H88" s="21" t="str">
        <f aca="true">IF(K88="","",(INDIRECT("O" &amp; ROW() - 1) - O88))</f>
        <v/>
      </c>
      <c r="I88" s="17" t="str">
        <f aca="true">IF(K88 = "-", INDIRECT("D" &amp; ROW() - 1) * 1890,"")</f>
        <v/>
      </c>
      <c r="J88" s="17" t="str">
        <f aca="true">IF(K88 = "-", INDIRECT("C" &amp; ROW() - 1) ,"")</f>
        <v/>
      </c>
      <c r="L88" s="20" t="n">
        <f aca="true">IF(K88 = "-", -INDIRECT("C" &amp; ROW() - 1),G88)</f>
        <v>0</v>
      </c>
      <c r="M88" s="16" t="n">
        <f aca="true">IF(K88="-",SUM(INDIRECT(ADDRESS(2,COLUMN(L88))&amp;":"&amp;ADDRESS(ROW(),COLUMN(L88)))),0)</f>
        <v>0</v>
      </c>
      <c r="N88" s="16" t="n">
        <f aca="false">IF(K88="-",1,0)</f>
        <v>0</v>
      </c>
      <c r="O88" s="16" t="n">
        <f aca="true">IF(M88 = 0, INDIRECT("O" &amp; ROW() - 1), M88)</f>
        <v>0</v>
      </c>
      <c r="S88" s="22" t="str">
        <f aca="true">IF(R88 = "", "", R88 / INDIRECT("D" &amp; ROW() - 1) )</f>
        <v/>
      </c>
      <c r="T88" s="22" t="str">
        <f aca="true">IF(K88="-",IF(ISNUMBER(SEARCH(",", INDIRECT("B" &amp; ROW() - 1) )),1,""), "")</f>
        <v/>
      </c>
    </row>
    <row r="89" s="16" customFormat="true" ht="13.8" hidden="false" customHeight="false" outlineLevel="0" collapsed="false">
      <c r="B89" s="17" t="str">
        <f aca="false">IF(E89="","",VLOOKUP(E89, 'SKU Маскарпоне'!$A$1:$B$50, 2, 0))</f>
        <v/>
      </c>
      <c r="C89" s="17" t="str">
        <f aca="false">IF(E89="","",VLOOKUP(E89, 'SKU заквасочник'!$A$1:$Z$80, IF(D89="-", 11, IF(D89="", 11,  MATCH(D89&amp;"", 'SKU заквасочник'!$A$1:$Z$1, 0))), 0))</f>
        <v/>
      </c>
      <c r="D89" s="18"/>
      <c r="F89" s="19" t="str">
        <f aca="false">IF(E89="-", "-", IF(E89="", "", G89*VLOOKUP(E89, 'SKU Маскарпоне'!$A$1:$C$50, 3, 0)))</f>
        <v/>
      </c>
      <c r="G89" s="20"/>
      <c r="H89" s="21" t="str">
        <f aca="true">IF(K89="","",(INDIRECT("O" &amp; ROW() - 1) - O89))</f>
        <v/>
      </c>
      <c r="I89" s="17" t="str">
        <f aca="true">IF(K89 = "-", INDIRECT("D" &amp; ROW() - 1) * 1890,"")</f>
        <v/>
      </c>
      <c r="J89" s="17" t="str">
        <f aca="true">IF(K89 = "-", INDIRECT("C" &amp; ROW() - 1) ,"")</f>
        <v/>
      </c>
      <c r="L89" s="20" t="n">
        <f aca="true">IF(K89 = "-", -INDIRECT("C" &amp; ROW() - 1),G89)</f>
        <v>0</v>
      </c>
      <c r="M89" s="16" t="n">
        <f aca="true">IF(K89="-",SUM(INDIRECT(ADDRESS(2,COLUMN(L89))&amp;":"&amp;ADDRESS(ROW(),COLUMN(L89)))),0)</f>
        <v>0</v>
      </c>
      <c r="N89" s="16" t="n">
        <f aca="false">IF(K89="-",1,0)</f>
        <v>0</v>
      </c>
      <c r="O89" s="16" t="n">
        <f aca="true">IF(M89 = 0, INDIRECT("O" &amp; ROW() - 1), M89)</f>
        <v>0</v>
      </c>
      <c r="S89" s="22" t="str">
        <f aca="true">IF(R89 = "", "", R89 / INDIRECT("D" &amp; ROW() - 1) )</f>
        <v/>
      </c>
      <c r="T89" s="22" t="str">
        <f aca="true">IF(K89="-",IF(ISNUMBER(SEARCH(",", INDIRECT("B" &amp; ROW() - 1) )),1,""), "")</f>
        <v/>
      </c>
    </row>
    <row r="90" s="16" customFormat="true" ht="13.8" hidden="false" customHeight="false" outlineLevel="0" collapsed="false">
      <c r="B90" s="17" t="str">
        <f aca="false">IF(E90="","",VLOOKUP(E90, 'SKU Маскарпоне'!$A$1:$B$50, 2, 0))</f>
        <v/>
      </c>
      <c r="C90" s="17" t="str">
        <f aca="false">IF(E90="","",VLOOKUP(E90, 'SKU заквасочник'!$A$1:$Z$80, IF(D90="-", 11, IF(D90="", 11,  MATCH(D90&amp;"", 'SKU заквасочник'!$A$1:$Z$1, 0))), 0))</f>
        <v/>
      </c>
      <c r="D90" s="18"/>
      <c r="F90" s="19" t="str">
        <f aca="false">IF(E90="-", "-", IF(E90="", "", G90*VLOOKUP(E90, 'SKU Маскарпоне'!$A$1:$C$50, 3, 0)))</f>
        <v/>
      </c>
      <c r="G90" s="20"/>
      <c r="H90" s="21" t="str">
        <f aca="true">IF(K90="","",(INDIRECT("O" &amp; ROW() - 1) - O90))</f>
        <v/>
      </c>
      <c r="I90" s="17" t="str">
        <f aca="true">IF(K90 = "-", INDIRECT("D" &amp; ROW() - 1) * 1890,"")</f>
        <v/>
      </c>
      <c r="J90" s="17" t="str">
        <f aca="true">IF(K90 = "-", INDIRECT("C" &amp; ROW() - 1) ,"")</f>
        <v/>
      </c>
      <c r="L90" s="20" t="n">
        <f aca="true">IF(K90 = "-", -INDIRECT("C" &amp; ROW() - 1),G90)</f>
        <v>0</v>
      </c>
      <c r="M90" s="16" t="n">
        <f aca="true">IF(K90="-",SUM(INDIRECT(ADDRESS(2,COLUMN(L90))&amp;":"&amp;ADDRESS(ROW(),COLUMN(L90)))),0)</f>
        <v>0</v>
      </c>
      <c r="N90" s="16" t="n">
        <f aca="false">IF(K90="-",1,0)</f>
        <v>0</v>
      </c>
      <c r="O90" s="16" t="n">
        <f aca="true">IF(M90 = 0, INDIRECT("O" &amp; ROW() - 1), M90)</f>
        <v>0</v>
      </c>
      <c r="S90" s="22" t="str">
        <f aca="true">IF(R90 = "", "", R90 / INDIRECT("D" &amp; ROW() - 1) )</f>
        <v/>
      </c>
      <c r="T90" s="22" t="str">
        <f aca="true">IF(K90="-",IF(ISNUMBER(SEARCH(",", INDIRECT("B" &amp; ROW() - 1) )),1,""), "")</f>
        <v/>
      </c>
    </row>
    <row r="91" s="16" customFormat="true" ht="13.8" hidden="false" customHeight="false" outlineLevel="0" collapsed="false">
      <c r="B91" s="17" t="str">
        <f aca="false">IF(E91="","",VLOOKUP(E91, 'SKU Маскарпоне'!$A$1:$B$50, 2, 0))</f>
        <v/>
      </c>
      <c r="C91" s="17" t="str">
        <f aca="false">IF(E91="","",VLOOKUP(E91, 'SKU заквасочник'!$A$1:$Z$80, IF(D91="-", 11, IF(D91="", 11,  MATCH(D91&amp;"", 'SKU заквасочник'!$A$1:$Z$1, 0))), 0))</f>
        <v/>
      </c>
      <c r="D91" s="17"/>
      <c r="F91" s="19" t="str">
        <f aca="false">IF(E91="-", "-", IF(E91="", "", G91*VLOOKUP(E91, 'SKU Маскарпоне'!$A$1:$C$50, 3, 0)))</f>
        <v/>
      </c>
      <c r="G91" s="20"/>
      <c r="H91" s="21" t="str">
        <f aca="true">IF(K91="","",(INDIRECT("O" &amp; ROW() - 1) - O91))</f>
        <v/>
      </c>
      <c r="I91" s="17" t="str">
        <f aca="true">IF(K91 = "-", INDIRECT("D" &amp; ROW() - 1) * 1890,"")</f>
        <v/>
      </c>
      <c r="J91" s="17" t="str">
        <f aca="true">IF(K91 = "-", INDIRECT("C" &amp; ROW() - 1) ,"")</f>
        <v/>
      </c>
      <c r="L91" s="20" t="n">
        <f aca="true">IF(K91 = "-", -INDIRECT("C" &amp; ROW() - 1),G91)</f>
        <v>0</v>
      </c>
      <c r="M91" s="16" t="n">
        <f aca="true">IF(K91="-",SUM(INDIRECT(ADDRESS(2,COLUMN(L91))&amp;":"&amp;ADDRESS(ROW(),COLUMN(L91)))),0)</f>
        <v>0</v>
      </c>
      <c r="N91" s="16" t="n">
        <f aca="false">IF(K91="-",1,0)</f>
        <v>0</v>
      </c>
      <c r="O91" s="16" t="n">
        <f aca="true">IF(M91 = 0, INDIRECT("O" &amp; ROW() - 1), M91)</f>
        <v>0</v>
      </c>
      <c r="S91" s="22" t="str">
        <f aca="true">IF(R91 = "", "", R91 / INDIRECT("D" &amp; ROW() - 1) )</f>
        <v/>
      </c>
      <c r="T91" s="22" t="str">
        <f aca="true">IF(K91="-",IF(ISNUMBER(SEARCH(",", INDIRECT("B" &amp; ROW() - 1) )),1,""), "")</f>
        <v/>
      </c>
    </row>
    <row r="92" s="16" customFormat="true" ht="13.8" hidden="false" customHeight="false" outlineLevel="0" collapsed="false">
      <c r="B92" s="17" t="str">
        <f aca="false">IF(E92="","",VLOOKUP(E92, 'SKU Маскарпоне'!$A$1:$B$50, 2, 0))</f>
        <v/>
      </c>
      <c r="C92" s="17" t="str">
        <f aca="false">IF(E92="","",VLOOKUP(E92, 'SKU заквасочник'!$A$1:$Z$80, IF(D92="-", 11, IF(D92="", 11,  MATCH(D92&amp;"", 'SKU заквасочник'!$A$1:$Z$1, 0))), 0))</f>
        <v/>
      </c>
      <c r="D92" s="17"/>
      <c r="F92" s="19" t="str">
        <f aca="false">IF(E92="-", "-", IF(E92="", "", G92*VLOOKUP(E92, 'SKU Маскарпоне'!$A$1:$C$50, 3, 0)))</f>
        <v/>
      </c>
      <c r="G92" s="20"/>
      <c r="H92" s="21" t="str">
        <f aca="true">IF(K92="","",(INDIRECT("O" &amp; ROW() - 1) - O92))</f>
        <v/>
      </c>
      <c r="I92" s="17" t="str">
        <f aca="true">IF(K92 = "-", INDIRECT("D" &amp; ROW() - 1) * 1890,"")</f>
        <v/>
      </c>
      <c r="J92" s="17" t="str">
        <f aca="true">IF(K92 = "-", INDIRECT("C" &amp; ROW() - 1) ,"")</f>
        <v/>
      </c>
      <c r="L92" s="20" t="n">
        <f aca="true">IF(K92 = "-", -INDIRECT("C" &amp; ROW() - 1),G92)</f>
        <v>0</v>
      </c>
      <c r="M92" s="16" t="n">
        <f aca="true">IF(K92="-",SUM(INDIRECT(ADDRESS(2,COLUMN(L92))&amp;":"&amp;ADDRESS(ROW(),COLUMN(L92)))),0)</f>
        <v>0</v>
      </c>
      <c r="N92" s="16" t="n">
        <f aca="false">IF(K92="-",1,0)</f>
        <v>0</v>
      </c>
      <c r="O92" s="16" t="n">
        <f aca="true">IF(M92 = 0, INDIRECT("O" &amp; ROW() - 1), M92)</f>
        <v>0</v>
      </c>
      <c r="S92" s="22" t="str">
        <f aca="true">IF(R92 = "", "", R92 / INDIRECT("D" &amp; ROW() - 1) )</f>
        <v/>
      </c>
      <c r="T92" s="22" t="str">
        <f aca="true">IF(K92="-",IF(ISNUMBER(SEARCH(",", INDIRECT("B" &amp; ROW() - 1) )),1,""), "")</f>
        <v/>
      </c>
    </row>
    <row r="93" s="16" customFormat="true" ht="13.8" hidden="false" customHeight="false" outlineLevel="0" collapsed="false">
      <c r="B93" s="17" t="str">
        <f aca="false">IF(E93="","",VLOOKUP(E93, 'SKU Маскарпоне'!$A$1:$B$50, 2, 0))</f>
        <v/>
      </c>
      <c r="C93" s="17" t="str">
        <f aca="false">IF(E93="","",VLOOKUP(E93, 'SKU заквасочник'!$A$1:$Z$80, IF(D93="-", 11, IF(D93="", 11,  MATCH(D93&amp;"", 'SKU заквасочник'!$A$1:$Z$1, 0))), 0))</f>
        <v/>
      </c>
      <c r="D93" s="17"/>
      <c r="F93" s="19" t="str">
        <f aca="false">IF(E93="-", "-", IF(E93="", "", G93*VLOOKUP(E93, 'SKU Маскарпоне'!$A$1:$C$50, 3, 0)))</f>
        <v/>
      </c>
      <c r="G93" s="20"/>
      <c r="H93" s="21" t="str">
        <f aca="true">IF(K93="","",(INDIRECT("O" &amp; ROW() - 1) - O93))</f>
        <v/>
      </c>
      <c r="I93" s="17" t="str">
        <f aca="true">IF(K93 = "-", INDIRECT("D" &amp; ROW() - 1) * 1890,"")</f>
        <v/>
      </c>
      <c r="J93" s="17" t="str">
        <f aca="true">IF(K93 = "-", INDIRECT("C" &amp; ROW() - 1) ,"")</f>
        <v/>
      </c>
      <c r="L93" s="20" t="n">
        <f aca="true">IF(K93 = "-", -INDIRECT("C" &amp; ROW() - 1),G93)</f>
        <v>0</v>
      </c>
      <c r="M93" s="16" t="n">
        <f aca="true">IF(K93="-",SUM(INDIRECT(ADDRESS(2,COLUMN(L93))&amp;":"&amp;ADDRESS(ROW(),COLUMN(L93)))),0)</f>
        <v>0</v>
      </c>
      <c r="N93" s="16" t="n">
        <f aca="false">IF(K93="-",1,0)</f>
        <v>0</v>
      </c>
      <c r="O93" s="16" t="n">
        <f aca="true">IF(M93 = 0, INDIRECT("O" &amp; ROW() - 1), M93)</f>
        <v>0</v>
      </c>
      <c r="S93" s="22" t="str">
        <f aca="true">IF(R93 = "", "", R93 / INDIRECT("D" &amp; ROW() - 1) )</f>
        <v/>
      </c>
      <c r="T93" s="22" t="str">
        <f aca="true">IF(K93="-",IF(ISNUMBER(SEARCH(",", INDIRECT("B" &amp; ROW() - 1) )),1,""), "")</f>
        <v/>
      </c>
    </row>
    <row r="94" s="16" customFormat="true" ht="13.8" hidden="false" customHeight="false" outlineLevel="0" collapsed="false">
      <c r="B94" s="17" t="str">
        <f aca="false">IF(E94="","",VLOOKUP(E94, 'SKU Маскарпоне'!$A$1:$B$50, 2, 0))</f>
        <v/>
      </c>
      <c r="C94" s="17" t="str">
        <f aca="false">IF(E94="","",VLOOKUP(E94, 'SKU заквасочник'!$A$1:$Z$80, IF(D94="-", 11, IF(D94="", 11,  MATCH(D94&amp;"", 'SKU заквасочник'!$A$1:$Z$1, 0))), 0))</f>
        <v/>
      </c>
      <c r="D94" s="17"/>
      <c r="F94" s="19" t="str">
        <f aca="false">IF(E94="-", "-", IF(E94="", "", G94*VLOOKUP(E94, 'SKU Маскарпоне'!$A$1:$C$50, 3, 0)))</f>
        <v/>
      </c>
      <c r="G94" s="20"/>
      <c r="H94" s="21" t="str">
        <f aca="true">IF(K94="","",(INDIRECT("O" &amp; ROW() - 1) - O94))</f>
        <v/>
      </c>
      <c r="I94" s="17" t="str">
        <f aca="true">IF(K94 = "-", INDIRECT("D" &amp; ROW() - 1) * 1890,"")</f>
        <v/>
      </c>
      <c r="J94" s="17" t="str">
        <f aca="true">IF(K94 = "-", INDIRECT("C" &amp; ROW() - 1) ,"")</f>
        <v/>
      </c>
      <c r="L94" s="20" t="n">
        <f aca="true">IF(K94 = "-", -INDIRECT("C" &amp; ROW() - 1),G94)</f>
        <v>0</v>
      </c>
      <c r="M94" s="16" t="n">
        <f aca="true">IF(K94="-",SUM(INDIRECT(ADDRESS(2,COLUMN(L94))&amp;":"&amp;ADDRESS(ROW(),COLUMN(L94)))),0)</f>
        <v>0</v>
      </c>
      <c r="N94" s="16" t="n">
        <f aca="false">IF(K94="-",1,0)</f>
        <v>0</v>
      </c>
      <c r="O94" s="16" t="n">
        <f aca="true">IF(M94 = 0, INDIRECT("O" &amp; ROW() - 1), M94)</f>
        <v>0</v>
      </c>
      <c r="S94" s="22" t="str">
        <f aca="true">IF(R94 = "", "", R94 / INDIRECT("D" &amp; ROW() - 1) )</f>
        <v/>
      </c>
      <c r="T94" s="22" t="str">
        <f aca="true">IF(K94="-",IF(ISNUMBER(SEARCH(",", INDIRECT("B" &amp; ROW() - 1) )),1,""), "")</f>
        <v/>
      </c>
    </row>
    <row r="95" s="16" customFormat="true" ht="13.8" hidden="false" customHeight="false" outlineLevel="0" collapsed="false">
      <c r="B95" s="17" t="str">
        <f aca="false">IF(E95="","",VLOOKUP(E95, 'SKU Маскарпоне'!$A$1:$B$50, 2, 0))</f>
        <v/>
      </c>
      <c r="C95" s="17" t="str">
        <f aca="false">IF(E95="","",VLOOKUP(E95, 'SKU заквасочник'!$A$1:$Z$80, IF(D95="-", 11, IF(D95="", 11,  MATCH(D95&amp;"", 'SKU заквасочник'!$A$1:$Z$1, 0))), 0))</f>
        <v/>
      </c>
      <c r="D95" s="17"/>
      <c r="F95" s="19" t="str">
        <f aca="false">IF(E95="-", "-", IF(E95="", "", G95*VLOOKUP(E95, 'SKU Маскарпоне'!$A$1:$C$50, 3, 0)))</f>
        <v/>
      </c>
      <c r="G95" s="20"/>
      <c r="H95" s="21" t="str">
        <f aca="true">IF(K95="","",(INDIRECT("O" &amp; ROW() - 1) - O95))</f>
        <v/>
      </c>
      <c r="I95" s="17" t="str">
        <f aca="true">IF(K95 = "-", INDIRECT("D" &amp; ROW() - 1) * 1890,"")</f>
        <v/>
      </c>
      <c r="J95" s="17" t="str">
        <f aca="true">IF(K95 = "-", INDIRECT("C" &amp; ROW() - 1) ,"")</f>
        <v/>
      </c>
      <c r="L95" s="20" t="n">
        <f aca="true">IF(K95 = "-", -INDIRECT("C" &amp; ROW() - 1),G95)</f>
        <v>0</v>
      </c>
      <c r="M95" s="16" t="n">
        <f aca="true">IF(K95="-",SUM(INDIRECT(ADDRESS(2,COLUMN(L95))&amp;":"&amp;ADDRESS(ROW(),COLUMN(L95)))),0)</f>
        <v>0</v>
      </c>
      <c r="N95" s="16" t="n">
        <f aca="false">IF(K95="-",1,0)</f>
        <v>0</v>
      </c>
      <c r="O95" s="16" t="n">
        <f aca="true">IF(M95 = 0, INDIRECT("O" &amp; ROW() - 1), M95)</f>
        <v>0</v>
      </c>
      <c r="S95" s="22" t="str">
        <f aca="true">IF(R95 = "", "", R95 / INDIRECT("D" &amp; ROW() - 1) )</f>
        <v/>
      </c>
      <c r="T95" s="22" t="str">
        <f aca="true">IF(K95="-",IF(ISNUMBER(SEARCH(",", INDIRECT("B" &amp; ROW() - 1) )),1,""), "")</f>
        <v/>
      </c>
    </row>
    <row r="96" s="16" customFormat="true" ht="13.8" hidden="false" customHeight="false" outlineLevel="0" collapsed="false">
      <c r="B96" s="17" t="str">
        <f aca="false">IF(E96="","",VLOOKUP(E96, 'SKU Маскарпоне'!$A$1:$B$50, 2, 0))</f>
        <v/>
      </c>
      <c r="C96" s="17" t="str">
        <f aca="false">IF(E96="","",VLOOKUP(E96, 'SKU заквасочник'!$A$1:$Z$80, IF(D96="-", 11, IF(D96="", 11,  MATCH(D96&amp;"", 'SKU заквасочник'!$A$1:$Z$1, 0))), 0))</f>
        <v/>
      </c>
      <c r="D96" s="17"/>
      <c r="F96" s="19" t="str">
        <f aca="false">IF(E96="-", "-", IF(E96="", "", G96*VLOOKUP(E96, 'SKU Маскарпоне'!$A$1:$C$50, 3, 0)))</f>
        <v/>
      </c>
      <c r="G96" s="20"/>
      <c r="H96" s="21" t="str">
        <f aca="true">IF(K96="","",(INDIRECT("O" &amp; ROW() - 1) - O96))</f>
        <v/>
      </c>
      <c r="I96" s="17" t="str">
        <f aca="true">IF(K96 = "-", INDIRECT("D" &amp; ROW() - 1) * 1890,"")</f>
        <v/>
      </c>
      <c r="J96" s="17" t="str">
        <f aca="true">IF(K96 = "-", INDIRECT("C" &amp; ROW() - 1) ,"")</f>
        <v/>
      </c>
      <c r="L96" s="20" t="n">
        <f aca="true">IF(K96 = "-", -INDIRECT("C" &amp; ROW() - 1),G96)</f>
        <v>0</v>
      </c>
      <c r="M96" s="16" t="n">
        <f aca="true">IF(K96="-",SUM(INDIRECT(ADDRESS(2,COLUMN(L96))&amp;":"&amp;ADDRESS(ROW(),COLUMN(L96)))),0)</f>
        <v>0</v>
      </c>
      <c r="N96" s="16" t="n">
        <f aca="false">IF(K96="-",1,0)</f>
        <v>0</v>
      </c>
      <c r="O96" s="16" t="n">
        <f aca="true">IF(M96 = 0, INDIRECT("O" &amp; ROW() - 1), M96)</f>
        <v>0</v>
      </c>
      <c r="S96" s="22" t="str">
        <f aca="true">IF(R96 = "", "", R96 / INDIRECT("D" &amp; ROW() - 1) )</f>
        <v/>
      </c>
      <c r="T96" s="22" t="str">
        <f aca="true">IF(K96="-",IF(ISNUMBER(SEARCH(",", INDIRECT("B" &amp; ROW() - 1) )),1,""), "")</f>
        <v/>
      </c>
    </row>
    <row r="97" s="16" customFormat="true" ht="13.8" hidden="false" customHeight="false" outlineLevel="0" collapsed="false">
      <c r="B97" s="17" t="str">
        <f aca="false">IF(E97="","",VLOOKUP(E97, 'SKU Маскарпоне'!$A$1:$B$50, 2, 0))</f>
        <v/>
      </c>
      <c r="C97" s="17" t="str">
        <f aca="false">IF(E97="","",VLOOKUP(E97, 'SKU заквасочник'!$A$1:$Z$80, IF(D97="-", 11, IF(D97="", 11,  MATCH(D97&amp;"", 'SKU заквасочник'!$A$1:$Z$1, 0))), 0))</f>
        <v/>
      </c>
      <c r="D97" s="17"/>
      <c r="F97" s="19" t="str">
        <f aca="false">IF(E97="-", "-", IF(E97="", "", G97*VLOOKUP(E97, 'SKU Маскарпоне'!$A$1:$C$50, 3, 0)))</f>
        <v/>
      </c>
      <c r="G97" s="20"/>
      <c r="H97" s="21" t="str">
        <f aca="true">IF(K97="","",(INDIRECT("O" &amp; ROW() - 1) - O97))</f>
        <v/>
      </c>
      <c r="I97" s="17" t="str">
        <f aca="true">IF(K97 = "-", INDIRECT("D" &amp; ROW() - 1) * 1890,"")</f>
        <v/>
      </c>
      <c r="J97" s="17" t="str">
        <f aca="true">IF(K97 = "-", INDIRECT("C" &amp; ROW() - 1) ,"")</f>
        <v/>
      </c>
      <c r="L97" s="20" t="n">
        <f aca="true">IF(K97 = "-", -INDIRECT("C" &amp; ROW() - 1),G97)</f>
        <v>0</v>
      </c>
      <c r="M97" s="16" t="n">
        <f aca="true">IF(K97="-",SUM(INDIRECT(ADDRESS(2,COLUMN(L97))&amp;":"&amp;ADDRESS(ROW(),COLUMN(L97)))),0)</f>
        <v>0</v>
      </c>
      <c r="N97" s="16" t="n">
        <f aca="false">IF(K97="-",1,0)</f>
        <v>0</v>
      </c>
      <c r="O97" s="16" t="n">
        <f aca="true">IF(M97 = 0, INDIRECT("O" &amp; ROW() - 1), M97)</f>
        <v>0</v>
      </c>
      <c r="S97" s="22" t="str">
        <f aca="true">IF(R97 = "", "", R97 / INDIRECT("D" &amp; ROW() - 1) )</f>
        <v/>
      </c>
      <c r="T97" s="22" t="str">
        <f aca="true">IF(K97="-",IF(ISNUMBER(SEARCH(",", INDIRECT("B" &amp; ROW() - 1) )),1,""), "")</f>
        <v/>
      </c>
    </row>
    <row r="98" s="16" customFormat="true" ht="13.8" hidden="false" customHeight="false" outlineLevel="0" collapsed="false">
      <c r="B98" s="17" t="str">
        <f aca="false">IF(E98="","",VLOOKUP(E98, 'SKU Маскарпоне'!$A$1:$B$50, 2, 0))</f>
        <v/>
      </c>
      <c r="C98" s="17" t="str">
        <f aca="false">IF(E98="","",VLOOKUP(E98, 'SKU заквасочник'!$A$1:$Z$80, IF(D98="-", 11, IF(D98="", 11,  MATCH(D98&amp;"", 'SKU заквасочник'!$A$1:$Z$1, 0))), 0))</f>
        <v/>
      </c>
      <c r="D98" s="17"/>
      <c r="F98" s="19" t="str">
        <f aca="false">IF(E98="-", "-", IF(E98="", "", G98*VLOOKUP(E98, 'SKU Маскарпоне'!$A$1:$C$50, 3, 0)))</f>
        <v/>
      </c>
      <c r="G98" s="20"/>
      <c r="H98" s="21" t="str">
        <f aca="true">IF(K98="","",(INDIRECT("O" &amp; ROW() - 1) - O98))</f>
        <v/>
      </c>
      <c r="I98" s="17" t="str">
        <f aca="true">IF(K98 = "-", INDIRECT("D" &amp; ROW() - 1) * 1890,"")</f>
        <v/>
      </c>
      <c r="J98" s="17" t="str">
        <f aca="true">IF(K98 = "-", INDIRECT("C" &amp; ROW() - 1) ,"")</f>
        <v/>
      </c>
      <c r="L98" s="20" t="n">
        <f aca="true">IF(K98 = "-", -INDIRECT("C" &amp; ROW() - 1),G98)</f>
        <v>0</v>
      </c>
      <c r="M98" s="16" t="n">
        <f aca="true">IF(K98="-",SUM(INDIRECT(ADDRESS(2,COLUMN(L98))&amp;":"&amp;ADDRESS(ROW(),COLUMN(L98)))),0)</f>
        <v>0</v>
      </c>
      <c r="N98" s="16" t="n">
        <f aca="false">IF(K98="-",1,0)</f>
        <v>0</v>
      </c>
      <c r="O98" s="16" t="n">
        <f aca="true">IF(M98 = 0, INDIRECT("O" &amp; ROW() - 1), M98)</f>
        <v>0</v>
      </c>
      <c r="S98" s="22" t="str">
        <f aca="true">IF(R98 = "", "", R98 / INDIRECT("D" &amp; ROW() - 1) )</f>
        <v/>
      </c>
      <c r="T98" s="22" t="str">
        <f aca="true">IF(K98="-",IF(ISNUMBER(SEARCH(",", INDIRECT("B" &amp; ROW() - 1) )),1,""), "")</f>
        <v/>
      </c>
    </row>
    <row r="99" s="16" customFormat="true" ht="13.8" hidden="false" customHeight="false" outlineLevel="0" collapsed="false">
      <c r="B99" s="17" t="str">
        <f aca="false">IF(E99="","",VLOOKUP(E99, 'SKU Маскарпоне'!$A$1:$B$50, 2, 0))</f>
        <v/>
      </c>
      <c r="C99" s="17" t="str">
        <f aca="false">IF(E99="","",VLOOKUP(E99, 'SKU заквасочник'!$A$1:$Z$80, IF(D99="-", 11, IF(D99="", 11,  MATCH(D99&amp;"", 'SKU заквасочник'!$A$1:$Z$1, 0))), 0))</f>
        <v/>
      </c>
      <c r="D99" s="17"/>
      <c r="F99" s="19" t="str">
        <f aca="false">IF(E99="-", "-", IF(E99="", "", G99*VLOOKUP(E99, 'SKU Маскарпоне'!$A$1:$C$50, 3, 0)))</f>
        <v/>
      </c>
      <c r="G99" s="20"/>
      <c r="H99" s="21" t="str">
        <f aca="true">IF(K99="","",(INDIRECT("O" &amp; ROW() - 1) - O99))</f>
        <v/>
      </c>
      <c r="I99" s="17" t="str">
        <f aca="true">IF(K99 = "-", INDIRECT("D" &amp; ROW() - 1) * 1890,"")</f>
        <v/>
      </c>
      <c r="J99" s="17" t="str">
        <f aca="true">IF(K99 = "-", INDIRECT("C" &amp; ROW() - 1) ,"")</f>
        <v/>
      </c>
      <c r="L99" s="20" t="n">
        <f aca="true">IF(K99 = "-", -INDIRECT("C" &amp; ROW() - 1),G99)</f>
        <v>0</v>
      </c>
      <c r="M99" s="16" t="n">
        <f aca="true">IF(K99="-",SUM(INDIRECT(ADDRESS(2,COLUMN(L99))&amp;":"&amp;ADDRESS(ROW(),COLUMN(L99)))),0)</f>
        <v>0</v>
      </c>
      <c r="N99" s="16" t="n">
        <f aca="false">IF(K99="-",1,0)</f>
        <v>0</v>
      </c>
      <c r="O99" s="16" t="n">
        <f aca="true">IF(M99 = 0, INDIRECT("O" &amp; ROW() - 1), M99)</f>
        <v>0</v>
      </c>
      <c r="S99" s="22" t="str">
        <f aca="true">IF(R99 = "", "", R99 / INDIRECT("D" &amp; ROW() - 1) )</f>
        <v/>
      </c>
      <c r="T99" s="22" t="str">
        <f aca="true">IF(K99="-",IF(ISNUMBER(SEARCH(",", INDIRECT("B" &amp; ROW() - 1) )),1,""), "")</f>
        <v/>
      </c>
    </row>
    <row r="100" s="16" customFormat="true" ht="13.8" hidden="false" customHeight="false" outlineLevel="0" collapsed="false">
      <c r="B100" s="17" t="str">
        <f aca="false">IF(E100="","",VLOOKUP(E100, 'SKU Маскарпоне'!$A$1:$B$50, 2, 0))</f>
        <v/>
      </c>
      <c r="C100" s="17" t="str">
        <f aca="false">IF(E100="","",VLOOKUP(E100, 'SKU заквасочник'!$A$1:$Z$80, IF(D100="-", 11, IF(D100="", 11,  MATCH(D100&amp;"", 'SKU заквасочник'!$A$1:$Z$1, 0))), 0))</f>
        <v/>
      </c>
      <c r="D100" s="17"/>
      <c r="F100" s="19" t="str">
        <f aca="false">IF(E100="-", "-", IF(E100="", "", G100*VLOOKUP(E100, 'SKU Маскарпоне'!$A$1:$C$50, 3, 0)))</f>
        <v/>
      </c>
      <c r="G100" s="20"/>
      <c r="H100" s="21" t="str">
        <f aca="true">IF(K100="","",(INDIRECT("O" &amp; ROW() - 1) - O100))</f>
        <v/>
      </c>
      <c r="I100" s="17" t="str">
        <f aca="true">IF(K100 = "-", INDIRECT("D" &amp; ROW() - 1) * 1890,"")</f>
        <v/>
      </c>
      <c r="J100" s="17" t="str">
        <f aca="true">IF(K100 = "-", INDIRECT("C" &amp; ROW() - 1) ,"")</f>
        <v/>
      </c>
      <c r="L100" s="20" t="n">
        <f aca="true">IF(K100 = "-", -INDIRECT("C" &amp; ROW() - 1),G100)</f>
        <v>0</v>
      </c>
      <c r="M100" s="16" t="n">
        <f aca="true">IF(K100="-",SUM(INDIRECT(ADDRESS(2,COLUMN(L100))&amp;":"&amp;ADDRESS(ROW(),COLUMN(L100)))),0)</f>
        <v>0</v>
      </c>
      <c r="N100" s="16" t="n">
        <f aca="false">IF(K100="-",1,0)</f>
        <v>0</v>
      </c>
      <c r="O100" s="16" t="n">
        <f aca="true">IF(M100 = 0, INDIRECT("O" &amp; ROW() - 1), M100)</f>
        <v>0</v>
      </c>
      <c r="S100" s="22" t="str">
        <f aca="true">IF(R100 = "", "", R100 / INDIRECT("D" &amp; ROW() - 1) )</f>
        <v/>
      </c>
      <c r="T100" s="22" t="str">
        <f aca="true">IF(K100="-",IF(ISNUMBER(SEARCH(",", INDIRECT("B" &amp; ROW() - 1) )),1,""), "")</f>
        <v/>
      </c>
    </row>
    <row r="101" s="16" customFormat="true" ht="13.8" hidden="false" customHeight="false" outlineLevel="0" collapsed="false">
      <c r="B101" s="17" t="str">
        <f aca="false">IF(E101="","",VLOOKUP(E101, 'SKU Маскарпоне'!$A$1:$B$50, 2, 0))</f>
        <v/>
      </c>
      <c r="C101" s="17" t="str">
        <f aca="false">IF(E101="","",VLOOKUP(E101, 'SKU заквасочник'!$A$1:$Z$80, IF(D101="-", 11, IF(D101="", 11,  MATCH(D101&amp;"", 'SKU заквасочник'!$A$1:$Z$1, 0))), 0))</f>
        <v/>
      </c>
      <c r="D101" s="17"/>
      <c r="F101" s="19" t="str">
        <f aca="false">IF(E101="-", "-", IF(E101="", "", G101*VLOOKUP(E101, 'SKU Маскарпоне'!$A$1:$C$50, 3, 0)))</f>
        <v/>
      </c>
      <c r="G101" s="20"/>
      <c r="H101" s="21" t="str">
        <f aca="true">IF(K101="","",(INDIRECT("O" &amp; ROW() - 1) - O101))</f>
        <v/>
      </c>
      <c r="I101" s="17" t="str">
        <f aca="true">IF(K101 = "-", INDIRECT("D" &amp; ROW() - 1) * 1890,"")</f>
        <v/>
      </c>
      <c r="J101" s="17" t="str">
        <f aca="true">IF(K101 = "-", INDIRECT("C" &amp; ROW() - 1) ,"")</f>
        <v/>
      </c>
      <c r="L101" s="20" t="n">
        <f aca="true">IF(K101 = "-", -INDIRECT("C" &amp; ROW() - 1),G101)</f>
        <v>0</v>
      </c>
      <c r="M101" s="16" t="n">
        <f aca="true">IF(K101 = "-", SUM(INDIRECT(ADDRESS(2,COLUMN(L101)) &amp; ":" &amp; ADDRESS(ROW(),COLUMN(L101)))), 0)</f>
        <v>0</v>
      </c>
      <c r="N101" s="16" t="n">
        <f aca="false">IF(K101="-",1,0)</f>
        <v>0</v>
      </c>
      <c r="O101" s="16" t="n">
        <f aca="true">IF(M101 = 0, INDIRECT("O" &amp; ROW() - 1), M101)</f>
        <v>0</v>
      </c>
      <c r="S101" s="22" t="str">
        <f aca="true">IF(R101 = "", "", R101 / INDIRECT("D" &amp; ROW() - 1) )</f>
        <v/>
      </c>
      <c r="T101" s="22" t="str">
        <f aca="true">IF(K101="-",IF(ISNUMBER(SEARCH(",", INDIRECT("B" &amp; ROW() - 1) )),1,""), "")</f>
        <v/>
      </c>
    </row>
    <row r="102" s="16" customFormat="true" ht="13.8" hidden="false" customHeight="false" outlineLevel="0" collapsed="false">
      <c r="B102" s="17" t="str">
        <f aca="false">IF(E102="","",VLOOKUP(E102, 'SKU Маскарпоне'!$A$1:$B$50, 2, 0))</f>
        <v/>
      </c>
      <c r="C102" s="17" t="str">
        <f aca="false">IF(E102="","",VLOOKUP(E102, 'SKU заквасочник'!$A$1:$Z$80, IF(D102="-", 11, IF(D102="", 11,  MATCH(D102&amp;"", 'SKU заквасочник'!$A$1:$Z$1, 0))), 0))</f>
        <v/>
      </c>
      <c r="D102" s="17"/>
      <c r="F102" s="19" t="str">
        <f aca="false">IF(E102="-", "-", IF(E102="", "", G102*VLOOKUP(E102, 'SKU Маскарпоне'!$A$1:$C$50, 3, 0)))</f>
        <v/>
      </c>
      <c r="G102" s="20"/>
      <c r="H102" s="21" t="str">
        <f aca="true">IF(K102="","",(INDIRECT("O" &amp; ROW() - 1) - O102))</f>
        <v/>
      </c>
      <c r="I102" s="17" t="str">
        <f aca="true">IF(K102 = "-", INDIRECT("D" &amp; ROW() - 1) * 1890,"")</f>
        <v/>
      </c>
      <c r="J102" s="17" t="str">
        <f aca="true">IF(K102 = "-", INDIRECT("C" &amp; ROW() - 1) ,"")</f>
        <v/>
      </c>
      <c r="L102" s="20" t="n">
        <f aca="true">IF(K102 = "-", -INDIRECT("C" &amp; ROW() - 1),G102)</f>
        <v>0</v>
      </c>
      <c r="M102" s="16" t="n">
        <f aca="true">IF(K102 = "-", SUM(INDIRECT(ADDRESS(2,COLUMN(L102)) &amp; ":" &amp; ADDRESS(ROW(),COLUMN(L102)))), 0)</f>
        <v>0</v>
      </c>
      <c r="N102" s="16" t="n">
        <f aca="false">IF(K102="-",1,0)</f>
        <v>0</v>
      </c>
      <c r="O102" s="16" t="n">
        <f aca="true">IF(M102 = 0, INDIRECT("O" &amp; ROW() - 1), M102)</f>
        <v>0</v>
      </c>
      <c r="S102" s="22" t="str">
        <f aca="true">IF(R102 = "", "", R102 / INDIRECT("D" &amp; ROW() - 1) )</f>
        <v/>
      </c>
      <c r="T102" s="22" t="str">
        <f aca="true">IF(K102="-",IF(ISNUMBER(SEARCH(",", INDIRECT("B" &amp; ROW() - 1) )),1,""), "")</f>
        <v/>
      </c>
    </row>
    <row r="103" s="16" customFormat="true" ht="13.8" hidden="false" customHeight="false" outlineLevel="0" collapsed="false">
      <c r="B103" s="17" t="str">
        <f aca="false">IF(E103="","",VLOOKUP(E103, 'SKU Маскарпоне'!$A$1:$B$50, 2, 0))</f>
        <v/>
      </c>
      <c r="C103" s="17" t="str">
        <f aca="false">IF(E103="","",VLOOKUP(E103, 'SKU заквасочник'!$A$1:$Z$80, IF(D103="-", 11, IF(D103="", 11,  MATCH(D103&amp;"", 'SKU заквасочник'!$A$1:$Z$1, 0))), 0))</f>
        <v/>
      </c>
      <c r="D103" s="17"/>
      <c r="F103" s="19" t="str">
        <f aca="false">IF(E103="-", "-", IF(E103="", "", G103*VLOOKUP(E103, 'SKU Маскарпоне'!$A$1:$C$50, 3, 0)))</f>
        <v/>
      </c>
      <c r="G103" s="20"/>
      <c r="H103" s="21" t="str">
        <f aca="true">IF(K103="","",(INDIRECT("O" &amp; ROW() - 1) - O103))</f>
        <v/>
      </c>
      <c r="I103" s="17" t="str">
        <f aca="true">IF(K103 = "-", INDIRECT("D" &amp; ROW() - 1) * 1890,"")</f>
        <v/>
      </c>
      <c r="J103" s="17" t="str">
        <f aca="true">IF(K103 = "-", INDIRECT("C" &amp; ROW() - 1) ,"")</f>
        <v/>
      </c>
      <c r="L103" s="20" t="n">
        <f aca="true">IF(K103 = "-", -INDIRECT("C" &amp; ROW() - 1),G103)</f>
        <v>0</v>
      </c>
      <c r="M103" s="16" t="n">
        <f aca="true">IF(K103 = "-", SUM(INDIRECT(ADDRESS(2,COLUMN(L103)) &amp; ":" &amp; ADDRESS(ROW(),COLUMN(L103)))), 0)</f>
        <v>0</v>
      </c>
      <c r="N103" s="16" t="n">
        <f aca="false">IF(K103="-",1,0)</f>
        <v>0</v>
      </c>
      <c r="O103" s="16" t="n">
        <f aca="true">IF(M103 = 0, INDIRECT("O" &amp; ROW() - 1), M103)</f>
        <v>0</v>
      </c>
      <c r="S103" s="22" t="str">
        <f aca="true">IF(R103 = "", "", R103 / INDIRECT("D" &amp; ROW() - 1) )</f>
        <v/>
      </c>
      <c r="T103" s="22" t="str">
        <f aca="true">IF(K103="-",IF(ISNUMBER(SEARCH(",", INDIRECT("B" &amp; ROW() - 1) )),1,""), "")</f>
        <v/>
      </c>
    </row>
    <row r="104" s="16" customFormat="true" ht="13.8" hidden="false" customHeight="false" outlineLevel="0" collapsed="false">
      <c r="B104" s="17" t="str">
        <f aca="false">IF(E104="","",VLOOKUP(E104, 'SKU Маскарпоне'!$A$1:$B$50, 2, 0))</f>
        <v/>
      </c>
      <c r="C104" s="17" t="str">
        <f aca="false">IF(E104="","",VLOOKUP(E104, 'SKU заквасочник'!$A$1:$Z$80, IF(D104="-", 11, IF(D104="", 11,  MATCH(D104&amp;"", 'SKU заквасочник'!$A$1:$Z$1, 0))), 0))</f>
        <v/>
      </c>
      <c r="D104" s="17"/>
      <c r="F104" s="19" t="str">
        <f aca="false">IF(E104="-", "-", IF(E104="", "", G104*VLOOKUP(E104, 'SKU Маскарпоне'!$A$1:$C$50, 3, 0)))</f>
        <v/>
      </c>
      <c r="G104" s="20"/>
      <c r="H104" s="21" t="str">
        <f aca="true">IF(K104="","",(INDIRECT("O" &amp; ROW() - 1) - O104))</f>
        <v/>
      </c>
      <c r="I104" s="17" t="str">
        <f aca="true">IF(K104 = "-", INDIRECT("D" &amp; ROW() - 1) * 1890,"")</f>
        <v/>
      </c>
      <c r="J104" s="17" t="str">
        <f aca="true">IF(K104 = "-", INDIRECT("C" &amp; ROW() - 1) ,"")</f>
        <v/>
      </c>
      <c r="L104" s="20" t="n">
        <f aca="true">IF(K104 = "-", -INDIRECT("C" &amp; ROW() - 1),G104)</f>
        <v>0</v>
      </c>
      <c r="M104" s="16" t="n">
        <f aca="true">IF(K104 = "-", SUM(INDIRECT(ADDRESS(2,COLUMN(L104)) &amp; ":" &amp; ADDRESS(ROW(),COLUMN(L104)))), 0)</f>
        <v>0</v>
      </c>
      <c r="N104" s="16" t="n">
        <f aca="false">IF(K104="-",1,0)</f>
        <v>0</v>
      </c>
      <c r="O104" s="16" t="n">
        <f aca="true">IF(M104 = 0, INDIRECT("O" &amp; ROW() - 1), M104)</f>
        <v>0</v>
      </c>
      <c r="S104" s="22" t="str">
        <f aca="true">IF(R104 = "", "", R104 / INDIRECT("D" &amp; ROW() - 1) )</f>
        <v/>
      </c>
      <c r="T104" s="22" t="str">
        <f aca="true">IF(K104="-",IF(ISNUMBER(SEARCH(",", INDIRECT("B" &amp; ROW() - 1) )),1,""), "")</f>
        <v/>
      </c>
    </row>
    <row r="105" s="16" customFormat="true" ht="13.8" hidden="false" customHeight="false" outlineLevel="0" collapsed="false">
      <c r="B105" s="17" t="str">
        <f aca="false">IF(E105="","",VLOOKUP(E105, 'SKU Маскарпоне'!$A$1:$B$50, 2, 0))</f>
        <v/>
      </c>
      <c r="C105" s="17" t="str">
        <f aca="false">IF(E105="","",VLOOKUP(E105, 'SKU заквасочник'!$A$1:$Z$80, IF(D105="-", 11, IF(D105="", 11,  MATCH(D105&amp;"", 'SKU заквасочник'!$A$1:$Z$1, 0))), 0))</f>
        <v/>
      </c>
      <c r="D105" s="17"/>
      <c r="F105" s="19" t="str">
        <f aca="false">IF(E105="-", "-", IF(E105="", "", G105*VLOOKUP(E105, 'SKU Маскарпоне'!$A$1:$C$50, 3, 0)))</f>
        <v/>
      </c>
      <c r="G105" s="20"/>
      <c r="H105" s="21" t="str">
        <f aca="true">IF(K105="","",(INDIRECT("O" &amp; ROW() - 1) - O105))</f>
        <v/>
      </c>
      <c r="I105" s="17" t="str">
        <f aca="true">IF(K105 = "-", INDIRECT("D" &amp; ROW() - 1) * 1890,"")</f>
        <v/>
      </c>
      <c r="J105" s="17" t="str">
        <f aca="true">IF(K105 = "-", INDIRECT("C" &amp; ROW() - 1) ,"")</f>
        <v/>
      </c>
      <c r="L105" s="20" t="n">
        <f aca="true">IF(K105 = "-", -INDIRECT("C" &amp; ROW() - 1),G105)</f>
        <v>0</v>
      </c>
      <c r="M105" s="16" t="n">
        <f aca="true">IF(K105 = "-", SUM(INDIRECT(ADDRESS(2,COLUMN(L105)) &amp; ":" &amp; ADDRESS(ROW(),COLUMN(L105)))), 0)</f>
        <v>0</v>
      </c>
      <c r="N105" s="16" t="n">
        <f aca="false">IF(K105="-",1,0)</f>
        <v>0</v>
      </c>
      <c r="O105" s="16" t="n">
        <f aca="true">IF(M105 = 0, INDIRECT("O" &amp; ROW() - 1), M105)</f>
        <v>0</v>
      </c>
      <c r="S105" s="22" t="str">
        <f aca="true">IF(R105 = "", "", R105 / INDIRECT("D" &amp; ROW() - 1) )</f>
        <v/>
      </c>
      <c r="T105" s="22" t="str">
        <f aca="true">IF(K105="-",IF(ISNUMBER(SEARCH(",", INDIRECT("B" &amp; ROW() - 1) )),1,""), "")</f>
        <v/>
      </c>
    </row>
    <row r="106" s="16" customFormat="true" ht="13.8" hidden="false" customHeight="false" outlineLevel="0" collapsed="false">
      <c r="B106" s="17" t="str">
        <f aca="false">IF(E106="","",VLOOKUP(E106, 'SKU Маскарпоне'!$A$1:$B$50, 2, 0))</f>
        <v/>
      </c>
      <c r="C106" s="17" t="str">
        <f aca="false">IF(E106="","",VLOOKUP(E106, 'SKU заквасочник'!$A$1:$Z$80, IF(D106="-", 11, IF(D106="", 11,  MATCH(D106&amp;"", 'SKU заквасочник'!$A$1:$Z$1, 0))), 0))</f>
        <v/>
      </c>
      <c r="D106" s="17"/>
      <c r="F106" s="19" t="str">
        <f aca="false">IF(E106="-", "-", IF(E106="", "", G106*VLOOKUP(E106, 'SKU Маскарпоне'!$A$1:$C$50, 3, 0)))</f>
        <v/>
      </c>
      <c r="G106" s="20"/>
      <c r="H106" s="21" t="str">
        <f aca="true">IF(K106="","",(INDIRECT("O" &amp; ROW() - 1) - O106))</f>
        <v/>
      </c>
      <c r="I106" s="17" t="str">
        <f aca="true">IF(K106 = "-", INDIRECT("D" &amp; ROW() - 1) * 1890,"")</f>
        <v/>
      </c>
      <c r="J106" s="17" t="str">
        <f aca="true">IF(K106 = "-", INDIRECT("C" &amp; ROW() - 1) ,"")</f>
        <v/>
      </c>
      <c r="L106" s="20" t="n">
        <f aca="true">IF(K106 = "-", -INDIRECT("C" &amp; ROW() - 1),G106)</f>
        <v>0</v>
      </c>
      <c r="M106" s="16" t="n">
        <f aca="true">IF(K106 = "-", SUM(INDIRECT(ADDRESS(2,COLUMN(L106)) &amp; ":" &amp; ADDRESS(ROW(),COLUMN(L106)))), 0)</f>
        <v>0</v>
      </c>
      <c r="N106" s="16" t="n">
        <f aca="false">IF(K106="-",1,0)</f>
        <v>0</v>
      </c>
      <c r="O106" s="16" t="n">
        <f aca="true">IF(M106 = 0, INDIRECT("O" &amp; ROW() - 1), M106)</f>
        <v>0</v>
      </c>
      <c r="S106" s="22" t="str">
        <f aca="true">IF(R106 = "", "", R106 / INDIRECT("D" &amp; ROW() - 1) )</f>
        <v/>
      </c>
      <c r="T106" s="22" t="str">
        <f aca="true">IF(K106="-",IF(ISNUMBER(SEARCH(",", INDIRECT("B" &amp; ROW() - 1) )),1,""), "")</f>
        <v/>
      </c>
    </row>
    <row r="107" s="16" customFormat="true" ht="13.8" hidden="false" customHeight="false" outlineLevel="0" collapsed="false">
      <c r="B107" s="17" t="str">
        <f aca="false">IF(E107="","",VLOOKUP(E107, 'SKU Маскарпоне'!$A$1:$B$50, 2, 0))</f>
        <v/>
      </c>
      <c r="C107" s="17" t="str">
        <f aca="false">IF(E107="","",VLOOKUP(E107, 'SKU заквасочник'!$A$1:$Z$80, IF(D107="-", 11, IF(D107="", 11,  MATCH(D107&amp;"", 'SKU заквасочник'!$A$1:$Z$1, 0))), 0))</f>
        <v/>
      </c>
      <c r="D107" s="17"/>
      <c r="F107" s="19" t="str">
        <f aca="false">IF(E107="-", "-", IF(E107="", "", G107*VLOOKUP(E107, 'SKU Маскарпоне'!$A$1:$C$50, 3, 0)))</f>
        <v/>
      </c>
      <c r="G107" s="20"/>
      <c r="H107" s="21" t="str">
        <f aca="true">IF(K107="","",(INDIRECT("O" &amp; ROW() - 1) - O107))</f>
        <v/>
      </c>
      <c r="I107" s="17" t="str">
        <f aca="true">IF(K107 = "-", INDIRECT("D" &amp; ROW() - 1) * 1890,"")</f>
        <v/>
      </c>
      <c r="J107" s="17" t="str">
        <f aca="true">IF(K107 = "-", INDIRECT("C" &amp; ROW() - 1) ,"")</f>
        <v/>
      </c>
      <c r="L107" s="20" t="n">
        <f aca="true">IF(K107 = "-", -INDIRECT("C" &amp; ROW() - 1),G107)</f>
        <v>0</v>
      </c>
      <c r="M107" s="16" t="n">
        <f aca="true">IF(K107 = "-", SUM(INDIRECT(ADDRESS(2,COLUMN(L107)) &amp; ":" &amp; ADDRESS(ROW(),COLUMN(L107)))), 0)</f>
        <v>0</v>
      </c>
      <c r="N107" s="16" t="n">
        <f aca="false">IF(K107="-",1,0)</f>
        <v>0</v>
      </c>
      <c r="O107" s="16" t="n">
        <f aca="true">IF(M107 = 0, INDIRECT("O" &amp; ROW() - 1), M107)</f>
        <v>0</v>
      </c>
      <c r="S107" s="22" t="str">
        <f aca="true">IF(R107 = "", "", R107 / INDIRECT("D" &amp; ROW() - 1) )</f>
        <v/>
      </c>
      <c r="T107" s="22" t="str">
        <f aca="true">IF(K107="-",IF(ISNUMBER(SEARCH(",", INDIRECT("B" &amp; ROW() - 1) )),1,""), "")</f>
        <v/>
      </c>
    </row>
    <row r="108" s="16" customFormat="true" ht="13.8" hidden="false" customHeight="false" outlineLevel="0" collapsed="false">
      <c r="B108" s="17" t="str">
        <f aca="false">IF(E108="","",VLOOKUP(E108, 'SKU Маскарпоне'!$A$1:$B$50, 2, 0))</f>
        <v/>
      </c>
      <c r="C108" s="17" t="str">
        <f aca="false">IF(E108="","",VLOOKUP(E108, 'SKU заквасочник'!$A$1:$Z$80, IF(D108="-", 11, IF(D108="", 11,  MATCH(D108&amp;"", 'SKU заквасочник'!$A$1:$Z$1, 0))), 0))</f>
        <v/>
      </c>
      <c r="D108" s="17"/>
      <c r="F108" s="19" t="str">
        <f aca="false">IF(E108="-", "-", IF(E108="", "", G108*VLOOKUP(E108, 'SKU Маскарпоне'!$A$1:$C$50, 3, 0)))</f>
        <v/>
      </c>
      <c r="G108" s="20"/>
      <c r="H108" s="21" t="str">
        <f aca="true">IF(K108="","",(INDIRECT("O" &amp; ROW() - 1) - O108))</f>
        <v/>
      </c>
      <c r="I108" s="17" t="str">
        <f aca="true">IF(K108 = "-", INDIRECT("D" &amp; ROW() - 1) * 1890,"")</f>
        <v/>
      </c>
      <c r="J108" s="17" t="str">
        <f aca="true">IF(K108 = "-", INDIRECT("C" &amp; ROW() - 1) ,"")</f>
        <v/>
      </c>
      <c r="L108" s="20" t="n">
        <f aca="true">IF(K108 = "-", -INDIRECT("C" &amp; ROW() - 1),G108)</f>
        <v>0</v>
      </c>
      <c r="M108" s="16" t="n">
        <f aca="true">IF(K108 = "-", SUM(INDIRECT(ADDRESS(2,COLUMN(L108)) &amp; ":" &amp; ADDRESS(ROW(),COLUMN(L108)))), 0)</f>
        <v>0</v>
      </c>
      <c r="N108" s="16" t="n">
        <f aca="false">IF(K108="-",1,0)</f>
        <v>0</v>
      </c>
      <c r="O108" s="16" t="n">
        <f aca="true">IF(M108 = 0, INDIRECT("O" &amp; ROW() - 1), M108)</f>
        <v>0</v>
      </c>
      <c r="S108" s="22" t="str">
        <f aca="true">IF(R108 = "", "", R108 / INDIRECT("D" &amp; ROW() - 1) )</f>
        <v/>
      </c>
      <c r="T108" s="22" t="str">
        <f aca="true">IF(K108="-",IF(ISNUMBER(SEARCH(",", INDIRECT("B" &amp; ROW() - 1) )),1,""), "")</f>
        <v/>
      </c>
    </row>
    <row r="109" s="16" customFormat="true" ht="13.8" hidden="false" customHeight="false" outlineLevel="0" collapsed="false">
      <c r="B109" s="17" t="str">
        <f aca="false">IF(E109="","",VLOOKUP(E109, 'SKU Маскарпоне'!$A$1:$B$50, 2, 0))</f>
        <v/>
      </c>
      <c r="C109" s="17" t="str">
        <f aca="false">IF(E109="","",VLOOKUP(E109, 'SKU заквасочник'!$A$1:$Z$80, IF(D109="-", 11, IF(D109="", 11,  MATCH(D109&amp;"", 'SKU заквасочник'!$A$1:$Z$1, 0))), 0))</f>
        <v/>
      </c>
      <c r="D109" s="17"/>
      <c r="F109" s="19" t="str">
        <f aca="false">IF(E109="-", "-", IF(E109="", "", G109*VLOOKUP(E109, 'SKU Маскарпоне'!$A$1:$C$50, 3, 0)))</f>
        <v/>
      </c>
      <c r="G109" s="20"/>
      <c r="H109" s="21" t="str">
        <f aca="true">IF(K109="","",(INDIRECT("O" &amp; ROW() - 1) - O109))</f>
        <v/>
      </c>
      <c r="I109" s="17" t="str">
        <f aca="true">IF(K109 = "-", INDIRECT("D" &amp; ROW() - 1) * 1890,"")</f>
        <v/>
      </c>
      <c r="J109" s="17" t="str">
        <f aca="true">IF(K109 = "-", INDIRECT("C" &amp; ROW() - 1) ,"")</f>
        <v/>
      </c>
      <c r="L109" s="20" t="n">
        <f aca="true">IF(K109 = "-", -INDIRECT("C" &amp; ROW() - 1),G109)</f>
        <v>0</v>
      </c>
      <c r="M109" s="16" t="n">
        <f aca="true">IF(K109 = "-", SUM(INDIRECT(ADDRESS(2,COLUMN(L109)) &amp; ":" &amp; ADDRESS(ROW(),COLUMN(L109)))), 0)</f>
        <v>0</v>
      </c>
      <c r="N109" s="16" t="n">
        <f aca="false">IF(K109="-",1,0)</f>
        <v>0</v>
      </c>
      <c r="O109" s="16" t="n">
        <f aca="true">IF(M109 = 0, INDIRECT("O" &amp; ROW() - 1), M109)</f>
        <v>0</v>
      </c>
      <c r="S109" s="22" t="str">
        <f aca="true">IF(R109 = "", "", R109 / INDIRECT("D" &amp; ROW() - 1) )</f>
        <v/>
      </c>
      <c r="T109" s="22" t="str">
        <f aca="true">IF(K109="-",IF(ISNUMBER(SEARCH(",", INDIRECT("B" &amp; ROW() - 1) )),1,""), "")</f>
        <v/>
      </c>
    </row>
    <row r="110" s="16" customFormat="true" ht="13.8" hidden="false" customHeight="false" outlineLevel="0" collapsed="false">
      <c r="B110" s="17" t="str">
        <f aca="false">IF(E110="","",VLOOKUP(E110, 'SKU Маскарпоне'!$A$1:$B$50, 2, 0))</f>
        <v/>
      </c>
      <c r="C110" s="17" t="str">
        <f aca="false">IF(E110="","",VLOOKUP(E110, 'SKU заквасочник'!$A$1:$Z$80, IF(D110="-", 11, IF(D110="", 11,  MATCH(D110&amp;"", 'SKU заквасочник'!$A$1:$Z$1, 0))), 0))</f>
        <v/>
      </c>
      <c r="D110" s="17"/>
      <c r="F110" s="19" t="str">
        <f aca="false">IF(E110="-", "-", IF(E110="", "", G110*VLOOKUP(E110, 'SKU Маскарпоне'!$A$1:$C$50, 3, 0)))</f>
        <v/>
      </c>
      <c r="G110" s="20"/>
      <c r="H110" s="21" t="str">
        <f aca="true">IF(K110="","",(INDIRECT("O" &amp; ROW() - 1) - O110))</f>
        <v/>
      </c>
      <c r="I110" s="17" t="str">
        <f aca="true">IF(K110 = "-", INDIRECT("D" &amp; ROW() - 1) * 1890,"")</f>
        <v/>
      </c>
      <c r="J110" s="17" t="str">
        <f aca="true">IF(K110 = "-", INDIRECT("C" &amp; ROW() - 1) ,"")</f>
        <v/>
      </c>
      <c r="L110" s="20" t="n">
        <f aca="true">IF(K110 = "-", -INDIRECT("C" &amp; ROW() - 1),G110)</f>
        <v>0</v>
      </c>
      <c r="M110" s="16" t="n">
        <f aca="true">IF(K110 = "-", SUM(INDIRECT(ADDRESS(2,COLUMN(L110)) &amp; ":" &amp; ADDRESS(ROW(),COLUMN(L110)))), 0)</f>
        <v>0</v>
      </c>
      <c r="N110" s="16" t="n">
        <f aca="false">IF(K110="-",1,0)</f>
        <v>0</v>
      </c>
      <c r="O110" s="16" t="n">
        <f aca="true">IF(M110 = 0, INDIRECT("O" &amp; ROW() - 1), M110)</f>
        <v>0</v>
      </c>
      <c r="S110" s="22" t="str">
        <f aca="true">IF(R110 = "", "", R110 / INDIRECT("D" &amp; ROW() - 1) )</f>
        <v/>
      </c>
      <c r="T110" s="22" t="str">
        <f aca="true">IF(K110="-",IF(ISNUMBER(SEARCH(",", INDIRECT("B" &amp; ROW() - 1) )),1,""), "")</f>
        <v/>
      </c>
    </row>
    <row r="111" s="16" customFormat="true" ht="13.8" hidden="false" customHeight="false" outlineLevel="0" collapsed="false">
      <c r="B111" s="17" t="str">
        <f aca="false">IF(E111="","",VLOOKUP(E111, 'SKU Маскарпоне'!$A$1:$B$50, 2, 0))</f>
        <v/>
      </c>
      <c r="C111" s="17" t="str">
        <f aca="false">IF(E111="","",VLOOKUP(E111, 'SKU заквасочник'!$A$1:$Z$80, IF(D111="-", 11, IF(D111="", 11,  MATCH(D111&amp;"", 'SKU заквасочник'!$A$1:$Z$1, 0))), 0))</f>
        <v/>
      </c>
      <c r="D111" s="17"/>
      <c r="F111" s="19" t="str">
        <f aca="false">IF(E111="-", "-", IF(E111="", "", G111*VLOOKUP(E111, 'SKU Маскарпоне'!$A$1:$C$50, 3, 0)))</f>
        <v/>
      </c>
      <c r="G111" s="20"/>
      <c r="H111" s="21" t="str">
        <f aca="true">IF(K111="","",(INDIRECT("O" &amp; ROW() - 1) - O111))</f>
        <v/>
      </c>
      <c r="I111" s="17" t="str">
        <f aca="true">IF(K111 = "-", INDIRECT("D" &amp; ROW() - 1) * 1890,"")</f>
        <v/>
      </c>
      <c r="J111" s="17" t="str">
        <f aca="true">IF(K111 = "-", INDIRECT("C" &amp; ROW() - 1) ,"")</f>
        <v/>
      </c>
      <c r="L111" s="20" t="n">
        <f aca="true">IF(K111 = "-", -INDIRECT("C" &amp; ROW() - 1),G111)</f>
        <v>0</v>
      </c>
      <c r="M111" s="16" t="n">
        <f aca="true">IF(K111 = "-", SUM(INDIRECT(ADDRESS(2,COLUMN(L111)) &amp; ":" &amp; ADDRESS(ROW(),COLUMN(L111)))), 0)</f>
        <v>0</v>
      </c>
      <c r="N111" s="16" t="n">
        <f aca="false">IF(K111="-",1,0)</f>
        <v>0</v>
      </c>
      <c r="O111" s="16" t="n">
        <f aca="true">IF(M111 = 0, INDIRECT("O" &amp; ROW() - 1), M111)</f>
        <v>0</v>
      </c>
      <c r="S111" s="22" t="str">
        <f aca="true">IF(R111 = "", "", R111 / INDIRECT("D" &amp; ROW() - 1) )</f>
        <v/>
      </c>
      <c r="T111" s="22" t="str">
        <f aca="true">IF(K111="-",IF(ISNUMBER(SEARCH(",", INDIRECT("B" &amp; ROW() - 1) )),1,""), "")</f>
        <v/>
      </c>
    </row>
    <row r="112" s="16" customFormat="true" ht="13.8" hidden="false" customHeight="false" outlineLevel="0" collapsed="false">
      <c r="B112" s="17" t="str">
        <f aca="false">IF(E112="","",VLOOKUP(E112, 'SKU Маскарпоне'!$A$1:$B$50, 2, 0))</f>
        <v/>
      </c>
      <c r="C112" s="17" t="str">
        <f aca="false">IF(E112="","",VLOOKUP(E112, 'SKU заквасочник'!$A$1:$Z$80, IF(D112="-", 11, IF(D112="", 11,  MATCH(D112&amp;"", 'SKU заквасочник'!$A$1:$Z$1, 0))), 0))</f>
        <v/>
      </c>
      <c r="D112" s="17"/>
      <c r="F112" s="19" t="str">
        <f aca="false">IF(E112="-", "-", IF(E112="", "", G112*VLOOKUP(E112, 'SKU Маскарпоне'!$A$1:$C$50, 3, 0)))</f>
        <v/>
      </c>
      <c r="G112" s="20"/>
      <c r="H112" s="21" t="str">
        <f aca="true">IF(K112="","",(INDIRECT("O" &amp; ROW() - 1) - O112))</f>
        <v/>
      </c>
      <c r="I112" s="17" t="str">
        <f aca="true">IF(K112 = "-", INDIRECT("D" &amp; ROW() - 1) * 1890,"")</f>
        <v/>
      </c>
      <c r="J112" s="17" t="str">
        <f aca="true">IF(K112 = "-", INDIRECT("C" &amp; ROW() - 1) ,"")</f>
        <v/>
      </c>
      <c r="L112" s="20" t="n">
        <f aca="true">IF(K112 = "-", -INDIRECT("C" &amp; ROW() - 1),G112)</f>
        <v>0</v>
      </c>
      <c r="M112" s="16" t="n">
        <f aca="true">IF(K112 = "-", SUM(INDIRECT(ADDRESS(2,COLUMN(L112)) &amp; ":" &amp; ADDRESS(ROW(),COLUMN(L112)))), 0)</f>
        <v>0</v>
      </c>
      <c r="N112" s="16" t="n">
        <f aca="false">IF(K112="-",1,0)</f>
        <v>0</v>
      </c>
      <c r="O112" s="16" t="n">
        <f aca="true">IF(M112 = 0, INDIRECT("O" &amp; ROW() - 1), M112)</f>
        <v>0</v>
      </c>
      <c r="S112" s="22" t="str">
        <f aca="true">IF(R112 = "", "", R112 / INDIRECT("D" &amp; ROW() - 1) )</f>
        <v/>
      </c>
      <c r="T112" s="22" t="str">
        <f aca="true">IF(K112="-",IF(ISNUMBER(SEARCH(",", INDIRECT("B" &amp; ROW() - 1) )),1,""), "")</f>
        <v/>
      </c>
    </row>
    <row r="113" s="16" customFormat="true" ht="13.8" hidden="false" customHeight="false" outlineLevel="0" collapsed="false">
      <c r="B113" s="17" t="str">
        <f aca="false">IF(E113="","",VLOOKUP(E113, 'SKU Маскарпоне'!$A$1:$B$50, 2, 0))</f>
        <v/>
      </c>
      <c r="C113" s="17" t="str">
        <f aca="false">IF(E113="","",VLOOKUP(E113, 'SKU заквасочник'!$A$1:$Z$80, IF(D113="-", 11, IF(D113="", 11,  MATCH(D113&amp;"", 'SKU заквасочник'!$A$1:$Z$1, 0))), 0))</f>
        <v/>
      </c>
      <c r="D113" s="17"/>
      <c r="F113" s="19" t="str">
        <f aca="false">IF(E113="-", "-", IF(E113="", "", G113*VLOOKUP(E113, 'SKU Маскарпоне'!$A$1:$C$50, 3, 0)))</f>
        <v/>
      </c>
      <c r="G113" s="20"/>
      <c r="H113" s="21" t="str">
        <f aca="true">IF(K113="","",(INDIRECT("O" &amp; ROW() - 1) - O113))</f>
        <v/>
      </c>
      <c r="I113" s="17" t="str">
        <f aca="true">IF(K113 = "-", INDIRECT("D" &amp; ROW() - 1) * 1890,"")</f>
        <v/>
      </c>
      <c r="J113" s="17" t="str">
        <f aca="true">IF(K113 = "-", INDIRECT("C" &amp; ROW() - 1) ,"")</f>
        <v/>
      </c>
      <c r="L113" s="20" t="n">
        <f aca="true">IF(K113 = "-", -INDIRECT("C" &amp; ROW() - 1),G113)</f>
        <v>0</v>
      </c>
      <c r="M113" s="16" t="n">
        <f aca="true">IF(K113 = "-", SUM(INDIRECT(ADDRESS(2,COLUMN(L113)) &amp; ":" &amp; ADDRESS(ROW(),COLUMN(L113)))), 0)</f>
        <v>0</v>
      </c>
      <c r="N113" s="16" t="n">
        <f aca="false">IF(K113="-",1,0)</f>
        <v>0</v>
      </c>
      <c r="O113" s="16" t="n">
        <f aca="true">IF(M113 = 0, INDIRECT("O" &amp; ROW() - 1), M113)</f>
        <v>0</v>
      </c>
      <c r="S113" s="22" t="str">
        <f aca="true">IF(R113 = "", "", R113 / INDIRECT("D" &amp; ROW() - 1) )</f>
        <v/>
      </c>
      <c r="T113" s="22" t="str">
        <f aca="true">IF(K113="-",IF(ISNUMBER(SEARCH(",", INDIRECT("B" &amp; ROW() - 1) )),1,""), "")</f>
        <v/>
      </c>
    </row>
    <row r="114" s="16" customFormat="true" ht="13.8" hidden="false" customHeight="false" outlineLevel="0" collapsed="false">
      <c r="B114" s="17" t="str">
        <f aca="false">IF(E114="","",VLOOKUP(E114, 'SKU Маскарпоне'!$A$1:$B$50, 2, 0))</f>
        <v/>
      </c>
      <c r="C114" s="17" t="str">
        <f aca="false">IF(E114="","",VLOOKUP(E114, 'SKU заквасочник'!$A$1:$Z$80, IF(D114="-", 11, IF(D114="", 11,  MATCH(D114&amp;"", 'SKU заквасочник'!$A$1:$Z$1, 0))), 0))</f>
        <v/>
      </c>
      <c r="D114" s="17"/>
      <c r="F114" s="19" t="str">
        <f aca="false">IF(E114="-", "-", IF(E114="", "", G114*VLOOKUP(E114, 'SKU Маскарпоне'!$A$1:$C$50, 3, 0)))</f>
        <v/>
      </c>
      <c r="G114" s="20"/>
      <c r="H114" s="21" t="str">
        <f aca="true">IF(K114="","",(INDIRECT("O" &amp; ROW() - 1) - O114))</f>
        <v/>
      </c>
      <c r="I114" s="17" t="str">
        <f aca="true">IF(K114 = "-", INDIRECT("D" &amp; ROW() - 1) * 1890,"")</f>
        <v/>
      </c>
      <c r="J114" s="17" t="str">
        <f aca="true">IF(K114 = "-", INDIRECT("C" &amp; ROW() - 1) ,"")</f>
        <v/>
      </c>
      <c r="L114" s="20" t="n">
        <f aca="true">IF(K114 = "-", -INDIRECT("C" &amp; ROW() - 1),G114)</f>
        <v>0</v>
      </c>
      <c r="M114" s="16" t="n">
        <f aca="true">IF(K114 = "-", SUM(INDIRECT(ADDRESS(2,COLUMN(L114)) &amp; ":" &amp; ADDRESS(ROW(),COLUMN(L114)))), 0)</f>
        <v>0</v>
      </c>
      <c r="N114" s="16" t="n">
        <f aca="false">IF(K114="-",1,0)</f>
        <v>0</v>
      </c>
      <c r="O114" s="16" t="n">
        <f aca="true">IF(M114 = 0, INDIRECT("O" &amp; ROW() - 1), M114)</f>
        <v>0</v>
      </c>
      <c r="S114" s="22" t="str">
        <f aca="true">IF(R114 = "", "", R114 / INDIRECT("D" &amp; ROW() - 1) )</f>
        <v/>
      </c>
      <c r="T114" s="22" t="str">
        <f aca="true">IF(K114="-",IF(ISNUMBER(SEARCH(",", INDIRECT("B" &amp; ROW() - 1) )),1,""), "")</f>
        <v/>
      </c>
    </row>
    <row r="115" s="16" customFormat="true" ht="13.8" hidden="false" customHeight="false" outlineLevel="0" collapsed="false">
      <c r="B115" s="17" t="str">
        <f aca="false">IF(E115="","",VLOOKUP(E115, 'SKU Маскарпоне'!$A$1:$B$50, 2, 0))</f>
        <v/>
      </c>
      <c r="C115" s="17" t="str">
        <f aca="false">IF(E115="","",VLOOKUP(E115, 'SKU заквасочник'!$A$1:$Z$80, IF(D115="-", 11, IF(D115="", 11,  MATCH(D115&amp;"", 'SKU заквасочник'!$A$1:$Z$1, 0))), 0))</f>
        <v/>
      </c>
      <c r="D115" s="17"/>
      <c r="F115" s="19" t="str">
        <f aca="false">IF(E115="-", "-", IF(E115="", "", G115*VLOOKUP(E115, 'SKU Маскарпоне'!$A$1:$C$50, 3, 0)))</f>
        <v/>
      </c>
      <c r="G115" s="20"/>
      <c r="H115" s="21" t="str">
        <f aca="true">IF(K115="","",(INDIRECT("O" &amp; ROW() - 1) - O115))</f>
        <v/>
      </c>
      <c r="I115" s="17" t="str">
        <f aca="true">IF(K115 = "-", INDIRECT("D" &amp; ROW() - 1) * 1890,"")</f>
        <v/>
      </c>
      <c r="J115" s="17" t="str">
        <f aca="true">IF(K115 = "-", INDIRECT("C" &amp; ROW() - 1) ,"")</f>
        <v/>
      </c>
      <c r="L115" s="20" t="n">
        <f aca="true">IF(K115 = "-", -INDIRECT("C" &amp; ROW() - 1),G115)</f>
        <v>0</v>
      </c>
      <c r="M115" s="16" t="n">
        <f aca="true">IF(K115 = "-", SUM(INDIRECT(ADDRESS(2,COLUMN(L115)) &amp; ":" &amp; ADDRESS(ROW(),COLUMN(L115)))), 0)</f>
        <v>0</v>
      </c>
      <c r="N115" s="16" t="n">
        <f aca="false">IF(K115="-",1,0)</f>
        <v>0</v>
      </c>
      <c r="O115" s="16" t="n">
        <f aca="true">IF(M115 = 0, INDIRECT("O" &amp; ROW() - 1), M115)</f>
        <v>0</v>
      </c>
      <c r="S115" s="22" t="str">
        <f aca="true">IF(R115 = "", "", R115 / INDIRECT("D" &amp; ROW() - 1) )</f>
        <v/>
      </c>
      <c r="T115" s="22" t="str">
        <f aca="true">IF(K115="-",IF(ISNUMBER(SEARCH(",", INDIRECT("B" &amp; ROW() - 1) )),1,""), "")</f>
        <v/>
      </c>
    </row>
    <row r="116" s="16" customFormat="true" ht="13.8" hidden="false" customHeight="false" outlineLevel="0" collapsed="false">
      <c r="B116" s="17" t="str">
        <f aca="false">IF(E116="","",VLOOKUP(E116, 'SKU Маскарпоне'!$A$1:$B$50, 2, 0))</f>
        <v/>
      </c>
      <c r="C116" s="17" t="str">
        <f aca="false">IF(E116="","",VLOOKUP(E116, 'SKU заквасочник'!$A$1:$Z$80, IF(D116="-", 11, IF(D116="", 11,  MATCH(D116&amp;"", 'SKU заквасочник'!$A$1:$Z$1, 0))), 0))</f>
        <v/>
      </c>
      <c r="D116" s="17"/>
      <c r="F116" s="19" t="str">
        <f aca="false">IF(E116="-", "-", IF(E116="", "", G116*VLOOKUP(E116, 'SKU Маскарпоне'!$A$1:$C$50, 3, 0)))</f>
        <v/>
      </c>
      <c r="G116" s="20"/>
      <c r="H116" s="21" t="str">
        <f aca="true">IF(K116="","",(INDIRECT("O" &amp; ROW() - 1) - O116))</f>
        <v/>
      </c>
      <c r="I116" s="17" t="str">
        <f aca="true">IF(K116 = "-", INDIRECT("D" &amp; ROW() - 1) * 1890,"")</f>
        <v/>
      </c>
      <c r="J116" s="17" t="str">
        <f aca="true">IF(K116 = "-", INDIRECT("C" &amp; ROW() - 1) ,"")</f>
        <v/>
      </c>
      <c r="L116" s="20" t="n">
        <f aca="true">IF(K116 = "-", -INDIRECT("C" &amp; ROW() - 1),G116)</f>
        <v>0</v>
      </c>
      <c r="M116" s="16" t="n">
        <f aca="true">IF(K116 = "-", SUM(INDIRECT(ADDRESS(2,COLUMN(L116)) &amp; ":" &amp; ADDRESS(ROW(),COLUMN(L116)))), 0)</f>
        <v>0</v>
      </c>
      <c r="N116" s="16" t="n">
        <f aca="false">IF(K116="-",1,0)</f>
        <v>0</v>
      </c>
      <c r="O116" s="16" t="n">
        <f aca="true">IF(M116 = 0, INDIRECT("O" &amp; ROW() - 1), M116)</f>
        <v>0</v>
      </c>
      <c r="S116" s="22" t="str">
        <f aca="true">IF(R116 = "", "", R116 / INDIRECT("D" &amp; ROW() - 1) )</f>
        <v/>
      </c>
      <c r="T116" s="22" t="str">
        <f aca="true">IF(K116="-",IF(ISNUMBER(SEARCH(",", INDIRECT("B" &amp; ROW() - 1) )),1,""), "")</f>
        <v/>
      </c>
    </row>
    <row r="117" s="16" customFormat="true" ht="13.8" hidden="false" customHeight="false" outlineLevel="0" collapsed="false">
      <c r="B117" s="17" t="str">
        <f aca="false">IF(E117="","",VLOOKUP(E117, 'SKU Маскарпоне'!$A$1:$B$50, 2, 0))</f>
        <v/>
      </c>
      <c r="C117" s="17" t="str">
        <f aca="false">IF(E117="","",VLOOKUP(E117, 'SKU заквасочник'!$A$1:$Z$80, IF(D117="-", 11, IF(D117="", 11,  MATCH(D117&amp;"", 'SKU заквасочник'!$A$1:$Z$1, 0))), 0))</f>
        <v/>
      </c>
      <c r="D117" s="17"/>
      <c r="F117" s="19" t="str">
        <f aca="false">IF(E117="-", "-", IF(E117="", "", G117*VLOOKUP(E117, 'SKU Маскарпоне'!$A$1:$C$50, 3, 0)))</f>
        <v/>
      </c>
      <c r="G117" s="20"/>
      <c r="H117" s="21" t="str">
        <f aca="true">IF(K117="","",(INDIRECT("O" &amp; ROW() - 1) - O117))</f>
        <v/>
      </c>
      <c r="I117" s="17" t="str">
        <f aca="true">IF(K117 = "-", INDIRECT("D" &amp; ROW() - 1) * 1890,"")</f>
        <v/>
      </c>
      <c r="J117" s="17" t="str">
        <f aca="true">IF(K117 = "-", INDIRECT("C" &amp; ROW() - 1) ,"")</f>
        <v/>
      </c>
      <c r="L117" s="20" t="n">
        <f aca="true">IF(K117 = "-", -INDIRECT("C" &amp; ROW() - 1),G117)</f>
        <v>0</v>
      </c>
      <c r="M117" s="16" t="n">
        <f aca="true">IF(K117 = "-", SUM(INDIRECT(ADDRESS(2,COLUMN(L117)) &amp; ":" &amp; ADDRESS(ROW(),COLUMN(L117)))), 0)</f>
        <v>0</v>
      </c>
      <c r="N117" s="16" t="n">
        <f aca="false">IF(K117="-",1,0)</f>
        <v>0</v>
      </c>
      <c r="O117" s="16" t="n">
        <f aca="true">IF(M117 = 0, INDIRECT("O" &amp; ROW() - 1), M117)</f>
        <v>0</v>
      </c>
      <c r="S117" s="22" t="str">
        <f aca="true">IF(R117 = "", "", R117 / INDIRECT("D" &amp; ROW() - 1) )</f>
        <v/>
      </c>
      <c r="T117" s="22" t="str">
        <f aca="true">IF(K117="-",IF(ISNUMBER(SEARCH(",", INDIRECT("B" &amp; ROW() - 1) )),1,""), "")</f>
        <v/>
      </c>
    </row>
    <row r="118" s="16" customFormat="true" ht="13.8" hidden="false" customHeight="false" outlineLevel="0" collapsed="false">
      <c r="B118" s="17" t="str">
        <f aca="false">IF(E118="","",VLOOKUP(E118, 'SKU Маскарпоне'!$A$1:$B$50, 2, 0))</f>
        <v/>
      </c>
      <c r="C118" s="17" t="str">
        <f aca="false">IF(E118="","",VLOOKUP(E118, 'SKU заквасочник'!$A$1:$Z$80, IF(D118="-", 11, IF(D118="", 11,  MATCH(D118&amp;"", 'SKU заквасочник'!$A$1:$Z$1, 0))), 0))</f>
        <v/>
      </c>
      <c r="D118" s="17"/>
      <c r="F118" s="19" t="str">
        <f aca="false">IF(E118="-", "-", IF(E118="", "", G118*VLOOKUP(E118, 'SKU Маскарпоне'!$A$1:$C$50, 3, 0)))</f>
        <v/>
      </c>
      <c r="G118" s="20"/>
      <c r="H118" s="21" t="str">
        <f aca="true">IF(K118="","",(INDIRECT("O" &amp; ROW() - 1) - O118))</f>
        <v/>
      </c>
      <c r="I118" s="17" t="str">
        <f aca="true">IF(K118 = "-", INDIRECT("D" &amp; ROW() - 1) * 1890,"")</f>
        <v/>
      </c>
      <c r="J118" s="17" t="str">
        <f aca="true">IF(K118 = "-", INDIRECT("C" &amp; ROW() - 1) ,"")</f>
        <v/>
      </c>
      <c r="L118" s="20" t="n">
        <f aca="true">IF(K118 = "-", -INDIRECT("C" &amp; ROW() - 1),G118)</f>
        <v>0</v>
      </c>
      <c r="M118" s="16" t="n">
        <f aca="true">IF(K118 = "-", SUM(INDIRECT(ADDRESS(2,COLUMN(L118)) &amp; ":" &amp; ADDRESS(ROW(),COLUMN(L118)))), 0)</f>
        <v>0</v>
      </c>
      <c r="N118" s="16" t="n">
        <f aca="false">IF(K118="-",1,0)</f>
        <v>0</v>
      </c>
      <c r="O118" s="16" t="n">
        <f aca="true">IF(M118 = 0, INDIRECT("O" &amp; ROW() - 1), M118)</f>
        <v>0</v>
      </c>
      <c r="S118" s="22" t="str">
        <f aca="true">IF(R118 = "", "", R118 / INDIRECT("D" &amp; ROW() - 1) )</f>
        <v/>
      </c>
      <c r="T118" s="22" t="str">
        <f aca="true">IF(K118="-",IF(ISNUMBER(SEARCH(",", INDIRECT("B" &amp; ROW() - 1) )),1,""), "")</f>
        <v/>
      </c>
    </row>
    <row r="119" s="16" customFormat="true" ht="13.8" hidden="false" customHeight="false" outlineLevel="0" collapsed="false">
      <c r="B119" s="17" t="str">
        <f aca="false">IF(E119="","",VLOOKUP(E119, 'SKU Маскарпоне'!$A$1:$B$50, 2, 0))</f>
        <v/>
      </c>
      <c r="C119" s="17" t="str">
        <f aca="false">IF(E119="","",VLOOKUP(E119, 'SKU заквасочник'!$A$1:$Z$80, IF(D119="-", 11, IF(D119="", 11,  MATCH(D119&amp;"", 'SKU заквасочник'!$A$1:$Z$1, 0))), 0))</f>
        <v/>
      </c>
      <c r="D119" s="17"/>
      <c r="F119" s="19" t="str">
        <f aca="false">IF(E119="-", "-", IF(E119="", "", G119*VLOOKUP(E119, 'SKU Маскарпоне'!$A$1:$C$50, 3, 0)))</f>
        <v/>
      </c>
      <c r="G119" s="20"/>
      <c r="H119" s="21" t="str">
        <f aca="true">IF(K119="","",(INDIRECT("O" &amp; ROW() - 1) - O119))</f>
        <v/>
      </c>
      <c r="I119" s="17" t="str">
        <f aca="true">IF(K119 = "-", INDIRECT("D" &amp; ROW() - 1) * 1890,"")</f>
        <v/>
      </c>
      <c r="J119" s="17" t="str">
        <f aca="true">IF(K119 = "-", INDIRECT("C" &amp; ROW() - 1) ,"")</f>
        <v/>
      </c>
      <c r="L119" s="20" t="n">
        <f aca="true">IF(K119 = "-", -INDIRECT("C" &amp; ROW() - 1),G119)</f>
        <v>0</v>
      </c>
      <c r="M119" s="16" t="n">
        <f aca="true">IF(K119 = "-", SUM(INDIRECT(ADDRESS(2,COLUMN(L119)) &amp; ":" &amp; ADDRESS(ROW(),COLUMN(L119)))), 0)</f>
        <v>0</v>
      </c>
      <c r="N119" s="16" t="n">
        <f aca="false">IF(K119="-",1,0)</f>
        <v>0</v>
      </c>
      <c r="O119" s="16" t="n">
        <f aca="true">IF(M119 = 0, INDIRECT("O" &amp; ROW() - 1), M119)</f>
        <v>0</v>
      </c>
      <c r="S119" s="22" t="str">
        <f aca="true">IF(R119 = "", "", R119 / INDIRECT("D" &amp; ROW() - 1) )</f>
        <v/>
      </c>
      <c r="T119" s="22" t="str">
        <f aca="true">IF(K119="-",IF(ISNUMBER(SEARCH(",", INDIRECT("B" &amp; ROW() - 1) )),1,""), "")</f>
        <v/>
      </c>
    </row>
    <row r="120" s="16" customFormat="true" ht="13.8" hidden="false" customHeight="false" outlineLevel="0" collapsed="false">
      <c r="B120" s="17" t="str">
        <f aca="false">IF(E120="","",VLOOKUP(E120, 'SKU Маскарпоне'!$A$1:$B$50, 2, 0))</f>
        <v/>
      </c>
      <c r="C120" s="17" t="str">
        <f aca="false">IF(E120="","",VLOOKUP(E120, 'SKU заквасочник'!$A$1:$Z$80, IF(D120="-", 11, IF(D120="", 11,  MATCH(D120&amp;"", 'SKU заквасочник'!$A$1:$Z$1, 0))), 0))</f>
        <v/>
      </c>
      <c r="D120" s="17"/>
      <c r="F120" s="19" t="str">
        <f aca="false">IF(E120="-", "-", IF(E120="", "", G120*VLOOKUP(E120, 'SKU Маскарпоне'!$A$1:$C$50, 3, 0)))</f>
        <v/>
      </c>
      <c r="G120" s="20"/>
      <c r="H120" s="21" t="str">
        <f aca="true">IF(K120="","",(INDIRECT("O" &amp; ROW() - 1) - O120))</f>
        <v/>
      </c>
      <c r="I120" s="17" t="str">
        <f aca="true">IF(K120 = "-", INDIRECT("D" &amp; ROW() - 1) * 1890,"")</f>
        <v/>
      </c>
      <c r="J120" s="17" t="str">
        <f aca="true">IF(K120 = "-", INDIRECT("C" &amp; ROW() - 1) ,"")</f>
        <v/>
      </c>
      <c r="L120" s="20" t="n">
        <f aca="true">IF(K120 = "-", -INDIRECT("C" &amp; ROW() - 1),G120)</f>
        <v>0</v>
      </c>
      <c r="M120" s="16" t="n">
        <f aca="true">IF(K120 = "-", SUM(INDIRECT(ADDRESS(2,COLUMN(L120)) &amp; ":" &amp; ADDRESS(ROW(),COLUMN(L120)))), 0)</f>
        <v>0</v>
      </c>
      <c r="N120" s="16" t="n">
        <f aca="false">IF(K120="-",1,0)</f>
        <v>0</v>
      </c>
      <c r="O120" s="16" t="n">
        <f aca="true">IF(M120 = 0, INDIRECT("O" &amp; ROW() - 1), M120)</f>
        <v>0</v>
      </c>
      <c r="S120" s="22" t="str">
        <f aca="true">IF(R120 = "", "", R120 / INDIRECT("D" &amp; ROW() - 1) )</f>
        <v/>
      </c>
      <c r="T120" s="22" t="str">
        <f aca="true">IF(K120="-",IF(ISNUMBER(SEARCH(",", INDIRECT("B" &amp; ROW() - 1) )),1,""), "")</f>
        <v/>
      </c>
    </row>
    <row r="121" s="16" customFormat="true" ht="13.8" hidden="false" customHeight="false" outlineLevel="0" collapsed="false">
      <c r="B121" s="17" t="str">
        <f aca="false">IF(E121="","",VLOOKUP(E121, 'SKU Маскарпоне'!$A$1:$B$50, 2, 0))</f>
        <v/>
      </c>
      <c r="C121" s="17" t="str">
        <f aca="false">IF(E121="","",VLOOKUP(E121, 'SKU заквасочник'!$A$1:$Z$80, IF(D121="-", 11, IF(D121="", 11,  MATCH(D121&amp;"", 'SKU заквасочник'!$A$1:$Z$1, 0))), 0))</f>
        <v/>
      </c>
      <c r="D121" s="17"/>
      <c r="F121" s="19" t="str">
        <f aca="false">IF(E121="-", "-", IF(E121="", "", G121*VLOOKUP(E121, 'SKU Маскарпоне'!$A$1:$C$50, 3, 0)))</f>
        <v/>
      </c>
      <c r="G121" s="20"/>
      <c r="H121" s="21" t="str">
        <f aca="true">IF(K121="","",(INDIRECT("O" &amp; ROW() - 1) - O121))</f>
        <v/>
      </c>
      <c r="I121" s="17" t="str">
        <f aca="true">IF(K121 = "-", INDIRECT("D" &amp; ROW() - 1) * 1890,"")</f>
        <v/>
      </c>
      <c r="J121" s="17" t="str">
        <f aca="true">IF(K121 = "-", INDIRECT("C" &amp; ROW() - 1) ,"")</f>
        <v/>
      </c>
      <c r="L121" s="20" t="n">
        <f aca="true">IF(K121 = "-", -INDIRECT("C" &amp; ROW() - 1),G121)</f>
        <v>0</v>
      </c>
      <c r="M121" s="16" t="n">
        <f aca="true">IF(K121 = "-", SUM(INDIRECT(ADDRESS(2,COLUMN(L121)) &amp; ":" &amp; ADDRESS(ROW(),COLUMN(L121)))), 0)</f>
        <v>0</v>
      </c>
      <c r="N121" s="16" t="n">
        <f aca="false">IF(K121="-",1,0)</f>
        <v>0</v>
      </c>
      <c r="O121" s="16" t="n">
        <f aca="true">IF(M121 = 0, INDIRECT("O" &amp; ROW() - 1), M121)</f>
        <v>0</v>
      </c>
      <c r="S121" s="22" t="str">
        <f aca="true">IF(R121 = "", "", R121 / INDIRECT("D" &amp; ROW() - 1) )</f>
        <v/>
      </c>
      <c r="T121" s="22" t="str">
        <f aca="true">IF(K121="-",IF(ISNUMBER(SEARCH(",", INDIRECT("B" &amp; ROW() - 1) )),1,""), "")</f>
        <v/>
      </c>
    </row>
    <row r="122" s="16" customFormat="true" ht="13.8" hidden="false" customHeight="false" outlineLevel="0" collapsed="false">
      <c r="B122" s="17" t="str">
        <f aca="false">IF(E122="","",VLOOKUP(E122, 'SKU Маскарпоне'!$A$1:$B$50, 2, 0))</f>
        <v/>
      </c>
      <c r="C122" s="17" t="str">
        <f aca="false">IF(E122="","",VLOOKUP(E122, 'SKU заквасочник'!$A$1:$Z$80, IF(D122="-", 11, IF(D122="", 11,  MATCH(D122&amp;"", 'SKU заквасочник'!$A$1:$Z$1, 0))), 0))</f>
        <v/>
      </c>
      <c r="D122" s="17"/>
      <c r="F122" s="19" t="str">
        <f aca="false">IF(E122="-", "-", IF(E122="", "", G122*VLOOKUP(E122, 'SKU Маскарпоне'!$A$1:$C$50, 3, 0)))</f>
        <v/>
      </c>
      <c r="G122" s="20"/>
      <c r="H122" s="21" t="str">
        <f aca="true">IF(K122="","",(INDIRECT("O" &amp; ROW() - 1) - O122))</f>
        <v/>
      </c>
      <c r="I122" s="17" t="str">
        <f aca="true">IF(K122 = "-", INDIRECT("D" &amp; ROW() - 1) * 1890,"")</f>
        <v/>
      </c>
      <c r="J122" s="17" t="str">
        <f aca="true">IF(K122 = "-", INDIRECT("C" &amp; ROW() - 1) ,"")</f>
        <v/>
      </c>
      <c r="L122" s="20" t="n">
        <f aca="true">IF(K122 = "-", -INDIRECT("C" &amp; ROW() - 1),G122)</f>
        <v>0</v>
      </c>
      <c r="M122" s="16" t="n">
        <f aca="true">IF(K122 = "-", SUM(INDIRECT(ADDRESS(2,COLUMN(L122)) &amp; ":" &amp; ADDRESS(ROW(),COLUMN(L122)))), 0)</f>
        <v>0</v>
      </c>
      <c r="N122" s="16" t="n">
        <f aca="false">IF(K122="-",1,0)</f>
        <v>0</v>
      </c>
      <c r="O122" s="16" t="n">
        <f aca="true">IF(M122 = 0, INDIRECT("O" &amp; ROW() - 1), M122)</f>
        <v>0</v>
      </c>
      <c r="S122" s="22" t="str">
        <f aca="true">IF(R122 = "", "", R122 / INDIRECT("D" &amp; ROW() - 1) )</f>
        <v/>
      </c>
      <c r="T122" s="22" t="str">
        <f aca="true">IF(K122="-",IF(ISNUMBER(SEARCH(",", INDIRECT("B" &amp; ROW() - 1) )),1,""), "")</f>
        <v/>
      </c>
    </row>
    <row r="123" s="16" customFormat="true" ht="13.8" hidden="false" customHeight="false" outlineLevel="0" collapsed="false">
      <c r="B123" s="17" t="str">
        <f aca="false">IF(E123="","",VLOOKUP(E123, 'SKU Маскарпоне'!$A$1:$B$50, 2, 0))</f>
        <v/>
      </c>
      <c r="C123" s="17" t="str">
        <f aca="false">IF(E123="","",VLOOKUP(E123, 'SKU заквасочник'!$A$1:$Z$80, IF(D123="-", 11, IF(D123="", 11,  MATCH(D123&amp;"", 'SKU заквасочник'!$A$1:$Z$1, 0))), 0))</f>
        <v/>
      </c>
      <c r="D123" s="17"/>
      <c r="F123" s="19" t="str">
        <f aca="false">IF(E123="-", "-", IF(E123="", "", G123*VLOOKUP(E123, 'SKU Маскарпоне'!$A$1:$C$50, 3, 0)))</f>
        <v/>
      </c>
      <c r="G123" s="20"/>
      <c r="H123" s="21" t="str">
        <f aca="true">IF(K123="","",(INDIRECT("O" &amp; ROW() - 1) - O123))</f>
        <v/>
      </c>
      <c r="I123" s="17" t="str">
        <f aca="true">IF(K123 = "-", INDIRECT("D" &amp; ROW() - 1) * 1890,"")</f>
        <v/>
      </c>
      <c r="J123" s="17" t="str">
        <f aca="true">IF(K123 = "-", INDIRECT("C" &amp; ROW() - 1) ,"")</f>
        <v/>
      </c>
      <c r="L123" s="20" t="n">
        <f aca="true">IF(K123 = "-", -INDIRECT("C" &amp; ROW() - 1),G123)</f>
        <v>0</v>
      </c>
      <c r="M123" s="16" t="n">
        <f aca="true">IF(K123 = "-", SUM(INDIRECT(ADDRESS(2,COLUMN(L123)) &amp; ":" &amp; ADDRESS(ROW(),COLUMN(L123)))), 0)</f>
        <v>0</v>
      </c>
      <c r="N123" s="16" t="n">
        <f aca="false">IF(K123="-",1,0)</f>
        <v>0</v>
      </c>
      <c r="O123" s="16" t="n">
        <f aca="true">IF(M123 = 0, INDIRECT("O" &amp; ROW() - 1), M123)</f>
        <v>0</v>
      </c>
      <c r="S123" s="22" t="str">
        <f aca="true">IF(R123 = "", "", R123 / INDIRECT("D" &amp; ROW() - 1) )</f>
        <v/>
      </c>
      <c r="T123" s="22" t="str">
        <f aca="true">IF(K123="-",IF(ISNUMBER(SEARCH(",", INDIRECT("B" &amp; ROW() - 1) )),1,""), "")</f>
        <v/>
      </c>
    </row>
    <row r="124" s="16" customFormat="true" ht="13.8" hidden="false" customHeight="false" outlineLevel="0" collapsed="false">
      <c r="B124" s="17" t="str">
        <f aca="false">IF(E124="","",VLOOKUP(E124, 'SKU Маскарпоне'!$A$1:$B$50, 2, 0))</f>
        <v/>
      </c>
      <c r="C124" s="17" t="str">
        <f aca="false">IF(E124="","",VLOOKUP(E124, 'SKU заквасочник'!$A$1:$Z$80, IF(D124="-", 11, IF(D124="", 11,  MATCH(D124&amp;"", 'SKU заквасочник'!$A$1:$Z$1, 0))), 0))</f>
        <v/>
      </c>
      <c r="D124" s="17"/>
      <c r="F124" s="19"/>
      <c r="G124" s="20"/>
      <c r="H124" s="21" t="str">
        <f aca="true">IF(K124="","",(INDIRECT("N" &amp; ROW() - 1) - O124))</f>
        <v/>
      </c>
      <c r="I124" s="17" t="str">
        <f aca="true">IF(K124 = "-", INDIRECT("D" &amp; ROW() - 1) * 1890,"")</f>
        <v/>
      </c>
      <c r="J124" s="17" t="str">
        <f aca="true">IF(K124 = "-", INDIRECT("C" &amp; ROW() - 1) ,"")</f>
        <v/>
      </c>
      <c r="S124" s="22" t="str">
        <f aca="true">IF(R124 = "", "", R124 / INDIRECT("D" &amp; ROW() - 1) )</f>
        <v/>
      </c>
      <c r="T124" s="22" t="str">
        <f aca="true">IF(K124="-",IF(ISNUMBER(SEARCH(",", INDIRECT("B" &amp; ROW() - 1) )),1,""), "")</f>
        <v/>
      </c>
    </row>
    <row r="125" s="16" customFormat="true" ht="13.8" hidden="false" customHeight="false" outlineLevel="0" collapsed="false">
      <c r="B125" s="17" t="str">
        <f aca="false">IF(E125="","",VLOOKUP(E125, 'SKU Маскарпоне'!$A$1:$B$50, 2, 0))</f>
        <v/>
      </c>
      <c r="C125" s="17" t="str">
        <f aca="false">IF(E125="","",VLOOKUP(E125, 'SKU заквасочник'!$A$1:$Z$80, IF(D125="-", 11, IF(D125="", 11,  MATCH(D125&amp;"", 'SKU заквасочник'!$A$1:$Z$1, 0))), 0))</f>
        <v/>
      </c>
      <c r="D125" s="17"/>
      <c r="F125" s="19"/>
      <c r="G125" s="20"/>
      <c r="H125" s="21" t="str">
        <f aca="true">IF(K125="","",(INDIRECT("N" &amp; ROW() - 1) - O125))</f>
        <v/>
      </c>
      <c r="I125" s="17" t="str">
        <f aca="true">IF(K125 = "-", INDIRECT("D" &amp; ROW() - 1) * 1890,"")</f>
        <v/>
      </c>
      <c r="J125" s="17" t="str">
        <f aca="true">IF(K125 = "-", INDIRECT("C" &amp; ROW() - 1) ,"")</f>
        <v/>
      </c>
      <c r="S125" s="22" t="str">
        <f aca="true">IF(R125 = "", "", R125 / INDIRECT("D" &amp; ROW() - 1) )</f>
        <v/>
      </c>
      <c r="T125" s="22" t="str">
        <f aca="true">IF(K125="-",IF(ISNUMBER(SEARCH(",", INDIRECT("B" &amp; ROW() - 1) )),1,""), "")</f>
        <v/>
      </c>
    </row>
    <row r="126" s="16" customFormat="true" ht="13.8" hidden="false" customHeight="false" outlineLevel="0" collapsed="false">
      <c r="B126" s="17" t="str">
        <f aca="false">IF(E126="","",VLOOKUP(E126, 'SKU Маскарпоне'!$A$1:$B$50, 2, 0))</f>
        <v/>
      </c>
      <c r="C126" s="17" t="str">
        <f aca="false">IF(E126="","",VLOOKUP(E126, 'SKU заквасочник'!$A$1:$Z$80, IF(D126="-", 11, IF(D126="", 11,  MATCH(D126&amp;"", 'SKU заквасочник'!$A$1:$Z$1, 0))), 0))</f>
        <v/>
      </c>
      <c r="D126" s="17"/>
      <c r="F126" s="19"/>
      <c r="G126" s="20"/>
      <c r="H126" s="21" t="str">
        <f aca="true">IF(K126="","",(INDIRECT("N" &amp; ROW() - 1) - O126))</f>
        <v/>
      </c>
      <c r="I126" s="17" t="str">
        <f aca="true">IF(K126 = "-", INDIRECT("D" &amp; ROW() - 1) * 1890,"")</f>
        <v/>
      </c>
      <c r="J126" s="17" t="str">
        <f aca="true">IF(K126 = "-", INDIRECT("C" &amp; ROW() - 1) ,"")</f>
        <v/>
      </c>
      <c r="S126" s="22" t="str">
        <f aca="true">IF(R126 = "", "", R126 / INDIRECT("D" &amp; ROW() - 1) )</f>
        <v/>
      </c>
      <c r="T126" s="22" t="str">
        <f aca="true">IF(K126="-",IF(ISNUMBER(SEARCH(",", INDIRECT("B" &amp; ROW() - 1) )),1,""), "")</f>
        <v/>
      </c>
    </row>
    <row r="127" s="16" customFormat="true" ht="13.8" hidden="false" customHeight="false" outlineLevel="0" collapsed="false">
      <c r="B127" s="17" t="str">
        <f aca="false">IF(E127="","",VLOOKUP(E127, 'SKU Маскарпоне'!$A$1:$B$50, 2, 0))</f>
        <v/>
      </c>
      <c r="C127" s="17" t="str">
        <f aca="false">IF(E127="","",VLOOKUP(E127, 'SKU заквасочник'!$A$1:$Z$80, IF(D127="-", 11, IF(D127="", 11,  MATCH(D127&amp;"", 'SKU заквасочник'!$A$1:$Z$1, 0))), 0))</f>
        <v/>
      </c>
      <c r="D127" s="17"/>
      <c r="F127" s="19"/>
      <c r="G127" s="20"/>
      <c r="H127" s="21" t="str">
        <f aca="true">IF(K127="","",(INDIRECT("N" &amp; ROW() - 1) - O127))</f>
        <v/>
      </c>
      <c r="I127" s="17" t="str">
        <f aca="true">IF(K127 = "-", INDIRECT("D" &amp; ROW() - 1) * 1890,"")</f>
        <v/>
      </c>
      <c r="J127" s="17" t="str">
        <f aca="true">IF(K127 = "-", INDIRECT("C" &amp; ROW() - 1) ,"")</f>
        <v/>
      </c>
      <c r="S127" s="22" t="str">
        <f aca="true">IF(R127 = "", "", R127 / INDIRECT("D" &amp; ROW() - 1) )</f>
        <v/>
      </c>
      <c r="T127" s="22" t="str">
        <f aca="true">IF(K127="-",IF(ISNUMBER(SEARCH(",", INDIRECT("B" &amp; ROW() - 1) )),1,""), "")</f>
        <v/>
      </c>
    </row>
    <row r="128" s="16" customFormat="true" ht="13.8" hidden="false" customHeight="false" outlineLevel="0" collapsed="false">
      <c r="B128" s="17" t="str">
        <f aca="false">IF(E128="","",VLOOKUP(E128, 'SKU Маскарпоне'!$A$1:$B$50, 2, 0))</f>
        <v/>
      </c>
      <c r="C128" s="17" t="str">
        <f aca="false">IF(E128="","",VLOOKUP(E128, 'SKU заквасочник'!$A$1:$Z$80, IF(D128="-", 11, IF(D128="", 11,  MATCH(D128&amp;"", 'SKU заквасочник'!$A$1:$Z$1, 0))), 0))</f>
        <v/>
      </c>
      <c r="D128" s="17"/>
      <c r="F128" s="19"/>
      <c r="G128" s="20"/>
      <c r="H128" s="21" t="str">
        <f aca="true">IF(K128="","",(INDIRECT("N" &amp; ROW() - 1) - O128))</f>
        <v/>
      </c>
      <c r="I128" s="17" t="str">
        <f aca="true">IF(K128 = "-", INDIRECT("D" &amp; ROW() - 1) * 1890,"")</f>
        <v/>
      </c>
      <c r="J128" s="17" t="str">
        <f aca="true">IF(K128 = "-", INDIRECT("C" &amp; ROW() - 1) ,"")</f>
        <v/>
      </c>
      <c r="S128" s="22" t="str">
        <f aca="true">IF(R128 = "", "", R128 / INDIRECT("D" &amp; ROW() - 1) )</f>
        <v/>
      </c>
      <c r="T128" s="22" t="str">
        <f aca="true">IF(K128="-",IF(ISNUMBER(SEARCH(",", INDIRECT("B" &amp; ROW() - 1) )),1,""), "")</f>
        <v/>
      </c>
    </row>
    <row r="129" s="16" customFormat="true" ht="13.8" hidden="false" customHeight="false" outlineLevel="0" collapsed="false">
      <c r="B129" s="17" t="str">
        <f aca="false">IF(E129="","",VLOOKUP(E129, 'SKU Маскарпоне'!$A$1:$B$50, 2, 0))</f>
        <v/>
      </c>
      <c r="C129" s="17" t="str">
        <f aca="false">IF(E129="","",VLOOKUP(E129, 'SKU заквасочник'!$A$1:$Z$80, IF(D129="-", 11, IF(D129="", 11,  MATCH(D129&amp;"", 'SKU заквасочник'!$A$1:$Z$1, 0))), 0))</f>
        <v/>
      </c>
      <c r="D129" s="17"/>
      <c r="F129" s="19"/>
      <c r="G129" s="20"/>
      <c r="H129" s="21" t="str">
        <f aca="true">IF(K129="","",(INDIRECT("N" &amp; ROW() - 1) - O129))</f>
        <v/>
      </c>
      <c r="I129" s="17" t="str">
        <f aca="true">IF(K129 = "-", INDIRECT("D" &amp; ROW() - 1) * 1890,"")</f>
        <v/>
      </c>
      <c r="J129" s="17" t="str">
        <f aca="true">IF(K129 = "-", INDIRECT("C" &amp; ROW() - 1) ,"")</f>
        <v/>
      </c>
      <c r="S129" s="22" t="str">
        <f aca="true">IF(R129 = "", "", R129 / INDIRECT("D" &amp; ROW() - 1) )</f>
        <v/>
      </c>
      <c r="T129" s="22" t="str">
        <f aca="true">IF(K129="-",IF(ISNUMBER(SEARCH(",", INDIRECT("B" &amp; ROW() - 1) )),1,""), "")</f>
        <v/>
      </c>
    </row>
    <row r="130" s="16" customFormat="true" ht="13.8" hidden="false" customHeight="false" outlineLevel="0" collapsed="false">
      <c r="B130" s="17" t="str">
        <f aca="false">IF(E130="","",VLOOKUP(E130, 'SKU Маскарпоне'!$A$1:$B$50, 2, 0))</f>
        <v/>
      </c>
      <c r="C130" s="17" t="str">
        <f aca="false">IF(E130="","",VLOOKUP(E130, 'SKU заквасочник'!$A$1:$Z$80, IF(D130="-", 11, IF(D130="", 11,  MATCH(D130&amp;"", 'SKU заквасочник'!$A$1:$Z$1, 0))), 0))</f>
        <v/>
      </c>
      <c r="D130" s="17"/>
      <c r="F130" s="19"/>
      <c r="G130" s="20"/>
      <c r="H130" s="21" t="str">
        <f aca="true">IF(K130="","",(INDIRECT("N" &amp; ROW() - 1) - O130))</f>
        <v/>
      </c>
      <c r="I130" s="17" t="str">
        <f aca="true">IF(K130 = "-", INDIRECT("D" &amp; ROW() - 1) * 1890,"")</f>
        <v/>
      </c>
      <c r="J130" s="17" t="str">
        <f aca="true">IF(K130 = "-", INDIRECT("C" &amp; ROW() - 1) ,"")</f>
        <v/>
      </c>
      <c r="S130" s="22" t="str">
        <f aca="true">IF(R130 = "", "", R130 / INDIRECT("D" &amp; ROW() - 1) )</f>
        <v/>
      </c>
      <c r="T130" s="22" t="str">
        <f aca="true">IF(K130="-",IF(ISNUMBER(SEARCH(",", INDIRECT("B" &amp; ROW() - 1) )),1,""), "")</f>
        <v/>
      </c>
    </row>
    <row r="131" s="16" customFormat="true" ht="13.8" hidden="false" customHeight="false" outlineLevel="0" collapsed="false">
      <c r="B131" s="17" t="str">
        <f aca="false">IF(E131="","",VLOOKUP(E131, 'SKU Маскарпоне'!$A$1:$B$50, 2, 0))</f>
        <v/>
      </c>
      <c r="C131" s="17" t="str">
        <f aca="false">IF(E131="","",VLOOKUP(E131, 'SKU заквасочник'!$A$1:$Z$80, IF(D131="-", 11, IF(D131="", 11,  MATCH(D131&amp;"", 'SKU заквасочник'!$A$1:$Z$1, 0))), 0))</f>
        <v/>
      </c>
      <c r="D131" s="17"/>
      <c r="F131" s="19"/>
      <c r="G131" s="20"/>
      <c r="H131" s="21" t="str">
        <f aca="true">IF(K131="","",(INDIRECT("N" &amp; ROW() - 1) - O131))</f>
        <v/>
      </c>
      <c r="I131" s="17" t="str">
        <f aca="true">IF(K131 = "-", INDIRECT("D" &amp; ROW() - 1) * 1890,"")</f>
        <v/>
      </c>
      <c r="J131" s="17" t="str">
        <f aca="true">IF(K131 = "-", INDIRECT("C" &amp; ROW() - 1) ,"")</f>
        <v/>
      </c>
      <c r="S131" s="22" t="str">
        <f aca="true">IF(R131 = "", "", R131 / INDIRECT("D" &amp; ROW() - 1) )</f>
        <v/>
      </c>
      <c r="T131" s="22" t="str">
        <f aca="true">IF(K131="-",IF(ISNUMBER(SEARCH(",", INDIRECT("B" &amp; ROW() - 1) )),1,""), "")</f>
        <v/>
      </c>
    </row>
    <row r="132" s="16" customFormat="true" ht="13.8" hidden="false" customHeight="false" outlineLevel="0" collapsed="false">
      <c r="B132" s="17" t="str">
        <f aca="false">IF(E132="","",VLOOKUP(E132, 'SKU Маскарпоне'!$A$1:$B$50, 2, 0))</f>
        <v/>
      </c>
      <c r="C132" s="17" t="str">
        <f aca="false">IF(E132="","",VLOOKUP(E132, 'SKU заквасочник'!$A$1:$Z$80, IF(D132="-", 11, IF(D132="", 11,  MATCH(D132&amp;"", 'SKU заквасочник'!$A$1:$Z$1, 0))), 0))</f>
        <v/>
      </c>
      <c r="D132" s="17"/>
      <c r="F132" s="19"/>
      <c r="G132" s="20"/>
      <c r="H132" s="21" t="str">
        <f aca="true">IF(K132="","",(INDIRECT("N" &amp; ROW() - 1) - O132))</f>
        <v/>
      </c>
      <c r="I132" s="17" t="str">
        <f aca="true">IF(K132 = "-", INDIRECT("D" &amp; ROW() - 1) * 1890,"")</f>
        <v/>
      </c>
      <c r="J132" s="17" t="str">
        <f aca="true">IF(K132 = "-", INDIRECT("C" &amp; ROW() - 1) ,"")</f>
        <v/>
      </c>
      <c r="S132" s="22" t="str">
        <f aca="true">IF(R132 = "", "", R132 / INDIRECT("D" &amp; ROW() - 1) )</f>
        <v/>
      </c>
      <c r="T132" s="22" t="str">
        <f aca="true">IF(K132="-",IF(ISNUMBER(SEARCH(",", INDIRECT("B" &amp; ROW() - 1) )),1,""), "")</f>
        <v/>
      </c>
    </row>
    <row r="133" s="16" customFormat="true" ht="13.8" hidden="false" customHeight="false" outlineLevel="0" collapsed="false">
      <c r="B133" s="17" t="str">
        <f aca="false">IF(E133="","",VLOOKUP(E133, 'SKU Маскарпоне'!$A$1:$B$50, 2, 0))</f>
        <v/>
      </c>
      <c r="C133" s="17" t="str">
        <f aca="false">IF(E133="","",VLOOKUP(E133, 'SKU заквасочник'!$A$1:$Z$80, IF(D133="-", 11, IF(D133="", 11,  MATCH(D133&amp;"", 'SKU заквасочник'!$A$1:$Z$1, 0))), 0))</f>
        <v/>
      </c>
      <c r="D133" s="17"/>
      <c r="F133" s="19"/>
      <c r="G133" s="20"/>
      <c r="H133" s="21" t="str">
        <f aca="true">IF(K133="","",(INDIRECT("N" &amp; ROW() - 1) - O133))</f>
        <v/>
      </c>
      <c r="I133" s="17" t="str">
        <f aca="true">IF(K133 = "-", INDIRECT("D" &amp; ROW() - 1) * 1890,"")</f>
        <v/>
      </c>
      <c r="J133" s="17" t="str">
        <f aca="true">IF(K133 = "-", INDIRECT("C" &amp; ROW() - 1) ,"")</f>
        <v/>
      </c>
      <c r="S133" s="22" t="str">
        <f aca="true">IF(R133 = "", "", R133 / INDIRECT("D" &amp; ROW() - 1) )</f>
        <v/>
      </c>
      <c r="T133" s="22" t="str">
        <f aca="true">IF(K133="-",IF(ISNUMBER(SEARCH(",", INDIRECT("B" &amp; ROW() - 1) )),1,""), "")</f>
        <v/>
      </c>
    </row>
    <row r="134" s="16" customFormat="true" ht="13.8" hidden="false" customHeight="false" outlineLevel="0" collapsed="false">
      <c r="B134" s="17" t="str">
        <f aca="false">IF(E134="","",VLOOKUP(E134, 'SKU Маскарпоне'!$A$1:$B$50, 2, 0))</f>
        <v/>
      </c>
      <c r="C134" s="17" t="str">
        <f aca="false">IF(E134="","",VLOOKUP(E134, 'SKU заквасочник'!$A$1:$Z$80, IF(D134="-", 11, IF(D134="", 11,  MATCH(D134&amp;"", 'SKU заквасочник'!$A$1:$Z$1, 0))), 0))</f>
        <v/>
      </c>
      <c r="D134" s="17"/>
      <c r="F134" s="19"/>
      <c r="G134" s="20"/>
      <c r="H134" s="21" t="str">
        <f aca="true">IF(K134="","",(INDIRECT("N" &amp; ROW() - 1) - O134))</f>
        <v/>
      </c>
      <c r="I134" s="17" t="str">
        <f aca="true">IF(K134 = "-", INDIRECT("D" &amp; ROW() - 1) * 1890,"")</f>
        <v/>
      </c>
      <c r="J134" s="17" t="str">
        <f aca="true">IF(K134 = "-", INDIRECT("C" &amp; ROW() - 1) ,"")</f>
        <v/>
      </c>
      <c r="S134" s="22" t="str">
        <f aca="true">IF(R134 = "", "", R134 / INDIRECT("D" &amp; ROW() - 1) )</f>
        <v/>
      </c>
      <c r="T134" s="22" t="str">
        <f aca="true">IF(K134="-",IF(ISNUMBER(SEARCH(",", INDIRECT("B" &amp; ROW() - 1) )),1,""), "")</f>
        <v/>
      </c>
    </row>
    <row r="135" s="16" customFormat="true" ht="13.8" hidden="false" customHeight="false" outlineLevel="0" collapsed="false">
      <c r="B135" s="17" t="str">
        <f aca="false">IF(E135="","",VLOOKUP(E135, 'SKU Маскарпоне'!$A$1:$B$50, 2, 0))</f>
        <v/>
      </c>
      <c r="C135" s="17" t="str">
        <f aca="false">IF(E135="","",VLOOKUP(E135, 'SKU заквасочник'!$A$1:$Z$80, IF(D135="-", 11, IF(D135="", 11,  MATCH(D135&amp;"", 'SKU заквасочник'!$A$1:$Z$1, 0))), 0))</f>
        <v/>
      </c>
      <c r="D135" s="17"/>
      <c r="F135" s="19"/>
      <c r="G135" s="20"/>
      <c r="H135" s="21" t="str">
        <f aca="true">IF(K135="","",(INDIRECT("N" &amp; ROW() - 1) - O135))</f>
        <v/>
      </c>
      <c r="I135" s="17" t="str">
        <f aca="true">IF(K135 = "-", INDIRECT("D" &amp; ROW() - 1) * 1890,"")</f>
        <v/>
      </c>
      <c r="J135" s="17" t="str">
        <f aca="true">IF(K135 = "-", INDIRECT("C" &amp; ROW() - 1) ,"")</f>
        <v/>
      </c>
      <c r="S135" s="22" t="str">
        <f aca="true">IF(R135 = "", "", R135 / INDIRECT("D" &amp; ROW() - 1) )</f>
        <v/>
      </c>
      <c r="T135" s="22" t="str">
        <f aca="true">IF(K135="-",IF(ISNUMBER(SEARCH(",", INDIRECT("B" &amp; ROW() - 1) )),1,""), "")</f>
        <v/>
      </c>
    </row>
    <row r="136" s="16" customFormat="true" ht="13.8" hidden="false" customHeight="false" outlineLevel="0" collapsed="false">
      <c r="B136" s="17" t="str">
        <f aca="false">IF(E136="","",VLOOKUP(E136, 'SKU Маскарпоне'!$A$1:$B$50, 2, 0))</f>
        <v/>
      </c>
      <c r="C136" s="17" t="str">
        <f aca="false">IF(E136="","",VLOOKUP(E136, 'SKU заквасочник'!$A$1:$Z$80, IF(D136="-", 11, IF(D136="", 11,  MATCH(D136&amp;"", 'SKU заквасочник'!$A$1:$Z$1, 0))), 0))</f>
        <v/>
      </c>
      <c r="D136" s="17"/>
      <c r="F136" s="19"/>
      <c r="G136" s="20"/>
      <c r="H136" s="21" t="str">
        <f aca="true">IF(K136="","",(INDIRECT("N" &amp; ROW() - 1) - O136))</f>
        <v/>
      </c>
      <c r="I136" s="17" t="str">
        <f aca="true">IF(K136 = "-", INDIRECT("D" &amp; ROW() - 1) * 1890,"")</f>
        <v/>
      </c>
      <c r="J136" s="17" t="str">
        <f aca="true">IF(K136 = "-", INDIRECT("C" &amp; ROW() - 1) ,"")</f>
        <v/>
      </c>
      <c r="S136" s="22" t="str">
        <f aca="true">IF(R136 = "", "", R136 / INDIRECT("D" &amp; ROW() - 1) )</f>
        <v/>
      </c>
      <c r="T136" s="22" t="str">
        <f aca="true">IF(K136="-",IF(ISNUMBER(SEARCH(",", INDIRECT("B" &amp; ROW() - 1) )),1,""), "")</f>
        <v/>
      </c>
    </row>
    <row r="137" s="16" customFormat="true" ht="13.8" hidden="false" customHeight="false" outlineLevel="0" collapsed="false">
      <c r="B137" s="17" t="str">
        <f aca="false">IF(E137="","",VLOOKUP(E137, 'SKU Маскарпоне'!$A$1:$B$50, 2, 0))</f>
        <v/>
      </c>
      <c r="C137" s="17" t="str">
        <f aca="false">IF(E137="","",VLOOKUP(E137, 'SKU заквасочник'!$A$1:$Z$80, IF(D137="-", 11, IF(D137="", 11,  MATCH(D137&amp;"", 'SKU заквасочник'!$A$1:$Z$1, 0))), 0))</f>
        <v/>
      </c>
      <c r="D137" s="17"/>
      <c r="F137" s="19"/>
      <c r="G137" s="20"/>
      <c r="H137" s="21" t="str">
        <f aca="true">IF(K137="","",(INDIRECT("N" &amp; ROW() - 1) - O137))</f>
        <v/>
      </c>
      <c r="I137" s="17" t="str">
        <f aca="true">IF(K137 = "-", INDIRECT("D" &amp; ROW() - 1) * 1890,"")</f>
        <v/>
      </c>
      <c r="J137" s="17" t="str">
        <f aca="true">IF(K137 = "-", INDIRECT("C" &amp; ROW() - 1) ,"")</f>
        <v/>
      </c>
      <c r="S137" s="22" t="str">
        <f aca="true">IF(R137 = "", "", R137 / INDIRECT("D" &amp; ROW() - 1) )</f>
        <v/>
      </c>
      <c r="T137" s="22" t="str">
        <f aca="true">IF(K137="-",IF(ISNUMBER(SEARCH(",", INDIRECT("B" &amp; ROW() - 1) )),1,""), "")</f>
        <v/>
      </c>
    </row>
    <row r="138" s="16" customFormat="true" ht="13.8" hidden="false" customHeight="false" outlineLevel="0" collapsed="false">
      <c r="B138" s="17" t="str">
        <f aca="false">IF(E138="","",VLOOKUP(E138, 'SKU Маскарпоне'!$A$1:$B$50, 2, 0))</f>
        <v/>
      </c>
      <c r="C138" s="17" t="str">
        <f aca="false">IF(E138="","",VLOOKUP(E138, 'SKU заквасочник'!$A$1:$Z$80, IF(D138="-", 11, IF(D138="", 11,  MATCH(D138&amp;"", 'SKU заквасочник'!$A$1:$Z$1, 0))), 0))</f>
        <v/>
      </c>
      <c r="D138" s="17"/>
      <c r="F138" s="17"/>
      <c r="G138" s="20"/>
      <c r="H138" s="21" t="str">
        <f aca="true">IF(K138="","",(INDIRECT("N" &amp; ROW() - 1) - O138))</f>
        <v/>
      </c>
      <c r="I138" s="17" t="str">
        <f aca="true">IF(K138 = "-", INDIRECT("D" &amp; ROW() - 1) * 1890,"")</f>
        <v/>
      </c>
      <c r="J138" s="17" t="str">
        <f aca="true">IF(K138 = "-", INDIRECT("C" &amp; ROW() - 1) ,"")</f>
        <v/>
      </c>
      <c r="S138" s="22" t="str">
        <f aca="true">IF(R138 = "", "", R138 / INDIRECT("D" &amp; ROW() - 1) )</f>
        <v/>
      </c>
      <c r="T138" s="22" t="str">
        <f aca="true">IF(K138="-",IF(ISNUMBER(SEARCH(",", INDIRECT("B" &amp; ROW() - 1) )),1,""), "")</f>
        <v/>
      </c>
    </row>
    <row r="139" s="16" customFormat="true" ht="13.8" hidden="false" customHeight="false" outlineLevel="0" collapsed="false">
      <c r="B139" s="17" t="str">
        <f aca="false">IF(E139="","",VLOOKUP(E139, 'SKU Маскарпоне'!$A$1:$B$50, 2, 0))</f>
        <v/>
      </c>
      <c r="C139" s="17" t="str">
        <f aca="false">IF(E139="","",VLOOKUP(E139, 'SKU заквасочник'!$A$1:$Z$80, IF(D139="-", 11, IF(D139="", 11,  MATCH(D139&amp;"", 'SKU заквасочник'!$A$1:$Z$1, 0))), 0))</f>
        <v/>
      </c>
      <c r="D139" s="17"/>
      <c r="F139" s="17"/>
      <c r="G139" s="20"/>
      <c r="H139" s="21" t="str">
        <f aca="true">IF(K139="","",(INDIRECT("N" &amp; ROW() - 1) - O139))</f>
        <v/>
      </c>
      <c r="I139" s="17" t="str">
        <f aca="true">IF(K139 = "-", INDIRECT("D" &amp; ROW() - 1) * 1890,"")</f>
        <v/>
      </c>
      <c r="J139" s="17" t="str">
        <f aca="true">IF(K139 = "-", INDIRECT("C" &amp; ROW() - 1) ,"")</f>
        <v/>
      </c>
      <c r="S139" s="22" t="str">
        <f aca="true">IF(R139 = "", "", R139 / INDIRECT("D" &amp; ROW() - 1) )</f>
        <v/>
      </c>
      <c r="T139" s="22" t="str">
        <f aca="true">IF(K139="-",IF(ISNUMBER(SEARCH(",", INDIRECT("B" &amp; ROW() - 1) )),1,""), "")</f>
        <v/>
      </c>
    </row>
    <row r="140" s="16" customFormat="true" ht="13.8" hidden="false" customHeight="false" outlineLevel="0" collapsed="false">
      <c r="B140" s="17" t="str">
        <f aca="false">IF(E140="","",VLOOKUP(E140, 'SKU Маскарпоне'!$A$1:$B$50, 2, 0))</f>
        <v/>
      </c>
      <c r="C140" s="17" t="str">
        <f aca="false">IF(E140="","",VLOOKUP(E140, 'SKU заквасочник'!$A$1:$Z$80, IF(D140="-", 11, IF(D140="", 11,  MATCH(D140&amp;"", 'SKU заквасочник'!$A$1:$Z$1, 0))), 0))</f>
        <v/>
      </c>
      <c r="D140" s="17"/>
      <c r="F140" s="17"/>
      <c r="G140" s="20"/>
      <c r="H140" s="21" t="str">
        <f aca="true">IF(K140="","",(INDIRECT("N" &amp; ROW() - 1) - O140))</f>
        <v/>
      </c>
      <c r="I140" s="17" t="str">
        <f aca="true">IF(K140 = "-", INDIRECT("D" &amp; ROW() - 1) * 1890,"")</f>
        <v/>
      </c>
      <c r="J140" s="17" t="str">
        <f aca="true">IF(K140 = "-", INDIRECT("C" &amp; ROW() - 1) ,"")</f>
        <v/>
      </c>
      <c r="S140" s="22" t="str">
        <f aca="true">IF(R140 = "", "", R140 / INDIRECT("D" &amp; ROW() - 1) )</f>
        <v/>
      </c>
      <c r="T140" s="22" t="str">
        <f aca="true">IF(K140="-",IF(ISNUMBER(SEARCH(",", INDIRECT("B" &amp; ROW() - 1) )),1,""), "")</f>
        <v/>
      </c>
    </row>
    <row r="141" s="16" customFormat="true" ht="13.8" hidden="false" customHeight="false" outlineLevel="0" collapsed="false">
      <c r="B141" s="17" t="str">
        <f aca="false">IF(E141="","",VLOOKUP(E141, 'SKU Маскарпоне'!$A$1:$B$50, 2, 0))</f>
        <v/>
      </c>
      <c r="C141" s="17" t="str">
        <f aca="false">IF(E141="","",VLOOKUP(E141, 'SKU заквасочник'!$A$1:$Z$80, IF(D141="-", 11, IF(D141="", 11,  MATCH(D141&amp;"", 'SKU заквасочник'!$A$1:$Z$1, 0))), 0))</f>
        <v/>
      </c>
      <c r="D141" s="17"/>
      <c r="F141" s="17"/>
      <c r="G141" s="20"/>
      <c r="H141" s="21" t="str">
        <f aca="true">IF(K141="","",(INDIRECT("N" &amp; ROW() - 1) - O141))</f>
        <v/>
      </c>
      <c r="I141" s="17" t="str">
        <f aca="true">IF(K141 = "-", INDIRECT("D" &amp; ROW() - 1) * 1890,"")</f>
        <v/>
      </c>
      <c r="J141" s="17" t="str">
        <f aca="true">IF(K141 = "-", INDIRECT("C" &amp; ROW() - 1) ,"")</f>
        <v/>
      </c>
      <c r="S141" s="22" t="str">
        <f aca="true">IF(R141 = "", "", R141 / INDIRECT("D" &amp; ROW() - 1) )</f>
        <v/>
      </c>
      <c r="T141" s="22" t="str">
        <f aca="true">IF(K141="-",IF(ISNUMBER(SEARCH(",", INDIRECT("B" &amp; ROW() - 1) )),1,""), "")</f>
        <v/>
      </c>
    </row>
    <row r="142" s="16" customFormat="true" ht="13.8" hidden="false" customHeight="false" outlineLevel="0" collapsed="false">
      <c r="B142" s="17" t="str">
        <f aca="false">IF(E142="","",VLOOKUP(E142, 'SKU Маскарпоне'!$A$1:$B$50, 2, 0))</f>
        <v/>
      </c>
      <c r="C142" s="17" t="str">
        <f aca="false">IF(E142="","",VLOOKUP(E142, 'SKU заквасочник'!$A$1:$Z$80, IF(D142="-", 11, IF(D142="", 11,  MATCH(D142&amp;"", 'SKU заквасочник'!$A$1:$Z$1, 0))), 0))</f>
        <v/>
      </c>
      <c r="D142" s="17"/>
      <c r="F142" s="17"/>
      <c r="G142" s="20"/>
      <c r="H142" s="21" t="str">
        <f aca="true">IF(K142="","",(INDIRECT("N" &amp; ROW() - 1) - O142))</f>
        <v/>
      </c>
      <c r="I142" s="17" t="str">
        <f aca="true">IF(K142 = "-", INDIRECT("D" &amp; ROW() - 1) * 1890,"")</f>
        <v/>
      </c>
      <c r="J142" s="17" t="str">
        <f aca="true">IF(K142 = "-", INDIRECT("C" &amp; ROW() - 1) ,"")</f>
        <v/>
      </c>
      <c r="S142" s="22" t="str">
        <f aca="true">IF(R142 = "", "", R142 / INDIRECT("D" &amp; ROW() - 1) )</f>
        <v/>
      </c>
      <c r="T142" s="22" t="str">
        <f aca="true">IF(K142="-",IF(ISNUMBER(SEARCH(",", INDIRECT("B" &amp; ROW() - 1) )),1,""), "")</f>
        <v/>
      </c>
    </row>
    <row r="143" s="16" customFormat="true" ht="13.8" hidden="false" customHeight="false" outlineLevel="0" collapsed="false">
      <c r="B143" s="17" t="str">
        <f aca="false">IF(E143="","",VLOOKUP(E143, 'SKU Маскарпоне'!$A$1:$B$50, 2, 0))</f>
        <v/>
      </c>
      <c r="C143" s="17" t="str">
        <f aca="false">IF(E143="","",VLOOKUP(E143, 'SKU заквасочник'!$A$1:$Z$80, IF(D143="-", 11, IF(D143="", 11,  MATCH(D143&amp;"", 'SKU заквасочник'!$A$1:$Z$1, 0))), 0))</f>
        <v/>
      </c>
      <c r="D143" s="17"/>
      <c r="F143" s="17"/>
      <c r="G143" s="20"/>
      <c r="H143" s="21" t="str">
        <f aca="true">IF(K143="","",(INDIRECT("N" &amp; ROW() - 1) - O143))</f>
        <v/>
      </c>
      <c r="I143" s="17" t="str">
        <f aca="true">IF(K143 = "-", INDIRECT("D" &amp; ROW() - 1) * 1890,"")</f>
        <v/>
      </c>
      <c r="J143" s="17" t="str">
        <f aca="true">IF(K143 = "-", INDIRECT("C" &amp; ROW() - 1) ,"")</f>
        <v/>
      </c>
      <c r="S143" s="22" t="str">
        <f aca="true">IF(R143 = "", "", R143 / INDIRECT("D" &amp; ROW() - 1) )</f>
        <v/>
      </c>
      <c r="T143" s="22" t="str">
        <f aca="true">IF(K143="-",IF(ISNUMBER(SEARCH(",", INDIRECT("B" &amp; ROW() - 1) )),1,""), "")</f>
        <v/>
      </c>
    </row>
    <row r="144" s="16" customFormat="true" ht="13.8" hidden="false" customHeight="false" outlineLevel="0" collapsed="false">
      <c r="B144" s="17" t="str">
        <f aca="false">IF(E144="","",VLOOKUP(E144, 'SKU Маскарпоне'!$A$1:$B$50, 2, 0))</f>
        <v/>
      </c>
      <c r="C144" s="17" t="str">
        <f aca="false">IF(E144="","",VLOOKUP(E144, 'SKU заквасочник'!$A$1:$Z$80, IF(D144="-", 11, IF(D144="", 11,  MATCH(D144&amp;"", 'SKU заквасочник'!$A$1:$Z$1, 0))), 0))</f>
        <v/>
      </c>
      <c r="D144" s="17"/>
      <c r="F144" s="17"/>
      <c r="G144" s="20"/>
      <c r="H144" s="21" t="str">
        <f aca="true">IF(K144="","",(INDIRECT("N" &amp; ROW() - 1) - O144))</f>
        <v/>
      </c>
      <c r="I144" s="17" t="str">
        <f aca="true">IF(K144 = "-", INDIRECT("D" &amp; ROW() - 1) * 1890,"")</f>
        <v/>
      </c>
      <c r="J144" s="17" t="str">
        <f aca="true">IF(K144 = "-", INDIRECT("C" &amp; ROW() - 1) ,"")</f>
        <v/>
      </c>
      <c r="S144" s="22" t="str">
        <f aca="true">IF(R144 = "", "", R144 / INDIRECT("D" &amp; ROW() - 1) )</f>
        <v/>
      </c>
      <c r="T144" s="22" t="str">
        <f aca="true">IF(K144="-",IF(ISNUMBER(SEARCH(",", INDIRECT("B" &amp; ROW() - 1) )),1,""), "")</f>
        <v/>
      </c>
    </row>
    <row r="145" s="16" customFormat="true" ht="13.8" hidden="false" customHeight="false" outlineLevel="0" collapsed="false">
      <c r="B145" s="17" t="str">
        <f aca="false">IF(E145="","",VLOOKUP(E145, 'SKU Маскарпоне'!$A$1:$B$50, 2, 0))</f>
        <v/>
      </c>
      <c r="C145" s="17" t="str">
        <f aca="false">IF(E145="","",VLOOKUP(E145, 'SKU заквасочник'!$A$1:$Z$80, IF(D145="-", 11, IF(D145="", 11,  MATCH(D145&amp;"", 'SKU заквасочник'!$A$1:$Z$1, 0))), 0))</f>
        <v/>
      </c>
      <c r="D145" s="17"/>
      <c r="F145" s="17"/>
      <c r="G145" s="20"/>
      <c r="H145" s="21" t="str">
        <f aca="true">IF(K145="","",(INDIRECT("N" &amp; ROW() - 1) - O145))</f>
        <v/>
      </c>
      <c r="I145" s="17" t="str">
        <f aca="true">IF(K145 = "-", INDIRECT("D" &amp; ROW() - 1) * 1890,"")</f>
        <v/>
      </c>
      <c r="J145" s="17" t="str">
        <f aca="true">IF(K145 = "-", INDIRECT("C" &amp; ROW() - 1) ,"")</f>
        <v/>
      </c>
      <c r="S145" s="22" t="str">
        <f aca="true">IF(R145 = "", "", R145 / INDIRECT("D" &amp; ROW() - 1) )</f>
        <v/>
      </c>
      <c r="T145" s="22" t="str">
        <f aca="true">IF(K145="-",IF(ISNUMBER(SEARCH(",", INDIRECT("B" &amp; ROW() - 1) )),1,""), "")</f>
        <v/>
      </c>
    </row>
    <row r="146" s="16" customFormat="true" ht="13.8" hidden="false" customHeight="false" outlineLevel="0" collapsed="false">
      <c r="B146" s="17" t="str">
        <f aca="false">IF(E146="","",VLOOKUP(E146, 'SKU Маскарпоне'!$A$1:$B$50, 2, 0))</f>
        <v/>
      </c>
      <c r="C146" s="17" t="str">
        <f aca="false">IF(E146="","",VLOOKUP(E146, 'SKU заквасочник'!$A$1:$Z$80, IF(D146="-", 11, IF(D146="", 11,  MATCH(D146&amp;"", 'SKU заквасочник'!$A$1:$Z$1, 0))), 0))</f>
        <v/>
      </c>
      <c r="D146" s="17"/>
      <c r="F146" s="17"/>
      <c r="G146" s="20"/>
      <c r="H146" s="21" t="str">
        <f aca="true">IF(K146="","",(INDIRECT("N" &amp; ROW() - 1) - O146))</f>
        <v/>
      </c>
      <c r="I146" s="17" t="str">
        <f aca="true">IF(K146 = "-", INDIRECT("D" &amp; ROW() - 1) * 1890,"")</f>
        <v/>
      </c>
      <c r="J146" s="17" t="str">
        <f aca="true">IF(K146 = "-", INDIRECT("C" &amp; ROW() - 1) ,"")</f>
        <v/>
      </c>
      <c r="S146" s="22" t="str">
        <f aca="true">IF(R146 = "", "", R146 / INDIRECT("D" &amp; ROW() - 1) )</f>
        <v/>
      </c>
      <c r="T146" s="22" t="str">
        <f aca="true">IF(K146="-",IF(ISNUMBER(SEARCH(",", INDIRECT("B" &amp; ROW() - 1) )),1,""), "")</f>
        <v/>
      </c>
    </row>
    <row r="147" s="16" customFormat="true" ht="13.8" hidden="false" customHeight="false" outlineLevel="0" collapsed="false">
      <c r="B147" s="17" t="str">
        <f aca="false">IF(E147="","",VLOOKUP(E147, 'SKU Маскарпоне'!$A$1:$B$50, 2, 0))</f>
        <v/>
      </c>
      <c r="C147" s="17" t="str">
        <f aca="false">IF(E147="","",VLOOKUP(E147, 'SKU заквасочник'!$A$1:$Z$80, IF(D147="-", 11, IF(D147="", 11,  MATCH(D147&amp;"", 'SKU заквасочник'!$A$1:$Z$1, 0))), 0))</f>
        <v/>
      </c>
      <c r="D147" s="17"/>
      <c r="F147" s="17"/>
      <c r="G147" s="20"/>
      <c r="H147" s="21" t="str">
        <f aca="true">IF(K147="","",(INDIRECT("N" &amp; ROW() - 1) - O147))</f>
        <v/>
      </c>
      <c r="I147" s="17" t="str">
        <f aca="true">IF(K147 = "-", INDIRECT("D" &amp; ROW() - 1) * 1890,"")</f>
        <v/>
      </c>
      <c r="J147" s="17" t="str">
        <f aca="true">IF(K147 = "-", INDIRECT("C" &amp; ROW() - 1) ,"")</f>
        <v/>
      </c>
      <c r="S147" s="22" t="str">
        <f aca="true">IF(R147 = "", "", R147 / INDIRECT("D" &amp; ROW() - 1) )</f>
        <v/>
      </c>
      <c r="T147" s="22" t="str">
        <f aca="true">IF(K147="-",IF(ISNUMBER(SEARCH(",", INDIRECT("B" &amp; ROW() - 1) )),1,""), "")</f>
        <v/>
      </c>
    </row>
    <row r="148" s="16" customFormat="true" ht="13.8" hidden="false" customHeight="false" outlineLevel="0" collapsed="false">
      <c r="B148" s="17" t="str">
        <f aca="false">IF(E148="","",VLOOKUP(E148, 'SKU Маскарпоне'!$A$1:$B$50, 2, 0))</f>
        <v/>
      </c>
      <c r="C148" s="17" t="str">
        <f aca="false">IF(E148="","",VLOOKUP(E148, 'SKU заквасочник'!$A$1:$Z$80, IF(D148="-", 11, IF(D148="", 11,  MATCH(D148&amp;"", 'SKU заквасочник'!$A$1:$Z$1, 0))), 0))</f>
        <v/>
      </c>
      <c r="D148" s="17"/>
      <c r="F148" s="17"/>
      <c r="G148" s="20"/>
      <c r="H148" s="21" t="str">
        <f aca="true">IF(K148="","",(INDIRECT("N" &amp; ROW() - 1) - O148))</f>
        <v/>
      </c>
      <c r="I148" s="17" t="str">
        <f aca="true">IF(K148 = "-", INDIRECT("D" &amp; ROW() - 1) * 1890,"")</f>
        <v/>
      </c>
      <c r="J148" s="17" t="str">
        <f aca="true">IF(K148 = "-", INDIRECT("C" &amp; ROW() - 1) ,"")</f>
        <v/>
      </c>
      <c r="S148" s="22" t="str">
        <f aca="true">IF(R148 = "", "", R148 / INDIRECT("D" &amp; ROW() - 1) )</f>
        <v/>
      </c>
      <c r="T148" s="22" t="str">
        <f aca="true">IF(K148="-",IF(ISNUMBER(SEARCH(",", INDIRECT("B" &amp; ROW() - 1) )),1,""), "")</f>
        <v/>
      </c>
    </row>
    <row r="149" s="16" customFormat="true" ht="13.8" hidden="false" customHeight="false" outlineLevel="0" collapsed="false">
      <c r="B149" s="17" t="str">
        <f aca="false">IF(E149="","",VLOOKUP(E149, 'SKU Маскарпоне'!$A$1:$B$50, 2, 0))</f>
        <v/>
      </c>
      <c r="C149" s="17" t="str">
        <f aca="false">IF(E149="","",VLOOKUP(E149, 'SKU заквасочник'!$A$1:$Z$80, IF(D149="-", 11, IF(D149="", 11,  MATCH(D149&amp;"", 'SKU заквасочник'!$A$1:$Z$1, 0))), 0))</f>
        <v/>
      </c>
      <c r="D149" s="17"/>
      <c r="F149" s="17"/>
      <c r="G149" s="20"/>
      <c r="H149" s="21" t="str">
        <f aca="true">IF(K149="","",(INDIRECT("N" &amp; ROW() - 1) - O149))</f>
        <v/>
      </c>
      <c r="I149" s="17" t="str">
        <f aca="true">IF(K149 = "-", INDIRECT("D" &amp; ROW() - 1) * 1890,"")</f>
        <v/>
      </c>
      <c r="J149" s="17" t="str">
        <f aca="true">IF(K149 = "-", INDIRECT("C" &amp; ROW() - 1) ,"")</f>
        <v/>
      </c>
      <c r="S149" s="22" t="str">
        <f aca="true">IF(R149 = "", "", R149 / INDIRECT("D" &amp; ROW() - 1) )</f>
        <v/>
      </c>
      <c r="T149" s="22" t="str">
        <f aca="true">IF(K149="-",IF(ISNUMBER(SEARCH(",", INDIRECT("B" &amp; ROW() - 1) )),1,""), "")</f>
        <v/>
      </c>
    </row>
    <row r="150" s="16" customFormat="true" ht="13.8" hidden="false" customHeight="false" outlineLevel="0" collapsed="false">
      <c r="B150" s="17" t="str">
        <f aca="false">IF(E150="","",VLOOKUP(E150, 'SKU Маскарпоне'!$A$1:$B$50, 2, 0))</f>
        <v/>
      </c>
      <c r="C150" s="17" t="str">
        <f aca="false">IF(E150="","",VLOOKUP(E150, 'SKU заквасочник'!$A$1:$Z$80, IF(D150="-", 11, IF(D150="", 11,  MATCH(D150&amp;"", 'SKU заквасочник'!$A$1:$Z$1, 0))), 0))</f>
        <v/>
      </c>
      <c r="D150" s="17"/>
      <c r="F150" s="17"/>
      <c r="G150" s="20"/>
      <c r="H150" s="21" t="str">
        <f aca="true">IF(K150="","",(INDIRECT("N" &amp; ROW() - 1) - O150))</f>
        <v/>
      </c>
      <c r="I150" s="17" t="str">
        <f aca="true">IF(K150 = "-", INDIRECT("D" &amp; ROW() - 1) * 1890,"")</f>
        <v/>
      </c>
      <c r="J150" s="17" t="str">
        <f aca="true">IF(K150 = "-", INDIRECT("C" &amp; ROW() - 1) ,"")</f>
        <v/>
      </c>
      <c r="S150" s="22" t="str">
        <f aca="true">IF(R150 = "", "", R150 / INDIRECT("D" &amp; ROW() - 1) )</f>
        <v/>
      </c>
      <c r="T150" s="22" t="str">
        <f aca="true">IF(K150="-",IF(ISNUMBER(SEARCH(",", INDIRECT("B" &amp; ROW() - 1) )),1,""), "")</f>
        <v/>
      </c>
    </row>
    <row r="151" s="16" customFormat="true" ht="13.8" hidden="false" customHeight="false" outlineLevel="0" collapsed="false">
      <c r="B151" s="17" t="str">
        <f aca="false">IF(E151="","",VLOOKUP(E151, 'SKU Маскарпоне'!$A$1:$B$50, 2, 0))</f>
        <v/>
      </c>
      <c r="C151" s="17" t="str">
        <f aca="false">IF(E151="","",VLOOKUP(E151, 'SKU заквасочник'!$A$1:$Z$80, IF(D151="-", 11, IF(D151="", 11,  MATCH(D151&amp;"", 'SKU заквасочник'!$A$1:$Z$1, 0))), 0))</f>
        <v/>
      </c>
      <c r="D151" s="17"/>
      <c r="F151" s="17"/>
      <c r="G151" s="20"/>
      <c r="H151" s="21" t="str">
        <f aca="true">IF(K151="","",(INDIRECT("N" &amp; ROW() - 1) - O151))</f>
        <v/>
      </c>
      <c r="I151" s="17" t="str">
        <f aca="true">IF(K151 = "-", INDIRECT("D" &amp; ROW() - 1) * 1890,"")</f>
        <v/>
      </c>
      <c r="J151" s="17" t="str">
        <f aca="true">IF(K151 = "-", INDIRECT("C" &amp; ROW() - 1) ,"")</f>
        <v/>
      </c>
      <c r="S151" s="22" t="str">
        <f aca="true">IF(R151 = "", "", R151 / INDIRECT("D" &amp; ROW() - 1) )</f>
        <v/>
      </c>
      <c r="T151" s="22" t="str">
        <f aca="true">IF(K151="-",IF(ISNUMBER(SEARCH(",", INDIRECT("B" &amp; ROW() - 1) )),1,""), "")</f>
        <v/>
      </c>
    </row>
    <row r="152" s="16" customFormat="true" ht="13.8" hidden="false" customHeight="false" outlineLevel="0" collapsed="false">
      <c r="B152" s="17" t="str">
        <f aca="false">IF(E152="","",VLOOKUP(E152, 'SKU Маскарпоне'!$A$1:$B$50, 2, 0))</f>
        <v/>
      </c>
      <c r="C152" s="17" t="str">
        <f aca="false">IF(E152="","",VLOOKUP(E152, 'SKU заквасочник'!$A$1:$Z$80, IF(D152="-", 11, IF(D152="", 11,  MATCH(D152&amp;"", 'SKU заквасочник'!$A$1:$Z$1, 0))), 0))</f>
        <v/>
      </c>
      <c r="D152" s="17"/>
      <c r="F152" s="17"/>
      <c r="G152" s="20"/>
      <c r="H152" s="21" t="str">
        <f aca="true">IF(K152="","",(INDIRECT("N" &amp; ROW() - 1) - O152))</f>
        <v/>
      </c>
      <c r="I152" s="17" t="str">
        <f aca="true">IF(K152 = "-", INDIRECT("D" &amp; ROW() - 1) * 1890,"")</f>
        <v/>
      </c>
      <c r="J152" s="17" t="str">
        <f aca="true">IF(K152 = "-", INDIRECT("C" &amp; ROW() - 1) ,"")</f>
        <v/>
      </c>
      <c r="S152" s="22" t="str">
        <f aca="true">IF(R152 = "", "", R152 / INDIRECT("D" &amp; ROW() - 1) )</f>
        <v/>
      </c>
      <c r="T152" s="22" t="str">
        <f aca="true">IF(K152="-",IF(ISNUMBER(SEARCH(",", INDIRECT("B" &amp; ROW() - 1) )),1,""), "")</f>
        <v/>
      </c>
    </row>
    <row r="153" s="16" customFormat="true" ht="13.8" hidden="false" customHeight="false" outlineLevel="0" collapsed="false">
      <c r="B153" s="17" t="str">
        <f aca="false">IF(E153="","",VLOOKUP(E153, 'SKU Маскарпоне'!$A$1:$B$50, 2, 0))</f>
        <v/>
      </c>
      <c r="C153" s="17" t="str">
        <f aca="false">IF(E153="","",VLOOKUP(E153, 'SKU заквасочник'!$A$1:$Z$80, IF(D153="-", 11, IF(D153="", 11,  MATCH(D153&amp;"", 'SKU заквасочник'!$A$1:$Z$1, 0))), 0))</f>
        <v/>
      </c>
      <c r="D153" s="17"/>
      <c r="F153" s="17"/>
      <c r="G153" s="20"/>
      <c r="H153" s="21" t="str">
        <f aca="true">IF(K153="","",(INDIRECT("N" &amp; ROW() - 1) - O153))</f>
        <v/>
      </c>
      <c r="I153" s="17" t="str">
        <f aca="true">IF(K153 = "-", INDIRECT("D" &amp; ROW() - 1) * 1890,"")</f>
        <v/>
      </c>
      <c r="J153" s="17" t="str">
        <f aca="true">IF(K153 = "-", INDIRECT("C" &amp; ROW() - 1) ,"")</f>
        <v/>
      </c>
      <c r="S153" s="22" t="str">
        <f aca="true">IF(R153 = "", "", R153 / INDIRECT("D" &amp; ROW() - 1) )</f>
        <v/>
      </c>
      <c r="T153" s="22" t="str">
        <f aca="true">IF(K153="-",IF(ISNUMBER(SEARCH(",", INDIRECT("B" &amp; ROW() - 1) )),1,""), "")</f>
        <v/>
      </c>
    </row>
    <row r="154" s="16" customFormat="true" ht="13.8" hidden="false" customHeight="false" outlineLevel="0" collapsed="false">
      <c r="B154" s="17" t="str">
        <f aca="false">IF(E154="","",VLOOKUP(E154, 'SKU Маскарпоне'!$A$1:$B$50, 2, 0))</f>
        <v/>
      </c>
      <c r="C154" s="17" t="str">
        <f aca="false">IF(E154="","",VLOOKUP(E154, 'SKU заквасочник'!$A$1:$Z$80, IF(D154="-", 11, IF(D154="", 11,  MATCH(D154&amp;"", 'SKU заквасочник'!$A$1:$Z$1, 0))), 0))</f>
        <v/>
      </c>
      <c r="D154" s="17"/>
      <c r="F154" s="17"/>
      <c r="G154" s="20"/>
      <c r="H154" s="21" t="str">
        <f aca="true">IF(K154="","",(INDIRECT("N" &amp; ROW() - 1) - O154))</f>
        <v/>
      </c>
      <c r="I154" s="17" t="str">
        <f aca="true">IF(K154 = "-", INDIRECT("D" &amp; ROW() - 1) * 1890,"")</f>
        <v/>
      </c>
      <c r="J154" s="17" t="str">
        <f aca="true">IF(K154 = "-", INDIRECT("C" &amp; ROW() - 1) ,"")</f>
        <v/>
      </c>
      <c r="S154" s="22" t="str">
        <f aca="true">IF(R154 = "", "", R154 / INDIRECT("D" &amp; ROW() - 1) )</f>
        <v/>
      </c>
      <c r="T154" s="22" t="str">
        <f aca="true">IF(K154="-",IF(ISNUMBER(SEARCH(",", INDIRECT("B" &amp; ROW() - 1) )),1,""), "")</f>
        <v/>
      </c>
    </row>
    <row r="155" s="16" customFormat="true" ht="13.8" hidden="false" customHeight="false" outlineLevel="0" collapsed="false">
      <c r="B155" s="17" t="str">
        <f aca="false">IF(E155="","",VLOOKUP(E155, 'SKU Маскарпоне'!$A$1:$B$50, 2, 0))</f>
        <v/>
      </c>
      <c r="C155" s="17" t="str">
        <f aca="false">IF(E155="","",VLOOKUP(E155, 'SKU заквасочник'!$A$1:$Z$80, IF(D155="-", 11, IF(D155="", 11,  MATCH(D155&amp;"", 'SKU заквасочник'!$A$1:$Z$1, 0))), 0))</f>
        <v/>
      </c>
      <c r="D155" s="17"/>
      <c r="F155" s="17"/>
      <c r="G155" s="20"/>
      <c r="H155" s="21" t="str">
        <f aca="true">IF(K155="","",(INDIRECT("N" &amp; ROW() - 1) - O155))</f>
        <v/>
      </c>
      <c r="I155" s="17" t="str">
        <f aca="true">IF(K155 = "-", INDIRECT("D" &amp; ROW() - 1) * 1890,"")</f>
        <v/>
      </c>
      <c r="J155" s="17" t="str">
        <f aca="true">IF(K155 = "-", INDIRECT("C" &amp; ROW() - 1) ,"")</f>
        <v/>
      </c>
      <c r="S155" s="22" t="str">
        <f aca="true">IF(R155 = "", "", R155 / INDIRECT("D" &amp; ROW() - 1) )</f>
        <v/>
      </c>
      <c r="T155" s="22" t="str">
        <f aca="true">IF(K155="-",IF(ISNUMBER(SEARCH(",", INDIRECT("B" &amp; ROW() - 1) )),1,""), "")</f>
        <v/>
      </c>
    </row>
    <row r="156" customFormat="false" ht="13.8" hidden="false" customHeight="false" outlineLevel="0" collapsed="false">
      <c r="B156" s="23"/>
      <c r="C156" s="17" t="str">
        <f aca="false">IF(E156="","",VLOOKUP(E156, 'SKU заквасочник'!$A$1:$Z$80, IF(D156="-", 11, IF(D156="", 11,  MATCH(D156&amp;"", 'SKU заквасочник'!$A$1:$Z$1, 0))), 0))</f>
        <v/>
      </c>
      <c r="D156" s="23"/>
      <c r="F156" s="23"/>
      <c r="G156" s="24"/>
      <c r="H156" s="25" t="str">
        <f aca="true">IF(K156="","",(INDIRECT("N" &amp; ROW() - 1) - O156))</f>
        <v/>
      </c>
      <c r="I156" s="26" t="str">
        <f aca="true">IF(K156 = "-", INDIRECT("D" &amp; ROW() - 1) * 1890,"")</f>
        <v/>
      </c>
      <c r="J156" s="26" t="str">
        <f aca="true">IF(K156 = "-", INDIRECT("C" &amp; ROW() - 1) ,"")</f>
        <v/>
      </c>
      <c r="S156" s="27" t="str">
        <f aca="true">IF(R156 = "", "", R156 / INDIRECT("D" &amp; ROW() - 1) )</f>
        <v/>
      </c>
      <c r="T156" s="27" t="str">
        <f aca="true">IF(K156="-",IF(ISNUMBER(SEARCH(",", INDIRECT("B" &amp; ROW() - 1) )),1,""), "")</f>
        <v/>
      </c>
    </row>
    <row r="157" customFormat="false" ht="13.8" hidden="false" customHeight="false" outlineLevel="0" collapsed="false">
      <c r="B157" s="23"/>
      <c r="C157" s="17" t="str">
        <f aca="false">IF(E157="","",VLOOKUP(E157, 'SKU заквасочник'!$A$1:$Z$80, IF(D157="-", 11, IF(D157="", 11,  MATCH(D157&amp;"", 'SKU заквасочник'!$A$1:$Z$1, 0))), 0))</f>
        <v/>
      </c>
      <c r="D157" s="23"/>
      <c r="F157" s="23"/>
      <c r="G157" s="24"/>
      <c r="H157" s="25" t="str">
        <f aca="true">IF(K157="","",(INDIRECT("N" &amp; ROW() - 1) - O157))</f>
        <v/>
      </c>
      <c r="I157" s="26" t="str">
        <f aca="true">IF(K157 = "-", INDIRECT("D" &amp; ROW() - 1) * 1890,"")</f>
        <v/>
      </c>
      <c r="J157" s="26" t="str">
        <f aca="true">IF(K157 = "-", INDIRECT("C" &amp; ROW() - 1) ,"")</f>
        <v/>
      </c>
      <c r="S157" s="27" t="str">
        <f aca="true">IF(R157 = "", "", R157 / INDIRECT("D" &amp; ROW() - 1) )</f>
        <v/>
      </c>
      <c r="T157" s="27" t="str">
        <f aca="true">IF(K157="-",IF(ISNUMBER(SEARCH(",", INDIRECT("B" &amp; ROW() - 1) )),1,""), "")</f>
        <v/>
      </c>
    </row>
    <row r="158" customFormat="false" ht="13.8" hidden="false" customHeight="false" outlineLevel="0" collapsed="false">
      <c r="B158" s="23"/>
      <c r="C158" s="17" t="str">
        <f aca="false">IF(E158="","",VLOOKUP(E158, 'SKU заквасочник'!$A$1:$Z$80, IF(D158="-", 11, IF(D158="", 11,  MATCH(D158&amp;"", 'SKU заквасочник'!$A$1:$Z$1, 0))), 0))</f>
        <v/>
      </c>
      <c r="D158" s="23"/>
      <c r="F158" s="23"/>
      <c r="G158" s="24"/>
      <c r="H158" s="25" t="str">
        <f aca="true">IF(K158="","",(INDIRECT("N" &amp; ROW() - 1) - O158))</f>
        <v/>
      </c>
      <c r="I158" s="26" t="str">
        <f aca="true">IF(K158 = "-", INDIRECT("D" &amp; ROW() - 1) * 1890,"")</f>
        <v/>
      </c>
      <c r="J158" s="26" t="str">
        <f aca="true">IF(K158 = "-", INDIRECT("C" &amp; ROW() - 1) ,"")</f>
        <v/>
      </c>
      <c r="S158" s="27" t="str">
        <f aca="true">IF(R158 = "", "", R158 / INDIRECT("D" &amp; ROW() - 1) )</f>
        <v/>
      </c>
      <c r="T158" s="27" t="str">
        <f aca="true">IF(K158="-",IF(ISNUMBER(SEARCH(",", INDIRECT("B" &amp; ROW() - 1) )),1,""), "")</f>
        <v/>
      </c>
    </row>
    <row r="159" customFormat="false" ht="13.8" hidden="false" customHeight="false" outlineLevel="0" collapsed="false">
      <c r="B159" s="23"/>
      <c r="C159" s="17" t="str">
        <f aca="false">IF(E159="","",VLOOKUP(E159, 'SKU заквасочник'!$A$1:$Z$80, IF(D159="-", 11, IF(D159="", 11,  MATCH(D159&amp;"", 'SKU заквасочник'!$A$1:$Z$1, 0))), 0))</f>
        <v/>
      </c>
      <c r="D159" s="23"/>
      <c r="F159" s="23"/>
      <c r="G159" s="24"/>
      <c r="H159" s="25" t="str">
        <f aca="true">IF(K159="","",(INDIRECT("N" &amp; ROW() - 1) - O159))</f>
        <v/>
      </c>
      <c r="I159" s="26" t="str">
        <f aca="true">IF(K159 = "-", INDIRECT("D" &amp; ROW() - 1) * 1890,"")</f>
        <v/>
      </c>
      <c r="J159" s="26" t="str">
        <f aca="true">IF(K159 = "-", INDIRECT("C" &amp; ROW() - 1) ,"")</f>
        <v/>
      </c>
      <c r="S159" s="27" t="str">
        <f aca="true">IF(R159 = "", "", R159 / INDIRECT("D" &amp; ROW() - 1) )</f>
        <v/>
      </c>
      <c r="T159" s="27" t="str">
        <f aca="true">IF(K159="-",IF(ISNUMBER(SEARCH(",", INDIRECT("B" &amp; ROW() - 1) )),1,""), "")</f>
        <v/>
      </c>
    </row>
    <row r="160" customFormat="false" ht="13.8" hidden="false" customHeight="false" outlineLevel="0" collapsed="false">
      <c r="B160" s="23"/>
      <c r="C160" s="17" t="str">
        <f aca="false">IF(E160="","",VLOOKUP(E160, 'SKU заквасочник'!$A$1:$Z$80, IF(D160="-", 11, IF(D160="", 11,  MATCH(D160&amp;"", 'SKU заквасочник'!$A$1:$Z$1, 0))), 0))</f>
        <v/>
      </c>
      <c r="D160" s="23"/>
      <c r="F160" s="23"/>
      <c r="G160" s="24"/>
      <c r="H160" s="25" t="str">
        <f aca="true">IF(K160="","",(INDIRECT("N" &amp; ROW() - 1) - O160))</f>
        <v/>
      </c>
      <c r="I160" s="26" t="str">
        <f aca="true">IF(K160 = "-", INDIRECT("D" &amp; ROW() - 1) * 1890,"")</f>
        <v/>
      </c>
      <c r="J160" s="26" t="str">
        <f aca="true">IF(K160 = "-", INDIRECT("C" &amp; ROW() - 1) ,"")</f>
        <v/>
      </c>
      <c r="S160" s="27" t="str">
        <f aca="true">IF(R160 = "", "", R160 / INDIRECT("D" &amp; ROW() - 1) )</f>
        <v/>
      </c>
      <c r="T160" s="27" t="str">
        <f aca="true">IF(K160="-",IF(ISNUMBER(SEARCH(",", INDIRECT("B" &amp; ROW() - 1) )),1,""), "")</f>
        <v/>
      </c>
    </row>
    <row r="161" customFormat="false" ht="13.8" hidden="false" customHeight="false" outlineLevel="0" collapsed="false">
      <c r="B161" s="23"/>
      <c r="C161" s="17" t="str">
        <f aca="false">IF(E161="","",VLOOKUP(E161, 'SKU заквасочник'!$A$1:$Z$80, IF(D161="-", 11, IF(D161="", 11,  MATCH(D161&amp;"", 'SKU заквасочник'!$A$1:$Z$1, 0))), 0))</f>
        <v/>
      </c>
      <c r="D161" s="23"/>
      <c r="F161" s="23"/>
      <c r="G161" s="24"/>
      <c r="H161" s="25" t="str">
        <f aca="true">IF(K161="","",(INDIRECT("N" &amp; ROW() - 1) - O161))</f>
        <v/>
      </c>
      <c r="I161" s="26" t="str">
        <f aca="true">IF(K161 = "-", INDIRECT("D" &amp; ROW() - 1) * 1890,"")</f>
        <v/>
      </c>
      <c r="J161" s="26" t="str">
        <f aca="true">IF(K161 = "-", INDIRECT("C" &amp; ROW() - 1) ,"")</f>
        <v/>
      </c>
      <c r="S161" s="27" t="str">
        <f aca="true">IF(R161 = "", "", R161 / INDIRECT("D" &amp; ROW() - 1) )</f>
        <v/>
      </c>
      <c r="T161" s="27" t="str">
        <f aca="true">IF(K161="-",IF(ISNUMBER(SEARCH(",", INDIRECT("B" &amp; ROW() - 1) )),1,""), "")</f>
        <v/>
      </c>
    </row>
    <row r="162" customFormat="false" ht="13.8" hidden="false" customHeight="false" outlineLevel="0" collapsed="false">
      <c r="B162" s="23"/>
      <c r="C162" s="17" t="str">
        <f aca="false">IF(E162="","",VLOOKUP(E162, 'SKU заквасочник'!$A$1:$Z$80, IF(D162="-", 11, IF(D162="", 11,  MATCH(D162&amp;"", 'SKU заквасочник'!$A$1:$Z$1, 0))), 0))</f>
        <v/>
      </c>
      <c r="D162" s="23"/>
      <c r="F162" s="23"/>
      <c r="G162" s="24"/>
      <c r="H162" s="25" t="str">
        <f aca="true">IF(K162="","",(INDIRECT("N" &amp; ROW() - 1) - O162))</f>
        <v/>
      </c>
      <c r="I162" s="26" t="str">
        <f aca="true">IF(K162 = "-", INDIRECT("D" &amp; ROW() - 1) * 1890,"")</f>
        <v/>
      </c>
      <c r="J162" s="26" t="str">
        <f aca="true">IF(K162 = "-", INDIRECT("C" &amp; ROW() - 1) ,"")</f>
        <v/>
      </c>
      <c r="S162" s="27" t="str">
        <f aca="true">IF(R162 = "", "", R162 / INDIRECT("D" &amp; ROW() - 1) )</f>
        <v/>
      </c>
      <c r="T162" s="27" t="str">
        <f aca="true">IF(K162="-",IF(ISNUMBER(SEARCH(",", INDIRECT("B" &amp; ROW() - 1) )),1,""), "")</f>
        <v/>
      </c>
    </row>
    <row r="163" customFormat="false" ht="13.8" hidden="false" customHeight="false" outlineLevel="0" collapsed="false">
      <c r="B163" s="23"/>
      <c r="C163" s="17" t="str">
        <f aca="false">IF(E163="","",VLOOKUP(E163, 'SKU заквасочник'!$A$1:$Z$80, IF(D163="-", 11, IF(D163="", 11,  MATCH(D163&amp;"", 'SKU заквасочник'!$A$1:$Z$1, 0))), 0))</f>
        <v/>
      </c>
      <c r="D163" s="23"/>
      <c r="F163" s="23"/>
      <c r="G163" s="24"/>
      <c r="H163" s="25" t="str">
        <f aca="true">IF(K163="","",(INDIRECT("N" &amp; ROW() - 1) - O163))</f>
        <v/>
      </c>
      <c r="I163" s="26" t="str">
        <f aca="true">IF(K163 = "-", INDIRECT("D" &amp; ROW() - 1) * 1890,"")</f>
        <v/>
      </c>
      <c r="J163" s="26" t="str">
        <f aca="true">IF(K163 = "-", INDIRECT("C" &amp; ROW() - 1) ,"")</f>
        <v/>
      </c>
      <c r="S163" s="27" t="str">
        <f aca="true">IF(R163 = "", "", R163 / INDIRECT("D" &amp; ROW() - 1) )</f>
        <v/>
      </c>
      <c r="T163" s="27" t="str">
        <f aca="true">IF(K163="-",IF(ISNUMBER(SEARCH(",", INDIRECT("B" &amp; ROW() - 1) )),1,""), "")</f>
        <v/>
      </c>
    </row>
    <row r="164" customFormat="false" ht="13.8" hidden="false" customHeight="false" outlineLevel="0" collapsed="false">
      <c r="B164" s="23"/>
      <c r="C164" s="17" t="str">
        <f aca="false">IF(E164="","",VLOOKUP(E164, 'SKU заквасочник'!$A$1:$Z$80, IF(D164="-", 11, IF(D164="", 11,  MATCH(D164&amp;"", 'SKU заквасочник'!$A$1:$Z$1, 0))), 0))</f>
        <v/>
      </c>
      <c r="D164" s="23"/>
      <c r="F164" s="23"/>
      <c r="G164" s="24"/>
      <c r="H164" s="25" t="str">
        <f aca="true">IF(K164="","",(INDIRECT("N" &amp; ROW() - 1) - O164))</f>
        <v/>
      </c>
      <c r="I164" s="26" t="str">
        <f aca="true">IF(K164 = "-", INDIRECT("D" &amp; ROW() - 1) * 1890,"")</f>
        <v/>
      </c>
      <c r="J164" s="26" t="str">
        <f aca="true">IF(K164 = "-", INDIRECT("C" &amp; ROW() - 1) ,"")</f>
        <v/>
      </c>
      <c r="S164" s="27" t="str">
        <f aca="true">IF(R164 = "", "", R164 / INDIRECT("D" &amp; ROW() - 1) )</f>
        <v/>
      </c>
      <c r="T164" s="27" t="str">
        <f aca="true">IF(K164="-",IF(ISNUMBER(SEARCH(",", INDIRECT("B" &amp; ROW() - 1) )),1,""), "")</f>
        <v/>
      </c>
    </row>
    <row r="165" customFormat="false" ht="13.8" hidden="false" customHeight="false" outlineLevel="0" collapsed="false">
      <c r="B165" s="23"/>
      <c r="C165" s="17" t="str">
        <f aca="false">IF(E165="","",VLOOKUP(E165, 'SKU заквасочник'!$A$1:$Z$80, IF(D165="-", 11, IF(D165="", 11,  MATCH(D165&amp;"", 'SKU заквасочник'!$A$1:$Z$1, 0))), 0))</f>
        <v/>
      </c>
      <c r="D165" s="23"/>
      <c r="F165" s="23"/>
      <c r="G165" s="24"/>
      <c r="H165" s="25" t="str">
        <f aca="true">IF(K165="","",(INDIRECT("N" &amp; ROW() - 1) - O165))</f>
        <v/>
      </c>
      <c r="I165" s="26" t="str">
        <f aca="true">IF(K165 = "-", INDIRECT("D" &amp; ROW() - 1) * 1890,"")</f>
        <v/>
      </c>
      <c r="J165" s="26" t="str">
        <f aca="true">IF(K165 = "-", INDIRECT("C" &amp; ROW() - 1) ,"")</f>
        <v/>
      </c>
      <c r="S165" s="27" t="str">
        <f aca="true">IF(R165 = "", "", R165 / INDIRECT("D" &amp; ROW() - 1) )</f>
        <v/>
      </c>
      <c r="T165" s="27" t="str">
        <f aca="true">IF(K165="-",IF(ISNUMBER(SEARCH(",", INDIRECT("B" &amp; ROW() - 1) )),1,""), "")</f>
        <v/>
      </c>
    </row>
    <row r="166" customFormat="false" ht="13.8" hidden="false" customHeight="false" outlineLevel="0" collapsed="false">
      <c r="B166" s="23"/>
      <c r="C166" s="17" t="str">
        <f aca="false">IF(E166="","",VLOOKUP(E166, 'SKU заквасочник'!$A$1:$Z$80, IF(D166="-", 11, IF(D166="", 11,  MATCH(D166&amp;"", 'SKU заквасочник'!$A$1:$Z$1, 0))), 0))</f>
        <v/>
      </c>
      <c r="D166" s="23"/>
      <c r="F166" s="23"/>
      <c r="G166" s="24"/>
      <c r="H166" s="25" t="str">
        <f aca="true">IF(K166="","",(INDIRECT("N" &amp; ROW() - 1) - O166))</f>
        <v/>
      </c>
      <c r="J166" s="26" t="str">
        <f aca="true">IF(K166 = "-", INDIRECT("C" &amp; ROW() - 1) ,"")</f>
        <v/>
      </c>
      <c r="S166" s="27" t="str">
        <f aca="true">IF(R166 = "", "", R166 / INDIRECT("D" &amp; ROW() - 1) )</f>
        <v/>
      </c>
      <c r="T166" s="27" t="str">
        <f aca="true">IF(K166="-",IF(ISNUMBER(SEARCH(",", INDIRECT("B" &amp; ROW() - 1) )),1,""), "")</f>
        <v/>
      </c>
    </row>
    <row r="167" customFormat="false" ht="13.8" hidden="false" customHeight="false" outlineLevel="0" collapsed="false">
      <c r="B167" s="23"/>
      <c r="C167" s="17" t="str">
        <f aca="false">IF(E167="","",VLOOKUP(E167, 'SKU заквасочник'!$A$1:$Z$80, IF(D167="-", 11, IF(D167="", 11,  MATCH(D167&amp;"", 'SKU заквасочник'!$A$1:$Z$1, 0))), 0))</f>
        <v/>
      </c>
      <c r="D167" s="23"/>
      <c r="F167" s="23"/>
      <c r="G167" s="24"/>
      <c r="H167" s="25" t="str">
        <f aca="true">IF(K167="","",(INDIRECT("N" &amp; ROW() - 1) - O167))</f>
        <v/>
      </c>
      <c r="J167" s="26" t="str">
        <f aca="true">IF(K167 = "-", INDIRECT("C" &amp; ROW() - 1) ,"")</f>
        <v/>
      </c>
      <c r="S167" s="27" t="str">
        <f aca="true">IF(R167 = "", "", R167 / INDIRECT("D" &amp; ROW() - 1) )</f>
        <v/>
      </c>
      <c r="T167" s="27" t="str">
        <f aca="true">IF(K167="-",IF(ISNUMBER(SEARCH(",", INDIRECT("B" &amp; ROW() - 1) )),1,""), "")</f>
        <v/>
      </c>
    </row>
    <row r="168" customFormat="false" ht="13.8" hidden="false" customHeight="false" outlineLevel="0" collapsed="false">
      <c r="B168" s="23"/>
      <c r="C168" s="17" t="str">
        <f aca="false">IF(E168="","",VLOOKUP(E168, 'SKU заквасочник'!$A$1:$Z$80, IF(D168="-", 11, IF(D168="", 11,  MATCH(D168&amp;"", 'SKU заквасочник'!$A$1:$Z$1, 0))), 0))</f>
        <v/>
      </c>
      <c r="D168" s="23"/>
      <c r="F168" s="23"/>
      <c r="G168" s="24"/>
      <c r="H168" s="25" t="str">
        <f aca="true">IF(K168="","",(INDIRECT("N" &amp; ROW() - 1) - O168))</f>
        <v/>
      </c>
      <c r="J168" s="26" t="str">
        <f aca="true">IF(K168 = "-", INDIRECT("C" &amp; ROW() - 1) ,"")</f>
        <v/>
      </c>
      <c r="S168" s="27" t="str">
        <f aca="true">IF(R168 = "", "", R168 / INDIRECT("D" &amp; ROW() - 1) )</f>
        <v/>
      </c>
      <c r="T168" s="27" t="str">
        <f aca="true">IF(K168="-",IF(ISNUMBER(SEARCH(",", INDIRECT("B" &amp; ROW() - 1) )),1,""), "")</f>
        <v/>
      </c>
    </row>
    <row r="169" customFormat="false" ht="13.8" hidden="false" customHeight="false" outlineLevel="0" collapsed="false">
      <c r="B169" s="23"/>
      <c r="C169" s="17" t="str">
        <f aca="false">IF(E169="","",VLOOKUP(E169, 'SKU заквасочник'!$A$1:$Z$80, IF(D169="-", 11, IF(D169="", 11,  MATCH(D169&amp;"", 'SKU заквасочник'!$A$1:$Z$1, 0))), 0))</f>
        <v/>
      </c>
      <c r="D169" s="23"/>
      <c r="F169" s="23"/>
      <c r="G169" s="24"/>
      <c r="H169" s="25" t="str">
        <f aca="true">IF(K169="","",(INDIRECT("N" &amp; ROW() - 1) - O169))</f>
        <v/>
      </c>
      <c r="J169" s="26" t="str">
        <f aca="true">IF(K169 = "-", INDIRECT("C" &amp; ROW() - 1) ,"")</f>
        <v/>
      </c>
      <c r="S169" s="27" t="str">
        <f aca="true">IF(R169 = "", "", R169 / INDIRECT("D" &amp; ROW() - 1) )</f>
        <v/>
      </c>
      <c r="T169" s="27" t="str">
        <f aca="true">IF(K169="-",IF(ISNUMBER(SEARCH(",", INDIRECT("B" &amp; ROW() - 1) )),1,""), "")</f>
        <v/>
      </c>
    </row>
    <row r="170" customFormat="false" ht="13.8" hidden="false" customHeight="false" outlineLevel="0" collapsed="false">
      <c r="B170" s="23"/>
      <c r="C170" s="17" t="str">
        <f aca="false">IF(E170="","",VLOOKUP(E170, 'SKU заквасочник'!$A$1:$Z$80, IF(D170="-", 11, IF(D170="", 11,  MATCH(D170&amp;"", 'SKU заквасочник'!$A$1:$Z$1, 0))), 0))</f>
        <v/>
      </c>
      <c r="D170" s="23"/>
      <c r="F170" s="23"/>
      <c r="G170" s="24"/>
      <c r="H170" s="25" t="str">
        <f aca="true">IF(K170="","",(INDIRECT("N" &amp; ROW() - 1) - O170))</f>
        <v/>
      </c>
      <c r="J170" s="26" t="str">
        <f aca="true">IF(K170 = "-", INDIRECT("C" &amp; ROW() - 1) ,"")</f>
        <v/>
      </c>
      <c r="S170" s="27" t="str">
        <f aca="true">IF(R170 = "", "", R170 / INDIRECT("D" &amp; ROW() - 1) )</f>
        <v/>
      </c>
      <c r="T170" s="27" t="str">
        <f aca="true">IF(K170="-",IF(ISNUMBER(SEARCH(",", INDIRECT("B" &amp; ROW() - 1) )),1,""), "")</f>
        <v/>
      </c>
    </row>
    <row r="171" customFormat="false" ht="13.8" hidden="false" customHeight="false" outlineLevel="0" collapsed="false">
      <c r="B171" s="23"/>
      <c r="C171" s="17" t="str">
        <f aca="false">IF(E171="","",VLOOKUP(E171, 'SKU заквасочник'!$A$1:$Z$80, IF(D171="-", 11, IF(D171="", 11,  MATCH(D171&amp;"", 'SKU заквасочник'!$A$1:$Z$1, 0))), 0))</f>
        <v/>
      </c>
      <c r="D171" s="23"/>
      <c r="F171" s="23"/>
      <c r="G171" s="24"/>
      <c r="H171" s="25" t="str">
        <f aca="true">IF(K171="","",(INDIRECT("N" &amp; ROW() - 1) - O171))</f>
        <v/>
      </c>
      <c r="J171" s="26" t="str">
        <f aca="true">IF(K171 = "-", INDIRECT("C" &amp; ROW() - 1) ,"")</f>
        <v/>
      </c>
      <c r="S171" s="27" t="str">
        <f aca="true">IF(R171 = "", "", R171 / INDIRECT("D" &amp; ROW() - 1) )</f>
        <v/>
      </c>
      <c r="T171" s="27" t="str">
        <f aca="true">IF(K171="-",IF(ISNUMBER(SEARCH(",", INDIRECT("B" &amp; ROW() - 1) )),1,""), "")</f>
        <v/>
      </c>
    </row>
    <row r="172" customFormat="false" ht="13.8" hidden="false" customHeight="false" outlineLevel="0" collapsed="false">
      <c r="B172" s="23"/>
      <c r="C172" s="17" t="str">
        <f aca="false">IF(E172="","",VLOOKUP(E172, 'SKU заквасочник'!$A$1:$Z$80, IF(D172="-", 11, IF(D172="", 11,  MATCH(D172&amp;"", 'SKU заквасочник'!$A$1:$Z$1, 0))), 0))</f>
        <v/>
      </c>
      <c r="D172" s="23"/>
      <c r="F172" s="23"/>
      <c r="G172" s="24"/>
      <c r="H172" s="25" t="str">
        <f aca="true">IF(K172="","",(INDIRECT("N" &amp; ROW() - 1) - O172))</f>
        <v/>
      </c>
      <c r="J172" s="26" t="str">
        <f aca="true">IF(K172 = "-", INDIRECT("C" &amp; ROW() - 1) ,"")</f>
        <v/>
      </c>
      <c r="S172" s="27" t="str">
        <f aca="true">IF(R172 = "", "", R172 / INDIRECT("D" &amp; ROW() - 1) )</f>
        <v/>
      </c>
      <c r="T172" s="27" t="str">
        <f aca="true">IF(K172="-",IF(ISNUMBER(SEARCH(",", INDIRECT("B" &amp; ROW() - 1) )),1,""), "")</f>
        <v/>
      </c>
    </row>
    <row r="173" customFormat="false" ht="13.8" hidden="false" customHeight="false" outlineLevel="0" collapsed="false">
      <c r="B173" s="23"/>
      <c r="C173" s="17" t="str">
        <f aca="false">IF(E173="","",VLOOKUP(E173, 'SKU заквасочник'!$A$1:$Z$80, IF(D173="-", 11, IF(D173="", 11,  MATCH(D173&amp;"", 'SKU заквасочник'!$A$1:$Z$1, 0))), 0))</f>
        <v/>
      </c>
      <c r="D173" s="23"/>
      <c r="F173" s="23"/>
      <c r="G173" s="24"/>
      <c r="H173" s="25" t="str">
        <f aca="true">IF(K173="","",(INDIRECT("N" &amp; ROW() - 1) - O173))</f>
        <v/>
      </c>
      <c r="J173" s="26" t="str">
        <f aca="true">IF(K173 = "-", INDIRECT("C" &amp; ROW() - 1) ,"")</f>
        <v/>
      </c>
      <c r="S173" s="27" t="str">
        <f aca="true">IF(R173 = "", "", R173 / INDIRECT("D" &amp; ROW() - 1) )</f>
        <v/>
      </c>
      <c r="T173" s="27" t="str">
        <f aca="true">IF(K173="-",IF(ISNUMBER(SEARCH(",", INDIRECT("B" &amp; ROW() - 1) )),1,""), "")</f>
        <v/>
      </c>
    </row>
    <row r="174" customFormat="false" ht="13.8" hidden="false" customHeight="false" outlineLevel="0" collapsed="false">
      <c r="B174" s="23"/>
      <c r="C174" s="17" t="str">
        <f aca="false">IF(E174="","",VLOOKUP(E174, 'SKU заквасочник'!$A$1:$Z$80, IF(D174="-", 11, IF(D174="", 11,  MATCH(D174&amp;"", 'SKU заквасочник'!$A$1:$Z$1, 0))), 0))</f>
        <v/>
      </c>
      <c r="D174" s="23"/>
      <c r="F174" s="23"/>
      <c r="G174" s="24"/>
      <c r="H174" s="25" t="str">
        <f aca="true">IF(K174="","",(INDIRECT("N" &amp; ROW() - 1) - O174))</f>
        <v/>
      </c>
      <c r="J174" s="26" t="str">
        <f aca="true">IF(K174 = "-", INDIRECT("C" &amp; ROW() - 1) ,"")</f>
        <v/>
      </c>
      <c r="S174" s="27" t="str">
        <f aca="true">IF(R174 = "", "", R174 / INDIRECT("D" &amp; ROW() - 1) )</f>
        <v/>
      </c>
      <c r="T174" s="27" t="str">
        <f aca="true">IF(K174="-",IF(ISNUMBER(SEARCH(",", INDIRECT("B" &amp; ROW() - 1) )),1,""), "")</f>
        <v/>
      </c>
    </row>
    <row r="175" customFormat="false" ht="13.8" hidden="false" customHeight="false" outlineLevel="0" collapsed="false">
      <c r="B175" s="23"/>
      <c r="C175" s="17" t="str">
        <f aca="false">IF(E175="","",VLOOKUP(E175, 'SKU заквасочник'!$A$1:$Z$80, IF(D175="-", 11, IF(D175="", 11,  MATCH(D175&amp;"", 'SKU заквасочник'!$A$1:$Z$1, 0))), 0))</f>
        <v/>
      </c>
      <c r="D175" s="23"/>
      <c r="F175" s="23"/>
      <c r="G175" s="24"/>
      <c r="H175" s="25" t="str">
        <f aca="true">IF(K175="","",(INDIRECT("N" &amp; ROW() - 1) - O175))</f>
        <v/>
      </c>
      <c r="J175" s="26" t="str">
        <f aca="true">IF(K175 = "-", INDIRECT("C" &amp; ROW() - 1) ,"")</f>
        <v/>
      </c>
      <c r="S175" s="27" t="str">
        <f aca="true">IF(R175 = "", "", R175 / INDIRECT("D" &amp; ROW() - 1) )</f>
        <v/>
      </c>
      <c r="T175" s="27" t="str">
        <f aca="true">IF(K175="-",IF(ISNUMBER(SEARCH(",", INDIRECT("B" &amp; ROW() - 1) )),1,""), "")</f>
        <v/>
      </c>
    </row>
    <row r="176" customFormat="false" ht="13.8" hidden="false" customHeight="false" outlineLevel="0" collapsed="false">
      <c r="B176" s="23"/>
      <c r="C176" s="17" t="str">
        <f aca="false">IF(E176="","",VLOOKUP(E176, 'SKU заквасочник'!$A$1:$Z$80, IF(D176="-", 11, IF(D176="", 11,  MATCH(D176&amp;"", 'SKU заквасочник'!$A$1:$Z$1, 0))), 0))</f>
        <v/>
      </c>
      <c r="D176" s="23"/>
      <c r="F176" s="23"/>
      <c r="G176" s="24"/>
      <c r="H176" s="25" t="str">
        <f aca="true">IF(K176="","",(INDIRECT("N" &amp; ROW() - 1) - O176))</f>
        <v/>
      </c>
      <c r="J176" s="26" t="str">
        <f aca="true">IF(K176 = "-", INDIRECT("C" &amp; ROW() - 1) ,"")</f>
        <v/>
      </c>
      <c r="S176" s="27" t="str">
        <f aca="true">IF(R176 = "", "", R176 / INDIRECT("D" &amp; ROW() - 1) )</f>
        <v/>
      </c>
      <c r="T176" s="27" t="str">
        <f aca="true">IF(K176="-",IF(ISNUMBER(SEARCH(",", INDIRECT("B" &amp; ROW() - 1) )),1,""), "")</f>
        <v/>
      </c>
    </row>
    <row r="177" customFormat="false" ht="13.8" hidden="false" customHeight="false" outlineLevel="0" collapsed="false">
      <c r="B177" s="23"/>
      <c r="C177" s="17" t="str">
        <f aca="false">IF(E177="","",VLOOKUP(E177, 'SKU заквасочник'!$A$1:$Z$80, IF(D177="-", 11, IF(D177="", 11,  MATCH(D177&amp;"", 'SKU заквасочник'!$A$1:$Z$1, 0))), 0))</f>
        <v/>
      </c>
      <c r="D177" s="23"/>
      <c r="F177" s="23"/>
      <c r="G177" s="24"/>
      <c r="H177" s="25" t="str">
        <f aca="true">IF(K177="","",(INDIRECT("N" &amp; ROW() - 1) - O177))</f>
        <v/>
      </c>
      <c r="J177" s="26" t="str">
        <f aca="true">IF(K177 = "-", INDIRECT("C" &amp; ROW() - 1) ,"")</f>
        <v/>
      </c>
      <c r="S177" s="27" t="str">
        <f aca="true">IF(R177 = "", "", R177 / INDIRECT("D" &amp; ROW() - 1) )</f>
        <v/>
      </c>
      <c r="T177" s="27" t="str">
        <f aca="true">IF(K177="-",IF(ISNUMBER(SEARCH(",", INDIRECT("B" &amp; ROW() - 1) )),1,""), "")</f>
        <v/>
      </c>
    </row>
    <row r="178" customFormat="false" ht="13.8" hidden="false" customHeight="false" outlineLevel="0" collapsed="false">
      <c r="B178" s="23"/>
      <c r="C178" s="17" t="str">
        <f aca="false">IF(E178="","",VLOOKUP(E178, 'SKU заквасочник'!$A$1:$Z$80, IF(D178="-", 11, IF(D178="", 11,  MATCH(D178&amp;"", 'SKU заквасочник'!$A$1:$Z$1, 0))), 0))</f>
        <v/>
      </c>
      <c r="D178" s="23"/>
      <c r="F178" s="23"/>
      <c r="G178" s="24"/>
      <c r="H178" s="25" t="str">
        <f aca="true">IF(K178="","",(INDIRECT("N" &amp; ROW() - 1) - O178))</f>
        <v/>
      </c>
      <c r="J178" s="26" t="str">
        <f aca="true">IF(K178 = "-", INDIRECT("C" &amp; ROW() - 1) ,"")</f>
        <v/>
      </c>
      <c r="S178" s="27" t="str">
        <f aca="true">IF(R178 = "", "", R178 / INDIRECT("D" &amp; ROW() - 1) )</f>
        <v/>
      </c>
      <c r="T178" s="27" t="str">
        <f aca="true">IF(K178="-",IF(ISNUMBER(SEARCH(",", INDIRECT("B" &amp; ROW() - 1) )),1,""), "")</f>
        <v/>
      </c>
    </row>
    <row r="179" customFormat="false" ht="13.8" hidden="false" customHeight="false" outlineLevel="0" collapsed="false">
      <c r="B179" s="23"/>
      <c r="C179" s="17" t="str">
        <f aca="false">IF(E179="","",VLOOKUP(E179, 'SKU заквасочник'!$A$1:$Z$80, IF(D179="-", 11, IF(D179="", 11,  MATCH(D179&amp;"", 'SKU заквасочник'!$A$1:$Z$1, 0))), 0))</f>
        <v/>
      </c>
      <c r="D179" s="23"/>
      <c r="F179" s="23"/>
      <c r="G179" s="24"/>
      <c r="H179" s="25" t="str">
        <f aca="true">IF(K179="","",(INDIRECT("N" &amp; ROW() - 1) - O179))</f>
        <v/>
      </c>
      <c r="J179" s="26" t="str">
        <f aca="true">IF(K179 = "-", INDIRECT("C" &amp; ROW() - 1) ,"")</f>
        <v/>
      </c>
      <c r="S179" s="27" t="str">
        <f aca="true">IF(R179 = "", "", R179 / INDIRECT("D" &amp; ROW() - 1) )</f>
        <v/>
      </c>
      <c r="T179" s="27" t="str">
        <f aca="true">IF(K179="-",IF(ISNUMBER(SEARCH(",", INDIRECT("B" &amp; ROW() - 1) )),1,""), "")</f>
        <v/>
      </c>
    </row>
    <row r="180" customFormat="false" ht="13.8" hidden="false" customHeight="false" outlineLevel="0" collapsed="false">
      <c r="B180" s="23"/>
      <c r="C180" s="17" t="str">
        <f aca="false">IF(E180="","",VLOOKUP(E180, 'SKU заквасочник'!$A$1:$Z$80, IF(D180="-", 11, IF(D180="", 11,  MATCH(D180&amp;"", 'SKU заквасочник'!$A$1:$Z$1, 0))), 0))</f>
        <v/>
      </c>
      <c r="D180" s="23"/>
      <c r="F180" s="23"/>
      <c r="G180" s="24"/>
      <c r="H180" s="25" t="str">
        <f aca="true">IF(K180="","",(INDIRECT("N" &amp; ROW() - 1) - O180))</f>
        <v/>
      </c>
      <c r="J180" s="26" t="str">
        <f aca="true">IF(K180 = "-", INDIRECT("C" &amp; ROW() - 1) ,"")</f>
        <v/>
      </c>
      <c r="S180" s="27" t="str">
        <f aca="true">IF(R180 = "", "", R180 / INDIRECT("D" &amp; ROW() - 1) )</f>
        <v/>
      </c>
      <c r="T180" s="27" t="str">
        <f aca="true">IF(K180="-",IF(ISNUMBER(SEARCH(",", INDIRECT("B" &amp; ROW() - 1) )),1,""), "")</f>
        <v/>
      </c>
    </row>
    <row r="181" customFormat="false" ht="13.8" hidden="false" customHeight="false" outlineLevel="0" collapsed="false">
      <c r="B181" s="23"/>
      <c r="C181" s="17" t="str">
        <f aca="false">IF(E181="","",VLOOKUP(E181, 'SKU заквасочник'!$A$1:$Z$80, IF(D181="-", 11, IF(D181="", 11,  MATCH(D181&amp;"", 'SKU заквасочник'!$A$1:$Z$1, 0))), 0))</f>
        <v/>
      </c>
      <c r="D181" s="23"/>
      <c r="F181" s="23"/>
      <c r="G181" s="24"/>
      <c r="H181" s="25" t="str">
        <f aca="true">IF(K181="","",(INDIRECT("N" &amp; ROW() - 1) - O181))</f>
        <v/>
      </c>
      <c r="J181" s="26" t="str">
        <f aca="true">IF(K181 = "-", INDIRECT("C" &amp; ROW() - 1) ,"")</f>
        <v/>
      </c>
      <c r="S181" s="27" t="str">
        <f aca="true">IF(R181 = "", "", R181 / INDIRECT("D" &amp; ROW() - 1) )</f>
        <v/>
      </c>
      <c r="T181" s="27" t="str">
        <f aca="true">IF(K181="-",IF(ISNUMBER(SEARCH(",", INDIRECT("B" &amp; ROW() - 1) )),1,""), "")</f>
        <v/>
      </c>
    </row>
    <row r="182" customFormat="false" ht="13.8" hidden="false" customHeight="false" outlineLevel="0" collapsed="false">
      <c r="B182" s="23"/>
      <c r="C182" s="17" t="str">
        <f aca="false">IF(E182="","",VLOOKUP(E182, 'SKU заквасочник'!$A$1:$Z$80, IF(D182="-", 11, IF(D182="", 11,  MATCH(D182&amp;"", 'SKU заквасочник'!$A$1:$Z$1, 0))), 0))</f>
        <v/>
      </c>
      <c r="D182" s="23"/>
      <c r="F182" s="23"/>
      <c r="G182" s="24"/>
      <c r="H182" s="25" t="str">
        <f aca="true">IF(K182="","",(INDIRECT("N" &amp; ROW() - 1) - O182))</f>
        <v/>
      </c>
      <c r="J182" s="26" t="str">
        <f aca="true">IF(K182 = "-", INDIRECT("C" &amp; ROW() - 1) ,"")</f>
        <v/>
      </c>
      <c r="S182" s="27" t="str">
        <f aca="true">IF(R182 = "", "", R182 / INDIRECT("D" &amp; ROW() - 1) )</f>
        <v/>
      </c>
      <c r="T182" s="27" t="str">
        <f aca="true">IF(K182="-",IF(ISNUMBER(SEARCH(",", INDIRECT("B" &amp; ROW() - 1) )),1,""), "")</f>
        <v/>
      </c>
    </row>
    <row r="183" customFormat="false" ht="13.8" hidden="false" customHeight="false" outlineLevel="0" collapsed="false">
      <c r="B183" s="23"/>
      <c r="C183" s="17" t="str">
        <f aca="false">IF(E183="","",VLOOKUP(E183, 'SKU заквасочник'!$A$1:$Z$80, IF(D183="-", 11, IF(D183="", 11,  MATCH(D183&amp;"", 'SKU заквасочник'!$A$1:$Z$1, 0))), 0))</f>
        <v/>
      </c>
      <c r="D183" s="23"/>
      <c r="F183" s="23"/>
      <c r="G183" s="24"/>
      <c r="H183" s="25" t="str">
        <f aca="true">IF(K183="","",(INDIRECT("N" &amp; ROW() - 1) - O183))</f>
        <v/>
      </c>
      <c r="J183" s="26" t="str">
        <f aca="true">IF(K183 = "-", INDIRECT("C" &amp; ROW() - 1) ,"")</f>
        <v/>
      </c>
      <c r="S183" s="27" t="str">
        <f aca="true">IF(R183 = "", "", R183 / INDIRECT("D" &amp; ROW() - 1) )</f>
        <v/>
      </c>
      <c r="T183" s="27" t="str">
        <f aca="true">IF(K183="-",IF(ISNUMBER(SEARCH(",", INDIRECT("B" &amp; ROW() - 1) )),1,""), "")</f>
        <v/>
      </c>
    </row>
    <row r="184" customFormat="false" ht="13.8" hidden="false" customHeight="false" outlineLevel="0" collapsed="false">
      <c r="B184" s="23"/>
      <c r="C184" s="17" t="str">
        <f aca="false">IF(E184="","",VLOOKUP(E184, 'SKU заквасочник'!$A$1:$Z$80, IF(D184="-", 11, IF(D184="", 11,  MATCH(D184&amp;"", 'SKU заквасочник'!$A$1:$Z$1, 0))), 0))</f>
        <v/>
      </c>
      <c r="D184" s="23"/>
      <c r="F184" s="23"/>
      <c r="G184" s="24"/>
      <c r="H184" s="25" t="str">
        <f aca="true">IF(K184="","",(INDIRECT("N" &amp; ROW() - 1) - O184))</f>
        <v/>
      </c>
      <c r="J184" s="26" t="str">
        <f aca="true">IF(K184 = "-", INDIRECT("C" &amp; ROW() - 1) ,"")</f>
        <v/>
      </c>
      <c r="S184" s="27" t="str">
        <f aca="true">IF(R184 = "", "", R184 / INDIRECT("D" &amp; ROW() - 1) )</f>
        <v/>
      </c>
      <c r="T184" s="27" t="str">
        <f aca="true">IF(K184="-",IF(ISNUMBER(SEARCH(",", INDIRECT("B" &amp; ROW() - 1) )),1,""), "")</f>
        <v/>
      </c>
    </row>
    <row r="185" customFormat="false" ht="13.8" hidden="false" customHeight="false" outlineLevel="0" collapsed="false">
      <c r="B185" s="23"/>
      <c r="C185" s="17" t="str">
        <f aca="false">IF(E185="","",VLOOKUP(E185, 'SKU заквасочник'!$A$1:$Z$80, IF(D185="-", 11, IF(D185="", 11,  MATCH(D185&amp;"", 'SKU заквасочник'!$A$1:$Z$1, 0))), 0))</f>
        <v/>
      </c>
      <c r="D185" s="23"/>
      <c r="F185" s="23"/>
      <c r="G185" s="24"/>
      <c r="H185" s="25" t="str">
        <f aca="true">IF(K185="","",(INDIRECT("N" &amp; ROW() - 1) - O185))</f>
        <v/>
      </c>
      <c r="J185" s="26" t="str">
        <f aca="true">IF(K185 = "-", INDIRECT("C" &amp; ROW() - 1) ,"")</f>
        <v/>
      </c>
      <c r="S185" s="27"/>
      <c r="T185" s="27" t="str">
        <f aca="true">IF(K185="-",IF(ISNUMBER(SEARCH(",", INDIRECT("B" &amp; ROW() - 1) )),1,""), "")</f>
        <v/>
      </c>
    </row>
    <row r="186" customFormat="false" ht="13.8" hidden="false" customHeight="false" outlineLevel="0" collapsed="false">
      <c r="B186" s="23"/>
      <c r="C186" s="17" t="str">
        <f aca="false">IF(E186="","",VLOOKUP(E186, 'SKU заквасочник'!$A$1:$Z$80, IF(D186="-", 11, IF(D186="", 11,  MATCH(D186&amp;"", 'SKU заквасочник'!$A$1:$Z$1, 0))), 0))</f>
        <v/>
      </c>
      <c r="D186" s="23"/>
      <c r="F186" s="23"/>
      <c r="G186" s="24"/>
      <c r="H186" s="25" t="str">
        <f aca="true">IF(K186="","",(INDIRECT("N" &amp; ROW() - 1) - O186))</f>
        <v/>
      </c>
      <c r="J186" s="26" t="str">
        <f aca="true">IF(K186 = "-", INDIRECT("C" &amp; ROW() - 1) ,"")</f>
        <v/>
      </c>
      <c r="S186" s="27"/>
      <c r="T186" s="27" t="str">
        <f aca="true">IF(K186="-",IF(ISNUMBER(SEARCH(",", INDIRECT("B" &amp; ROW() - 1) )),1,""), "")</f>
        <v/>
      </c>
    </row>
    <row r="187" customFormat="false" ht="13.8" hidden="false" customHeight="false" outlineLevel="0" collapsed="false">
      <c r="B187" s="23"/>
      <c r="C187" s="17" t="str">
        <f aca="false">IF(E187="","",VLOOKUP(E187, 'SKU заквасочник'!$A$1:$Z$80, IF(D187="-", 11, IF(D187="", 11,  MATCH(D187&amp;"", 'SKU заквасочник'!$A$1:$Z$1, 0))), 0))</f>
        <v/>
      </c>
      <c r="D187" s="23"/>
      <c r="F187" s="23"/>
      <c r="G187" s="24"/>
      <c r="H187" s="25" t="str">
        <f aca="true">IF(K187="","",(INDIRECT("N" &amp; ROW() - 1) - O187))</f>
        <v/>
      </c>
      <c r="J187" s="26" t="str">
        <f aca="true">IF(K187 = "-", INDIRECT("C" &amp; ROW() - 1) ,"")</f>
        <v/>
      </c>
      <c r="S187" s="27"/>
      <c r="T187" s="27" t="str">
        <f aca="true">IF(K187="-",IF(ISNUMBER(SEARCH(",", INDIRECT("B" &amp; ROW() - 1) )),1,""), "")</f>
        <v/>
      </c>
    </row>
    <row r="188" customFormat="false" ht="13.8" hidden="false" customHeight="false" outlineLevel="0" collapsed="false">
      <c r="B188" s="23"/>
      <c r="C188" s="17" t="str">
        <f aca="false">IF(E188="","",VLOOKUP(E188, 'SKU заквасочник'!$A$1:$Z$80, IF(D188="-", 11, IF(D188="", 11,  MATCH(D188&amp;"", 'SKU заквасочник'!$A$1:$Z$1, 0))), 0))</f>
        <v/>
      </c>
      <c r="D188" s="23"/>
      <c r="F188" s="23"/>
      <c r="G188" s="24"/>
      <c r="H188" s="25" t="str">
        <f aca="true">IF(K188="","",(INDIRECT("N" &amp; ROW() - 1) - O188))</f>
        <v/>
      </c>
      <c r="J188" s="26" t="str">
        <f aca="true">IF(K188 = "-", INDIRECT("C" &amp; ROW() - 1) ,"")</f>
        <v/>
      </c>
      <c r="S188" s="27"/>
      <c r="T188" s="27" t="str">
        <f aca="true">IF(K188="-",IF(ISNUMBER(SEARCH(",", INDIRECT("B" &amp; ROW() - 1) )),1,""), "")</f>
        <v/>
      </c>
    </row>
    <row r="189" customFormat="false" ht="13.8" hidden="false" customHeight="false" outlineLevel="0" collapsed="false">
      <c r="B189" s="23"/>
      <c r="C189" s="17" t="str">
        <f aca="false">IF(E189="","",VLOOKUP(E189, 'SKU заквасочник'!$A$1:$Z$80, IF(D189="-", 11, IF(D189="", 11,  MATCH(D189&amp;"", 'SKU заквасочник'!$A$1:$Z$1, 0))), 0))</f>
        <v/>
      </c>
      <c r="D189" s="23"/>
      <c r="F189" s="23"/>
      <c r="G189" s="24"/>
      <c r="H189" s="25" t="str">
        <f aca="true">IF(K189="","",(INDIRECT("N" &amp; ROW() - 1) - O189))</f>
        <v/>
      </c>
      <c r="J189" s="26" t="str">
        <f aca="true">IF(K189 = "-", INDIRECT("C" &amp; ROW() - 1) ,"")</f>
        <v/>
      </c>
      <c r="S189" s="27"/>
      <c r="T189" s="27" t="str">
        <f aca="true">IF(K189="-",IF(ISNUMBER(SEARCH(",", INDIRECT("B" &amp; ROW() - 1) )),1,""), "")</f>
        <v/>
      </c>
    </row>
    <row r="190" customFormat="false" ht="13.8" hidden="false" customHeight="false" outlineLevel="0" collapsed="false">
      <c r="B190" s="23"/>
      <c r="C190" s="17" t="str">
        <f aca="false">IF(E190="","",VLOOKUP(E190, 'SKU заквасочник'!$A$1:$Z$80, IF(D190="-", 11, IF(D190="", 11,  MATCH(D190&amp;"", 'SKU заквасочник'!$A$1:$Z$1, 0))), 0))</f>
        <v/>
      </c>
      <c r="D190" s="23"/>
      <c r="F190" s="23"/>
      <c r="G190" s="24"/>
      <c r="H190" s="25" t="str">
        <f aca="true">IF(K190="","",(INDIRECT("N" &amp; ROW() - 1) - O190))</f>
        <v/>
      </c>
      <c r="J190" s="26" t="str">
        <f aca="true">IF(K190 = "-", INDIRECT("C" &amp; ROW() - 1) ,"")</f>
        <v/>
      </c>
      <c r="S190" s="27"/>
      <c r="T190" s="27" t="str">
        <f aca="true">IF(K190="-",IF(ISNUMBER(SEARCH(",", INDIRECT("B" &amp; ROW() - 1) )),1,""), "")</f>
        <v/>
      </c>
    </row>
    <row r="191" customFormat="false" ht="13.8" hidden="false" customHeight="false" outlineLevel="0" collapsed="false">
      <c r="B191" s="23"/>
      <c r="C191" s="17" t="str">
        <f aca="false">IF(E191="","",VLOOKUP(E191, 'SKU заквасочник'!$A$1:$Z$80, IF(D191="-", 11, IF(D191="", 11,  MATCH(D191&amp;"", 'SKU заквасочник'!$A$1:$Z$1, 0))), 0))</f>
        <v/>
      </c>
      <c r="D191" s="23"/>
      <c r="F191" s="23"/>
      <c r="G191" s="24"/>
      <c r="H191" s="25" t="str">
        <f aca="true">IF(K191="","",(INDIRECT("N" &amp; ROW() - 1) - O191))</f>
        <v/>
      </c>
      <c r="J191" s="26" t="str">
        <f aca="true">IF(K191 = "-", INDIRECT("C" &amp; ROW() - 1) ,"")</f>
        <v/>
      </c>
      <c r="S191" s="27"/>
      <c r="T191" s="27" t="str">
        <f aca="true">IF(K191="-",IF(ISNUMBER(SEARCH(",", INDIRECT("B" &amp; ROW() - 1) )),1,""), "")</f>
        <v/>
      </c>
    </row>
    <row r="192" customFormat="false" ht="13.8" hidden="false" customHeight="false" outlineLevel="0" collapsed="false">
      <c r="B192" s="23"/>
      <c r="C192" s="17" t="str">
        <f aca="false">IF(E192="","",VLOOKUP(E192, 'SKU заквасочник'!$A$1:$Z$80, IF(D192="-", 11, IF(D192="", 11,  MATCH(D192&amp;"", 'SKU заквасочник'!$A$1:$Z$1, 0))), 0))</f>
        <v/>
      </c>
      <c r="D192" s="23"/>
      <c r="F192" s="23"/>
      <c r="G192" s="24"/>
      <c r="H192" s="25" t="str">
        <f aca="true">IF(K192="","",(INDIRECT("N" &amp; ROW() - 1) - O192))</f>
        <v/>
      </c>
      <c r="J192" s="26" t="str">
        <f aca="true">IF(K192 = "-", INDIRECT("C" &amp; ROW() - 1) ,"")</f>
        <v/>
      </c>
      <c r="S192" s="27"/>
      <c r="T192" s="27" t="str">
        <f aca="true">IF(K192="-",IF(ISNUMBER(SEARCH(",", INDIRECT("B" &amp; ROW() - 1) )),1,""), "")</f>
        <v/>
      </c>
    </row>
    <row r="193" customFormat="false" ht="13.8" hidden="false" customHeight="false" outlineLevel="0" collapsed="false">
      <c r="B193" s="23"/>
      <c r="C193" s="17" t="str">
        <f aca="false">IF(E193="","",VLOOKUP(E193, 'SKU заквасочник'!$A$1:$Z$80, IF(D193="-", 11, IF(D193="", 11,  MATCH(D193&amp;"", 'SKU заквасочник'!$A$1:$Z$1, 0))), 0))</f>
        <v/>
      </c>
      <c r="D193" s="23"/>
      <c r="F193" s="23"/>
      <c r="G193" s="24"/>
      <c r="H193" s="25" t="str">
        <f aca="true">IF(K193="","",(INDIRECT("N" &amp; ROW() - 1) - O193))</f>
        <v/>
      </c>
      <c r="J193" s="26" t="str">
        <f aca="true">IF(K193 = "-", INDIRECT("C" &amp; ROW() - 1) ,"")</f>
        <v/>
      </c>
      <c r="S193" s="27"/>
      <c r="T193" s="27" t="str">
        <f aca="true">IF(K193="-",IF(ISNUMBER(SEARCH(",", INDIRECT("B" &amp; ROW() - 1) )),1,""), "")</f>
        <v/>
      </c>
    </row>
    <row r="194" customFormat="false" ht="13.8" hidden="false" customHeight="false" outlineLevel="0" collapsed="false">
      <c r="B194" s="23"/>
      <c r="C194" s="17" t="str">
        <f aca="false">IF(E194="","",VLOOKUP(E194, 'SKU заквасочник'!$A$1:$Z$80, IF(D194="-", 11, IF(D194="", 11,  MATCH(D194&amp;"", 'SKU заквасочник'!$A$1:$Z$1, 0))), 0))</f>
        <v/>
      </c>
      <c r="D194" s="23"/>
      <c r="F194" s="23"/>
      <c r="G194" s="24"/>
      <c r="H194" s="25" t="str">
        <f aca="true">IF(K194="","",(INDIRECT("N" &amp; ROW() - 1) - O194))</f>
        <v/>
      </c>
      <c r="J194" s="26" t="str">
        <f aca="true">IF(K194 = "-", INDIRECT("C" &amp; ROW() - 1) ,"")</f>
        <v/>
      </c>
      <c r="S194" s="27"/>
      <c r="T194" s="27" t="str">
        <f aca="true">IF(K194="-",IF(ISNUMBER(SEARCH(",", INDIRECT("B" &amp; ROW() - 1) )),1,""), "")</f>
        <v/>
      </c>
    </row>
    <row r="195" customFormat="false" ht="13.8" hidden="false" customHeight="false" outlineLevel="0" collapsed="false">
      <c r="B195" s="23"/>
      <c r="C195" s="17" t="str">
        <f aca="false">IF(E195="","",VLOOKUP(E195, 'SKU заквасочник'!$A$1:$Z$80, IF(D195="-", 11, IF(D195="", 11,  MATCH(D195&amp;"", 'SKU заквасочник'!$A$1:$Z$1, 0))), 0))</f>
        <v/>
      </c>
      <c r="D195" s="23"/>
      <c r="F195" s="23"/>
      <c r="G195" s="24"/>
      <c r="H195" s="25" t="str">
        <f aca="true">IF(K195="","",(INDIRECT("N" &amp; ROW() - 1) - O195))</f>
        <v/>
      </c>
      <c r="J195" s="26" t="str">
        <f aca="true">IF(K195 = "-", INDIRECT("C" &amp; ROW() - 1) ,"")</f>
        <v/>
      </c>
      <c r="S195" s="27"/>
      <c r="T195" s="27" t="str">
        <f aca="true">IF(K195="-",IF(ISNUMBER(SEARCH(",", INDIRECT("B" &amp; ROW() - 1) )),1,""), "")</f>
        <v/>
      </c>
    </row>
    <row r="196" customFormat="false" ht="13.8" hidden="false" customHeight="false" outlineLevel="0" collapsed="false">
      <c r="B196" s="23"/>
      <c r="C196" s="17" t="str">
        <f aca="false">IF(E196="","",VLOOKUP(E196, 'SKU заквасочник'!$A$1:$Z$80, IF(D196="-", 11, IF(D196="", 11,  MATCH(D196&amp;"", 'SKU заквасочник'!$A$1:$Z$1, 0))), 0))</f>
        <v/>
      </c>
      <c r="D196" s="23"/>
      <c r="F196" s="23"/>
      <c r="G196" s="24"/>
      <c r="H196" s="25" t="str">
        <f aca="true">IF(K196="","",(INDIRECT("N" &amp; ROW() - 1) - O196))</f>
        <v/>
      </c>
      <c r="J196" s="26" t="str">
        <f aca="true">IF(K196 = "-", INDIRECT("C" &amp; ROW() - 1) ,"")</f>
        <v/>
      </c>
      <c r="S196" s="27"/>
      <c r="T196" s="27" t="str">
        <f aca="true">IF(K196="-",IF(ISNUMBER(SEARCH(",", INDIRECT("B" &amp; ROW() - 1) )),1,""), "")</f>
        <v/>
      </c>
    </row>
    <row r="197" customFormat="false" ht="13.8" hidden="false" customHeight="false" outlineLevel="0" collapsed="false">
      <c r="B197" s="23"/>
      <c r="C197" s="17" t="str">
        <f aca="false">IF(E197="","",VLOOKUP(E197, 'SKU заквасочник'!$A$1:$Z$80, IF(D197="-", 11, IF(D197="", 11,  MATCH(D197&amp;"", 'SKU заквасочник'!$A$1:$Z$1, 0))), 0))</f>
        <v/>
      </c>
      <c r="D197" s="23"/>
      <c r="F197" s="23"/>
      <c r="G197" s="24"/>
      <c r="H197" s="25" t="str">
        <f aca="true">IF(K197="","",(INDIRECT("N" &amp; ROW() - 1) - O197))</f>
        <v/>
      </c>
      <c r="J197" s="26" t="str">
        <f aca="true">IF(K197 = "-", INDIRECT("C" &amp; ROW() - 1) ,"")</f>
        <v/>
      </c>
      <c r="S197" s="27"/>
      <c r="T197" s="27" t="str">
        <f aca="true">IF(K197="-",IF(ISNUMBER(SEARCH(",", INDIRECT("B" &amp; ROW() - 1) )),1,""), "")</f>
        <v/>
      </c>
    </row>
    <row r="198" customFormat="false" ht="13.8" hidden="false" customHeight="false" outlineLevel="0" collapsed="false">
      <c r="B198" s="23"/>
      <c r="C198" s="17" t="str">
        <f aca="false">IF(E198="","",VLOOKUP(E198, 'SKU заквасочник'!$A$1:$Z$80, IF(D198="-", 11, IF(D198="", 11,  MATCH(D198&amp;"", 'SKU заквасочник'!$A$1:$Z$1, 0))), 0))</f>
        <v/>
      </c>
      <c r="D198" s="23"/>
      <c r="F198" s="23"/>
      <c r="G198" s="24"/>
      <c r="H198" s="24"/>
      <c r="J198" s="26" t="str">
        <f aca="true">IF(K198 = "-", INDIRECT("C" &amp; ROW() - 1) ,"")</f>
        <v/>
      </c>
      <c r="S198" s="27"/>
      <c r="T198" s="27" t="str">
        <f aca="true">IF(K198="-",IF(ISNUMBER(SEARCH(",", INDIRECT("B" &amp; ROW() - 1) )),1,""), "")</f>
        <v/>
      </c>
    </row>
    <row r="199" customFormat="false" ht="13.8" hidden="false" customHeight="false" outlineLevel="0" collapsed="false">
      <c r="B199" s="23"/>
      <c r="C199" s="17" t="str">
        <f aca="false">IF(E199="","",VLOOKUP(E199, 'SKU заквасочник'!$A$1:$Z$80, IF(D199="-", 11, IF(D199="", 11,  MATCH(D199&amp;"", 'SKU заквасочник'!$A$1:$Z$1, 0))), 0))</f>
        <v/>
      </c>
      <c r="D199" s="23"/>
      <c r="F199" s="23"/>
      <c r="G199" s="24"/>
      <c r="H199" s="24"/>
      <c r="J199" s="26" t="str">
        <f aca="true">IF(K199 = "-", INDIRECT("C" &amp; ROW() - 1) ,"")</f>
        <v/>
      </c>
      <c r="S199" s="27"/>
      <c r="T199" s="27" t="str">
        <f aca="true">IF(K199="-",IF(ISNUMBER(SEARCH(",", INDIRECT("B" &amp; ROW() - 1) )),1,""), "")</f>
        <v/>
      </c>
    </row>
    <row r="200" customFormat="false" ht="13.8" hidden="false" customHeight="false" outlineLevel="0" collapsed="false">
      <c r="B200" s="23"/>
      <c r="C200" s="17" t="str">
        <f aca="false">IF(E200="","",VLOOKUP(E200, 'SKU заквасочник'!$A$1:$Z$80, IF(D200="-", 11, IF(D200="", 11,  MATCH(D200&amp;"", 'SKU заквасочник'!$A$1:$Z$1, 0))), 0))</f>
        <v/>
      </c>
      <c r="D200" s="23"/>
      <c r="F200" s="23"/>
      <c r="G200" s="24"/>
      <c r="H200" s="24"/>
      <c r="J200" s="26" t="str">
        <f aca="true">IF(K200 = "-", INDIRECT("C" &amp; ROW() - 1) ,"")</f>
        <v/>
      </c>
      <c r="S200" s="27"/>
      <c r="T200" s="27" t="str">
        <f aca="true">IF(K200="-",IF(ISNUMBER(SEARCH(",", INDIRECT("B" &amp; ROW() - 1) )),1,""), "")</f>
        <v/>
      </c>
    </row>
    <row r="201" customFormat="false" ht="13.8" hidden="false" customHeight="false" outlineLevel="0" collapsed="false">
      <c r="B201" s="23"/>
      <c r="C201" s="17" t="str">
        <f aca="false">IF(E201="","",VLOOKUP(E201, 'SKU заквасочник'!$A$1:$Z$80, IF(D201="-", 11, IF(D201="", 11,  MATCH(D201&amp;"", 'SKU заквасочник'!$A$1:$Z$1, 0))), 0))</f>
        <v/>
      </c>
      <c r="D201" s="23"/>
      <c r="F201" s="23"/>
      <c r="G201" s="24"/>
      <c r="H201" s="24"/>
      <c r="J201" s="26" t="str">
        <f aca="true">IF(K201 = "-", INDIRECT("C" &amp; ROW() - 1) ,"")</f>
        <v/>
      </c>
      <c r="S201" s="27"/>
      <c r="T201" s="27" t="str">
        <f aca="true">IF(K201="-",IF(ISNUMBER(SEARCH(",", INDIRECT("B" &amp; ROW() - 1) )),1,""), "")</f>
        <v/>
      </c>
    </row>
    <row r="202" customFormat="false" ht="13.8" hidden="false" customHeight="false" outlineLevel="0" collapsed="false">
      <c r="B202" s="23"/>
      <c r="C202" s="17" t="str">
        <f aca="false">IF(E202="","",VLOOKUP(E202, 'SKU заквасочник'!$A$1:$Z$80, IF(D202="-", 11, IF(D202="", 11,  MATCH(D202&amp;"", 'SKU заквасочник'!$A$1:$Z$1, 0))), 0))</f>
        <v/>
      </c>
      <c r="D202" s="23"/>
      <c r="F202" s="23"/>
      <c r="G202" s="24"/>
      <c r="H202" s="24"/>
      <c r="J202" s="26" t="str">
        <f aca="true">IF(K202 = "-", INDIRECT("C" &amp; ROW() - 1) ,"")</f>
        <v/>
      </c>
      <c r="S202" s="27"/>
      <c r="T202" s="27" t="str">
        <f aca="true">IF(K202="-",IF(ISNUMBER(SEARCH(",", INDIRECT("B" &amp; ROW() - 1) )),1,""), "")</f>
        <v/>
      </c>
    </row>
    <row r="203" customFormat="false" ht="13.8" hidden="false" customHeight="false" outlineLevel="0" collapsed="false">
      <c r="B203" s="23"/>
      <c r="C203" s="17" t="str">
        <f aca="false">IF(E203="","",VLOOKUP(E203, 'SKU заквасочник'!$A$1:$Z$80, IF(D203="-", 11, IF(D203="", 11,  MATCH(D203&amp;"", 'SKU заквасочник'!$A$1:$Z$1, 0))), 0))</f>
        <v/>
      </c>
      <c r="D203" s="23"/>
      <c r="F203" s="23"/>
      <c r="G203" s="24"/>
      <c r="H203" s="24"/>
      <c r="J203" s="26" t="str">
        <f aca="true">IF(K203 = "-", INDIRECT("C" &amp; ROW() - 1) ,"")</f>
        <v/>
      </c>
      <c r="S203" s="27"/>
      <c r="T203" s="27" t="str">
        <f aca="true">IF(K203="-",IF(ISNUMBER(SEARCH(",", INDIRECT("B" &amp; ROW() - 1) )),1,""), "")</f>
        <v/>
      </c>
    </row>
    <row r="204" customFormat="false" ht="13.8" hidden="false" customHeight="false" outlineLevel="0" collapsed="false">
      <c r="B204" s="23"/>
      <c r="C204" s="17" t="str">
        <f aca="false">IF(E204="","",VLOOKUP(E204, 'SKU заквасочник'!$A$1:$Z$80, IF(D204="-", 11, IF(D204="", 11,  MATCH(D204&amp;"", 'SKU заквасочник'!$A$1:$Z$1, 0))), 0))</f>
        <v/>
      </c>
      <c r="D204" s="23"/>
      <c r="F204" s="23"/>
      <c r="G204" s="24"/>
      <c r="H204" s="24"/>
      <c r="J204" s="26" t="str">
        <f aca="true">IF(K204 = "-", INDIRECT("C" &amp; ROW() - 1) ,"")</f>
        <v/>
      </c>
      <c r="S204" s="27"/>
      <c r="T204" s="27" t="str">
        <f aca="true">IF(K204="-",IF(ISNUMBER(SEARCH(",", INDIRECT("B" &amp; ROW() - 1) )),1,""), "")</f>
        <v/>
      </c>
    </row>
    <row r="205" customFormat="false" ht="13.8" hidden="false" customHeight="false" outlineLevel="0" collapsed="false">
      <c r="B205" s="23"/>
      <c r="C205" s="17" t="str">
        <f aca="false">IF(E205="","",VLOOKUP(E205, 'SKU заквасочник'!$A$1:$Z$80, IF(D205="-", 11, IF(D205="", 11,  MATCH(D205&amp;"", 'SKU заквасочник'!$A$1:$Z$1, 0))), 0))</f>
        <v/>
      </c>
      <c r="D205" s="23"/>
      <c r="G205" s="24"/>
      <c r="H205" s="24"/>
      <c r="J205" s="26" t="str">
        <f aca="true">IF(K205 = "-", INDIRECT("C" &amp; ROW() - 1) ,"")</f>
        <v/>
      </c>
      <c r="S205" s="27"/>
      <c r="T205" s="27" t="str">
        <f aca="true">IF(K205="-",IF(ISNUMBER(SEARCH(",", INDIRECT("B" &amp; ROW() - 1) )),1,""), "")</f>
        <v/>
      </c>
    </row>
    <row r="206" customFormat="false" ht="13.8" hidden="false" customHeight="false" outlineLevel="0" collapsed="false">
      <c r="B206" s="23"/>
      <c r="C206" s="17" t="str">
        <f aca="false">IF(E206="","",VLOOKUP(E206, 'SKU заквасочник'!$A$1:$Z$80, IF(D206="-", 11, IF(D206="", 11,  MATCH(D206&amp;"", 'SKU заквасочник'!$A$1:$Z$1, 0))), 0))</f>
        <v/>
      </c>
      <c r="D206" s="23"/>
      <c r="G206" s="24"/>
      <c r="H206" s="24"/>
      <c r="J206" s="26" t="str">
        <f aca="true">IF(K206 = "-", INDIRECT("C" &amp; ROW() - 1) ,"")</f>
        <v/>
      </c>
      <c r="S206" s="27"/>
      <c r="T206" s="27" t="str">
        <f aca="true">IF(K206="-",IF(ISNUMBER(SEARCH(",", INDIRECT("B" &amp; ROW() - 1) )),1,""), "")</f>
        <v/>
      </c>
    </row>
    <row r="207" customFormat="false" ht="13.8" hidden="false" customHeight="false" outlineLevel="0" collapsed="false">
      <c r="B207" s="23"/>
      <c r="C207" s="17" t="str">
        <f aca="false">IF(E207="","",VLOOKUP(E207, 'SKU заквасочник'!$A$1:$Z$80, IF(D207="-", 11, IF(D207="", 11,  MATCH(D207&amp;"", 'SKU заквасочник'!$A$1:$Z$1, 0))), 0))</f>
        <v/>
      </c>
      <c r="D207" s="23"/>
      <c r="G207" s="24"/>
      <c r="H207" s="24"/>
      <c r="J207" s="26" t="str">
        <f aca="true">IF(K207 = "-", INDIRECT("C" &amp; ROW() - 1) ,"")</f>
        <v/>
      </c>
      <c r="S207" s="27"/>
      <c r="T207" s="27" t="str">
        <f aca="true">IF(K207="-",IF(ISNUMBER(SEARCH(",", INDIRECT("B" &amp; ROW() - 1) )),1,""), "")</f>
        <v/>
      </c>
    </row>
    <row r="208" customFormat="false" ht="13.8" hidden="false" customHeight="false" outlineLevel="0" collapsed="false">
      <c r="B208" s="23"/>
      <c r="C208" s="17" t="str">
        <f aca="false">IF(E208="","",VLOOKUP(E208, 'SKU заквасочник'!$A$1:$Z$80, IF(D208="-", 11, IF(D208="", 11,  MATCH(D208&amp;"", 'SKU заквасочник'!$A$1:$Z$1, 0))), 0))</f>
        <v/>
      </c>
      <c r="D208" s="23"/>
      <c r="G208" s="24"/>
      <c r="H208" s="24"/>
      <c r="J208" s="26" t="str">
        <f aca="true">IF(K208 = "-", INDIRECT("C" &amp; ROW() - 1) ,"")</f>
        <v/>
      </c>
      <c r="S208" s="27"/>
      <c r="T208" s="27" t="str">
        <f aca="true">IF(K208="-",IF(ISNUMBER(SEARCH(",", INDIRECT("B" &amp; ROW() - 1) )),1,""), "")</f>
        <v/>
      </c>
    </row>
    <row r="209" customFormat="false" ht="13.8" hidden="false" customHeight="false" outlineLevel="0" collapsed="false">
      <c r="B209" s="23"/>
      <c r="C209" s="17" t="str">
        <f aca="false">IF(E209="","",VLOOKUP(E209, 'SKU заквасочник'!$A$1:$Z$80, IF(D209="-", 11, IF(D209="", 11,  MATCH(D209&amp;"", 'SKU заквасочник'!$A$1:$Z$1, 0))), 0))</f>
        <v/>
      </c>
      <c r="D209" s="23"/>
      <c r="G209" s="24"/>
      <c r="H209" s="24"/>
      <c r="J209" s="26" t="str">
        <f aca="true">IF(K209 = "-", INDIRECT("C" &amp; ROW() - 1) ,"")</f>
        <v/>
      </c>
      <c r="S209" s="27"/>
      <c r="T209" s="27" t="str">
        <f aca="true">IF(K209="-",IF(ISNUMBER(SEARCH(",", INDIRECT("B" &amp; ROW() - 1) )),1,""), "")</f>
        <v/>
      </c>
    </row>
    <row r="210" customFormat="false" ht="13.8" hidden="false" customHeight="false" outlineLevel="0" collapsed="false">
      <c r="B210" s="23"/>
      <c r="C210" s="17" t="str">
        <f aca="false">IF(E210="","",VLOOKUP(E210, 'SKU заквасочник'!$A$1:$Z$80, IF(D210="-", 11, IF(D210="", 11,  MATCH(D210&amp;"", 'SKU заквасочник'!$A$1:$Z$1, 0))), 0))</f>
        <v/>
      </c>
      <c r="D210" s="23"/>
      <c r="G210" s="24"/>
      <c r="J210" s="26" t="str">
        <f aca="true">IF(K210 = "-", INDIRECT("C" &amp; ROW() - 1) ,"")</f>
        <v/>
      </c>
      <c r="S210" s="27"/>
      <c r="T210" s="27" t="str">
        <f aca="true">IF(K210="-",IF(ISNUMBER(SEARCH(",", INDIRECT("B" &amp; ROW() - 1) )),1,""), "")</f>
        <v/>
      </c>
    </row>
    <row r="211" customFormat="false" ht="13.8" hidden="false" customHeight="false" outlineLevel="0" collapsed="false">
      <c r="B211" s="23"/>
      <c r="C211" s="17" t="str">
        <f aca="false">IF(E211="","",VLOOKUP(E211, 'SKU заквасочник'!$A$1:$Z$80, IF(D211="-", 11, IF(D211="", 11,  MATCH(D211&amp;"", 'SKU заквасочник'!$A$1:$Z$1, 0))), 0))</f>
        <v/>
      </c>
      <c r="D211" s="23"/>
      <c r="G211" s="24"/>
      <c r="J211" s="26" t="str">
        <f aca="true">IF(K211 = "-", INDIRECT("C" &amp; ROW() - 1) ,"")</f>
        <v/>
      </c>
      <c r="S211" s="27"/>
      <c r="T211" s="27" t="str">
        <f aca="true">IF(K211="-",IF(ISNUMBER(SEARCH(",", INDIRECT("B" &amp; ROW() - 1) )),1,""), "")</f>
        <v/>
      </c>
    </row>
    <row r="212" customFormat="false" ht="13.8" hidden="false" customHeight="false" outlineLevel="0" collapsed="false">
      <c r="B212" s="23"/>
      <c r="C212" s="17" t="str">
        <f aca="false">IF(E212="","",VLOOKUP(E212, 'SKU заквасочник'!$A$1:$Z$80, IF(D212="-", 11, IF(D212="", 11,  MATCH(D212&amp;"", 'SKU заквасочник'!$A$1:$Z$1, 0))), 0))</f>
        <v/>
      </c>
      <c r="D212" s="23"/>
      <c r="G212" s="24"/>
      <c r="J212" s="26" t="str">
        <f aca="true">IF(K212 = "-", INDIRECT("C" &amp; ROW() - 1) ,"")</f>
        <v/>
      </c>
      <c r="S212" s="27"/>
      <c r="T212" s="27" t="str">
        <f aca="true">IF(K212="-",IF(ISNUMBER(SEARCH(",", INDIRECT("B" &amp; ROW() - 1) )),1,""), "")</f>
        <v/>
      </c>
    </row>
    <row r="213" customFormat="false" ht="13.8" hidden="false" customHeight="false" outlineLevel="0" collapsed="false">
      <c r="B213" s="23"/>
      <c r="C213" s="17" t="str">
        <f aca="false">IF(E213="","",VLOOKUP(E213, 'SKU заквасочник'!$A$1:$Z$80, IF(D213="-", 11, IF(D213="", 11,  MATCH(D213&amp;"", 'SKU заквасочник'!$A$1:$Z$1, 0))), 0))</f>
        <v/>
      </c>
      <c r="D213" s="23"/>
      <c r="G213" s="24"/>
      <c r="J213" s="26" t="str">
        <f aca="true">IF(K213 = "-", INDIRECT("C" &amp; ROW() - 1) ,"")</f>
        <v/>
      </c>
      <c r="S213" s="27"/>
      <c r="T213" s="27" t="str">
        <f aca="true">IF(K213="-",IF(ISNUMBER(SEARCH(",", INDIRECT("B" &amp; ROW() - 1) )),1,""), "")</f>
        <v/>
      </c>
    </row>
    <row r="214" customFormat="false" ht="13.8" hidden="false" customHeight="false" outlineLevel="0" collapsed="false">
      <c r="B214" s="23"/>
      <c r="C214" s="17" t="str">
        <f aca="false">IF(E214="","",VLOOKUP(E214, 'SKU заквасочник'!$A$1:$Z$80, IF(D214="-", 11, IF(D214="", 11,  MATCH(D214&amp;"", 'SKU заквасочник'!$A$1:$Z$1, 0))), 0))</f>
        <v/>
      </c>
      <c r="D214" s="23"/>
      <c r="G214" s="24"/>
      <c r="J214" s="26" t="str">
        <f aca="true">IF(K214 = "-", INDIRECT("C" &amp; ROW() - 1) ,"")</f>
        <v/>
      </c>
      <c r="S214" s="27"/>
      <c r="T214" s="27" t="str">
        <f aca="true">IF(K214="-",IF(ISNUMBER(SEARCH(",", INDIRECT("B" &amp; ROW() - 1) )),1,""), "")</f>
        <v/>
      </c>
    </row>
    <row r="215" customFormat="false" ht="13.8" hidden="false" customHeight="false" outlineLevel="0" collapsed="false">
      <c r="B215" s="23"/>
      <c r="C215" s="17" t="str">
        <f aca="false">IF(E215="","",VLOOKUP(E215, 'SKU заквасочник'!$A$1:$Z$80, IF(D215="-", 11, IF(D215="", 11,  MATCH(D215&amp;"", 'SKU заквасочник'!$A$1:$Z$1, 0))), 0))</f>
        <v/>
      </c>
      <c r="D215" s="23"/>
      <c r="G215" s="24"/>
      <c r="J215" s="26" t="str">
        <f aca="true">IF(K215 = "-", INDIRECT("C" &amp; ROW() - 1) ,"")</f>
        <v/>
      </c>
      <c r="S215" s="27"/>
      <c r="T215" s="27" t="str">
        <f aca="true">IF(K215="-",IF(ISNUMBER(SEARCH(",", INDIRECT("B" &amp; ROW() - 1) )),1,""), "")</f>
        <v/>
      </c>
    </row>
    <row r="216" customFormat="false" ht="13.8" hidden="false" customHeight="false" outlineLevel="0" collapsed="false">
      <c r="B216" s="23"/>
      <c r="C216" s="17" t="str">
        <f aca="false">IF(E216="","",VLOOKUP(E216, 'SKU заквасочник'!$A$1:$Z$80, IF(D216="-", 11, IF(D216="", 11,  MATCH(D216&amp;"", 'SKU заквасочник'!$A$1:$Z$1, 0))), 0))</f>
        <v/>
      </c>
      <c r="D216" s="23"/>
      <c r="G216" s="24"/>
      <c r="J216" s="26" t="str">
        <f aca="true">IF(K216 = "-", INDIRECT("C" &amp; ROW() - 1) ,"")</f>
        <v/>
      </c>
      <c r="S216" s="27"/>
      <c r="T216" s="27" t="str">
        <f aca="true">IF(K216="-",IF(ISNUMBER(SEARCH(",", INDIRECT("B" &amp; ROW() - 1) )),1,""), "")</f>
        <v/>
      </c>
    </row>
    <row r="217" customFormat="false" ht="13.8" hidden="false" customHeight="false" outlineLevel="0" collapsed="false">
      <c r="B217" s="23"/>
      <c r="C217" s="17" t="str">
        <f aca="false">IF(E217="","",VLOOKUP(E217, 'SKU заквасочник'!$A$1:$Z$80, IF(D217="-", 11, IF(D217="", 11,  MATCH(D217&amp;"", 'SKU заквасочник'!$A$1:$Z$1, 0))), 0))</f>
        <v/>
      </c>
      <c r="D217" s="23"/>
      <c r="G217" s="24"/>
      <c r="J217" s="26" t="str">
        <f aca="true">IF(K217 = "-", INDIRECT("C" &amp; ROW() - 1) ,"")</f>
        <v/>
      </c>
      <c r="S217" s="27"/>
      <c r="T217" s="27" t="str">
        <f aca="true">IF(K217="-",IF(ISNUMBER(SEARCH(",", INDIRECT("B" &amp; ROW() - 1) )),1,""), "")</f>
        <v/>
      </c>
    </row>
    <row r="218" customFormat="false" ht="13.8" hidden="false" customHeight="false" outlineLevel="0" collapsed="false">
      <c r="B218" s="23"/>
      <c r="C218" s="17" t="str">
        <f aca="false">IF(E218="","",VLOOKUP(E218, 'SKU заквасочник'!$A$1:$Z$80, IF(D218="-", 11, IF(D218="", 11,  MATCH(D218&amp;"", 'SKU заквасочник'!$A$1:$Z$1, 0))), 0))</f>
        <v/>
      </c>
      <c r="D218" s="23"/>
      <c r="G218" s="24"/>
      <c r="J218" s="26" t="str">
        <f aca="true">IF(K218 = "-", INDIRECT("C" &amp; ROW() - 1) ,"")</f>
        <v/>
      </c>
      <c r="S218" s="27"/>
      <c r="T218" s="27" t="str">
        <f aca="true">IF(K218="-",IF(ISNUMBER(SEARCH(",", INDIRECT("B" &amp; ROW() - 1) )),1,""), "")</f>
        <v/>
      </c>
    </row>
    <row r="219" customFormat="false" ht="13.8" hidden="false" customHeight="false" outlineLevel="0" collapsed="false">
      <c r="B219" s="23"/>
      <c r="C219" s="17" t="str">
        <f aca="false">IF(E219="","",VLOOKUP(E219, 'SKU заквасочник'!$A$1:$Z$80, IF(D219="-", 11, IF(D219="", 11,  MATCH(D219&amp;"", 'SKU заквасочник'!$A$1:$Z$1, 0))), 0))</f>
        <v/>
      </c>
      <c r="D219" s="23"/>
      <c r="G219" s="24"/>
      <c r="J219" s="26" t="str">
        <f aca="true">IF(K219 = "-", INDIRECT("C" &amp; ROW() - 1) ,"")</f>
        <v/>
      </c>
      <c r="S219" s="27"/>
      <c r="T219" s="27" t="str">
        <f aca="true">IF(K219="-",IF(ISNUMBER(SEARCH(",", INDIRECT("B" &amp; ROW() - 1) )),1,""), "")</f>
        <v/>
      </c>
    </row>
    <row r="220" customFormat="false" ht="13.8" hidden="false" customHeight="false" outlineLevel="0" collapsed="false">
      <c r="B220" s="23"/>
      <c r="C220" s="17" t="str">
        <f aca="false">IF(E220="","",VLOOKUP(E220, 'SKU заквасочник'!$A$1:$Z$80, IF(D220="-", 11, IF(D220="", 11,  MATCH(D220&amp;"", 'SKU заквасочник'!$A$1:$Z$1, 0))), 0))</f>
        <v/>
      </c>
      <c r="D220" s="23"/>
      <c r="G220" s="24"/>
      <c r="J220" s="26" t="str">
        <f aca="true">IF(K220 = "-", INDIRECT("C" &amp; ROW() - 1) ,"")</f>
        <v/>
      </c>
      <c r="S220" s="27"/>
      <c r="T220" s="27" t="str">
        <f aca="true">IF(K220="-",IF(ISNUMBER(SEARCH(",", INDIRECT("B" &amp; ROW() - 1) )),1,""), "")</f>
        <v/>
      </c>
    </row>
    <row r="221" customFormat="false" ht="13.8" hidden="false" customHeight="false" outlineLevel="0" collapsed="false">
      <c r="B221" s="23"/>
      <c r="C221" s="17" t="str">
        <f aca="false">IF(E221="","",VLOOKUP(E221, 'SKU заквасочник'!$A$1:$Z$80, IF(D221="-", 11, IF(D221="", 11,  MATCH(D221&amp;"", 'SKU заквасочник'!$A$1:$Z$1, 0))), 0))</f>
        <v/>
      </c>
      <c r="D221" s="23"/>
      <c r="G221" s="24"/>
      <c r="J221" s="26" t="str">
        <f aca="true">IF(K221 = "-", INDIRECT("C" &amp; ROW() - 1) ,"")</f>
        <v/>
      </c>
      <c r="S221" s="27"/>
      <c r="T221" s="27" t="str">
        <f aca="true">IF(K221="-",IF(ISNUMBER(SEARCH(",", INDIRECT("B" &amp; ROW() - 1) )),1,""), "")</f>
        <v/>
      </c>
    </row>
    <row r="222" customFormat="false" ht="13.8" hidden="false" customHeight="false" outlineLevel="0" collapsed="false">
      <c r="B222" s="23"/>
      <c r="C222" s="17" t="str">
        <f aca="false">IF(E222="","",VLOOKUP(E222, 'SKU заквасочник'!$A$1:$Z$80, IF(D222="-", 11, IF(D222="", 11,  MATCH(D222&amp;"", 'SKU заквасочник'!$A$1:$Z$1, 0))), 0))</f>
        <v/>
      </c>
      <c r="D222" s="23"/>
      <c r="G222" s="24"/>
      <c r="J222" s="26" t="str">
        <f aca="true">IF(K222 = "-", INDIRECT("C" &amp; ROW() - 1) ,"")</f>
        <v/>
      </c>
      <c r="S222" s="27"/>
      <c r="T222" s="27" t="str">
        <f aca="true">IF(K222="-",IF(ISNUMBER(SEARCH(",", INDIRECT("B" &amp; ROW() - 1) )),1,""), "")</f>
        <v/>
      </c>
    </row>
    <row r="223" customFormat="false" ht="13.8" hidden="false" customHeight="false" outlineLevel="0" collapsed="false">
      <c r="B223" s="23"/>
      <c r="C223" s="17" t="str">
        <f aca="false">IF(E223="","",VLOOKUP(E223, 'SKU заквасочник'!$A$1:$Z$80, IF(D223="-", 11, IF(D223="", 11,  MATCH(D223&amp;"", 'SKU заквасочник'!$A$1:$Z$1, 0))), 0))</f>
        <v/>
      </c>
      <c r="D223" s="23"/>
      <c r="G223" s="24"/>
      <c r="J223" s="26" t="str">
        <f aca="true">IF(K223 = "-", INDIRECT("C" &amp; ROW() - 1) ,"")</f>
        <v/>
      </c>
      <c r="S223" s="27"/>
      <c r="T223" s="27" t="str">
        <f aca="true">IF(K223="-",IF(ISNUMBER(SEARCH(",", INDIRECT("B" &amp; ROW() - 1) )),1,""), "")</f>
        <v/>
      </c>
    </row>
    <row r="224" customFormat="false" ht="13.8" hidden="false" customHeight="false" outlineLevel="0" collapsed="false">
      <c r="B224" s="23"/>
      <c r="C224" s="17" t="str">
        <f aca="false">IF(E224="","",VLOOKUP(E224, 'SKU заквасочник'!$A$1:$Z$80, IF(D224="-", 11, IF(D224="", 11,  MATCH(D224&amp;"", 'SKU заквасочник'!$A$1:$Z$1, 0))), 0))</f>
        <v/>
      </c>
      <c r="D224" s="23"/>
      <c r="G224" s="24"/>
      <c r="J224" s="26" t="str">
        <f aca="true">IF(K224 = "-", INDIRECT("C" &amp; ROW() - 1) ,"")</f>
        <v/>
      </c>
      <c r="S224" s="27"/>
      <c r="T224" s="27" t="str">
        <f aca="true">IF(K224="-",IF(ISNUMBER(SEARCH(",", INDIRECT("B" &amp; ROW() - 1) )),1,""), "")</f>
        <v/>
      </c>
    </row>
    <row r="225" customFormat="false" ht="13.8" hidden="false" customHeight="false" outlineLevel="0" collapsed="false">
      <c r="B225" s="23"/>
      <c r="C225" s="17" t="str">
        <f aca="false">IF(E225="","",VLOOKUP(E225, 'SKU заквасочник'!$A$1:$Z$80, IF(D225="-", 11, IF(D225="", 11,  MATCH(D225&amp;"", 'SKU заквасочник'!$A$1:$Z$1, 0))), 0))</f>
        <v/>
      </c>
      <c r="D225" s="23"/>
      <c r="G225" s="24"/>
      <c r="J225" s="26" t="str">
        <f aca="true">IF(K225 = "-", INDIRECT("C" &amp; ROW() - 1) ,"")</f>
        <v/>
      </c>
      <c r="S225" s="27"/>
      <c r="T225" s="27" t="str">
        <f aca="true">IF(K225="-",IF(ISNUMBER(SEARCH(",", INDIRECT("B" &amp; ROW() - 1) )),1,""), "")</f>
        <v/>
      </c>
    </row>
    <row r="226" customFormat="false" ht="13.8" hidden="false" customHeight="false" outlineLevel="0" collapsed="false">
      <c r="B226" s="23"/>
      <c r="C226" s="17" t="str">
        <f aca="false">IF(E226="","",VLOOKUP(E226, 'SKU заквасочник'!$A$1:$Z$80, IF(D226="-", 11, IF(D226="", 11,  MATCH(D226&amp;"", 'SKU заквасочник'!$A$1:$Z$1, 0))), 0))</f>
        <v/>
      </c>
      <c r="D226" s="23"/>
      <c r="G226" s="24"/>
      <c r="J226" s="26" t="str">
        <f aca="true">IF(K226 = "-", INDIRECT("C" &amp; ROW() - 1) ,"")</f>
        <v/>
      </c>
      <c r="S226" s="27"/>
      <c r="T226" s="27" t="str">
        <f aca="true">IF(K226="-",IF(ISNUMBER(SEARCH(",", INDIRECT("B" &amp; ROW() - 1) )),1,""), "")</f>
        <v/>
      </c>
    </row>
    <row r="227" customFormat="false" ht="13.8" hidden="false" customHeight="false" outlineLevel="0" collapsed="false">
      <c r="B227" s="23"/>
      <c r="C227" s="17" t="str">
        <f aca="false">IF(E227="","",VLOOKUP(E227, 'SKU заквасочник'!$A$1:$Z$80, IF(D227="-", 11, IF(D227="", 11,  MATCH(D227&amp;"", 'SKU заквасочник'!$A$1:$Z$1, 0))), 0))</f>
        <v/>
      </c>
      <c r="D227" s="23"/>
      <c r="G227" s="24"/>
      <c r="J227" s="26" t="str">
        <f aca="true">IF(K227 = "-", INDIRECT("C" &amp; ROW() - 1) ,"")</f>
        <v/>
      </c>
      <c r="S227" s="27"/>
      <c r="T227" s="27" t="str">
        <f aca="true">IF(K227="-",IF(ISNUMBER(SEARCH(",", INDIRECT("B" &amp; ROW() - 1) )),1,""), "")</f>
        <v/>
      </c>
    </row>
    <row r="228" customFormat="false" ht="13.8" hidden="false" customHeight="false" outlineLevel="0" collapsed="false">
      <c r="B228" s="23"/>
      <c r="C228" s="17" t="str">
        <f aca="false">IF(E228="","",VLOOKUP(E228, 'SKU заквасочник'!$A$1:$Z$80, IF(D228="-", 11, IF(D228="", 11,  MATCH(D228&amp;"", 'SKU заквасочник'!$A$1:$Z$1, 0))), 0))</f>
        <v/>
      </c>
      <c r="D228" s="23"/>
      <c r="G228" s="24"/>
      <c r="J228" s="26" t="str">
        <f aca="true">IF(K228 = "-", INDIRECT("C" &amp; ROW() - 1) ,"")</f>
        <v/>
      </c>
      <c r="S228" s="27"/>
      <c r="T228" s="27" t="str">
        <f aca="true">IF(K228="-",IF(ISNUMBER(SEARCH(",", INDIRECT("B" &amp; ROW() - 1) )),1,""), "")</f>
        <v/>
      </c>
    </row>
    <row r="229" customFormat="false" ht="13.8" hidden="false" customHeight="false" outlineLevel="0" collapsed="false">
      <c r="B229" s="23"/>
      <c r="C229" s="17" t="str">
        <f aca="false">IF(E229="","",VLOOKUP(E229, 'SKU заквасочник'!$A$1:$Z$80, IF(D229="-", 11, IF(D229="", 11,  MATCH(D229&amp;"", 'SKU заквасочник'!$A$1:$Z$1, 0))), 0))</f>
        <v/>
      </c>
      <c r="D229" s="23"/>
      <c r="G229" s="24"/>
      <c r="J229" s="26" t="str">
        <f aca="true">IF(K229 = "-", INDIRECT("C" &amp; ROW() - 1) ,"")</f>
        <v/>
      </c>
      <c r="S229" s="27"/>
      <c r="T229" s="27" t="str">
        <f aca="true">IF(K229="-",IF(ISNUMBER(SEARCH(",", INDIRECT("B" &amp; ROW() - 1) )),1,""), "")</f>
        <v/>
      </c>
    </row>
    <row r="230" customFormat="false" ht="13.8" hidden="false" customHeight="false" outlineLevel="0" collapsed="false">
      <c r="B230" s="23"/>
      <c r="C230" s="17" t="str">
        <f aca="false">IF(E230="","",VLOOKUP(E230, 'SKU заквасочник'!$A$1:$Z$80, IF(D230="-", 11, IF(D230="", 11,  MATCH(D230&amp;"", 'SKU заквасочник'!$A$1:$Z$1, 0))), 0))</f>
        <v/>
      </c>
      <c r="D230" s="23"/>
      <c r="G230" s="24"/>
      <c r="J230" s="26" t="str">
        <f aca="true">IF(K230 = "-", INDIRECT("C" &amp; ROW() - 1) ,"")</f>
        <v/>
      </c>
      <c r="S230" s="27"/>
      <c r="T230" s="27"/>
    </row>
    <row r="231" customFormat="false" ht="13.8" hidden="false" customHeight="false" outlineLevel="0" collapsed="false">
      <c r="B231" s="23"/>
      <c r="C231" s="17" t="str">
        <f aca="false">IF(E231="","",VLOOKUP(E231, 'SKU заквасочник'!$A$1:$Z$80, IF(D231="-", 11, IF(D231="", 11,  MATCH(D231&amp;"", 'SKU заквасочник'!$A$1:$Z$1, 0))), 0))</f>
        <v/>
      </c>
      <c r="D231" s="23"/>
      <c r="G231" s="24"/>
      <c r="J231" s="26" t="str">
        <f aca="true">IF(K231 = "-", INDIRECT("C" &amp; ROW() - 1) ,"")</f>
        <v/>
      </c>
      <c r="S231" s="27"/>
      <c r="T231" s="27"/>
    </row>
    <row r="232" customFormat="false" ht="13.8" hidden="false" customHeight="false" outlineLevel="0" collapsed="false">
      <c r="B232" s="23"/>
      <c r="C232" s="17" t="str">
        <f aca="false">IF(E232="","",VLOOKUP(E232, 'SKU заквасочник'!$A$1:$Z$80, IF(D232="-", 11, IF(D232="", 11,  MATCH(D232&amp;"", 'SKU заквасочник'!$A$1:$Z$1, 0))), 0))</f>
        <v/>
      </c>
      <c r="D232" s="23"/>
      <c r="G232" s="24"/>
      <c r="J232" s="26" t="str">
        <f aca="true">IF(K232 = "-", INDIRECT("C" &amp; ROW() - 1) ,"")</f>
        <v/>
      </c>
      <c r="S232" s="27"/>
      <c r="T232" s="27"/>
    </row>
    <row r="233" customFormat="false" ht="13.8" hidden="false" customHeight="false" outlineLevel="0" collapsed="false">
      <c r="B233" s="23"/>
      <c r="C233" s="17" t="str">
        <f aca="false">IF(E233="","",VLOOKUP(E233, 'SKU заквасочник'!$A$1:$Z$80, IF(D233="-", 11, IF(D233="", 11,  MATCH(D233&amp;"", 'SKU заквасочник'!$A$1:$Z$1, 0))), 0))</f>
        <v/>
      </c>
      <c r="D233" s="23"/>
      <c r="G233" s="24"/>
      <c r="J233" s="26" t="str">
        <f aca="true">IF(K233 = "-", INDIRECT("C" &amp; ROW() - 1) ,"")</f>
        <v/>
      </c>
      <c r="S233" s="27"/>
      <c r="T233" s="27"/>
    </row>
    <row r="234" customFormat="false" ht="13.8" hidden="false" customHeight="false" outlineLevel="0" collapsed="false">
      <c r="B234" s="23"/>
      <c r="C234" s="17" t="str">
        <f aca="false">IF(E234="","",VLOOKUP(E234, 'SKU заквасочник'!$A$1:$Z$80, IF(D234="-", 11, IF(D234="", 11,  MATCH(D234&amp;"", 'SKU заквасочник'!$A$1:$Z$1, 0))), 0))</f>
        <v/>
      </c>
      <c r="D234" s="23"/>
      <c r="G234" s="24"/>
      <c r="J234" s="26" t="str">
        <f aca="true">IF(K234 = "-", INDIRECT("C" &amp; ROW() - 1) ,"")</f>
        <v/>
      </c>
      <c r="S234" s="27"/>
      <c r="T234" s="27"/>
    </row>
    <row r="235" customFormat="false" ht="13.8" hidden="false" customHeight="false" outlineLevel="0" collapsed="false">
      <c r="B235" s="23"/>
      <c r="C235" s="17" t="str">
        <f aca="false">IF(E235="","",VLOOKUP(E235, 'SKU заквасочник'!$A$1:$Z$80, IF(D235="-", 11, IF(D235="", 11,  MATCH(D235&amp;"", 'SKU заквасочник'!$A$1:$Z$1, 0))), 0))</f>
        <v/>
      </c>
      <c r="D235" s="23"/>
      <c r="G235" s="24"/>
      <c r="J235" s="26" t="str">
        <f aca="true">IF(K235 = "-", INDIRECT("C" &amp; ROW() - 1) ,"")</f>
        <v/>
      </c>
      <c r="S235" s="27"/>
      <c r="T235" s="27"/>
    </row>
    <row r="236" customFormat="false" ht="13.8" hidden="false" customHeight="false" outlineLevel="0" collapsed="false">
      <c r="B236" s="23"/>
      <c r="C236" s="17" t="str">
        <f aca="false">IF(E236="","",VLOOKUP(E236, 'SKU заквасочник'!$A$1:$Z$80, IF(D236="-", 11, IF(D236="", 11,  MATCH(D236&amp;"", 'SKU заквасочник'!$A$1:$Z$1, 0))), 0))</f>
        <v/>
      </c>
      <c r="D236" s="23"/>
      <c r="G236" s="24"/>
      <c r="J236" s="26" t="str">
        <f aca="true">IF(K236 = "-", INDIRECT("C" &amp; ROW() - 1) ,"")</f>
        <v/>
      </c>
      <c r="S236" s="27"/>
      <c r="T236" s="27"/>
    </row>
    <row r="237" customFormat="false" ht="13.8" hidden="false" customHeight="false" outlineLevel="0" collapsed="false">
      <c r="B237" s="23"/>
      <c r="C237" s="17" t="str">
        <f aca="false">IF(E237="","",VLOOKUP(E237, 'SKU заквасочник'!$A$1:$Z$80, IF(D237="-", 11, IF(D237="", 11,  MATCH(D237&amp;"", 'SKU заквасочник'!$A$1:$Z$1, 0))), 0))</f>
        <v/>
      </c>
      <c r="D237" s="23"/>
      <c r="G237" s="24"/>
      <c r="J237" s="26" t="str">
        <f aca="true">IF(K237 = "-", INDIRECT("C" &amp; ROW() - 1) ,"")</f>
        <v/>
      </c>
      <c r="S237" s="27"/>
      <c r="T237" s="27"/>
    </row>
    <row r="238" customFormat="false" ht="13.8" hidden="false" customHeight="false" outlineLevel="0" collapsed="false">
      <c r="B238" s="23"/>
      <c r="C238" s="17" t="str">
        <f aca="false">IF(E238="","",VLOOKUP(E238, 'SKU заквасочник'!$A$1:$Z$80, IF(D238="-", 11, IF(D238="", 11,  MATCH(D238&amp;"", 'SKU заквасочник'!$A$1:$Z$1, 0))), 0))</f>
        <v/>
      </c>
      <c r="D238" s="23"/>
      <c r="G238" s="24"/>
      <c r="J238" s="26" t="str">
        <f aca="true">IF(K238 = "-", INDIRECT("C" &amp; ROW() - 1) ,"")</f>
        <v/>
      </c>
      <c r="S238" s="27"/>
      <c r="T238" s="27"/>
    </row>
    <row r="239" customFormat="false" ht="13.8" hidden="false" customHeight="false" outlineLevel="0" collapsed="false">
      <c r="B239" s="23"/>
      <c r="C239" s="17" t="str">
        <f aca="false">IF(E239="","",VLOOKUP(E239, 'SKU заквасочник'!$A$1:$Z$80, IF(D239="-", 11, IF(D239="", 11,  MATCH(D239&amp;"", 'SKU заквасочник'!$A$1:$Z$1, 0))), 0))</f>
        <v/>
      </c>
      <c r="D239" s="23"/>
      <c r="G239" s="24"/>
      <c r="J239" s="26" t="str">
        <f aca="true">IF(K239 = "-", INDIRECT("C" &amp; ROW() - 1) ,"")</f>
        <v/>
      </c>
      <c r="S239" s="27"/>
      <c r="T239" s="27"/>
    </row>
    <row r="240" customFormat="false" ht="13.8" hidden="false" customHeight="false" outlineLevel="0" collapsed="false">
      <c r="B240" s="23"/>
      <c r="C240" s="17" t="str">
        <f aca="false">IF(E240="","",VLOOKUP(E240, 'SKU заквасочник'!$A$1:$Z$80, IF(D240="-", 11, IF(D240="", 11,  MATCH(D240&amp;"", 'SKU заквасочник'!$A$1:$Z$1, 0))), 0))</f>
        <v/>
      </c>
      <c r="D240" s="23"/>
      <c r="G240" s="24"/>
      <c r="J240" s="26" t="str">
        <f aca="true">IF(K240 = "-", INDIRECT("C" &amp; ROW() - 1) ,"")</f>
        <v/>
      </c>
      <c r="S240" s="27"/>
      <c r="T240" s="27"/>
    </row>
    <row r="241" customFormat="false" ht="13.8" hidden="false" customHeight="false" outlineLevel="0" collapsed="false">
      <c r="B241" s="23"/>
      <c r="C241" s="17" t="str">
        <f aca="false">IF(E241="","",VLOOKUP(E241, 'SKU заквасочник'!$A$1:$Z$80, IF(D241="-", 11, IF(D241="", 11,  MATCH(D241&amp;"", 'SKU заквасочник'!$A$1:$Z$1, 0))), 0))</f>
        <v/>
      </c>
      <c r="D241" s="23"/>
      <c r="G241" s="24"/>
      <c r="J241" s="26" t="str">
        <f aca="true">IF(K241 = "-", INDIRECT("C" &amp; ROW() - 1) ,"")</f>
        <v/>
      </c>
      <c r="S241" s="27"/>
      <c r="T241" s="27"/>
    </row>
    <row r="242" customFormat="false" ht="13.8" hidden="false" customHeight="false" outlineLevel="0" collapsed="false">
      <c r="B242" s="23"/>
      <c r="C242" s="17" t="str">
        <f aca="false">IF(E242="","",VLOOKUP(E242, 'SKU заквасочник'!$A$1:$Z$80, IF(D242="-", 11, IF(D242="", 11,  MATCH(D242&amp;"", 'SKU заквасочник'!$A$1:$Z$1, 0))), 0))</f>
        <v/>
      </c>
      <c r="D242" s="23"/>
      <c r="G242" s="24"/>
      <c r="J242" s="26" t="str">
        <f aca="true">IF(K242 = "-", INDIRECT("C" &amp; ROW() - 1) ,"")</f>
        <v/>
      </c>
      <c r="S242" s="27"/>
      <c r="T242" s="27"/>
    </row>
    <row r="243" customFormat="false" ht="13.8" hidden="false" customHeight="false" outlineLevel="0" collapsed="false">
      <c r="B243" s="23"/>
      <c r="C243" s="17" t="str">
        <f aca="false">IF(E243="","",VLOOKUP(E243, 'SKU заквасочник'!$A$1:$Z$80, IF(D243="-", 11, IF(D243="", 11,  MATCH(D243&amp;"", 'SKU заквасочник'!$A$1:$Z$1, 0))), 0))</f>
        <v/>
      </c>
      <c r="D243" s="23"/>
      <c r="G243" s="24"/>
      <c r="J243" s="26" t="str">
        <f aca="true">IF(K243 = "-", INDIRECT("C" &amp; ROW() - 1) ,"")</f>
        <v/>
      </c>
      <c r="S243" s="27"/>
      <c r="T243" s="27"/>
    </row>
    <row r="244" customFormat="false" ht="13.8" hidden="false" customHeight="false" outlineLevel="0" collapsed="false">
      <c r="B244" s="23"/>
      <c r="C244" s="17" t="str">
        <f aca="false">IF(E244="","",VLOOKUP(E244, 'SKU заквасочник'!$A$1:$Z$80, IF(D244="-", 11, IF(D244="", 11,  MATCH(D244&amp;"", 'SKU заквасочник'!$A$1:$Z$1, 0))), 0))</f>
        <v/>
      </c>
      <c r="D244" s="23"/>
      <c r="G244" s="24"/>
      <c r="J244" s="26" t="str">
        <f aca="true">IF(K244 = "-", INDIRECT("C" &amp; ROW() - 1) ,"")</f>
        <v/>
      </c>
      <c r="S244" s="27"/>
      <c r="T244" s="27"/>
    </row>
    <row r="245" customFormat="false" ht="13.8" hidden="false" customHeight="false" outlineLevel="0" collapsed="false">
      <c r="B245" s="23"/>
      <c r="C245" s="17" t="str">
        <f aca="false">IF(E245="","",VLOOKUP(E245, 'SKU заквасочник'!$A$1:$Z$80, IF(D245="-", 11, IF(D245="", 11,  MATCH(D245&amp;"", 'SKU заквасочник'!$A$1:$Z$1, 0))), 0))</f>
        <v/>
      </c>
      <c r="D245" s="23"/>
      <c r="G245" s="24"/>
      <c r="J245" s="26" t="str">
        <f aca="true">IF(K245 = "-", INDIRECT("C" &amp; ROW() - 1) ,"")</f>
        <v/>
      </c>
      <c r="S245" s="27"/>
      <c r="T245" s="27"/>
    </row>
    <row r="246" customFormat="false" ht="13.8" hidden="false" customHeight="false" outlineLevel="0" collapsed="false">
      <c r="B246" s="23"/>
      <c r="C246" s="17" t="str">
        <f aca="false">IF(E246="","",VLOOKUP(E246, 'SKU заквасочник'!$A$1:$Z$80, IF(D246="-", 11, IF(D246="", 11,  MATCH(D246&amp;"", 'SKU заквасочник'!$A$1:$Z$1, 0))), 0))</f>
        <v/>
      </c>
      <c r="D246" s="23"/>
      <c r="G246" s="24"/>
      <c r="J246" s="26" t="str">
        <f aca="true">IF(K246 = "-", INDIRECT("C" &amp; ROW() - 1) ,"")</f>
        <v/>
      </c>
      <c r="S246" s="27"/>
      <c r="T246" s="27"/>
    </row>
    <row r="247" customFormat="false" ht="13.8" hidden="false" customHeight="false" outlineLevel="0" collapsed="false">
      <c r="B247" s="23"/>
      <c r="C247" s="17" t="str">
        <f aca="false">IF(E247="","",VLOOKUP(E247, 'SKU заквасочник'!$A$1:$Z$80, IF(D247="-", 11, IF(D247="", 11,  MATCH(D247&amp;"", 'SKU заквасочник'!$A$1:$Z$1, 0))), 0))</f>
        <v/>
      </c>
      <c r="D247" s="23"/>
      <c r="G247" s="24"/>
      <c r="J247" s="26" t="str">
        <f aca="true">IF(K247 = "-", INDIRECT("C" &amp; ROW() - 1) ,"")</f>
        <v/>
      </c>
      <c r="S247" s="27"/>
      <c r="T247" s="27"/>
    </row>
    <row r="248" customFormat="false" ht="13.8" hidden="false" customHeight="false" outlineLevel="0" collapsed="false">
      <c r="B248" s="23"/>
      <c r="C248" s="17" t="str">
        <f aca="false">IF(E248="","",VLOOKUP(E248, 'SKU заквасочник'!$A$1:$Z$80, IF(D248="-", 11, IF(D248="", 11,  MATCH(D248&amp;"", 'SKU заквасочник'!$A$1:$Z$1, 0))), 0))</f>
        <v/>
      </c>
      <c r="D248" s="23"/>
      <c r="G248" s="24"/>
      <c r="J248" s="26" t="str">
        <f aca="true">IF(K248 = "-", INDIRECT("C" &amp; ROW() - 1) ,"")</f>
        <v/>
      </c>
      <c r="S248" s="27"/>
      <c r="T248" s="27"/>
    </row>
    <row r="249" customFormat="false" ht="13.8" hidden="false" customHeight="false" outlineLevel="0" collapsed="false">
      <c r="B249" s="23"/>
      <c r="C249" s="17" t="str">
        <f aca="false">IF(E249="","",VLOOKUP(E249, 'SKU заквасочник'!$A$1:$Z$80, IF(D249="-", 11, IF(D249="", 11,  MATCH(D249&amp;"", 'SKU заквасочник'!$A$1:$Z$1, 0))), 0))</f>
        <v/>
      </c>
      <c r="D249" s="23"/>
      <c r="G249" s="24"/>
      <c r="J249" s="26" t="str">
        <f aca="true">IF(K249 = "-", INDIRECT("C" &amp; ROW() - 1) ,"")</f>
        <v/>
      </c>
      <c r="S249" s="27"/>
      <c r="T249" s="27"/>
    </row>
    <row r="250" customFormat="false" ht="13.8" hidden="false" customHeight="false" outlineLevel="0" collapsed="false">
      <c r="B250" s="23"/>
      <c r="C250" s="17" t="str">
        <f aca="false">IF(E250="","",VLOOKUP(E250, 'SKU заквасочник'!$A$1:$Z$80, IF(D250="-", 11, IF(D250="", 11,  MATCH(D250&amp;"", 'SKU заквасочник'!$A$1:$Z$1, 0))), 0))</f>
        <v/>
      </c>
      <c r="D250" s="23"/>
      <c r="G250" s="24"/>
      <c r="J250" s="26" t="str">
        <f aca="true">IF(K250 = "-", INDIRECT("C" &amp; ROW() - 1) ,"")</f>
        <v/>
      </c>
      <c r="S250" s="27"/>
      <c r="T250" s="27"/>
    </row>
    <row r="251" customFormat="false" ht="13.8" hidden="false" customHeight="false" outlineLevel="0" collapsed="false">
      <c r="B251" s="23"/>
      <c r="C251" s="17" t="str">
        <f aca="false">IF(E251="","",VLOOKUP(E251, 'SKU заквасочник'!$A$1:$Z$80, IF(D251="-", 11, IF(D251="", 11,  MATCH(D251&amp;"", 'SKU заквасочник'!$A$1:$Z$1, 0))), 0))</f>
        <v/>
      </c>
      <c r="D251" s="23"/>
      <c r="G251" s="24"/>
      <c r="J251" s="26" t="str">
        <f aca="true">IF(K251 = "-", INDIRECT("C" &amp; ROW() - 1) ,"")</f>
        <v/>
      </c>
      <c r="S251" s="27"/>
      <c r="T251" s="27"/>
    </row>
    <row r="252" customFormat="false" ht="13.8" hidden="false" customHeight="false" outlineLevel="0" collapsed="false">
      <c r="B252" s="23"/>
      <c r="C252" s="17" t="str">
        <f aca="false">IF(E252="","",VLOOKUP(E252, 'SKU заквасочник'!$A$1:$Z$80, IF(D252="-", 11, IF(D252="", 11,  MATCH(D252&amp;"", 'SKU заквасочник'!$A$1:$Z$1, 0))), 0))</f>
        <v/>
      </c>
      <c r="D252" s="23"/>
      <c r="G252" s="24"/>
      <c r="J252" s="26" t="str">
        <f aca="true">IF(K252 = "-", INDIRECT("C" &amp; ROW() - 1) ,"")</f>
        <v/>
      </c>
      <c r="S252" s="27"/>
      <c r="T252" s="27"/>
    </row>
    <row r="253" customFormat="false" ht="13.8" hidden="false" customHeight="false" outlineLevel="0" collapsed="false">
      <c r="B253" s="23"/>
      <c r="C253" s="17" t="str">
        <f aca="false">IF(E253="","",VLOOKUP(E253, 'SKU заквасочник'!$A$1:$Z$80, IF(D253="-", 11, IF(D253="", 11,  MATCH(D253&amp;"", 'SKU заквасочник'!$A$1:$Z$1, 0))), 0))</f>
        <v/>
      </c>
      <c r="D253" s="23"/>
      <c r="G253" s="24"/>
      <c r="J253" s="26" t="str">
        <f aca="true">IF(K253 = "-", INDIRECT("C" &amp; ROW() - 1) ,"")</f>
        <v/>
      </c>
      <c r="S253" s="27"/>
      <c r="T253" s="27"/>
    </row>
    <row r="254" customFormat="false" ht="13.8" hidden="false" customHeight="false" outlineLevel="0" collapsed="false">
      <c r="B254" s="23"/>
      <c r="C254" s="17" t="str">
        <f aca="false">IF(E254="","",VLOOKUP(E254, 'SKU заквасочник'!$A$1:$Z$80, IF(D254="-", 11, IF(D254="", 11,  MATCH(D254&amp;"", 'SKU заквасочник'!$A$1:$Z$1, 0))), 0))</f>
        <v/>
      </c>
      <c r="D254" s="23"/>
      <c r="G254" s="24"/>
      <c r="J254" s="26" t="str">
        <f aca="true">IF(K254 = "-", INDIRECT("C" &amp; ROW() - 1) ,"")</f>
        <v/>
      </c>
      <c r="S254" s="27"/>
      <c r="T254" s="27"/>
    </row>
    <row r="255" customFormat="false" ht="13.8" hidden="false" customHeight="false" outlineLevel="0" collapsed="false">
      <c r="B255" s="23"/>
      <c r="C255" s="17" t="str">
        <f aca="false">IF(E255="","",VLOOKUP(E255, 'SKU заквасочник'!$A$1:$Z$80, IF(D255="-", 11, IF(D255="", 11,  MATCH(D255&amp;"", 'SKU заквасочник'!$A$1:$Z$1, 0))), 0))</f>
        <v/>
      </c>
      <c r="D255" s="23"/>
      <c r="G255" s="24"/>
      <c r="J255" s="26" t="str">
        <f aca="true">IF(K255 = "-", INDIRECT("C" &amp; ROW() - 1) ,"")</f>
        <v/>
      </c>
      <c r="S255" s="27"/>
      <c r="T255" s="27"/>
    </row>
    <row r="256" customFormat="false" ht="13.8" hidden="false" customHeight="false" outlineLevel="0" collapsed="false">
      <c r="B256" s="23"/>
      <c r="C256" s="17" t="str">
        <f aca="false">IF(E256="","",VLOOKUP(E256, 'SKU заквасочник'!$A$1:$Z$80, IF(D256="-", 11, IF(D256="", 11,  MATCH(D256&amp;"", 'SKU заквасочник'!$A$1:$Z$1, 0))), 0))</f>
        <v/>
      </c>
      <c r="D256" s="23"/>
      <c r="G256" s="24"/>
      <c r="J256" s="26" t="str">
        <f aca="true">IF(K256 = "-", INDIRECT("C" &amp; ROW() - 1) ,"")</f>
        <v/>
      </c>
      <c r="S256" s="27"/>
      <c r="T256" s="27"/>
    </row>
    <row r="257" customFormat="false" ht="13.8" hidden="false" customHeight="false" outlineLevel="0" collapsed="false">
      <c r="B257" s="23"/>
      <c r="C257" s="17" t="str">
        <f aca="false">IF(E257="","",VLOOKUP(E257, 'SKU заквасочник'!$A$1:$Z$80, IF(D257="-", 11, IF(D257="", 11,  MATCH(D257&amp;"", 'SKU заквасочник'!$A$1:$Z$1, 0))), 0))</f>
        <v/>
      </c>
      <c r="D257" s="23"/>
      <c r="G257" s="24"/>
      <c r="J257" s="26" t="str">
        <f aca="true">IF(K257 = "-", INDIRECT("C" &amp; ROW() - 1) ,"")</f>
        <v/>
      </c>
      <c r="S257" s="27"/>
      <c r="T257" s="27"/>
    </row>
    <row r="258" customFormat="false" ht="13.8" hidden="false" customHeight="false" outlineLevel="0" collapsed="false">
      <c r="B258" s="23"/>
      <c r="C258" s="17" t="str">
        <f aca="false">IF(E258="","",VLOOKUP(E258, 'SKU заквасочник'!$A$1:$Z$80, IF(D258="-", 11, IF(D258="", 11,  MATCH(D258&amp;"", 'SKU заквасочник'!$A$1:$Z$1, 0))), 0))</f>
        <v/>
      </c>
      <c r="D258" s="23"/>
      <c r="G258" s="24"/>
      <c r="J258" s="26" t="str">
        <f aca="true">IF(K258 = "-", INDIRECT("C" &amp; ROW() - 1) ,"")</f>
        <v/>
      </c>
      <c r="S258" s="27"/>
      <c r="T258" s="27"/>
    </row>
    <row r="259" customFormat="false" ht="13.8" hidden="false" customHeight="false" outlineLevel="0" collapsed="false">
      <c r="B259" s="23"/>
      <c r="C259" s="17" t="str">
        <f aca="false">IF(E259="","",VLOOKUP(E259, 'SKU заквасочник'!$A$1:$Z$80, IF(D259="-", 11, IF(D259="", 11,  MATCH(D259&amp;"", 'SKU заквасочник'!$A$1:$Z$1, 0))), 0))</f>
        <v/>
      </c>
      <c r="D259" s="23"/>
      <c r="G259" s="24"/>
      <c r="J259" s="26" t="str">
        <f aca="true">IF(K259 = "-", INDIRECT("C" &amp; ROW() - 1) ,"")</f>
        <v/>
      </c>
      <c r="S259" s="27"/>
      <c r="T259" s="27"/>
    </row>
    <row r="260" customFormat="false" ht="13.8" hidden="false" customHeight="false" outlineLevel="0" collapsed="false">
      <c r="B260" s="23"/>
      <c r="C260" s="17" t="str">
        <f aca="false">IF(E260="","",VLOOKUP(E260, 'SKU заквасочник'!$A$1:$Z$80, IF(D260="-", 11, IF(D260="", 11,  MATCH(D260&amp;"", 'SKU заквасочник'!$A$1:$Z$1, 0))), 0))</f>
        <v/>
      </c>
      <c r="D260" s="23"/>
      <c r="G260" s="24"/>
      <c r="J260" s="26" t="str">
        <f aca="true">IF(K260 = "-", INDIRECT("C" &amp; ROW() - 1) ,"")</f>
        <v/>
      </c>
      <c r="S260" s="27"/>
      <c r="T260" s="27"/>
    </row>
    <row r="261" customFormat="false" ht="13.8" hidden="false" customHeight="false" outlineLevel="0" collapsed="false">
      <c r="B261" s="23"/>
      <c r="C261" s="17" t="str">
        <f aca="false">IF(E261="","",VLOOKUP(E261, 'SKU заквасочник'!$A$1:$Z$80, IF(D261="-", 11, IF(D261="", 11,  MATCH(D261&amp;"", 'SKU заквасочник'!$A$1:$Z$1, 0))), 0))</f>
        <v/>
      </c>
      <c r="D261" s="23"/>
      <c r="G261" s="24"/>
      <c r="J261" s="26" t="str">
        <f aca="true">IF(K261 = "-", INDIRECT("C" &amp; ROW() - 1) ,"")</f>
        <v/>
      </c>
      <c r="S261" s="27"/>
      <c r="T261" s="27"/>
    </row>
    <row r="262" customFormat="false" ht="13.8" hidden="false" customHeight="false" outlineLevel="0" collapsed="false">
      <c r="B262" s="23"/>
      <c r="C262" s="17" t="str">
        <f aca="false">IF(E262="","",VLOOKUP(E262, 'SKU заквасочник'!$A$1:$Z$80, IF(D262="-", 11, IF(D262="", 11,  MATCH(D262&amp;"", 'SKU заквасочник'!$A$1:$Z$1, 0))), 0))</f>
        <v/>
      </c>
      <c r="D262" s="23"/>
      <c r="G262" s="24"/>
      <c r="J262" s="26" t="str">
        <f aca="true">IF(K262 = "-", INDIRECT("C" &amp; ROW() - 1) ,"")</f>
        <v/>
      </c>
      <c r="S262" s="27"/>
      <c r="T262" s="27"/>
    </row>
    <row r="263" customFormat="false" ht="13.8" hidden="false" customHeight="false" outlineLevel="0" collapsed="false">
      <c r="B263" s="23"/>
      <c r="C263" s="17" t="str">
        <f aca="false">IF(E263="","",VLOOKUP(E263, 'SKU заквасочник'!$A$1:$Z$80, IF(D263="-", 11, IF(D263="", 11,  MATCH(D263&amp;"", 'SKU заквасочник'!$A$1:$Z$1, 0))), 0))</f>
        <v/>
      </c>
      <c r="D263" s="23"/>
      <c r="G263" s="24"/>
      <c r="J263" s="26" t="str">
        <f aca="true">IF(K263 = "-", INDIRECT("C" &amp; ROW() - 1) ,"")</f>
        <v/>
      </c>
      <c r="S263" s="27"/>
      <c r="T263" s="27"/>
    </row>
    <row r="264" customFormat="false" ht="13.8" hidden="false" customHeight="false" outlineLevel="0" collapsed="false">
      <c r="B264" s="23"/>
      <c r="C264" s="17" t="str">
        <f aca="false">IF(E264="","",VLOOKUP(E264, 'SKU заквасочник'!$A$1:$Z$80, IF(D264="-", 11, IF(D264="", 11,  MATCH(D264&amp;"", 'SKU заквасочник'!$A$1:$Z$1, 0))), 0))</f>
        <v/>
      </c>
      <c r="D264" s="23"/>
      <c r="G264" s="24"/>
      <c r="J264" s="26" t="str">
        <f aca="true">IF(K264 = "-", INDIRECT("C" &amp; ROW() - 1) ,"")</f>
        <v/>
      </c>
      <c r="S264" s="27"/>
      <c r="T264" s="27"/>
    </row>
    <row r="265" customFormat="false" ht="13.8" hidden="false" customHeight="false" outlineLevel="0" collapsed="false">
      <c r="B265" s="23"/>
      <c r="C265" s="17" t="str">
        <f aca="false">IF(E265="","",VLOOKUP(E265, 'SKU заквасочник'!$A$1:$Z$80, IF(D265="-", 11, IF(D265="", 11,  MATCH(D265&amp;"", 'SKU заквасочник'!$A$1:$Z$1, 0))), 0))</f>
        <v/>
      </c>
      <c r="D265" s="23"/>
      <c r="G265" s="24"/>
      <c r="J265" s="26" t="str">
        <f aca="true">IF(K265 = "-", INDIRECT("C" &amp; ROW() - 1) ,"")</f>
        <v/>
      </c>
      <c r="S265" s="27"/>
      <c r="T265" s="27"/>
    </row>
    <row r="266" customFormat="false" ht="13.8" hidden="false" customHeight="false" outlineLevel="0" collapsed="false">
      <c r="B266" s="23"/>
      <c r="C266" s="17" t="str">
        <f aca="false">IF(E266="","",VLOOKUP(E266, 'SKU заквасочник'!$A$1:$Z$80, IF(D266="-", 11, IF(D266="", 11,  MATCH(D266&amp;"", 'SKU заквасочник'!$A$1:$Z$1, 0))), 0))</f>
        <v/>
      </c>
      <c r="D266" s="23"/>
      <c r="G266" s="24"/>
      <c r="J266" s="26" t="str">
        <f aca="true">IF(K266 = "-", INDIRECT("C" &amp; ROW() - 1) ,"")</f>
        <v/>
      </c>
      <c r="S266" s="27"/>
      <c r="T266" s="27"/>
    </row>
    <row r="267" customFormat="false" ht="13.8" hidden="false" customHeight="false" outlineLevel="0" collapsed="false">
      <c r="B267" s="23"/>
      <c r="C267" s="17" t="str">
        <f aca="false">IF(E267="","",VLOOKUP(E267, 'SKU заквасочник'!$A$1:$Z$80, IF(D267="-", 11, IF(D267="", 11,  MATCH(D267&amp;"", 'SKU заквасочник'!$A$1:$Z$1, 0))), 0))</f>
        <v/>
      </c>
      <c r="D267" s="23"/>
      <c r="G267" s="24"/>
      <c r="J267" s="26" t="str">
        <f aca="true">IF(K267 = "-", INDIRECT("C" &amp; ROW() - 1) ,"")</f>
        <v/>
      </c>
      <c r="S267" s="27"/>
      <c r="T267" s="27"/>
    </row>
    <row r="268" customFormat="false" ht="13.8" hidden="false" customHeight="false" outlineLevel="0" collapsed="false">
      <c r="B268" s="23"/>
      <c r="C268" s="17" t="str">
        <f aca="false">IF(E268="","",VLOOKUP(E268, 'SKU заквасочник'!$A$1:$Z$80, IF(D268="-", 11, IF(D268="", 11,  MATCH(D268&amp;"", 'SKU заквасочник'!$A$1:$Z$1, 0))), 0))</f>
        <v/>
      </c>
      <c r="D268" s="23"/>
      <c r="G268" s="24"/>
      <c r="J268" s="26" t="str">
        <f aca="true">IF(K268 = "-", INDIRECT("C" &amp; ROW() - 1) ,"")</f>
        <v/>
      </c>
    </row>
    <row r="269" customFormat="false" ht="13.8" hidden="false" customHeight="false" outlineLevel="0" collapsed="false">
      <c r="B269" s="23"/>
      <c r="C269" s="17" t="str">
        <f aca="false">IF(E269="","",VLOOKUP(E269, 'SKU заквасочник'!$A$1:$Z$80, IF(D269="-", 11, IF(D269="", 11,  MATCH(D269&amp;"", 'SKU заквасочник'!$A$1:$Z$1, 0))), 0))</f>
        <v/>
      </c>
      <c r="D269" s="23"/>
      <c r="G269" s="24"/>
      <c r="J269" s="26" t="str">
        <f aca="true">IF(K269 = "-", INDIRECT("C" &amp; ROW() - 1) ,"")</f>
        <v/>
      </c>
    </row>
    <row r="270" customFormat="false" ht="13.8" hidden="false" customHeight="false" outlineLevel="0" collapsed="false">
      <c r="B270" s="23"/>
      <c r="C270" s="17" t="str">
        <f aca="false">IF(E270="","",VLOOKUP(E270, 'SKU заквасочник'!$A$1:$Z$80, IF(D270="-", 11, IF(D270="", 11,  MATCH(D270&amp;"", 'SKU заквасочник'!$A$1:$Z$1, 0))), 0))</f>
        <v/>
      </c>
      <c r="D270" s="23"/>
      <c r="G270" s="24"/>
      <c r="J270" s="26" t="str">
        <f aca="true">IF(K270 = "-", INDIRECT("C" &amp; ROW() - 1) ,"")</f>
        <v/>
      </c>
    </row>
    <row r="271" customFormat="false" ht="13.8" hidden="false" customHeight="false" outlineLevel="0" collapsed="false">
      <c r="B271" s="23"/>
      <c r="C271" s="17" t="str">
        <f aca="false">IF(E271="","",VLOOKUP(E271, 'SKU заквасочник'!$A$1:$Z$80, IF(D271="-", 11, IF(D271="", 11,  MATCH(D271&amp;"", 'SKU заквасочник'!$A$1:$Z$1, 0))), 0))</f>
        <v/>
      </c>
      <c r="D271" s="23"/>
      <c r="G271" s="24"/>
      <c r="J271" s="26" t="str">
        <f aca="true">IF(K271 = "-", INDIRECT("C" &amp; ROW() - 1) ,"")</f>
        <v/>
      </c>
    </row>
    <row r="272" customFormat="false" ht="13.8" hidden="false" customHeight="false" outlineLevel="0" collapsed="false">
      <c r="B272" s="23"/>
      <c r="C272" s="17" t="str">
        <f aca="false">IF(E272="","",VLOOKUP(E272, 'SKU заквасочник'!$A$1:$Z$80, IF(D272="-", 11, IF(D272="", 11,  MATCH(D272&amp;"", 'SKU заквасочник'!$A$1:$Z$1, 0))), 0))</f>
        <v/>
      </c>
      <c r="D272" s="23"/>
      <c r="G272" s="24"/>
      <c r="J272" s="26" t="str">
        <f aca="true">IF(K272 = "-", INDIRECT("C" &amp; ROW() - 1) ,"")</f>
        <v/>
      </c>
    </row>
    <row r="273" customFormat="false" ht="13.8" hidden="false" customHeight="false" outlineLevel="0" collapsed="false">
      <c r="B273" s="23"/>
      <c r="C273" s="17" t="str">
        <f aca="false">IF(E273="","",VLOOKUP(E273, 'SKU заквасочник'!$A$1:$Z$80, IF(D273="-", 11, IF(D273="", 11,  MATCH(D273&amp;"", 'SKU заквасочник'!$A$1:$Z$1, 0))), 0))</f>
        <v/>
      </c>
      <c r="D273" s="23"/>
      <c r="G273" s="24"/>
      <c r="J273" s="26" t="str">
        <f aca="true">IF(K273 = "-", INDIRECT("C" &amp; ROW() - 1) ,"")</f>
        <v/>
      </c>
    </row>
    <row r="274" customFormat="false" ht="13.8" hidden="false" customHeight="false" outlineLevel="0" collapsed="false">
      <c r="B274" s="23"/>
      <c r="C274" s="17" t="str">
        <f aca="false">IF(E274="","",VLOOKUP(E274, 'SKU заквасочник'!$A$1:$Z$80, IF(D274="-", 11, IF(D274="", 11,  MATCH(D274&amp;"", 'SKU заквасочник'!$A$1:$Z$1, 0))), 0))</f>
        <v/>
      </c>
      <c r="D274" s="23"/>
      <c r="G274" s="24"/>
      <c r="J274" s="26" t="str">
        <f aca="true">IF(K274 = "-", INDIRECT("C" &amp; ROW() - 1) ,"")</f>
        <v/>
      </c>
    </row>
    <row r="275" customFormat="false" ht="13.8" hidden="false" customHeight="false" outlineLevel="0" collapsed="false">
      <c r="B275" s="23"/>
      <c r="C275" s="17" t="str">
        <f aca="false">IF(E275="","",VLOOKUP(E275, 'SKU заквасочник'!$A$1:$Z$80, IF(D275="-", 11, IF(D275="", 11,  MATCH(D275&amp;"", 'SKU заквасочник'!$A$1:$Z$1, 0))), 0))</f>
        <v/>
      </c>
      <c r="D275" s="23"/>
      <c r="G275" s="24"/>
      <c r="J275" s="26" t="str">
        <f aca="true">IF(K275 = "-", INDIRECT("C" &amp; ROW() - 1) ,"")</f>
        <v/>
      </c>
    </row>
    <row r="276" customFormat="false" ht="13.8" hidden="false" customHeight="false" outlineLevel="0" collapsed="false">
      <c r="B276" s="23"/>
      <c r="C276" s="17" t="str">
        <f aca="false">IF(E276="","",VLOOKUP(E276, 'SKU заквасочник'!$A$1:$Z$80, IF(D276="-", 11, IF(D276="", 11,  MATCH(D276&amp;"", 'SKU заквасочник'!$A$1:$Z$1, 0))), 0))</f>
        <v/>
      </c>
      <c r="D276" s="23"/>
      <c r="G276" s="24"/>
      <c r="J276" s="26" t="str">
        <f aca="true">IF(K276 = "-", INDIRECT("C" &amp; ROW() - 1) ,"")</f>
        <v/>
      </c>
    </row>
    <row r="277" customFormat="false" ht="13.8" hidden="false" customHeight="false" outlineLevel="0" collapsed="false">
      <c r="B277" s="23"/>
      <c r="C277" s="17" t="str">
        <f aca="false">IF(E277="","",VLOOKUP(E277, 'SKU заквасочник'!$A$1:$Z$80, IF(D277="-", 11, IF(D277="", 11,  MATCH(D277&amp;"", 'SKU заквасочник'!$A$1:$Z$1, 0))), 0))</f>
        <v/>
      </c>
      <c r="D277" s="23"/>
      <c r="G277" s="24"/>
      <c r="J277" s="26" t="str">
        <f aca="true">IF(K277 = "-", INDIRECT("C" &amp; ROW() - 1) ,"")</f>
        <v/>
      </c>
    </row>
    <row r="278" customFormat="false" ht="13.8" hidden="false" customHeight="false" outlineLevel="0" collapsed="false">
      <c r="B278" s="23"/>
      <c r="C278" s="17" t="str">
        <f aca="false">IF(E278="","",VLOOKUP(E278, 'SKU заквасочник'!$A$1:$Z$80, IF(D278="-", 11, IF(D278="", 11,  MATCH(D278&amp;"", 'SKU заквасочник'!$A$1:$Z$1, 0))), 0))</f>
        <v/>
      </c>
      <c r="D278" s="23"/>
      <c r="G278" s="24"/>
      <c r="J278" s="26" t="str">
        <f aca="true">IF(K278 = "-", INDIRECT("C" &amp; ROW() - 1) ,"")</f>
        <v/>
      </c>
    </row>
    <row r="279" customFormat="false" ht="13.8" hidden="false" customHeight="false" outlineLevel="0" collapsed="false">
      <c r="B279" s="23"/>
      <c r="C279" s="17" t="str">
        <f aca="false">IF(E279="","",VLOOKUP(E279, 'SKU заквасочник'!$A$1:$Z$80, IF(D279="-", 11, IF(D279="", 11,  MATCH(D279&amp;"", 'SKU заквасочник'!$A$1:$Z$1, 0))), 0))</f>
        <v/>
      </c>
      <c r="D279" s="23"/>
      <c r="G279" s="24"/>
      <c r="J279" s="26" t="str">
        <f aca="true">IF(K279 = "-", INDIRECT("C" &amp; ROW() - 1) ,"")</f>
        <v/>
      </c>
    </row>
    <row r="280" customFormat="false" ht="13.8" hidden="false" customHeight="false" outlineLevel="0" collapsed="false">
      <c r="B280" s="23"/>
      <c r="C280" s="17" t="str">
        <f aca="false">IF(E280="","",VLOOKUP(E280, 'SKU заквасочник'!$A$1:$Z$80, IF(D280="-", 11, IF(D280="", 11,  MATCH(D280&amp;"", 'SKU заквасочник'!$A$1:$Z$1, 0))), 0))</f>
        <v/>
      </c>
      <c r="D280" s="23"/>
      <c r="G280" s="24"/>
      <c r="J280" s="26" t="str">
        <f aca="true">IF(K280 = "-", INDIRECT("C" &amp; ROW() - 1) ,"")</f>
        <v/>
      </c>
    </row>
    <row r="281" customFormat="false" ht="13.8" hidden="false" customHeight="false" outlineLevel="0" collapsed="false">
      <c r="B281" s="23"/>
      <c r="C281" s="17" t="str">
        <f aca="false">IF(E281="","",VLOOKUP(E281, 'SKU заквасочник'!$A$1:$Z$80, IF(D281="-", 11, IF(D281="", 11,  MATCH(D281&amp;"", 'SKU заквасочник'!$A$1:$Z$1, 0))), 0))</f>
        <v/>
      </c>
      <c r="D281" s="23"/>
      <c r="G281" s="24"/>
      <c r="J281" s="26" t="str">
        <f aca="true">IF(K281 = "-", INDIRECT("C" &amp; ROW() - 1) ,"")</f>
        <v/>
      </c>
    </row>
    <row r="282" customFormat="false" ht="13.8" hidden="false" customHeight="false" outlineLevel="0" collapsed="false">
      <c r="B282" s="23"/>
      <c r="C282" s="17" t="str">
        <f aca="false">IF(E282="","",VLOOKUP(E282, 'SKU заквасочник'!$A$1:$Z$80, IF(D282="-", 11, IF(D282="", 11,  MATCH(D282&amp;"", 'SKU заквасочник'!$A$1:$Z$1, 0))), 0))</f>
        <v/>
      </c>
      <c r="D282" s="23"/>
      <c r="G282" s="24"/>
      <c r="J282" s="26" t="str">
        <f aca="true">IF(K282 = "-", INDIRECT("C" &amp; ROW() - 1) ,"")</f>
        <v/>
      </c>
    </row>
    <row r="283" customFormat="false" ht="13.8" hidden="false" customHeight="false" outlineLevel="0" collapsed="false">
      <c r="B283" s="23"/>
      <c r="C283" s="17" t="str">
        <f aca="false">IF(E283="","",VLOOKUP(E283, 'SKU заквасочник'!$A$1:$Z$80, IF(D283="-", 11, IF(D283="", 11,  MATCH(D283&amp;"", 'SKU заквасочник'!$A$1:$Z$1, 0))), 0))</f>
        <v/>
      </c>
      <c r="D283" s="23"/>
      <c r="G283" s="24"/>
      <c r="J283" s="26" t="str">
        <f aca="true">IF(K283 = "-", INDIRECT("C" &amp; ROW() - 1) ,"")</f>
        <v/>
      </c>
    </row>
    <row r="284" customFormat="false" ht="13.8" hidden="false" customHeight="false" outlineLevel="0" collapsed="false">
      <c r="B284" s="23"/>
      <c r="C284" s="17" t="str">
        <f aca="false">IF(E284="","",VLOOKUP(E284, 'SKU заквасочник'!$A$1:$Z$80, IF(D284="-", 11, IF(D284="", 11,  MATCH(D284&amp;"", 'SKU заквасочник'!$A$1:$Z$1, 0))), 0))</f>
        <v/>
      </c>
      <c r="D284" s="23"/>
      <c r="G284" s="24"/>
      <c r="J284" s="26" t="str">
        <f aca="true">IF(K284 = "-", INDIRECT("C" &amp; ROW() - 1) ,"")</f>
        <v/>
      </c>
    </row>
    <row r="285" customFormat="false" ht="13.8" hidden="false" customHeight="false" outlineLevel="0" collapsed="false">
      <c r="B285" s="23"/>
      <c r="C285" s="17" t="str">
        <f aca="false">IF(E285="","",VLOOKUP(E285, 'SKU заквасочник'!$A$1:$Z$80, IF(D285="-", 11, IF(D285="", 11,  MATCH(D285&amp;"", 'SKU заквасочник'!$A$1:$Z$1, 0))), 0))</f>
        <v/>
      </c>
      <c r="D285" s="23"/>
      <c r="G285" s="24"/>
      <c r="J285" s="26" t="str">
        <f aca="true">IF(K285 = "-", INDIRECT("C" &amp; ROW() - 1) ,"")</f>
        <v/>
      </c>
    </row>
    <row r="286" customFormat="false" ht="13.8" hidden="false" customHeight="false" outlineLevel="0" collapsed="false">
      <c r="B286" s="23"/>
      <c r="C286" s="17" t="str">
        <f aca="false">IF(E286="","",VLOOKUP(E286, 'SKU заквасочник'!$A$1:$Z$80, IF(D286="-", 11, IF(D286="", 11,  MATCH(D286&amp;"", 'SKU заквасочник'!$A$1:$Z$1, 0))), 0))</f>
        <v/>
      </c>
      <c r="D286" s="23"/>
      <c r="G286" s="24"/>
      <c r="J286" s="26" t="str">
        <f aca="true">IF(K286 = "-", INDIRECT("C" &amp; ROW() - 1) ,"")</f>
        <v/>
      </c>
    </row>
    <row r="287" customFormat="false" ht="13.8" hidden="false" customHeight="false" outlineLevel="0" collapsed="false">
      <c r="B287" s="23"/>
      <c r="C287" s="17" t="str">
        <f aca="false">IF(E287="","",VLOOKUP(E287, 'SKU заквасочник'!$A$1:$Z$80, IF(D287="-", 11, IF(D287="", 11,  MATCH(D287&amp;"", 'SKU заквасочник'!$A$1:$Z$1, 0))), 0))</f>
        <v/>
      </c>
      <c r="D287" s="23"/>
      <c r="G287" s="24"/>
      <c r="J287" s="26" t="str">
        <f aca="true">IF(K287 = "-", INDIRECT("C" &amp; ROW() - 1) ,"")</f>
        <v/>
      </c>
    </row>
    <row r="288" customFormat="false" ht="13.8" hidden="false" customHeight="false" outlineLevel="0" collapsed="false">
      <c r="B288" s="23"/>
      <c r="C288" s="17" t="str">
        <f aca="false">IF(E288="","",VLOOKUP(E288, 'SKU заквасочник'!$A$1:$Z$80, IF(D288="-", 11, IF(D288="", 11,  MATCH(D288&amp;"", 'SKU заквасочник'!$A$1:$Z$1, 0))), 0))</f>
        <v/>
      </c>
      <c r="D288" s="23"/>
      <c r="G288" s="24"/>
      <c r="J288" s="26" t="str">
        <f aca="true">IF(K288 = "-", INDIRECT("C" &amp; ROW() - 1) ,"")</f>
        <v/>
      </c>
    </row>
    <row r="289" customFormat="false" ht="13.8" hidden="false" customHeight="false" outlineLevel="0" collapsed="false">
      <c r="B289" s="23"/>
      <c r="C289" s="17" t="str">
        <f aca="false">IF(E289="","",VLOOKUP(E289, 'SKU заквасочник'!$A$1:$Z$80, IF(D289="-", 11, IF(D289="", 11,  MATCH(D289&amp;"", 'SKU заквасочник'!$A$1:$Z$1, 0))), 0))</f>
        <v/>
      </c>
      <c r="D289" s="23"/>
      <c r="G289" s="24"/>
      <c r="J289" s="26" t="str">
        <f aca="true">IF(K289 = "-", INDIRECT("C" &amp; ROW() - 1) ,"")</f>
        <v/>
      </c>
    </row>
    <row r="290" customFormat="false" ht="13.8" hidden="false" customHeight="false" outlineLevel="0" collapsed="false">
      <c r="B290" s="23"/>
      <c r="C290" s="17" t="str">
        <f aca="false">IF(E290="","",VLOOKUP(E290, 'SKU заквасочник'!$A$1:$Z$80, IF(D290="-", 11, IF(D290="", 11,  MATCH(D290&amp;"", 'SKU заквасочник'!$A$1:$Z$1, 0))), 0))</f>
        <v/>
      </c>
      <c r="D290" s="23"/>
      <c r="G290" s="24"/>
      <c r="J290" s="26" t="str">
        <f aca="true">IF(K290 = "-", INDIRECT("C" &amp; ROW() - 1) ,"")</f>
        <v/>
      </c>
    </row>
    <row r="291" customFormat="false" ht="13.8" hidden="false" customHeight="false" outlineLevel="0" collapsed="false">
      <c r="B291" s="23"/>
      <c r="C291" s="17" t="str">
        <f aca="false">IF(E291="","",VLOOKUP(E291, 'SKU заквасочник'!$A$1:$Z$80, IF(D291="-", 11, IF(D291="", 11,  MATCH(D291&amp;"", 'SKU заквасочник'!$A$1:$Z$1, 0))), 0))</f>
        <v/>
      </c>
      <c r="D291" s="23"/>
      <c r="G291" s="24"/>
      <c r="J291" s="26" t="str">
        <f aca="true">IF(K291 = "-", INDIRECT("C" &amp; ROW() - 1) ,"")</f>
        <v/>
      </c>
    </row>
    <row r="292" customFormat="false" ht="13.8" hidden="false" customHeight="false" outlineLevel="0" collapsed="false">
      <c r="B292" s="23"/>
      <c r="C292" s="17" t="str">
        <f aca="false">IF(E292="","",VLOOKUP(E292, 'SKU заквасочник'!$A$1:$Z$80, IF(D292="-", 11, IF(D292="", 11,  MATCH(D292&amp;"", 'SKU заквасочник'!$A$1:$Z$1, 0))), 0))</f>
        <v/>
      </c>
      <c r="D292" s="23"/>
      <c r="G292" s="24"/>
      <c r="J292" s="26" t="str">
        <f aca="true">IF(K292 = "-", INDIRECT("C" &amp; ROW() - 1) ,"")</f>
        <v/>
      </c>
    </row>
    <row r="293" customFormat="false" ht="13.8" hidden="false" customHeight="false" outlineLevel="0" collapsed="false">
      <c r="B293" s="23"/>
      <c r="C293" s="17" t="str">
        <f aca="false">IF(E293="","",VLOOKUP(E293, 'SKU заквасочник'!$A$1:$Z$80, IF(D293="-", 11, IF(D293="", 11,  MATCH(D293&amp;"", 'SKU заквасочник'!$A$1:$Z$1, 0))), 0))</f>
        <v/>
      </c>
      <c r="D293" s="23"/>
      <c r="G293" s="24"/>
      <c r="J293" s="26" t="str">
        <f aca="true">IF(K293 = "-", INDIRECT("C" &amp; ROW() - 1) ,"")</f>
        <v/>
      </c>
    </row>
    <row r="294" customFormat="false" ht="13.8" hidden="false" customHeight="false" outlineLevel="0" collapsed="false">
      <c r="B294" s="23"/>
      <c r="C294" s="17" t="str">
        <f aca="false">IF(E294="","",VLOOKUP(E294, 'SKU заквасочник'!$A$1:$Z$80, IF(D294="-", 11, IF(D294="", 11,  MATCH(D294&amp;"", 'SKU заквасочник'!$A$1:$Z$1, 0))), 0))</f>
        <v/>
      </c>
      <c r="D294" s="23"/>
      <c r="G294" s="24"/>
      <c r="J294" s="26" t="str">
        <f aca="true">IF(K294 = "-", INDIRECT("C" &amp; ROW() - 1) ,"")</f>
        <v/>
      </c>
    </row>
    <row r="295" customFormat="false" ht="13.8" hidden="false" customHeight="false" outlineLevel="0" collapsed="false">
      <c r="B295" s="23"/>
      <c r="C295" s="17" t="str">
        <f aca="false">IF(E295="","",VLOOKUP(E295, 'SKU заквасочник'!$A$1:$Z$80, IF(D295="-", 11, IF(D295="", 11,  MATCH(D295&amp;"", 'SKU заквасочник'!$A$1:$Z$1, 0))), 0))</f>
        <v/>
      </c>
      <c r="D295" s="23"/>
      <c r="G295" s="24"/>
      <c r="J295" s="26" t="str">
        <f aca="true">IF(K295 = "-", INDIRECT("C" &amp; ROW() - 1) ,"")</f>
        <v/>
      </c>
    </row>
    <row r="296" customFormat="false" ht="13.8" hidden="false" customHeight="false" outlineLevel="0" collapsed="false">
      <c r="B296" s="23"/>
      <c r="C296" s="17" t="str">
        <f aca="false">IF(E296="","",VLOOKUP(E296, 'SKU заквасочник'!$A$1:$Z$80, IF(D296="-", 11, IF(D296="", 11,  MATCH(D296&amp;"", 'SKU заквасочник'!$A$1:$Z$1, 0))), 0))</f>
        <v/>
      </c>
      <c r="D296" s="23"/>
      <c r="G296" s="24"/>
      <c r="J296" s="26" t="str">
        <f aca="true">IF(K296 = "-", INDIRECT("C" &amp; ROW() - 1) ,"")</f>
        <v/>
      </c>
    </row>
    <row r="297" customFormat="false" ht="13.8" hidden="false" customHeight="false" outlineLevel="0" collapsed="false">
      <c r="B297" s="23"/>
      <c r="C297" s="17" t="str">
        <f aca="false">IF(E297="","",VLOOKUP(E297, 'SKU заквасочник'!$A$1:$Z$80, IF(D297="-", 11, IF(D297="", 11,  MATCH(D297&amp;"", 'SKU заквасочник'!$A$1:$Z$1, 0))), 0))</f>
        <v/>
      </c>
      <c r="D297" s="23"/>
      <c r="G297" s="24"/>
      <c r="J297" s="26" t="str">
        <f aca="true">IF(K297 = "-", INDIRECT("C" &amp; ROW() - 1) ,"")</f>
        <v/>
      </c>
    </row>
    <row r="298" customFormat="false" ht="13.8" hidden="false" customHeight="false" outlineLevel="0" collapsed="false">
      <c r="B298" s="23"/>
      <c r="C298" s="17" t="str">
        <f aca="false">IF(E298="","",VLOOKUP(E298, 'SKU заквасочник'!$A$1:$Z$80, IF(D298="-", 11, IF(D298="", 11,  MATCH(D298&amp;"", 'SKU заквасочник'!$A$1:$Z$1, 0))), 0))</f>
        <v/>
      </c>
      <c r="D298" s="23"/>
      <c r="G298" s="24"/>
      <c r="J298" s="26" t="str">
        <f aca="true">IF(K298 = "-", INDIRECT("C" &amp; ROW() - 1) ,"")</f>
        <v/>
      </c>
    </row>
    <row r="299" customFormat="false" ht="13.8" hidden="false" customHeight="false" outlineLevel="0" collapsed="false">
      <c r="B299" s="23"/>
      <c r="C299" s="17" t="str">
        <f aca="false">IF(E299="","",VLOOKUP(E299, 'SKU заквасочник'!$A$1:$Z$80, IF(D299="-", 11, IF(D299="", 11,  MATCH(D299&amp;"", 'SKU заквасочник'!$A$1:$Z$1, 0))), 0))</f>
        <v/>
      </c>
      <c r="D299" s="23"/>
      <c r="G299" s="24"/>
      <c r="J299" s="26" t="str">
        <f aca="true">IF(K299 = "-", INDIRECT("C" &amp; ROW() - 1) ,"")</f>
        <v/>
      </c>
    </row>
    <row r="300" customFormat="false" ht="13.8" hidden="false" customHeight="false" outlineLevel="0" collapsed="false">
      <c r="B300" s="23"/>
      <c r="C300" s="17" t="str">
        <f aca="false">IF(E300="","",VLOOKUP(E300, 'SKU заквасочник'!$A$1:$Z$80, IF(D300="-", 11, IF(D300="", 11,  MATCH(D300&amp;"", 'SKU заквасочник'!$A$1:$Z$1, 0))), 0))</f>
        <v/>
      </c>
      <c r="D300" s="23"/>
      <c r="G300" s="24"/>
      <c r="J300" s="26" t="str">
        <f aca="true">IF(K300 = "-", INDIRECT("C" &amp; ROW() - 1) ,"")</f>
        <v/>
      </c>
    </row>
    <row r="301" customFormat="false" ht="13.8" hidden="false" customHeight="false" outlineLevel="0" collapsed="false">
      <c r="B301" s="23"/>
      <c r="C301" s="17" t="str">
        <f aca="false">IF(E301="","",VLOOKUP(E301, 'SKU заквасочник'!$A$1:$Z$80, IF(D301="-", 11, IF(D301="", 11,  MATCH(D301&amp;"", 'SKU заквасочник'!$A$1:$Z$1, 0))), 0))</f>
        <v/>
      </c>
      <c r="D301" s="23"/>
      <c r="G301" s="24"/>
      <c r="J301" s="26" t="str">
        <f aca="true">IF(K301 = "-", INDIRECT("C" &amp; ROW() - 1) ,"")</f>
        <v/>
      </c>
    </row>
    <row r="302" customFormat="false" ht="13.8" hidden="false" customHeight="false" outlineLevel="0" collapsed="false">
      <c r="B302" s="23"/>
      <c r="C302" s="17" t="str">
        <f aca="false">IF(E302="","",VLOOKUP(E302, 'SKU заквасочник'!$A$1:$Z$80, IF(D302="-", 11, IF(D302="", 11,  MATCH(D302&amp;"", 'SKU заквасочник'!$A$1:$Z$1, 0))), 0))</f>
        <v/>
      </c>
      <c r="D302" s="23"/>
      <c r="G302" s="24"/>
      <c r="J302" s="26" t="str">
        <f aca="true">IF(K302 = "-", INDIRECT("C" &amp; ROW() - 1) ,"")</f>
        <v/>
      </c>
    </row>
    <row r="303" customFormat="false" ht="13.8" hidden="false" customHeight="false" outlineLevel="0" collapsed="false">
      <c r="B303" s="23"/>
      <c r="C303" s="17" t="str">
        <f aca="false">IF(E303="","",VLOOKUP(E303, 'SKU заквасочник'!$A$1:$Z$80, IF(D303="-", 11, IF(D303="", 11,  MATCH(D303&amp;"", 'SKU заквасочник'!$A$1:$Z$1, 0))), 0))</f>
        <v/>
      </c>
      <c r="D303" s="23"/>
      <c r="G303" s="24"/>
      <c r="J303" s="26" t="str">
        <f aca="true">IF(K303 = "-", INDIRECT("C" &amp; ROW() - 1) ,"")</f>
        <v/>
      </c>
    </row>
    <row r="304" customFormat="false" ht="13.8" hidden="false" customHeight="false" outlineLevel="0" collapsed="false">
      <c r="B304" s="23"/>
      <c r="C304" s="17" t="str">
        <f aca="false">IF(E304="","",VLOOKUP(E304, 'SKU заквасочник'!$A$1:$Z$80, IF(D304="-", 11, IF(D304="", 11,  MATCH(D304&amp;"", 'SKU заквасочник'!$A$1:$Z$1, 0))), 0))</f>
        <v/>
      </c>
      <c r="D304" s="23"/>
      <c r="G304" s="24"/>
      <c r="J304" s="26" t="str">
        <f aca="true">IF(K304 = "-", INDIRECT("C" &amp; ROW() - 1) ,"")</f>
        <v/>
      </c>
    </row>
    <row r="305" customFormat="false" ht="13.8" hidden="false" customHeight="false" outlineLevel="0" collapsed="false">
      <c r="B305" s="23"/>
      <c r="C305" s="17" t="str">
        <f aca="false">IF(E305="","",VLOOKUP(E305, 'SKU заквасочник'!$A$1:$Z$80, IF(D305="-", 11, IF(D305="", 11,  MATCH(D305&amp;"", 'SKU заквасочник'!$A$1:$Z$1, 0))), 0))</f>
        <v/>
      </c>
      <c r="D305" s="23"/>
      <c r="G305" s="24"/>
      <c r="J305" s="26" t="str">
        <f aca="true">IF(K305 = "-", INDIRECT("C" &amp; ROW() - 1) ,"")</f>
        <v/>
      </c>
    </row>
    <row r="306" customFormat="false" ht="13.8" hidden="false" customHeight="false" outlineLevel="0" collapsed="false">
      <c r="B306" s="23"/>
      <c r="C306" s="17" t="str">
        <f aca="false">IF(E306="","",VLOOKUP(E306, 'SKU заквасочник'!$A$1:$Z$80, IF(D306="-", 11, IF(D306="", 11,  MATCH(D306&amp;"", 'SKU заквасочник'!$A$1:$Z$1, 0))), 0))</f>
        <v/>
      </c>
      <c r="D306" s="23"/>
      <c r="G306" s="24"/>
      <c r="J306" s="26" t="str">
        <f aca="true">IF(K306 = "-", INDIRECT("C" &amp; ROW() - 1) ,"")</f>
        <v/>
      </c>
    </row>
    <row r="307" customFormat="false" ht="13.8" hidden="false" customHeight="false" outlineLevel="0" collapsed="false">
      <c r="B307" s="23"/>
      <c r="C307" s="17" t="str">
        <f aca="false">IF(E307="","",VLOOKUP(E307, 'SKU заквасочник'!$A$1:$Z$80, IF(D307="-", 11, IF(D307="", 11,  MATCH(D307&amp;"", 'SKU заквасочник'!$A$1:$Z$1, 0))), 0))</f>
        <v/>
      </c>
      <c r="D307" s="23"/>
      <c r="G307" s="24"/>
      <c r="J307" s="26" t="str">
        <f aca="true">IF(K307 = "-", INDIRECT("C" &amp; ROW() - 1) ,"")</f>
        <v/>
      </c>
    </row>
    <row r="308" customFormat="false" ht="13.8" hidden="false" customHeight="false" outlineLevel="0" collapsed="false">
      <c r="B308" s="23"/>
      <c r="C308" s="17" t="str">
        <f aca="false">IF(E308="","",VLOOKUP(E308, 'SKU заквасочник'!$A$1:$Z$80, IF(D308="-", 11, IF(D308="", 11,  MATCH(D308&amp;"", 'SKU заквасочник'!$A$1:$Z$1, 0))), 0))</f>
        <v/>
      </c>
      <c r="D308" s="23"/>
      <c r="G308" s="24"/>
      <c r="J308" s="26" t="str">
        <f aca="true">IF(K308 = "-", INDIRECT("C" &amp; ROW() - 1) ,"")</f>
        <v/>
      </c>
    </row>
    <row r="309" customFormat="false" ht="13.8" hidden="false" customHeight="false" outlineLevel="0" collapsed="false">
      <c r="B309" s="23"/>
      <c r="C309" s="17" t="str">
        <f aca="false">IF(E309="","",VLOOKUP(E309, 'SKU заквасочник'!$A$1:$Z$80, IF(D309="-", 11, IF(D309="", 11,  MATCH(D309&amp;"", 'SKU заквасочник'!$A$1:$Z$1, 0))), 0))</f>
        <v/>
      </c>
      <c r="D309" s="23"/>
      <c r="G309" s="24"/>
      <c r="J309" s="26" t="str">
        <f aca="true">IF(K309 = "-", INDIRECT("C" &amp; ROW() - 1) ,"")</f>
        <v/>
      </c>
    </row>
    <row r="310" customFormat="false" ht="13.8" hidden="false" customHeight="false" outlineLevel="0" collapsed="false">
      <c r="B310" s="23"/>
      <c r="C310" s="17" t="str">
        <f aca="false">IF(E310="","",VLOOKUP(E310, 'SKU заквасочник'!$A$1:$Z$80, IF(D310="-", 11, IF(D310="", 11,  MATCH(D310&amp;"", 'SKU заквасочник'!$A$1:$Z$1, 0))), 0))</f>
        <v/>
      </c>
      <c r="D310" s="23"/>
      <c r="G310" s="24"/>
      <c r="J310" s="26" t="str">
        <f aca="true">IF(K310 = "-", INDIRECT("C" &amp; ROW() - 1) ,"")</f>
        <v/>
      </c>
    </row>
    <row r="311" customFormat="false" ht="13.8" hidden="false" customHeight="false" outlineLevel="0" collapsed="false">
      <c r="B311" s="23"/>
      <c r="C311" s="17" t="str">
        <f aca="false">IF(E311="","",VLOOKUP(E311, 'SKU заквасочник'!$A$1:$Z$80, IF(D311="-", 11, IF(D311="", 11,  MATCH(D311&amp;"", 'SKU заквасочник'!$A$1:$Z$1, 0))), 0))</f>
        <v/>
      </c>
      <c r="D311" s="23"/>
      <c r="G311" s="24"/>
      <c r="J311" s="26" t="str">
        <f aca="true">IF(K311 = "-", INDIRECT("C" &amp; ROW() - 1) ,"")</f>
        <v/>
      </c>
    </row>
    <row r="312" customFormat="false" ht="13.8" hidden="false" customHeight="false" outlineLevel="0" collapsed="false">
      <c r="B312" s="23"/>
      <c r="C312" s="17" t="str">
        <f aca="false">IF(E312="","",VLOOKUP(E312, 'SKU заквасочник'!$A$1:$Z$80, IF(D312="-", 11, IF(D312="", 11,  MATCH(D312&amp;"", 'SKU заквасочник'!$A$1:$Z$1, 0))), 0))</f>
        <v/>
      </c>
      <c r="D312" s="23"/>
      <c r="G312" s="24"/>
      <c r="J312" s="26" t="str">
        <f aca="true">IF(K312 = "-", INDIRECT("C" &amp; ROW() - 1) ,"")</f>
        <v/>
      </c>
    </row>
    <row r="313" customFormat="false" ht="13.8" hidden="false" customHeight="false" outlineLevel="0" collapsed="false">
      <c r="B313" s="23"/>
      <c r="C313" s="17" t="str">
        <f aca="false">IF(E313="","",VLOOKUP(E313, 'SKU заквасочник'!$A$1:$Z$80, IF(D313="-", 11, IF(D313="", 11,  MATCH(D313&amp;"", 'SKU заквасочник'!$A$1:$Z$1, 0))), 0))</f>
        <v/>
      </c>
      <c r="D313" s="23"/>
      <c r="G313" s="24"/>
      <c r="J313" s="26" t="str">
        <f aca="true">IF(K313 = "-", INDIRECT("C" &amp; ROW() - 1) ,"")</f>
        <v/>
      </c>
    </row>
    <row r="314" customFormat="false" ht="13.8" hidden="false" customHeight="false" outlineLevel="0" collapsed="false">
      <c r="B314" s="23"/>
      <c r="C314" s="17" t="str">
        <f aca="false">IF(E314="","",VLOOKUP(E314, 'SKU заквасочник'!$A$1:$Z$80, IF(D314="-", 11, IF(D314="", 11,  MATCH(D314&amp;"", 'SKU заквасочник'!$A$1:$Z$1, 0))), 0))</f>
        <v/>
      </c>
      <c r="D314" s="23"/>
      <c r="G314" s="24"/>
      <c r="J314" s="26" t="str">
        <f aca="true">IF(K314 = "-", INDIRECT("C" &amp; ROW() - 1) ,"")</f>
        <v/>
      </c>
    </row>
    <row r="315" customFormat="false" ht="13.8" hidden="false" customHeight="false" outlineLevel="0" collapsed="false">
      <c r="B315" s="23"/>
      <c r="C315" s="17" t="str">
        <f aca="false">IF(E315="","",VLOOKUP(E315, 'SKU заквасочник'!$A$1:$Z$80, IF(D315="-", 11, IF(D315="", 11,  MATCH(D315&amp;"", 'SKU заквасочник'!$A$1:$Z$1, 0))), 0))</f>
        <v/>
      </c>
      <c r="D315" s="23"/>
      <c r="G315" s="24"/>
      <c r="J315" s="26" t="str">
        <f aca="true">IF(K315 = "-", INDIRECT("C" &amp; ROW() - 1) ,"")</f>
        <v/>
      </c>
    </row>
    <row r="316" customFormat="false" ht="13.8" hidden="false" customHeight="false" outlineLevel="0" collapsed="false">
      <c r="B316" s="23"/>
      <c r="C316" s="17" t="str">
        <f aca="false">IF(E316="","",VLOOKUP(E316, 'SKU заквасочник'!$A$1:$Z$80, IF(D316="-", 11, IF(D316="", 11,  MATCH(D316&amp;"", 'SKU заквасочник'!$A$1:$Z$1, 0))), 0))</f>
        <v/>
      </c>
      <c r="D316" s="23"/>
      <c r="G316" s="24"/>
      <c r="J316" s="26" t="str">
        <f aca="true">IF(K316 = "-", INDIRECT("C" &amp; ROW() - 1) ,"")</f>
        <v/>
      </c>
    </row>
    <row r="317" customFormat="false" ht="13.8" hidden="false" customHeight="false" outlineLevel="0" collapsed="false">
      <c r="C317" s="17" t="str">
        <f aca="false">IF(E317="","",VLOOKUP(E317, 'SKU заквасочник'!$A$1:$Z$80, IF(D317="-", 11, IF(D317="", 11,  MATCH(D317&amp;"", 'SKU заквасочник'!$A$1:$Z$1, 0))), 0))</f>
        <v/>
      </c>
      <c r="D317" s="23"/>
      <c r="G317" s="24"/>
      <c r="J317" s="26" t="str">
        <f aca="true">IF(K317 = "-", INDIRECT("C" &amp; ROW() - 1) ,"")</f>
        <v/>
      </c>
    </row>
    <row r="318" customFormat="false" ht="13.8" hidden="false" customHeight="false" outlineLevel="0" collapsed="false">
      <c r="C318" s="17" t="str">
        <f aca="false">IF(E318="","",VLOOKUP(E318, 'SKU заквасочник'!$A$1:$Z$80, IF(D318="-", 11, IF(D318="", 11,  MATCH(D318&amp;"", 'SKU заквасочник'!$A$1:$Z$1, 0))), 0))</f>
        <v/>
      </c>
      <c r="D318" s="23"/>
      <c r="G318" s="24"/>
      <c r="J318" s="26" t="str">
        <f aca="true">IF(K318 = "-", INDIRECT("C" &amp; ROW() - 1) ,"")</f>
        <v/>
      </c>
    </row>
    <row r="319" customFormat="false" ht="13.8" hidden="false" customHeight="false" outlineLevel="0" collapsed="false">
      <c r="C319" s="17" t="str">
        <f aca="false">IF(E319="","",VLOOKUP(E319, 'SKU заквасочник'!$A$1:$Z$80, IF(D319="-", 11, IF(D319="", 11,  MATCH(D319&amp;"", 'SKU заквасочник'!$A$1:$Z$1, 0))), 0))</f>
        <v/>
      </c>
      <c r="D319" s="23"/>
      <c r="G319" s="24"/>
      <c r="J319" s="26" t="str">
        <f aca="true">IF(K319 = "-", INDIRECT("C" &amp; ROW() - 1) ,"")</f>
        <v/>
      </c>
    </row>
    <row r="320" customFormat="false" ht="13.8" hidden="false" customHeight="false" outlineLevel="0" collapsed="false">
      <c r="C320" s="17" t="str">
        <f aca="false">IF(E320="","",VLOOKUP(E320, 'SKU заквасочник'!$A$1:$Z$80, IF(D320="-", 11, IF(D320="", 11,  MATCH(D320&amp;"", 'SKU заквасочник'!$A$1:$Z$1, 0))), 0))</f>
        <v/>
      </c>
      <c r="D320" s="23"/>
      <c r="G320" s="24"/>
      <c r="J320" s="26" t="str">
        <f aca="true">IF(K320 = "-", INDIRECT("C" &amp; ROW() - 1) ,"")</f>
        <v/>
      </c>
    </row>
    <row r="321" customFormat="false" ht="13.8" hidden="false" customHeight="false" outlineLevel="0" collapsed="false">
      <c r="C321" s="17" t="str">
        <f aca="false">IF(E321="","",VLOOKUP(E321, 'SKU заквасочник'!$A$1:$Z$80, IF(D321="-", 11, IF(D321="", 11,  MATCH(D321&amp;"", 'SKU заквасочник'!$A$1:$Z$1, 0))), 0))</f>
        <v/>
      </c>
      <c r="D321" s="23"/>
      <c r="G321" s="24"/>
      <c r="J321" s="26" t="str">
        <f aca="true">IF(K321 = "-", INDIRECT("C" &amp; ROW() - 1) ,"")</f>
        <v/>
      </c>
    </row>
    <row r="322" customFormat="false" ht="13.8" hidden="false" customHeight="false" outlineLevel="0" collapsed="false">
      <c r="C322" s="17" t="str">
        <f aca="false">IF(E322="","",VLOOKUP(E322, 'SKU заквасочник'!$A$1:$Z$80, IF(D322="-", 11, IF(D322="", 11,  MATCH(D322&amp;"", 'SKU заквасочник'!$A$1:$Z$1, 0))), 0))</f>
        <v/>
      </c>
      <c r="D322" s="23"/>
      <c r="J322" s="26" t="str">
        <f aca="true">IF(K322 = "-", INDIRECT("C" &amp; ROW() - 1) ,"")</f>
        <v/>
      </c>
    </row>
    <row r="323" customFormat="false" ht="13.8" hidden="false" customHeight="false" outlineLevel="0" collapsed="false">
      <c r="C323" s="17" t="str">
        <f aca="false">IF(E323="","",VLOOKUP(E323, 'SKU заквасочник'!$A$1:$Z$80, IF(D323="-", 11, IF(D323="", 11,  MATCH(D323&amp;"", 'SKU заквасочник'!$A$1:$Z$1, 0))), 0))</f>
        <v/>
      </c>
      <c r="D323" s="23"/>
      <c r="J323" s="26" t="str">
        <f aca="true">IF(K323 = "-", INDIRECT("C" &amp; ROW() - 1) ,"")</f>
        <v/>
      </c>
    </row>
    <row r="324" customFormat="false" ht="13.8" hidden="false" customHeight="false" outlineLevel="0" collapsed="false">
      <c r="C324" s="17" t="str">
        <f aca="false">IF(E324="","",VLOOKUP(E324, 'SKU заквасочник'!$A$1:$Z$80, IF(D324="-", 11, IF(D324="", 11,  MATCH(D324&amp;"", 'SKU заквасочник'!$A$1:$Z$1, 0))), 0))</f>
        <v/>
      </c>
      <c r="D324" s="23"/>
      <c r="J324" s="26" t="str">
        <f aca="true">IF(K324 = "-", INDIRECT("C" &amp; ROW() - 1) ,"")</f>
        <v/>
      </c>
    </row>
    <row r="325" customFormat="false" ht="13.8" hidden="false" customHeight="false" outlineLevel="0" collapsed="false">
      <c r="C325" s="17" t="str">
        <f aca="false">IF(E325="","",VLOOKUP(E325, 'SKU заквасочник'!$A$1:$Z$80, IF(D325="-", 11, IF(D325="", 11,  MATCH(D325&amp;"", 'SKU заквасочник'!$A$1:$Z$1, 0))), 0))</f>
        <v/>
      </c>
      <c r="D325" s="23"/>
      <c r="J325" s="26" t="str">
        <f aca="true">IF(K325 = "-", INDIRECT("C" &amp; ROW() - 1) ,"")</f>
        <v/>
      </c>
    </row>
    <row r="326" customFormat="false" ht="13.8" hidden="false" customHeight="false" outlineLevel="0" collapsed="false">
      <c r="C326" s="17" t="str">
        <f aca="false">IF(E326="","",VLOOKUP(E326, 'SKU заквасочник'!$A$1:$Z$80, IF(D326="-", 11, IF(D326="", 11,  MATCH(D326&amp;"", 'SKU заквасочник'!$A$1:$Z$1, 0))), 0))</f>
        <v/>
      </c>
      <c r="D326" s="23"/>
      <c r="J326" s="26" t="str">
        <f aca="true">IF(K326 = "-", INDIRECT("C" &amp; ROW() - 1) ,"")</f>
        <v/>
      </c>
    </row>
    <row r="327" customFormat="false" ht="13.8" hidden="false" customHeight="false" outlineLevel="0" collapsed="false">
      <c r="C327" s="17" t="str">
        <f aca="false">IF(E327="","",VLOOKUP(E327, 'SKU заквасочник'!$A$1:$Z$80, IF(D327="-", 11, IF(D327="", 11,  MATCH(D327&amp;"", 'SKU заквасочник'!$A$1:$Z$1, 0))), 0))</f>
        <v/>
      </c>
    </row>
    <row r="328" customFormat="false" ht="13.8" hidden="false" customHeight="false" outlineLevel="0" collapsed="false">
      <c r="C328" s="17" t="str">
        <f aca="false">IF(E328="","",VLOOKUP(E328, 'SKU заквасочник'!$A$1:$Z$80, IF(D328="-", 11, IF(D328="", 11,  MATCH(D328&amp;"", 'SKU заквасочник'!$A$1:$Z$1, 0))), 0))</f>
        <v/>
      </c>
    </row>
    <row r="329" customFormat="false" ht="13.8" hidden="false" customHeight="false" outlineLevel="0" collapsed="false">
      <c r="C329" s="17" t="str">
        <f aca="false">IF(E329="","",VLOOKUP(E329, 'SKU заквасочник'!$A$1:$Z$80, IF(D329="-", 11, IF(D329="", 11,  MATCH(D329&amp;"", 'SKU заквасочник'!$A$1:$Z$1, 0))), 0))</f>
        <v/>
      </c>
    </row>
    <row r="330" customFormat="false" ht="13.8" hidden="false" customHeight="false" outlineLevel="0" collapsed="false">
      <c r="C330" s="17" t="str">
        <f aca="false">IF(E330="","",VLOOKUP(E330, 'SKU заквасочник'!$A$1:$Z$80, IF(D330="-", 11, IF(D330="", 11,  MATCH(D330&amp;"", 'SKU заквасочник'!$A$1:$Z$1, 0))), 0))</f>
        <v/>
      </c>
    </row>
    <row r="331" customFormat="false" ht="13.8" hidden="false" customHeight="false" outlineLevel="0" collapsed="false">
      <c r="C331" s="17" t="str">
        <f aca="false">IF(E331="","",VLOOKUP(E331, 'SKU заквасочник'!$A$1:$Z$80, IF(D331="-", 11, IF(D331="", 11,  MATCH(D331&amp;"", 'SKU заквасочник'!$A$1:$Z$1, 0))), 0))</f>
        <v/>
      </c>
    </row>
    <row r="332" customFormat="false" ht="13.8" hidden="false" customHeight="false" outlineLevel="0" collapsed="false">
      <c r="C332" s="17" t="str">
        <f aca="false">IF(E332="","",VLOOKUP(E332, 'SKU заквасочник'!$A$1:$Z$80, IF(D332="-", 11, IF(D332="", 11,  MATCH(D332&amp;"", 'SKU заквасочник'!$A$1:$Z$1, 0))), 0))</f>
        <v/>
      </c>
    </row>
    <row r="333" customFormat="false" ht="13.8" hidden="false" customHeight="false" outlineLevel="0" collapsed="false">
      <c r="C333" s="17" t="str">
        <f aca="false">IF(E333="","",VLOOKUP(E333, 'SKU заквасочник'!$A$1:$Z$80, IF(D333="-", 11, IF(D333="", 11,  MATCH(D333&amp;"", 'SKU заквасочник'!$A$1:$Z$1, 0))), 0))</f>
        <v/>
      </c>
    </row>
    <row r="334" customFormat="false" ht="13.8" hidden="false" customHeight="false" outlineLevel="0" collapsed="false">
      <c r="C334" s="17" t="str">
        <f aca="false">IF(E334="","",VLOOKUP(E334, 'SKU заквасочник'!$A$1:$Z$80, IF(D334="-", 11, IF(D334="", 11,  MATCH(D334&amp;"", 'SKU заквасочник'!$A$1:$Z$1, 0))), 0))</f>
        <v/>
      </c>
    </row>
    <row r="335" customFormat="false" ht="13.8" hidden="false" customHeight="false" outlineLevel="0" collapsed="false">
      <c r="C335" s="17" t="str">
        <f aca="false">IF(E335="","",VLOOKUP(E335, 'SKU заквасочник'!$A$1:$Z$80, IF(D335="-", 11, IF(D335="", 11,  MATCH(D335&amp;"", 'SKU заквасочник'!$A$1:$Z$1, 0))), 0))</f>
        <v/>
      </c>
    </row>
    <row r="336" customFormat="false" ht="13.8" hidden="false" customHeight="false" outlineLevel="0" collapsed="false">
      <c r="C336" s="17" t="str">
        <f aca="false">IF(E336="","",VLOOKUP(E336, 'SKU заквасочник'!$A$1:$Z$80, IF(D336="-", 11, IF(D336="", 11,  MATCH(D336&amp;"", 'SKU заквасочник'!$A$1:$Z$1, 0))), 0))</f>
        <v/>
      </c>
    </row>
    <row r="337" customFormat="false" ht="13.8" hidden="false" customHeight="false" outlineLevel="0" collapsed="false">
      <c r="C337" s="17" t="str">
        <f aca="false">IF(E337="","",VLOOKUP(E337, 'SKU заквасочник'!$A$1:$Z$80, IF(D337="-", 11, IF(D337="", 11,  MATCH(D337&amp;"", 'SKU заквасочник'!$A$1:$Z$1, 0))), 0))</f>
        <v/>
      </c>
    </row>
    <row r="338" customFormat="false" ht="13.8" hidden="false" customHeight="false" outlineLevel="0" collapsed="false">
      <c r="C338" s="17" t="str">
        <f aca="false">IF(E338="","",VLOOKUP(E338, 'SKU заквасочник'!$A$1:$Z$80, IF(D338="-", 11, IF(D338="", 11,  MATCH(D338&amp;"", 'SKU заквасочник'!$A$1:$Z$1, 0))), 0))</f>
        <v/>
      </c>
    </row>
    <row r="339" customFormat="false" ht="13.8" hidden="false" customHeight="false" outlineLevel="0" collapsed="false">
      <c r="C339" s="17" t="str">
        <f aca="false">IF(E339="","",VLOOKUP(E339, 'SKU заквасочник'!$A$1:$Z$80, IF(D339="-", 11, IF(D339="", 11,  MATCH(D339&amp;"", 'SKU заквасочник'!$A$1:$Z$1, 0))), 0))</f>
        <v/>
      </c>
    </row>
    <row r="340" customFormat="false" ht="13.8" hidden="false" customHeight="false" outlineLevel="0" collapsed="false">
      <c r="C340" s="17" t="str">
        <f aca="false">IF(E340="","",VLOOKUP(E340, 'SKU заквасочник'!$A$1:$Z$80, IF(D340="-", 11, IF(D340="", 11,  MATCH(D340&amp;"", 'SKU заквасочник'!$A$1:$Z$1, 0))), 0))</f>
        <v/>
      </c>
    </row>
    <row r="341" customFormat="false" ht="13.8" hidden="false" customHeight="false" outlineLevel="0" collapsed="false">
      <c r="C341" s="17" t="str">
        <f aca="false">IF(E341="","",VLOOKUP(E341, 'SKU заквасочник'!$A$1:$Z$80, IF(D341="-", 11, IF(D341="", 11,  MATCH(D341&amp;"", 'SKU заквасочник'!$A$1:$Z$1, 0))), 0))</f>
        <v/>
      </c>
    </row>
    <row r="342" customFormat="false" ht="13.8" hidden="false" customHeight="false" outlineLevel="0" collapsed="false">
      <c r="C342" s="17" t="str">
        <f aca="false">IF(E342="","",VLOOKUP(E342, 'SKU заквасочник'!$A$1:$Z$80, IF(D342="-", 11, IF(D342="", 11,  MATCH(D342&amp;"", 'SKU заквасочник'!$A$1:$Z$1, 0))), 0))</f>
        <v/>
      </c>
    </row>
    <row r="343" customFormat="false" ht="13.8" hidden="false" customHeight="false" outlineLevel="0" collapsed="false">
      <c r="C343" s="17" t="str">
        <f aca="false">IF(E343="","",VLOOKUP(E343, 'SKU заквасочник'!$A$1:$Z$80, IF(D343="-", 11, IF(D343="", 11,  MATCH(D343&amp;"", 'SKU заквасочник'!$A$1:$Z$1, 0))), 0))</f>
        <v/>
      </c>
    </row>
    <row r="344" customFormat="false" ht="13.8" hidden="false" customHeight="false" outlineLevel="0" collapsed="false">
      <c r="C344" s="17" t="str">
        <f aca="false">IF(E344="","",VLOOKUP(E344, 'SKU заквасочник'!$A$1:$Z$80, IF(D344="-", 11, IF(D344="", 11,  MATCH(D344&amp;"", 'SKU заквасочник'!$A$1:$Z$1, 0))), 0))</f>
        <v/>
      </c>
    </row>
    <row r="345" customFormat="false" ht="13.8" hidden="false" customHeight="false" outlineLevel="0" collapsed="false">
      <c r="C345" s="17" t="str">
        <f aca="false">IF(E345="","",VLOOKUP(E345, 'SKU заквасочник'!$A$1:$Z$80, IF(D345="-", 11, IF(D345="", 11,  MATCH(D345&amp;"", 'SKU заквасочник'!$A$1:$Z$1, 0))), 0))</f>
        <v/>
      </c>
    </row>
    <row r="346" customFormat="false" ht="13.8" hidden="false" customHeight="false" outlineLevel="0" collapsed="false">
      <c r="C346" s="17" t="str">
        <f aca="false">IF(E346="","",VLOOKUP(E346, 'SKU заквасочник'!$A$1:$Z$80, IF(D346="-", 11, IF(D346="", 11,  MATCH(D346&amp;"", 'SKU заквасочник'!$A$1:$Z$1, 0))), 0))</f>
        <v/>
      </c>
    </row>
    <row r="347" customFormat="false" ht="13.8" hidden="false" customHeight="false" outlineLevel="0" collapsed="false">
      <c r="C347" s="17" t="str">
        <f aca="false">IF(E347="","",VLOOKUP(E347, 'SKU заквасочник'!$A$1:$Z$80, IF(D347="-", 11, IF(D347="", 11,  MATCH(D347&amp;"", 'SKU заквасочник'!$A$1:$Z$1, 0))), 0))</f>
        <v/>
      </c>
    </row>
    <row r="348" customFormat="false" ht="13.8" hidden="false" customHeight="false" outlineLevel="0" collapsed="false">
      <c r="C348" s="17" t="str">
        <f aca="false">IF(E348="","",VLOOKUP(E348, 'SKU заквасочник'!$A$1:$Z$80, IF(D348="-", 11, IF(D348="", 11,  MATCH(D348&amp;"", 'SKU заквасочник'!$A$1:$Z$1, 0))), 0))</f>
        <v/>
      </c>
    </row>
    <row r="349" customFormat="false" ht="13.8" hidden="false" customHeight="false" outlineLevel="0" collapsed="false">
      <c r="C349" s="17" t="str">
        <f aca="false">IF(E349="","",VLOOKUP(E349, 'SKU заквасочник'!$A$1:$Z$80, IF(D349="-", 11, IF(D349="", 11,  MATCH(D349&amp;"", 'SKU заквасочник'!$A$1:$Z$1))), 0))</f>
        <v/>
      </c>
    </row>
    <row r="350" customFormat="false" ht="13.8" hidden="false" customHeight="false" outlineLevel="0" collapsed="false">
      <c r="C350" s="17" t="str">
        <f aca="false">IF(E350="","",VLOOKUP(E350, 'SKU заквасочник'!$A$1:$Z$80, IF(D350="-", 11, IF(D350="", 11,  MATCH(D350&amp;"", 'SKU заквасочник'!$A$1:$Z$1))), 0))</f>
        <v/>
      </c>
    </row>
    <row r="351" customFormat="false" ht="13.8" hidden="false" customHeight="false" outlineLevel="0" collapsed="false">
      <c r="C351" s="17" t="str">
        <f aca="false">IF(E351="","",VLOOKUP(E351, 'SKU заквасочник'!$A$1:$Z$80, IF(D351="-", 11, IF(D351="", 11,  MATCH(D351&amp;"", 'SKU заквасочник'!$A$1:$Z$1))), 0))</f>
        <v/>
      </c>
    </row>
    <row r="352" customFormat="false" ht="13.8" hidden="false" customHeight="false" outlineLevel="0" collapsed="false">
      <c r="C352" s="17" t="str">
        <f aca="false">IF(E352="","",VLOOKUP(E352, 'SKU заквасочник'!$A$1:$Z$80, IF(D352="-", 11, IF(D352="", 11,  MATCH(D352&amp;"", 'SKU заквасочник'!$A$1:$Z$1))), 0))</f>
        <v/>
      </c>
    </row>
    <row r="353" customFormat="false" ht="13.8" hidden="false" customHeight="false" outlineLevel="0" collapsed="false">
      <c r="C353" s="17" t="str">
        <f aca="false">IF(E353="","",VLOOKUP(E353, 'SKU заквасочник'!$A$1:$Z$80, IF(D353="-", 11, IF(D353="", 11,  MATCH(D353&amp;"", 'SKU заквасочник'!$A$1:$Z$1))), 0))</f>
        <v/>
      </c>
    </row>
    <row r="354" customFormat="false" ht="13.8" hidden="false" customHeight="false" outlineLevel="0" collapsed="false">
      <c r="C354" s="17" t="str">
        <f aca="false">IF(E354="","",VLOOKUP(E354, 'SKU заквасочник'!$A$1:$Z$80, IF(D354="-", 11, IF(D354="", 11,  MATCH(D354&amp;"", 'SKU заквасочник'!$A$1:$Z$1))), 0))</f>
        <v/>
      </c>
    </row>
    <row r="355" customFormat="false" ht="13.8" hidden="false" customHeight="false" outlineLevel="0" collapsed="false">
      <c r="C355" s="17" t="str">
        <f aca="false">IF(E355="","",VLOOKUP(E355, 'SKU заквасочник'!$A$1:$Z$80, IF(D355="-", 11, IF(D355="", 11,  MATCH(D355&amp;"", 'SKU заквасочник'!$A$1:$Z$1))), 0))</f>
        <v/>
      </c>
    </row>
    <row r="356" customFormat="false" ht="13.8" hidden="false" customHeight="false" outlineLevel="0" collapsed="false">
      <c r="C356" s="17" t="str">
        <f aca="false">IF(E356="","",VLOOKUP(E356, 'SKU заквасочник'!$A$1:$Z$80, IF(D356="-", 11, IF(D356="", 11,  MATCH(D356&amp;"", 'SKU заквасочник'!$A$1:$Z$1))), 0))</f>
        <v/>
      </c>
    </row>
    <row r="357" customFormat="false" ht="13.8" hidden="false" customHeight="false" outlineLevel="0" collapsed="false">
      <c r="C357" s="17" t="str">
        <f aca="false">IF(E357="","",VLOOKUP(E357, 'SKU заквасочник'!$A$1:$Z$80, IF(D357="-", 11, IF(D357="", 11,  MATCH(D357&amp;"", 'SKU заквасочник'!$A$1:$Z$1))), 0))</f>
        <v/>
      </c>
    </row>
    <row r="358" customFormat="false" ht="13.8" hidden="false" customHeight="false" outlineLevel="0" collapsed="false">
      <c r="C358" s="17" t="str">
        <f aca="false">IF(E358="","",VLOOKUP(E358, 'SKU заквасочник'!$A$1:$Z$80, IF(D358="-", 11, IF(D358="", 11,  MATCH(D358&amp;"", 'SKU заквасочник'!$A$1:$Z$1))), 0))</f>
        <v/>
      </c>
    </row>
    <row r="359" customFormat="false" ht="13.8" hidden="false" customHeight="false" outlineLevel="0" collapsed="false">
      <c r="C359" s="17" t="str">
        <f aca="false">IF(E359="","",VLOOKUP(E359, 'SKU заквасочник'!$A$1:$Z$80, IF(D359="-", 11, IF(D359="", 11,  MATCH(D359&amp;"", 'SKU заквасочник'!$A$1:$Z$1))), 0))</f>
        <v/>
      </c>
    </row>
    <row r="360" customFormat="false" ht="13.8" hidden="false" customHeight="false" outlineLevel="0" collapsed="false">
      <c r="C360" s="17" t="str">
        <f aca="false">IF(E360="","",VLOOKUP(E360, 'SKU заквасочник'!$A$1:$Z$80, IF(D360="-", 11, IF(D360="", 11,  MATCH(D360&amp;"", 'SKU заквасочник'!$A$1:$Z$1))), 0))</f>
        <v/>
      </c>
    </row>
    <row r="361" customFormat="false" ht="13.8" hidden="false" customHeight="false" outlineLevel="0" collapsed="false">
      <c r="C361" s="17" t="str">
        <f aca="false">IF(E361="","",VLOOKUP(E361, 'SKU заквасочник'!$A$1:$Z$80, IF(D361="-", 11, IF(D361="", 11,  MATCH(D361&amp;"", 'SKU заквасочник'!$A$1:$Z$1))), 0))</f>
        <v/>
      </c>
    </row>
    <row r="362" customFormat="false" ht="13.8" hidden="false" customHeight="false" outlineLevel="0" collapsed="false">
      <c r="C362" s="17" t="str">
        <f aca="false">IF(E362="","",VLOOKUP(E362, 'SKU заквасочник'!$A$1:$Z$80, IF(D362="-", 11, IF(D362="", 11,  MATCH(D362&amp;"", 'SKU заквасочник'!$A$1:$Z$1))), 0))</f>
        <v/>
      </c>
    </row>
    <row r="363" customFormat="false" ht="13.8" hidden="false" customHeight="false" outlineLevel="0" collapsed="false">
      <c r="C363" s="17" t="str">
        <f aca="false">IF(E363="","",VLOOKUP(E363, 'SKU заквасочник'!$A$1:$Z$80, IF(D363="-", 11, IF(D363="", 11,  MATCH(D363&amp;"", 'SKU заквасочник'!$A$1:$Z$1))), 0))</f>
        <v/>
      </c>
    </row>
    <row r="364" customFormat="false" ht="13.8" hidden="false" customHeight="false" outlineLevel="0" collapsed="false">
      <c r="C364" s="17" t="str">
        <f aca="false">IF(E364="","",VLOOKUP(E364, 'SKU заквасочник'!$A$1:$Z$80, IF(D364="-", 11, IF(D364="", 11,  MATCH(D364&amp;"", 'SKU заквасочник'!$A$1:$Z$1))), 0))</f>
        <v/>
      </c>
    </row>
    <row r="365" customFormat="false" ht="13.8" hidden="false" customHeight="false" outlineLevel="0" collapsed="false">
      <c r="C365" s="17" t="str">
        <f aca="false">IF(E365="","",VLOOKUP(E365, 'SKU заквасочник'!$A$1:$Z$80, IF(D365="-", 11, IF(D365="", 11,  MATCH(D365&amp;"", 'SKU заквасочник'!$A$1:$Z$1))), 0))</f>
        <v/>
      </c>
    </row>
    <row r="366" customFormat="false" ht="13.8" hidden="false" customHeight="false" outlineLevel="0" collapsed="false">
      <c r="C366" s="17" t="str">
        <f aca="false">IF(E366="","",VLOOKUP(E366, 'SKU заквасочник'!$A$1:$Z$80, IF(D366="-", 11, IF(D366="", 11,  MATCH(D366&amp;"", 'SKU заквасочник'!$A$1:$Z$1))), 0))</f>
        <v/>
      </c>
    </row>
    <row r="367" customFormat="false" ht="13.8" hidden="false" customHeight="false" outlineLevel="0" collapsed="false">
      <c r="C367" s="17" t="str">
        <f aca="false">IF(E367="","",VLOOKUP(E367, 'SKU заквасочник'!$A$1:$Z$80, IF(D367="-", 11, IF(D367="", 11,  MATCH(D367&amp;"", 'SKU заквасочник'!$A$1:$Z$1))), 0))</f>
        <v/>
      </c>
    </row>
    <row r="368" customFormat="false" ht="13.8" hidden="false" customHeight="false" outlineLevel="0" collapsed="false">
      <c r="C368" s="17" t="str">
        <f aca="false">IF(E368="","",VLOOKUP(E368, 'SKU заквасочник'!$A$1:$Z$80, IF(D368="-", 11, IF(D368="", 11,  MATCH(D368&amp;"", 'SKU заквасочник'!$A$1:$Z$1))), 0))</f>
        <v/>
      </c>
    </row>
    <row r="369" customFormat="false" ht="13.8" hidden="false" customHeight="false" outlineLevel="0" collapsed="false">
      <c r="C369" s="17" t="str">
        <f aca="false">IF(E369="","",VLOOKUP(E369, 'SKU заквасочник'!$A$1:$Z$80, IF(D369="-", 11, IF(D369="", 11,  MATCH(D369&amp;"", 'SKU заквасочник'!$A$1:$Z$1))), 0))</f>
        <v/>
      </c>
    </row>
    <row r="370" customFormat="false" ht="13.8" hidden="false" customHeight="false" outlineLevel="0" collapsed="false">
      <c r="C370" s="17" t="str">
        <f aca="false">IF(E370="","",VLOOKUP(E370, 'SKU заквасочник'!$A$1:$Z$80, IF(D370="-", 11, IF(D370="", 11,  MATCH(D370&amp;"", 'SKU заквасочник'!$A$1:$Z$1))), 0))</f>
        <v/>
      </c>
    </row>
    <row r="371" customFormat="false" ht="13.8" hidden="false" customHeight="false" outlineLevel="0" collapsed="false">
      <c r="C371" s="17" t="str">
        <f aca="false">IF(E371="","",VLOOKUP(E371, 'SKU заквасочник'!$A$1:$Z$80, IF(D371="-", 11, IF(D371="", 11,  MATCH(D371&amp;"", 'SKU заквасочник'!$A$1:$Z$1))), 0))</f>
        <v/>
      </c>
    </row>
    <row r="372" customFormat="false" ht="13.8" hidden="false" customHeight="false" outlineLevel="0" collapsed="false">
      <c r="C372" s="17" t="str">
        <f aca="false">IF(E372="","",VLOOKUP(E372, 'SKU заквасочник'!$A$1:$Z$80, IF(D372="-", 11, IF(D372="", 11,  MATCH(D372&amp;"", 'SKU заквасочник'!$A$1:$Z$1))), 0))</f>
        <v/>
      </c>
    </row>
    <row r="373" customFormat="false" ht="13.8" hidden="false" customHeight="false" outlineLevel="0" collapsed="false">
      <c r="C373" s="17" t="str">
        <f aca="false">IF(E373="","",VLOOKUP(E373, 'SKU заквасочник'!$A$1:$Z$80, IF(D373="-", 11, IF(D373="", 11,  MATCH(D373&amp;"", 'SKU заквасочник'!$A$1:$Z$1))), 0))</f>
        <v/>
      </c>
    </row>
    <row r="374" customFormat="false" ht="13.8" hidden="false" customHeight="false" outlineLevel="0" collapsed="false">
      <c r="C374" s="17" t="str">
        <f aca="false">IF(E374="","",VLOOKUP(E374, 'SKU заквасочник'!$A$1:$Z$80, IF(D374="-", 11, IF(D374="", 11,  MATCH(D374&amp;"", 'SKU заквасочник'!$A$1:$Z$1))), 0))</f>
        <v/>
      </c>
    </row>
    <row r="375" customFormat="false" ht="13.8" hidden="false" customHeight="false" outlineLevel="0" collapsed="false">
      <c r="C375" s="17" t="str">
        <f aca="false">IF(E375="","",VLOOKUP(E375, 'SKU заквасочник'!$A$1:$Z$80, IF(D375="-", 11, IF(D375="", 11,  MATCH(D375&amp;"", 'SKU заквасочник'!$A$1:$Z$1))), 0))</f>
        <v/>
      </c>
    </row>
    <row r="376" customFormat="false" ht="13.8" hidden="false" customHeight="false" outlineLevel="0" collapsed="false">
      <c r="C376" s="17" t="str">
        <f aca="false">IF(E376="","",VLOOKUP(E376, 'SKU заквасочник'!$A$1:$Z$80, IF(D376="-", 11, IF(D376="", 11,  MATCH(D376&amp;"", 'SKU заквасочник'!$A$1:$Z$1))), 0))</f>
        <v/>
      </c>
    </row>
    <row r="377" customFormat="false" ht="13.8" hidden="false" customHeight="false" outlineLevel="0" collapsed="false">
      <c r="C377" s="17" t="str">
        <f aca="false">IF(E377="","",VLOOKUP(E377, 'SKU заквасочник'!$A$1:$Z$80, IF(D377="-", 11, IF(D377="", 11,  MATCH(D377&amp;"", 'SKU заквасочник'!$A$1:$Z$1))), 0))</f>
        <v/>
      </c>
    </row>
    <row r="378" customFormat="false" ht="13.8" hidden="false" customHeight="false" outlineLevel="0" collapsed="false">
      <c r="C378" s="17" t="str">
        <f aca="false">IF(E378="","",VLOOKUP(E378, 'SKU заквасочник'!$A$1:$Z$80, IF(D378="-", 11, IF(D378="", 11,  MATCH(D378&amp;"", 'SKU заквасочник'!$A$1:$Z$1))), 0))</f>
        <v/>
      </c>
    </row>
    <row r="379" customFormat="false" ht="13.8" hidden="false" customHeight="false" outlineLevel="0" collapsed="false">
      <c r="C379" s="17" t="str">
        <f aca="false">IF(E379="","",VLOOKUP(E379, 'SKU заквасочник'!$A$1:$Z$80, IF(D379="-", 11, IF(D379="", 11,  MATCH(D379&amp;"", 'SKU заквасочник'!$A$1:$Z$1))), 0))</f>
        <v/>
      </c>
    </row>
    <row r="380" customFormat="false" ht="13.8" hidden="false" customHeight="false" outlineLevel="0" collapsed="false">
      <c r="C380" s="17" t="str">
        <f aca="false">IF(E380="","",VLOOKUP(E380, 'SKU заквасочник'!$A$1:$Z$80, IF(D380="-", 11, IF(D380="", 11,  MATCH(D380&amp;"", 'SKU заквасочник'!$A$1:$Z$1))), 0))</f>
        <v/>
      </c>
    </row>
    <row r="381" customFormat="false" ht="13.8" hidden="false" customHeight="false" outlineLevel="0" collapsed="false">
      <c r="C381" s="17" t="str">
        <f aca="false">IF(E381="","",VLOOKUP(E381, 'SKU заквасочник'!$A$1:$Z$80, IF(D381="-", 11, IF(D381="", 11,  MATCH(D381&amp;"", 'SKU заквасочник'!$A$1:$Z$1))), 0))</f>
        <v/>
      </c>
    </row>
    <row r="382" customFormat="false" ht="13.8" hidden="false" customHeight="false" outlineLevel="0" collapsed="false">
      <c r="C382" s="17" t="str">
        <f aca="false">IF(E382="","",VLOOKUP(E382, 'SKU заквасочник'!$A$1:$Z$80, IF(D382="-", 11, IF(D382="", 11,  MATCH(D382&amp;"", 'SKU заквасочник'!$A$1:$Z$1))), 0))</f>
        <v/>
      </c>
    </row>
    <row r="383" customFormat="false" ht="13.8" hidden="false" customHeight="false" outlineLevel="0" collapsed="false">
      <c r="C383" s="17" t="str">
        <f aca="false">IF(E383="","",VLOOKUP(E383, 'SKU заквасочник'!$A$1:$Z$80, IF(D383="-", 11, IF(D383="", 11,  MATCH(D383&amp;"", 'SKU заквасочник'!$A$1:$Z$1))), 0))</f>
        <v/>
      </c>
    </row>
    <row r="384" customFormat="false" ht="13.8" hidden="false" customHeight="false" outlineLevel="0" collapsed="false">
      <c r="C384" s="17" t="str">
        <f aca="false">IF(E384="","",VLOOKUP(E384, 'SKU заквасочник'!$A$1:$Z$80, IF(D384="-", 11, IF(D384="", 11,  MATCH(D384&amp;"", 'SKU заквасочник'!$A$1:$Z$1))), 0))</f>
        <v/>
      </c>
    </row>
    <row r="385" customFormat="false" ht="13.8" hidden="false" customHeight="false" outlineLevel="0" collapsed="false">
      <c r="C385" s="17" t="str">
        <f aca="false">IF(E385="","",VLOOKUP(E385, 'SKU заквасочник'!$A$1:$Z$80, IF(D385="-", 11, IF(D385="", 11,  MATCH(D385&amp;"", 'SKU заквасочник'!$A$1:$Z$1))), 0))</f>
        <v/>
      </c>
    </row>
    <row r="386" customFormat="false" ht="13.8" hidden="false" customHeight="false" outlineLevel="0" collapsed="false">
      <c r="C386" s="17" t="str">
        <f aca="false">IF(E386="","",VLOOKUP(E386, 'SKU заквасочник'!$A$1:$Z$80, IF(D386="-", 11, IF(D386="", 11,  MATCH(D386&amp;"", 'SKU заквасочник'!$A$1:$Z$1))), 0))</f>
        <v/>
      </c>
    </row>
    <row r="387" customFormat="false" ht="13.8" hidden="false" customHeight="false" outlineLevel="0" collapsed="false">
      <c r="C387" s="17" t="str">
        <f aca="false">IF(E387="","",VLOOKUP(E387, 'SKU заквасочник'!$A$1:$Z$80, IF(D387="-", 11, IF(D387="", 11,  MATCH(D387&amp;"", 'SKU заквасочник'!$A$1:$Z$1))), 0))</f>
        <v/>
      </c>
    </row>
    <row r="388" customFormat="false" ht="13.8" hidden="false" customHeight="false" outlineLevel="0" collapsed="false">
      <c r="C388" s="17" t="str">
        <f aca="false">IF(E388="","",VLOOKUP(E388, 'SKU заквасочник'!$A$1:$Z$80, IF(D388="-", 11, IF(D388="", 11,  MATCH(D388&amp;"", 'SKU заквасочник'!$A$1:$Z$1))), 0))</f>
        <v/>
      </c>
    </row>
    <row r="389" customFormat="false" ht="13.8" hidden="false" customHeight="false" outlineLevel="0" collapsed="false">
      <c r="C389" s="17" t="str">
        <f aca="false">IF(E389="","",VLOOKUP(E389, 'SKU заквасочник'!$A$1:$Z$80, IF(D389="-", 11, IF(D389="", 11,  MATCH(D389&amp;"", 'SKU заквасочник'!$A$1:$Z$1))), 0))</f>
        <v/>
      </c>
    </row>
    <row r="390" customFormat="false" ht="13.8" hidden="false" customHeight="false" outlineLevel="0" collapsed="false">
      <c r="C390" s="17" t="str">
        <f aca="false">IF(E390="","",VLOOKUP(E390, 'SKU заквасочник'!$A$1:$Z$80, IF(D390="-", 11, IF(D390="", 11,  MATCH(D390&amp;"", 'SKU заквасочник'!$A$1:$Z$1))), 0))</f>
        <v/>
      </c>
    </row>
    <row r="391" customFormat="false" ht="13.8" hidden="false" customHeight="false" outlineLevel="0" collapsed="false">
      <c r="C391" s="17" t="str">
        <f aca="false">IF(E391="","",VLOOKUP(E391, 'SKU заквасочник'!$A$1:$Z$80, IF(D391="-", 11, IF(D391="", 11,  MATCH(D391&amp;"", 'SKU заквасочник'!$A$1:$Z$1))), 0))</f>
        <v/>
      </c>
    </row>
    <row r="392" customFormat="false" ht="13.8" hidden="false" customHeight="false" outlineLevel="0" collapsed="false">
      <c r="C392" s="17" t="str">
        <f aca="false">IF(E392="","",VLOOKUP(E392, 'SKU заквасочник'!$A$1:$Z$80, IF(D392="-", 11, IF(D392="", 11,  MATCH(D392&amp;"", 'SKU заквасочник'!$A$1:$Z$1))), 0))</f>
        <v/>
      </c>
    </row>
    <row r="393" customFormat="false" ht="13.8" hidden="false" customHeight="false" outlineLevel="0" collapsed="false">
      <c r="C393" s="17" t="str">
        <f aca="false">IF(E393="","",VLOOKUP(E393, 'SKU заквасочник'!$A$1:$Z$80, IF(D393="-", 11, IF(D393="", 11,  MATCH(D393&amp;"", 'SKU заквасочник'!$A$1:$Z$1))), 0))</f>
        <v/>
      </c>
    </row>
    <row r="394" customFormat="false" ht="13.8" hidden="false" customHeight="false" outlineLevel="0" collapsed="false">
      <c r="C394" s="17" t="str">
        <f aca="false">IF(E394="","",VLOOKUP(E394, 'SKU заквасочник'!$A$1:$Z$80, IF(D394="-", 11, IF(D394="", 11,  MATCH(D394&amp;"", 'SKU заквасочник'!$A$1:$Z$1))), 0))</f>
        <v/>
      </c>
    </row>
    <row r="395" customFormat="false" ht="13.8" hidden="false" customHeight="false" outlineLevel="0" collapsed="false">
      <c r="C395" s="17" t="str">
        <f aca="false">IF(E395="","",VLOOKUP(E395, 'SKU заквасочник'!$A$1:$Z$80, IF(D395="-", 11, IF(D395="", 11,  MATCH(D395&amp;"", 'SKU заквасочник'!$A$1:$Z$1))), 0))</f>
        <v/>
      </c>
    </row>
    <row r="396" customFormat="false" ht="13.8" hidden="false" customHeight="false" outlineLevel="0" collapsed="false">
      <c r="C396" s="17" t="str">
        <f aca="false">IF(E396="","",VLOOKUP(E396, 'SKU заквасочник'!$A$1:$Z$80, IF(D396="-", 11, IF(D396="", 11,  MATCH(D396&amp;"", 'SKU заквасочник'!$A$1:$Z$1))), 0))</f>
        <v/>
      </c>
    </row>
    <row r="397" customFormat="false" ht="13.8" hidden="false" customHeight="false" outlineLevel="0" collapsed="false">
      <c r="C397" s="17" t="str">
        <f aca="false">IF(E397="","",VLOOKUP(E397, 'SKU заквасочник'!$A$1:$Z$80, IF(D397="-", 11, IF(D397="", 11,  MATCH(D397&amp;"", 'SKU заквасочник'!$A$1:$Z$1))), 0))</f>
        <v/>
      </c>
    </row>
    <row r="398" customFormat="false" ht="13.8" hidden="false" customHeight="false" outlineLevel="0" collapsed="false">
      <c r="C398" s="17" t="str">
        <f aca="false">IF(E398="","",VLOOKUP(E398, 'SKU заквасочник'!$A$1:$Z$80, IF(D398="-", 11, IF(D398="", 11,  MATCH(D398&amp;"", 'SKU заквасочник'!$A$1:$Z$1))), 0))</f>
        <v/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R1:R2"/>
    <mergeCell ref="S1:S2"/>
    <mergeCell ref="T1:T2"/>
  </mergeCells>
  <conditionalFormatting sqref="B3:B155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H5:H1048576">
    <cfRule type="expression" priority="4" aboveAverage="0" equalAverage="0" bottom="0" percent="0" rank="0" text="" dxfId="2">
      <formula>IF(J124="",0, H124)  &lt; - 0.05* IF(J124="",0,J124)</formula>
    </cfRule>
    <cfRule type="expression" priority="5" aboveAverage="0" equalAverage="0" bottom="0" percent="0" rank="0" text="" dxfId="3">
      <formula>AND(IF(J124="",0, H124)  &gt;= - 0.05* IF(J124="",0,J124), IF(J124="",0, H124) &lt; 0)</formula>
    </cfRule>
    <cfRule type="expression" priority="6" aboveAverage="0" equalAverage="0" bottom="0" percent="0" rank="0" text="" dxfId="3">
      <formula>AND(IF(J124="",0, H124)  &lt;= 0.05* IF(J124="",0,J124), IF(J124="",0, H124) &gt; 0)</formula>
    </cfRule>
    <cfRule type="expression" priority="7" aboveAverage="0" equalAverage="0" bottom="0" percent="0" rank="0" text="" dxfId="4">
      <formula>IF(J124="",0,H124)  &gt; 0.05* IF(J124="",0,J124)</formula>
    </cfRule>
  </conditionalFormatting>
  <conditionalFormatting sqref="B3:B155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55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H2">
    <cfRule type="expression" priority="12" aboveAverage="0" equalAverage="0" bottom="0" percent="0" rank="0" text="" dxfId="5">
      <formula>SUMIF(H3:H123,"&gt;0")-SUMIF(H3:H123,"&lt;0") &gt; 1</formula>
    </cfRule>
  </conditionalFormatting>
  <conditionalFormatting sqref="H2">
    <cfRule type="expression" priority="13" aboveAverage="0" equalAverage="0" bottom="0" percent="0" rank="0" text="" dxfId="2">
      <formula>IF(J2="",0, H2)  &lt; - 0.05* IF(J2="",0,J2)</formula>
    </cfRule>
    <cfRule type="expression" priority="14" aboveAverage="0" equalAverage="0" bottom="0" percent="0" rank="0" text="" dxfId="3">
      <formula>AND(IF(J2="",0, H2)  &gt;= - 0.05* IF(J2="",0,J2), IF(J2="",0, H2) &lt; 0)</formula>
    </cfRule>
    <cfRule type="expression" priority="15" aboveAverage="0" equalAverage="0" bottom="0" percent="0" rank="0" text="" dxfId="3">
      <formula>AND(IF(J2="",0, H2)  &lt;= 0.05* IF(J2="",0,J2), IF(J2="",0, H2) &gt; 0)</formula>
    </cfRule>
    <cfRule type="expression" priority="16" aboveAverage="0" equalAverage="0" bottom="0" percent="0" rank="0" text="" dxfId="4">
      <formula>IF(J2="",0,H2)  &gt; 0.05* IF(J2="",0,J2)</formula>
    </cfRule>
  </conditionalFormatting>
  <conditionalFormatting sqref="B3:B155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155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155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155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155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155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H3:H197">
    <cfRule type="expression" priority="29" aboveAverage="0" equalAverage="0" bottom="0" percent="0" rank="0" text="" dxfId="2">
      <formula>IF(J3="",0, H3)  &lt; - 0.05* IF(J3="",0,J3)</formula>
    </cfRule>
    <cfRule type="expression" priority="30" aboveAverage="0" equalAverage="0" bottom="0" percent="0" rank="0" text="" dxfId="3">
      <formula>AND(IF(J3="",0, H3)  &gt;= - 0.05* IF(J3="",0,J3), IF(J3="",0, H3) &lt; 0)</formula>
    </cfRule>
    <cfRule type="expression" priority="31" aboveAverage="0" equalAverage="0" bottom="0" percent="0" rank="0" text="" dxfId="3">
      <formula>AND(IF(J3="",0, H3)  &lt;= 0.05* IF(J3="",0,J3), IF(J3="",0, H3) &gt; 0)</formula>
    </cfRule>
    <cfRule type="expression" priority="32" aboveAverage="0" equalAverage="0" bottom="0" percent="0" rank="0" text="" dxfId="4">
      <formula>IF(J3="",0,H3)  &gt; 0.05* IF(J3="",0,J3)</formula>
    </cfRule>
  </conditionalFormatting>
  <conditionalFormatting sqref="H3:H197">
    <cfRule type="expression" priority="33" aboveAverage="0" equalAverage="0" bottom="0" percent="0" rank="0" text="" dxfId="2">
      <formula>IF(J3="",0, H3)  &lt; - 0.05* IF(J3="",0,J3)</formula>
    </cfRule>
    <cfRule type="expression" priority="34" aboveAverage="0" equalAverage="0" bottom="0" percent="0" rank="0" text="" dxfId="3">
      <formula>AND(IF(J3="",0, H3)  &gt;= - 0.05* IF(J3="",0,J3), IF(J3="",0, H3) &lt; 0)</formula>
    </cfRule>
    <cfRule type="expression" priority="35" aboveAverage="0" equalAverage="0" bottom="0" percent="0" rank="0" text="" dxfId="3">
      <formula>AND(IF(J3="",0, H3)  &lt;= 0.05* IF(J3="",0,J3), IF(J3="",0, H3) &gt; 0)</formula>
    </cfRule>
    <cfRule type="expression" priority="36" aboveAverage="0" equalAverage="0" bottom="0" percent="0" rank="0" text="" dxfId="4">
      <formula>IF(J3="",0,H3)  &gt; 0.05* IF(J3="",0,J3)</formula>
    </cfRule>
  </conditionalFormatting>
  <conditionalFormatting sqref="H3:H197">
    <cfRule type="expression" priority="37" aboveAverage="0" equalAverage="0" bottom="0" percent="0" rank="0" text="" dxfId="2">
      <formula>IF(J3="",0, H3)  &lt; - 0.05* IF(J3="",0,J3)</formula>
    </cfRule>
    <cfRule type="expression" priority="38" aboveAverage="0" equalAverage="0" bottom="0" percent="0" rank="0" text="" dxfId="3">
      <formula>AND(IF(J3="",0, H3)  &gt;= - 0.05* IF(J3="",0,J3), IF(J3="",0, H3) &lt; 0)</formula>
    </cfRule>
    <cfRule type="expression" priority="39" aboveAverage="0" equalAverage="0" bottom="0" percent="0" rank="0" text="" dxfId="3">
      <formula>AND(IF(J3="",0, H3)  &lt;= 0.05* IF(J3="",0,J3), IF(J3="",0, H3) &gt; 0)</formula>
    </cfRule>
    <cfRule type="expression" priority="40" aboveAverage="0" equalAverage="0" bottom="0" percent="0" rank="0" text="" dxfId="4">
      <formula>IF(J3="",0,H3)  &gt; 0.05* IF(J3="",0,J3)</formula>
    </cfRule>
  </conditionalFormatting>
  <dataValidations count="3">
    <dataValidation allowBlank="true" operator="between" showDropDown="false" showErrorMessage="true" showInputMessage="true" sqref="E3:E100" type="list">
      <formula1>'SKU Маскарпоне'!$A$1:$A$50</formula1>
      <formula2>0</formula2>
    </dataValidation>
    <dataValidation allowBlank="true" operator="between" showDropDown="false" showErrorMessage="false" showInputMessage="true" sqref="B3:B155" type="list">
      <formula1>'SKU Маскарпоне'!$B$1:$B$50</formula1>
      <formula2>0</formula2>
    </dataValidation>
    <dataValidation allowBlank="true" operator="equal" showDropDown="false" showErrorMessage="true" showInputMessage="false" sqref="D3:D100" type="list">
      <formula1>Заквасочники!$A$2:$A$25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8.19"/>
    <col collapsed="false" customWidth="true" hidden="false" outlineLevel="0" max="2" min="2" style="0" width="18.08"/>
    <col collapsed="false" customWidth="true" hidden="false" outlineLevel="0" max="3" min="3" style="0" width="18.19"/>
    <col collapsed="false" customWidth="true" hidden="false" outlineLevel="0" max="1025" min="4" style="0" width="9.14"/>
  </cols>
  <sheetData>
    <row r="1" customFormat="false" ht="12.8" hidden="false" customHeight="false" outlineLevel="0" collapsed="false">
      <c r="A1" s="0" t="s">
        <v>25</v>
      </c>
      <c r="B1" s="0" t="s">
        <v>26</v>
      </c>
      <c r="C1" s="0" t="s">
        <v>27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s="29" customFormat="true" ht="13.8" hidden="false" customHeight="true" outlineLevel="0" collapsed="false">
      <c r="A1" s="28"/>
      <c r="B1" s="28" t="s">
        <v>28</v>
      </c>
      <c r="C1" s="28" t="s">
        <v>29</v>
      </c>
      <c r="D1" s="28" t="s">
        <v>30</v>
      </c>
      <c r="E1" s="28" t="s">
        <v>31</v>
      </c>
      <c r="F1" s="28" t="s">
        <v>32</v>
      </c>
      <c r="G1" s="28" t="s">
        <v>33</v>
      </c>
      <c r="H1" s="28" t="s">
        <v>34</v>
      </c>
      <c r="I1" s="28" t="s">
        <v>35</v>
      </c>
      <c r="J1" s="28" t="s">
        <v>36</v>
      </c>
      <c r="K1" s="28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2021-04-24T13:24:15Z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