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Downloads/umalat-old/app/data/static/templates/"/>
    </mc:Choice>
  </mc:AlternateContent>
  <xr:revisionPtr revIDLastSave="0" documentId="13_ncr:1_{3CDF1589-CD09-9C4D-A38D-CB5E46F3FA72}" xr6:coauthVersionLast="47" xr6:coauthVersionMax="47" xr10:uidLastSave="{00000000-0000-0000-0000-000000000000}"/>
  <bookViews>
    <workbookView xWindow="0" yWindow="760" windowWidth="30240" windowHeight="1888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r:id="rId5"/>
    <sheet name="Дополнительная фасовка" sheetId="6" r:id="rId6"/>
    <sheet name="Расписание" sheetId="7" state="hidden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" i="3"/>
  <c r="K275" i="4"/>
  <c r="K276" i="4"/>
  <c r="K220" i="3"/>
  <c r="K214" i="3"/>
  <c r="K215" i="3"/>
  <c r="K287" i="4"/>
  <c r="K286" i="4"/>
  <c r="K285" i="4"/>
  <c r="K284" i="4"/>
  <c r="K283" i="4"/>
  <c r="K282" i="4"/>
  <c r="K281" i="4"/>
  <c r="K280" i="4"/>
  <c r="K279" i="4"/>
  <c r="K278" i="4"/>
  <c r="K277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U121" i="4"/>
  <c r="W121" i="4" s="1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W118" i="4" s="1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W116" i="4" s="1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W113" i="4" s="1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W111" i="4" s="1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W106" i="4" s="1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W102" i="4" s="1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W98" i="4" s="1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W93" i="4" s="1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W86" i="4" s="1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W81" i="4" s="1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W77" i="4" s="1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W73" i="4" s="1"/>
  <c r="T73" i="4"/>
  <c r="R73" i="4"/>
  <c r="Q73" i="4"/>
  <c r="P73" i="4"/>
  <c r="J73" i="4"/>
  <c r="X72" i="4"/>
  <c r="N72" i="4" s="1"/>
  <c r="V72" i="4"/>
  <c r="U72" i="4"/>
  <c r="W72" i="4" s="1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W68" i="4" s="1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W61" i="4" s="1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W57" i="4" s="1"/>
  <c r="T57" i="4"/>
  <c r="R57" i="4"/>
  <c r="Q57" i="4"/>
  <c r="P57" i="4"/>
  <c r="J57" i="4"/>
  <c r="X56" i="4"/>
  <c r="N56" i="4" s="1"/>
  <c r="V56" i="4"/>
  <c r="U56" i="4"/>
  <c r="W56" i="4" s="1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W52" i="4" s="1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W47" i="4" s="1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W43" i="4" s="1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W31" i="4" s="1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W27" i="4" s="1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X24" i="4"/>
  <c r="N24" i="4" s="1"/>
  <c r="V24" i="4"/>
  <c r="U24" i="4"/>
  <c r="T24" i="4"/>
  <c r="R24" i="4"/>
  <c r="Q24" i="4"/>
  <c r="P24" i="4"/>
  <c r="J24" i="4"/>
  <c r="X23" i="4"/>
  <c r="N23" i="4" s="1"/>
  <c r="V23" i="4"/>
  <c r="U23" i="4"/>
  <c r="T23" i="4"/>
  <c r="R23" i="4"/>
  <c r="Q23" i="4"/>
  <c r="P23" i="4"/>
  <c r="J23" i="4"/>
  <c r="X22" i="4"/>
  <c r="N22" i="4" s="1"/>
  <c r="V22" i="4"/>
  <c r="U22" i="4"/>
  <c r="W22" i="4" s="1"/>
  <c r="T22" i="4"/>
  <c r="R22" i="4"/>
  <c r="Q22" i="4"/>
  <c r="P22" i="4"/>
  <c r="J22" i="4"/>
  <c r="X21" i="4"/>
  <c r="N21" i="4" s="1"/>
  <c r="V21" i="4"/>
  <c r="U21" i="4"/>
  <c r="T21" i="4"/>
  <c r="R21" i="4"/>
  <c r="Q21" i="4"/>
  <c r="P21" i="4"/>
  <c r="J21" i="4"/>
  <c r="X20" i="4"/>
  <c r="N20" i="4" s="1"/>
  <c r="V20" i="4"/>
  <c r="U20" i="4"/>
  <c r="T20" i="4"/>
  <c r="R20" i="4"/>
  <c r="Q20" i="4"/>
  <c r="P20" i="4"/>
  <c r="J20" i="4"/>
  <c r="X19" i="4"/>
  <c r="N19" i="4" s="1"/>
  <c r="V19" i="4"/>
  <c r="U19" i="4"/>
  <c r="T19" i="4"/>
  <c r="R19" i="4"/>
  <c r="Q19" i="4"/>
  <c r="P19" i="4"/>
  <c r="J19" i="4"/>
  <c r="X18" i="4"/>
  <c r="N18" i="4" s="1"/>
  <c r="V18" i="4"/>
  <c r="U18" i="4"/>
  <c r="W18" i="4" s="1"/>
  <c r="T18" i="4"/>
  <c r="R18" i="4"/>
  <c r="Q18" i="4"/>
  <c r="P18" i="4"/>
  <c r="J18" i="4"/>
  <c r="X17" i="4"/>
  <c r="N17" i="4" s="1"/>
  <c r="V17" i="4"/>
  <c r="U17" i="4"/>
  <c r="T17" i="4"/>
  <c r="R17" i="4"/>
  <c r="Q17" i="4"/>
  <c r="P17" i="4"/>
  <c r="J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X14" i="4"/>
  <c r="N14" i="4" s="1"/>
  <c r="V14" i="4"/>
  <c r="U14" i="4"/>
  <c r="T14" i="4"/>
  <c r="R14" i="4"/>
  <c r="Q14" i="4"/>
  <c r="P14" i="4"/>
  <c r="J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X10" i="4"/>
  <c r="N10" i="4" s="1"/>
  <c r="V10" i="4"/>
  <c r="U10" i="4"/>
  <c r="T10" i="4"/>
  <c r="R10" i="4"/>
  <c r="Q10" i="4"/>
  <c r="P10" i="4"/>
  <c r="J10" i="4"/>
  <c r="X9" i="4"/>
  <c r="N9" i="4" s="1"/>
  <c r="V9" i="4"/>
  <c r="U9" i="4"/>
  <c r="T9" i="4"/>
  <c r="R9" i="4"/>
  <c r="Q9" i="4"/>
  <c r="P9" i="4"/>
  <c r="J9" i="4"/>
  <c r="X8" i="4"/>
  <c r="N8" i="4" s="1"/>
  <c r="V8" i="4"/>
  <c r="U8" i="4"/>
  <c r="T8" i="4"/>
  <c r="R8" i="4"/>
  <c r="Q8" i="4"/>
  <c r="P8" i="4"/>
  <c r="J8" i="4"/>
  <c r="X7" i="4"/>
  <c r="N7" i="4" s="1"/>
  <c r="V7" i="4"/>
  <c r="U7" i="4"/>
  <c r="T7" i="4"/>
  <c r="R7" i="4"/>
  <c r="Q7" i="4"/>
  <c r="P7" i="4"/>
  <c r="J7" i="4"/>
  <c r="X6" i="4"/>
  <c r="N6" i="4" s="1"/>
  <c r="V6" i="4"/>
  <c r="U6" i="4"/>
  <c r="W6" i="4" s="1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N4" i="4" s="1"/>
  <c r="V4" i="4"/>
  <c r="U4" i="4"/>
  <c r="T4" i="4"/>
  <c r="R4" i="4"/>
  <c r="Q4" i="4"/>
  <c r="P4" i="4"/>
  <c r="J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W2" i="4" s="1"/>
  <c r="T2" i="4"/>
  <c r="R2" i="4"/>
  <c r="Q2" i="4"/>
  <c r="P2" i="4"/>
  <c r="J2" i="4"/>
  <c r="K219" i="3"/>
  <c r="K218" i="3"/>
  <c r="K217" i="3"/>
  <c r="K216" i="3"/>
  <c r="X122" i="3"/>
  <c r="N122" i="3" s="1"/>
  <c r="V122" i="3"/>
  <c r="U122" i="3"/>
  <c r="T122" i="3"/>
  <c r="R122" i="3"/>
  <c r="Q122" i="3"/>
  <c r="P122" i="3"/>
  <c r="J122" i="3"/>
  <c r="X121" i="3"/>
  <c r="N121" i="3" s="1"/>
  <c r="V121" i="3"/>
  <c r="U121" i="3"/>
  <c r="W121" i="3" s="1"/>
  <c r="T121" i="3"/>
  <c r="R121" i="3"/>
  <c r="Q121" i="3"/>
  <c r="P121" i="3"/>
  <c r="J121" i="3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W118" i="3" s="1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W116" i="3" s="1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W112" i="3" s="1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W108" i="3" s="1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W102" i="3" s="1"/>
  <c r="T102" i="3"/>
  <c r="R102" i="3"/>
  <c r="Q102" i="3"/>
  <c r="P102" i="3"/>
  <c r="J102" i="3"/>
  <c r="X101" i="3"/>
  <c r="N101" i="3" s="1"/>
  <c r="V101" i="3"/>
  <c r="U101" i="3"/>
  <c r="W101" i="3" s="1"/>
  <c r="T101" i="3"/>
  <c r="R101" i="3"/>
  <c r="Q101" i="3"/>
  <c r="P101" i="3"/>
  <c r="J101" i="3"/>
  <c r="X100" i="3"/>
  <c r="N100" i="3" s="1"/>
  <c r="V100" i="3"/>
  <c r="U100" i="3"/>
  <c r="W100" i="3" s="1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W98" i="3" s="1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W95" i="3" s="1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W93" i="3" s="1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W90" i="3" s="1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W85" i="3" s="1"/>
  <c r="T85" i="3"/>
  <c r="R85" i="3"/>
  <c r="Q85" i="3"/>
  <c r="P85" i="3"/>
  <c r="J85" i="3"/>
  <c r="X84" i="3"/>
  <c r="N84" i="3" s="1"/>
  <c r="V84" i="3"/>
  <c r="U84" i="3"/>
  <c r="W84" i="3" s="1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W80" i="3" s="1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W75" i="3" s="1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W73" i="3" s="1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W64" i="3" s="1"/>
  <c r="T64" i="3"/>
  <c r="R64" i="3"/>
  <c r="Q64" i="3"/>
  <c r="P64" i="3"/>
  <c r="J64" i="3"/>
  <c r="X63" i="3"/>
  <c r="N63" i="3" s="1"/>
  <c r="V63" i="3"/>
  <c r="U63" i="3"/>
  <c r="W63" i="3" s="1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W60" i="3" s="1"/>
  <c r="T60" i="3"/>
  <c r="R60" i="3"/>
  <c r="Q60" i="3"/>
  <c r="P60" i="3"/>
  <c r="J60" i="3"/>
  <c r="X59" i="3"/>
  <c r="N59" i="3" s="1"/>
  <c r="V59" i="3"/>
  <c r="U59" i="3"/>
  <c r="W59" i="3" s="1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W50" i="3" s="1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W39" i="3" s="1"/>
  <c r="T39" i="3"/>
  <c r="R39" i="3"/>
  <c r="Q39" i="3"/>
  <c r="P39" i="3"/>
  <c r="J39" i="3"/>
  <c r="X38" i="3"/>
  <c r="N38" i="3" s="1"/>
  <c r="V38" i="3"/>
  <c r="U38" i="3"/>
  <c r="W38" i="3" s="1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W34" i="3" s="1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W29" i="3" s="1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W22" i="3" s="1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X19" i="3"/>
  <c r="N19" i="3" s="1"/>
  <c r="V19" i="3"/>
  <c r="U19" i="3"/>
  <c r="T19" i="3"/>
  <c r="R19" i="3"/>
  <c r="Q19" i="3"/>
  <c r="P19" i="3"/>
  <c r="J19" i="3"/>
  <c r="X18" i="3"/>
  <c r="N18" i="3" s="1"/>
  <c r="V18" i="3"/>
  <c r="U18" i="3"/>
  <c r="T18" i="3"/>
  <c r="R18" i="3"/>
  <c r="Q18" i="3"/>
  <c r="P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W16" i="3" s="1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W11" i="3" s="1"/>
  <c r="T11" i="3"/>
  <c r="R11" i="3"/>
  <c r="Q11" i="3"/>
  <c r="P11" i="3"/>
  <c r="J11" i="3"/>
  <c r="X10" i="3"/>
  <c r="N10" i="3" s="1"/>
  <c r="V10" i="3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W6" i="3" s="1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S2" i="4"/>
  <c r="S3" i="4" s="1"/>
  <c r="S2" i="3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3" i="3"/>
  <c r="S4" i="3" s="1"/>
  <c r="S5" i="3"/>
  <c r="S6" i="3"/>
  <c r="S7" i="3" s="1"/>
  <c r="S8" i="3"/>
  <c r="S9" i="3" s="1"/>
  <c r="S10" i="3" s="1"/>
  <c r="S11" i="3"/>
  <c r="S12" i="3" s="1"/>
  <c r="S13" i="3"/>
  <c r="S14" i="3" s="1"/>
  <c r="S15" i="3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W51" i="3" l="1"/>
  <c r="W8" i="4"/>
  <c r="W83" i="4"/>
  <c r="W74" i="3"/>
  <c r="W42" i="4"/>
  <c r="W120" i="4"/>
  <c r="W67" i="4"/>
  <c r="W4" i="3"/>
  <c r="W28" i="4"/>
  <c r="W5" i="4"/>
  <c r="W88" i="3"/>
  <c r="W30" i="4"/>
  <c r="W32" i="4"/>
  <c r="W55" i="4"/>
  <c r="W83" i="3"/>
  <c r="W76" i="4"/>
  <c r="W96" i="4"/>
  <c r="W13" i="3"/>
  <c r="W18" i="3"/>
  <c r="W33" i="3"/>
  <c r="W86" i="3"/>
  <c r="W107" i="3"/>
  <c r="W71" i="4"/>
  <c r="W82" i="4"/>
  <c r="W103" i="4"/>
  <c r="W69" i="3"/>
  <c r="W48" i="4"/>
  <c r="W58" i="4"/>
  <c r="W80" i="4"/>
  <c r="W30" i="3"/>
  <c r="W3" i="3"/>
  <c r="W9" i="3"/>
  <c r="W35" i="3"/>
  <c r="W67" i="3"/>
  <c r="W13" i="4"/>
  <c r="W25" i="4"/>
  <c r="W78" i="4"/>
  <c r="W52" i="3"/>
  <c r="W47" i="3"/>
  <c r="W2" i="3"/>
  <c r="W65" i="3"/>
  <c r="W103" i="3"/>
  <c r="W23" i="4"/>
  <c r="W38" i="4"/>
  <c r="W49" i="4"/>
  <c r="W50" i="4"/>
  <c r="W63" i="4"/>
  <c r="W88" i="4"/>
  <c r="W101" i="4"/>
  <c r="W87" i="3"/>
  <c r="W115" i="3"/>
  <c r="W117" i="3"/>
  <c r="W7" i="4"/>
  <c r="W21" i="4"/>
  <c r="W60" i="4"/>
  <c r="W99" i="4"/>
  <c r="W33" i="4"/>
  <c r="W46" i="4"/>
  <c r="W5" i="3"/>
  <c r="W37" i="3"/>
  <c r="W49" i="3"/>
  <c r="W110" i="3"/>
  <c r="W3" i="4"/>
  <c r="W119" i="4"/>
  <c r="W10" i="3"/>
  <c r="W48" i="3"/>
  <c r="W53" i="3"/>
  <c r="W68" i="3"/>
  <c r="W15" i="4"/>
  <c r="W16" i="4"/>
  <c r="W26" i="4"/>
  <c r="W66" i="4"/>
  <c r="W62" i="3"/>
  <c r="W20" i="4"/>
  <c r="W75" i="4"/>
  <c r="W95" i="4"/>
  <c r="W7" i="3"/>
  <c r="W19" i="3"/>
  <c r="W20" i="3"/>
  <c r="W40" i="3"/>
  <c r="W54" i="3"/>
  <c r="W72" i="3"/>
  <c r="W111" i="3"/>
  <c r="W113" i="3"/>
  <c r="W10" i="4"/>
  <c r="W11" i="4"/>
  <c r="W12" i="4"/>
  <c r="W69" i="4"/>
  <c r="W70" i="4"/>
  <c r="W85" i="4"/>
  <c r="W87" i="4"/>
  <c r="W104" i="4"/>
  <c r="W17" i="3"/>
  <c r="W70" i="3"/>
  <c r="W44" i="4"/>
  <c r="W45" i="4"/>
  <c r="W65" i="4"/>
  <c r="W100" i="4"/>
  <c r="W122" i="4"/>
  <c r="W14" i="3"/>
  <c r="W15" i="3"/>
  <c r="W32" i="3"/>
  <c r="W81" i="3"/>
  <c r="W82" i="3"/>
  <c r="W104" i="3"/>
  <c r="W105" i="3"/>
  <c r="W40" i="4"/>
  <c r="W41" i="4"/>
  <c r="W62" i="4"/>
  <c r="W97" i="4"/>
  <c r="W114" i="4"/>
  <c r="W115" i="4"/>
  <c r="W117" i="4"/>
  <c r="W28" i="3"/>
  <c r="W27" i="3"/>
  <c r="W79" i="3"/>
  <c r="W99" i="3"/>
  <c r="W35" i="4"/>
  <c r="W25" i="3"/>
  <c r="W45" i="3"/>
  <c r="W58" i="3"/>
  <c r="W78" i="3"/>
  <c r="W96" i="3"/>
  <c r="W97" i="3"/>
  <c r="W122" i="3"/>
  <c r="W17" i="4"/>
  <c r="W51" i="4"/>
  <c r="W53" i="4"/>
  <c r="W74" i="4"/>
  <c r="W92" i="4"/>
  <c r="W110" i="4"/>
  <c r="W12" i="3"/>
  <c r="W36" i="4"/>
  <c r="W37" i="4"/>
  <c r="W24" i="3"/>
  <c r="W42" i="3"/>
  <c r="W43" i="3"/>
  <c r="W44" i="3"/>
  <c r="W57" i="3"/>
  <c r="W77" i="3"/>
  <c r="W94" i="3"/>
  <c r="W89" i="4"/>
  <c r="W90" i="4"/>
  <c r="W91" i="4"/>
  <c r="W61" i="3"/>
  <c r="W120" i="3"/>
  <c r="W19" i="4"/>
  <c r="W94" i="4"/>
  <c r="W112" i="4"/>
  <c r="W8" i="3"/>
  <c r="W23" i="3"/>
  <c r="W55" i="3"/>
  <c r="W76" i="3"/>
  <c r="W92" i="3"/>
  <c r="W105" i="4"/>
  <c r="W107" i="4"/>
  <c r="W31" i="3"/>
  <c r="W56" i="3"/>
  <c r="W106" i="3"/>
  <c r="W41" i="3"/>
  <c r="W26" i="3"/>
  <c r="W46" i="3"/>
  <c r="W71" i="3"/>
  <c r="W66" i="3"/>
  <c r="W36" i="3"/>
  <c r="W114" i="3"/>
  <c r="W108" i="4"/>
  <c r="W21" i="3"/>
  <c r="W89" i="3"/>
  <c r="W91" i="3"/>
  <c r="W119" i="3"/>
  <c r="W9" i="4"/>
  <c r="W34" i="4"/>
  <c r="W59" i="4"/>
  <c r="W84" i="4"/>
  <c r="W109" i="4"/>
  <c r="W24" i="4"/>
  <c r="W109" i="3"/>
  <c r="W14" i="4"/>
  <c r="W39" i="4"/>
  <c r="W64" i="4"/>
  <c r="W4" i="4"/>
  <c r="W29" i="4"/>
  <c r="W54" i="4"/>
  <c r="W79" i="4"/>
</calcChain>
</file>

<file path=xl/sharedStrings.xml><?xml version="1.0" encoding="utf-8"?>
<sst xmlns="http://schemas.openxmlformats.org/spreadsheetml/2006/main" count="62" uniqueCount="37">
  <si>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</si>
  <si>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</si>
  <si>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</si>
  <si>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</si>
  <si>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</si>
  <si>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</si>
  <si>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</si>
  <si>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</si>
  <si>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</si>
  <si>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</si>
  <si>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</si>
  <si>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</si>
  <si>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</si>
  <si>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Фактические остатки на складах - Заявлено, кг:</t>
  </si>
  <si>
    <t>Нормативные остатки, кг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</si>
  <si>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</si>
  <si>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</si>
  <si>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</si>
  <si>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</si>
  <si>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</si>
  <si>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</si>
  <si>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</si>
  <si>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</si>
  <si>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</si>
  <si>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</si>
  <si>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</si>
  <si>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</si>
  <si>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</si>
  <si>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</si>
  <si>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</si>
  <si>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</si>
  <si>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</si>
  <si>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</si>
  <si>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</si>
  <si>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-</t>
  </si>
  <si>
    <t>Короткая мойка</t>
  </si>
  <si>
    <t>Длинная мойка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</si>
</sst>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13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customWidth="1"/>
    <col min="2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customWidth="1"/>
    <col min="2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customWidth="1"/>
    <col min="2" max="2" width="11.33203125" customWidth="1"/>
    <col min="3" max="3" width="9.1640625" customWidth="1"/>
    <col min="4" max="4" width="62.1640625" customWidth="1"/>
    <col min="5" max="5" width="10.33203125" customWidth="1"/>
    <col min="6" max="8" width="10.33203125" style="1" customWidth="1"/>
    <col min="9" max="9" width="10.33203125" customWidth="1"/>
    <col min="10" max="10" width="18.1640625" customWidth="1"/>
    <col min="11" max="11" width="9.1640625" customWidth="1"/>
    <col min="12" max="12" width="9.1640625" style="1" customWidth="1"/>
    <col min="13" max="13" width="9.1640625" style="2" customWidth="1"/>
    <col min="14" max="17" width="9.1640625" customWidth="1"/>
    <col min="18" max="23" width="9.1640625" hidden="1" customWidth="1"/>
    <col min="24" max="1025" width="9.1640625" customWidth="1"/>
  </cols>
  <sheetData>
    <row r="1" spans="1:16" s="6" customFormat="1" ht="30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spans="1:16" x14ac:dyDescent="0.2">
      <c r="P2" s="8" t="s">
        <v>14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0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10" sqref="H10"/>
    </sheetView>
  </sheetViews>
  <sheetFormatPr baseColWidth="10" defaultColWidth="8.83203125" defaultRowHeight="15" x14ac:dyDescent="0.2"/>
  <cols>
    <col min="1" max="1" width="8.5" customWidth="1"/>
    <col min="2" max="2" width="15" customWidth="1"/>
    <col min="3" max="7" width="10.33203125" customWidth="1"/>
    <col min="8" max="8" width="43.1640625" customWidth="1"/>
    <col min="9" max="9" width="10.33203125" customWidth="1"/>
    <col min="10" max="11" width="8.6640625" customWidth="1"/>
    <col min="12" max="12" width="8.6640625" style="9" customWidth="1"/>
    <col min="13" max="13" width="8.6640625" style="10" customWidth="1"/>
    <col min="14" max="14" width="8.6640625" style="11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4.5" hidden="1" customWidth="1"/>
    <col min="22" max="22" width="6.6640625" hidden="1" customWidth="1"/>
    <col min="23" max="23" width="8.83203125" hidden="1" customWidth="1"/>
    <col min="24" max="24" width="8.5" hidden="1" customWidth="1"/>
    <col min="25" max="1025" width="8.5" customWidth="1"/>
  </cols>
  <sheetData>
    <row r="1" spans="1:24" ht="34.5" customHeight="1" x14ac:dyDescent="0.2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spans="1:24" x14ac:dyDescent="0.2">
      <c r="B2" s="16"/>
      <c r="J2" s="9" t="str">
        <f t="shared" ref="J2:J33" ca="1" si="0">IF(M2="", IF(O2="","",X2+(INDIRECT("S" &amp; ROW() - 1) - S2)),IF(O2="", "", INDIRECT("S" &amp; ROW() - 1) - S2))</f>
        <v/>
      </c>
      <c r="K2" s="17" t="str">
        <f>IF(H2="", "", IF(H2="-","",VLOOKUP(H2, 'Вода SKU'!$A$1:$C$1000, 3, 0)))</f>
        <v/>
      </c>
      <c r="M2" s="18"/>
      <c r="N2" s="18" t="str">
        <f t="shared" ref="N2:N33" ca="1" si="1">IF(M2="", IF(X2=0, "", X2), IF(V2 = "", "", IF(V2/U2 = 0, "", V2/U2)))</f>
        <v/>
      </c>
      <c r="P2">
        <f t="shared" ref="P2:P33" si="2">IF(O2 = "-", -W2,I2)</f>
        <v>0</v>
      </c>
      <c r="Q2">
        <f t="shared" ref="Q2:Q33" ca="1" si="3">IF(O2 = "-", SUM(INDIRECT(ADDRESS(2,COLUMN(P2)) &amp; ":" &amp; ADDRESS(ROW(),COLUMN(P2)))), 0)</f>
        <v>0</v>
      </c>
      <c r="R2">
        <f t="shared" ref="R2:R33" si="4">IF(O2="-",1,0)</f>
        <v>0</v>
      </c>
      <c r="S2">
        <f t="shared" ref="S2:S33" ca="1" si="5">IF(Q2 = 0, INDIRECT("S" &amp; ROW() - 1), Q2)</f>
        <v>0</v>
      </c>
      <c r="T2" t="str">
        <f>IF(H2="","",VLOOKUP(H2,'Вода SKU'!$A$1:$B$150,2,0))</f>
        <v/>
      </c>
      <c r="U2">
        <f t="shared" ref="U2:U33" ca="1" si="6">IF(OFFSET($C$1, 1, 0)="", 1, 8000/OFFSET($C$1, 1, 0))</f>
        <v>1</v>
      </c>
      <c r="V2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S2)/OFFSET($C$1, 1, 0), 0), 1) * OFFSET($C$1, 1, 0))</f>
        <v/>
      </c>
    </row>
    <row r="3" spans="1:24" x14ac:dyDescent="0.2">
      <c r="J3" s="9" t="str">
        <f t="shared" ca="1" si="0"/>
        <v/>
      </c>
      <c r="K3" s="17" t="str">
        <f>IF(H3="", "", IF(H3="-","",VLOOKUP(H3, 'Вода SKU'!$A$1:$C$1000, 3, 0)))</f>
        <v/>
      </c>
      <c r="M3" s="19"/>
      <c r="N3" s="18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IF(H3="","",VLOOKUP(H3,'Вода SKU'!$A$1:$B$150,2,0))</f>
        <v/>
      </c>
      <c r="U3">
        <f t="shared" ca="1" si="6"/>
        <v>1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x14ac:dyDescent="0.2">
      <c r="J4" s="9" t="str">
        <f t="shared" ca="1" si="0"/>
        <v/>
      </c>
      <c r="K4" s="17" t="str">
        <f>IF(H4="", "", IF(H4="-","",VLOOKUP(H4, 'Вода SKU'!$A$1:$C$1000, 3, 0)))</f>
        <v/>
      </c>
      <c r="M4" s="19"/>
      <c r="N4" s="18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IF(H4="","",VLOOKUP(H4,'Вода SKU'!$A$1:$B$150,2,0))</f>
        <v/>
      </c>
      <c r="U4">
        <f t="shared" ca="1" si="6"/>
        <v>1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x14ac:dyDescent="0.2">
      <c r="J5" s="9" t="str">
        <f t="shared" ca="1" si="0"/>
        <v/>
      </c>
      <c r="K5" s="17" t="str">
        <f>IF(H5="", "", IF(H5="-","",VLOOKUP(H5, 'Вода SKU'!$A$1:$C$1000, 3, 0)))</f>
        <v/>
      </c>
      <c r="M5" s="19"/>
      <c r="N5" s="18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IF(H5="","",VLOOKUP(H5,'Вода SKU'!$A$1:$B$150,2,0))</f>
        <v/>
      </c>
      <c r="U5">
        <f t="shared" ca="1" si="6"/>
        <v>1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x14ac:dyDescent="0.2">
      <c r="J6" s="9" t="str">
        <f t="shared" ca="1" si="0"/>
        <v/>
      </c>
      <c r="K6" s="17" t="str">
        <f>IF(H6="", "", IF(H6="-","",VLOOKUP(H6, 'Вода SKU'!$A$1:$C$1000, 3, 0)))</f>
        <v/>
      </c>
      <c r="M6" s="19"/>
      <c r="N6" s="18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IF(H6="","",VLOOKUP(H6,'Вода SKU'!$A$1:$B$150,2,0))</f>
        <v/>
      </c>
      <c r="U6">
        <f t="shared" ca="1" si="6"/>
        <v>1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x14ac:dyDescent="0.2">
      <c r="J7" s="9" t="str">
        <f t="shared" ca="1" si="0"/>
        <v/>
      </c>
      <c r="K7" s="17" t="str">
        <f>IF(H7="", "", IF(H7="-","",VLOOKUP(H7, 'Вода SKU'!$A$1:$C$1000, 3, 0)))</f>
        <v/>
      </c>
      <c r="M7" s="19"/>
      <c r="N7" s="18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IF(H7="","",VLOOKUP(H7,'Вода SKU'!$A$1:$B$150,2,0))</f>
        <v/>
      </c>
      <c r="U7">
        <f t="shared" ca="1" si="6"/>
        <v>1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x14ac:dyDescent="0.2">
      <c r="J8" s="9" t="str">
        <f t="shared" ca="1" si="0"/>
        <v/>
      </c>
      <c r="K8" s="17" t="str">
        <f>IF(H8="", "", IF(H8="-","",VLOOKUP(H8, 'Вода SKU'!$A$1:$C$1000, 3, 0)))</f>
        <v/>
      </c>
      <c r="M8" s="19"/>
      <c r="N8" s="18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IF(H8="","",VLOOKUP(H8,'Вода SKU'!$A$1:$B$150,2,0))</f>
        <v/>
      </c>
      <c r="U8">
        <f t="shared" ca="1" si="6"/>
        <v>1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x14ac:dyDescent="0.2">
      <c r="J9" s="9" t="str">
        <f t="shared" ca="1" si="0"/>
        <v/>
      </c>
      <c r="K9" s="17" t="str">
        <f>IF(H9="", "", IF(H9="-","",VLOOKUP(H9, 'Вода SKU'!$A$1:$C$1000, 3, 0)))</f>
        <v/>
      </c>
      <c r="M9" s="19"/>
      <c r="N9" s="18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IF(H9="","",VLOOKUP(H9,'Вода SKU'!$A$1:$B$150,2,0))</f>
        <v/>
      </c>
      <c r="U9">
        <f t="shared" ca="1" si="6"/>
        <v>1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x14ac:dyDescent="0.2">
      <c r="J10" s="9" t="str">
        <f t="shared" ca="1" si="0"/>
        <v/>
      </c>
      <c r="K10" s="17" t="str">
        <f>IF(H10="", "", IF(H10="-","",VLOOKUP(H10, 'Вода SKU'!$A$1:$C$1000, 3, 0)))</f>
        <v/>
      </c>
      <c r="M10" s="19"/>
      <c r="N10" s="18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IF(H10="","",VLOOKUP(H10,'Вода SKU'!$A$1:$B$150,2,0))</f>
        <v/>
      </c>
      <c r="U10">
        <f t="shared" ca="1" si="6"/>
        <v>1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x14ac:dyDescent="0.2">
      <c r="J11" s="9" t="str">
        <f t="shared" ca="1" si="0"/>
        <v/>
      </c>
      <c r="K11" s="17" t="str">
        <f>IF(H11="", "", IF(H11="-","",VLOOKUP(H11, 'Вода SKU'!$A$1:$C$1000, 3, 0)))</f>
        <v/>
      </c>
      <c r="M11" s="19"/>
      <c r="N11" s="18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IF(H11="","",VLOOKUP(H11,'Вода SKU'!$A$1:$B$150,2,0))</f>
        <v/>
      </c>
      <c r="U11">
        <f t="shared" ca="1" si="6"/>
        <v>1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x14ac:dyDescent="0.2">
      <c r="J12" s="9" t="str">
        <f t="shared" ca="1" si="0"/>
        <v/>
      </c>
      <c r="K12" s="17" t="str">
        <f>IF(H12="", "", IF(H12="-","",VLOOKUP(H12, 'Вода SKU'!$A$1:$C$1000, 3, 0)))</f>
        <v/>
      </c>
      <c r="M12" s="19"/>
      <c r="N12" s="18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IF(H12="","",VLOOKUP(H12,'Вода SKU'!$A$1:$B$150,2,0))</f>
        <v/>
      </c>
      <c r="U12">
        <f t="shared" ca="1" si="6"/>
        <v>1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x14ac:dyDescent="0.2">
      <c r="J13" s="9" t="str">
        <f t="shared" ca="1" si="0"/>
        <v/>
      </c>
      <c r="K13" s="17" t="str">
        <f>IF(H13="", "", IF(H13="-","",VLOOKUP(H13, 'Вода SKU'!$A$1:$C$1000, 3, 0)))</f>
        <v/>
      </c>
      <c r="M13" s="19"/>
      <c r="N13" s="18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IF(H13="","",VLOOKUP(H13,'Вода SKU'!$A$1:$B$150,2,0))</f>
        <v/>
      </c>
      <c r="U13">
        <f t="shared" ca="1" si="6"/>
        <v>1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x14ac:dyDescent="0.2">
      <c r="J14" s="9" t="str">
        <f t="shared" ca="1" si="0"/>
        <v/>
      </c>
      <c r="K14" s="17" t="str">
        <f>IF(H14="", "", IF(H14="-","",VLOOKUP(H14, 'Вода SKU'!$A$1:$C$1000, 3, 0)))</f>
        <v/>
      </c>
      <c r="M14" s="19"/>
      <c r="N14" s="18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IF(H14="","",VLOOKUP(H14,'Вода SKU'!$A$1:$B$150,2,0))</f>
        <v/>
      </c>
      <c r="U14">
        <f t="shared" ca="1" si="6"/>
        <v>1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x14ac:dyDescent="0.2">
      <c r="J15" s="9" t="str">
        <f t="shared" ca="1" si="0"/>
        <v/>
      </c>
      <c r="K15" s="17" t="str">
        <f>IF(H15="", "", IF(H15="-","",VLOOKUP(H15, 'Вода SKU'!$A$1:$C$1000, 3, 0)))</f>
        <v/>
      </c>
      <c r="M15" s="19"/>
      <c r="N15" s="18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IF(H15="","",VLOOKUP(H15,'Вода SKU'!$A$1:$B$150,2,0))</f>
        <v/>
      </c>
      <c r="U15">
        <f t="shared" ca="1" si="6"/>
        <v>1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x14ac:dyDescent="0.2">
      <c r="J16" s="9" t="str">
        <f t="shared" ca="1" si="0"/>
        <v/>
      </c>
      <c r="K16" s="17" t="str">
        <f>IF(H16="", "", IF(H16="-","",VLOOKUP(H16, 'Вода SKU'!$A$1:$C$1000, 3, 0)))</f>
        <v/>
      </c>
      <c r="M16" s="19"/>
      <c r="N16" s="18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IF(H16="","",VLOOKUP(H16,'Вода SKU'!$A$1:$B$150,2,0))</f>
        <v/>
      </c>
      <c r="U16">
        <f t="shared" ca="1" si="6"/>
        <v>1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x14ac:dyDescent="0.2">
      <c r="J17" s="9" t="str">
        <f t="shared" ca="1" si="0"/>
        <v/>
      </c>
      <c r="K17" s="17" t="str">
        <f>IF(H17="", "", IF(H17="-","",VLOOKUP(H17, 'Вода SKU'!$A$1:$C$1000, 3, 0)))</f>
        <v/>
      </c>
      <c r="M17" s="19"/>
      <c r="N17" s="18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IF(H17="","",VLOOKUP(H17,'Вода SKU'!$A$1:$B$150,2,0))</f>
        <v/>
      </c>
      <c r="U17">
        <f t="shared" ca="1" si="6"/>
        <v>1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x14ac:dyDescent="0.2">
      <c r="J18" s="9" t="str">
        <f t="shared" ca="1" si="0"/>
        <v/>
      </c>
      <c r="K18" s="17" t="str">
        <f>IF(H18="", "", IF(H18="-","",VLOOKUP(H18, 'Вода SKU'!$A$1:$C$1000, 3, 0)))</f>
        <v/>
      </c>
      <c r="M18" s="19"/>
      <c r="N18" s="18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IF(H18="","",VLOOKUP(H18,'Вода SKU'!$A$1:$B$150,2,0))</f>
        <v/>
      </c>
      <c r="U18">
        <f t="shared" ca="1" si="6"/>
        <v>1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x14ac:dyDescent="0.2">
      <c r="J19" s="9" t="str">
        <f t="shared" ca="1" si="0"/>
        <v/>
      </c>
      <c r="K19" s="17" t="str">
        <f>IF(H19="", "", IF(H19="-","",VLOOKUP(H19, 'Вода SKU'!$A$1:$C$1000, 3, 0)))</f>
        <v/>
      </c>
      <c r="M19" s="19"/>
      <c r="N19" s="18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IF(H19="","",VLOOKUP(H19,'Вода SKU'!$A$1:$B$150,2,0))</f>
        <v/>
      </c>
      <c r="U19">
        <f t="shared" ca="1" si="6"/>
        <v>1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x14ac:dyDescent="0.2">
      <c r="J20" s="9" t="str">
        <f t="shared" ca="1" si="0"/>
        <v/>
      </c>
      <c r="K20" s="17" t="str">
        <f>IF(H20="", "", IF(H20="-","",VLOOKUP(H20, 'Вода SKU'!$A$1:$C$1000, 3, 0)))</f>
        <v/>
      </c>
      <c r="M20" s="19"/>
      <c r="N20" s="18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IF(H20="","",VLOOKUP(H20,'Вода SKU'!$A$1:$B$150,2,0))</f>
        <v/>
      </c>
      <c r="U20">
        <f t="shared" ca="1" si="6"/>
        <v>1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x14ac:dyDescent="0.2">
      <c r="J21" s="9" t="str">
        <f t="shared" ca="1" si="0"/>
        <v/>
      </c>
      <c r="K21" s="17" t="str">
        <f>IF(H21="", "", IF(H21="-","",VLOOKUP(H21, 'Вода SKU'!$A$1:$C$1000, 3, 0)))</f>
        <v/>
      </c>
      <c r="M21" s="19"/>
      <c r="N21" s="18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IF(H21="","",VLOOKUP(H21,'Вода SKU'!$A$1:$B$150,2,0))</f>
        <v/>
      </c>
      <c r="U21">
        <f t="shared" ca="1" si="6"/>
        <v>1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x14ac:dyDescent="0.2">
      <c r="J22" s="9" t="str">
        <f t="shared" ca="1" si="0"/>
        <v/>
      </c>
      <c r="K22" s="17" t="str">
        <f>IF(H22="", "", IF(H22="-","",VLOOKUP(H22, 'Вода SKU'!$A$1:$C$1000, 3, 0)))</f>
        <v/>
      </c>
      <c r="M22" s="19"/>
      <c r="N22" s="18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IF(H22="","",VLOOKUP(H22,'Вода SKU'!$A$1:$B$150,2,0))</f>
        <v/>
      </c>
      <c r="U22">
        <f t="shared" ca="1" si="6"/>
        <v>1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x14ac:dyDescent="0.2">
      <c r="J23" s="9" t="str">
        <f t="shared" ca="1" si="0"/>
        <v/>
      </c>
      <c r="K23" s="17" t="str">
        <f>IF(H23="", "", IF(H23="-","",VLOOKUP(H23, 'Вода SKU'!$A$1:$C$1000, 3, 0)))</f>
        <v/>
      </c>
      <c r="M23" s="19"/>
      <c r="N23" s="18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IF(H23="","",VLOOKUP(H23,'Вода SKU'!$A$1:$B$150,2,0))</f>
        <v/>
      </c>
      <c r="U23">
        <f t="shared" ca="1" si="6"/>
        <v>1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x14ac:dyDescent="0.2">
      <c r="J24" s="9" t="str">
        <f t="shared" ca="1" si="0"/>
        <v/>
      </c>
      <c r="K24" s="17" t="str">
        <f>IF(H24="", "", IF(H24="-","",VLOOKUP(H24, 'Вода SKU'!$A$1:$C$1000, 3, 0)))</f>
        <v/>
      </c>
      <c r="M24" s="19"/>
      <c r="N24" s="18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IF(H24="","",VLOOKUP(H24,'Вода SKU'!$A$1:$B$150,2,0))</f>
        <v/>
      </c>
      <c r="U24">
        <f t="shared" ca="1" si="6"/>
        <v>1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x14ac:dyDescent="0.2">
      <c r="J25" s="9" t="str">
        <f t="shared" ca="1" si="0"/>
        <v/>
      </c>
      <c r="K25" s="17" t="str">
        <f>IF(H25="", "", IF(H25="-","",VLOOKUP(H25, 'Вода SKU'!$A$1:$C$1000, 3, 0)))</f>
        <v/>
      </c>
      <c r="M25" s="19"/>
      <c r="N25" s="18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IF(H25="","",VLOOKUP(H25,'Вода SKU'!$A$1:$B$150,2,0))</f>
        <v/>
      </c>
      <c r="U25">
        <f t="shared" ca="1" si="6"/>
        <v>1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x14ac:dyDescent="0.2">
      <c r="J26" s="9" t="str">
        <f t="shared" ca="1" si="0"/>
        <v/>
      </c>
      <c r="K26" s="17" t="str">
        <f>IF(H26="", "", IF(H26="-","",VLOOKUP(H26, 'Вода SKU'!$A$1:$C$1000, 3, 0)))</f>
        <v/>
      </c>
      <c r="M26" s="19"/>
      <c r="N26" s="18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IF(H26="","",VLOOKUP(H26,'Вода SKU'!$A$1:$B$150,2,0))</f>
        <v/>
      </c>
      <c r="U26">
        <f t="shared" ca="1" si="6"/>
        <v>1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x14ac:dyDescent="0.2">
      <c r="J27" s="9" t="str">
        <f t="shared" ca="1" si="0"/>
        <v/>
      </c>
      <c r="K27" s="17" t="str">
        <f>IF(H27="", "", IF(H27="-","",VLOOKUP(H27, 'Вода SKU'!$A$1:$C$1000, 3, 0)))</f>
        <v/>
      </c>
      <c r="M27" s="19"/>
      <c r="N27" s="18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IF(H27="","",VLOOKUP(H27,'Вода SKU'!$A$1:$B$150,2,0))</f>
        <v/>
      </c>
      <c r="U27">
        <f t="shared" ca="1" si="6"/>
        <v>1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x14ac:dyDescent="0.2">
      <c r="J28" s="9" t="str">
        <f t="shared" ca="1" si="0"/>
        <v/>
      </c>
      <c r="K28" s="17" t="str">
        <f>IF(H28="", "", IF(H28="-","",VLOOKUP(H28, 'Вода SKU'!$A$1:$C$1000, 3, 0)))</f>
        <v/>
      </c>
      <c r="M28" s="19"/>
      <c r="N28" s="18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IF(H28="","",VLOOKUP(H28,'Вода SKU'!$A$1:$B$150,2,0))</f>
        <v/>
      </c>
      <c r="U28">
        <f t="shared" ca="1" si="6"/>
        <v>1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x14ac:dyDescent="0.2">
      <c r="J29" s="9" t="str">
        <f t="shared" ca="1" si="0"/>
        <v/>
      </c>
      <c r="K29" s="17" t="str">
        <f>IF(H29="", "", IF(H29="-","",VLOOKUP(H29, 'Вода SKU'!$A$1:$C$1000, 3, 0)))</f>
        <v/>
      </c>
      <c r="M29" s="19"/>
      <c r="N29" s="18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IF(H29="","",VLOOKUP(H29,'Вода SKU'!$A$1:$B$150,2,0))</f>
        <v/>
      </c>
      <c r="U29">
        <f t="shared" ca="1" si="6"/>
        <v>1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x14ac:dyDescent="0.2">
      <c r="J30" s="9" t="str">
        <f t="shared" ca="1" si="0"/>
        <v/>
      </c>
      <c r="K30" s="17" t="str">
        <f>IF(H30="", "", IF(H30="-","",VLOOKUP(H30, 'Вода SKU'!$A$1:$C$1000, 3, 0)))</f>
        <v/>
      </c>
      <c r="M30" s="19"/>
      <c r="N30" s="18" t="str">
        <f t="shared" ca="1" si="1"/>
        <v/>
      </c>
      <c r="P30">
        <f t="shared" si="2"/>
        <v>0</v>
      </c>
      <c r="Q30">
        <f t="shared" ca="1" si="3"/>
        <v>0</v>
      </c>
      <c r="R30">
        <f t="shared" si="4"/>
        <v>0</v>
      </c>
      <c r="S30">
        <f t="shared" ca="1" si="5"/>
        <v>0</v>
      </c>
      <c r="T30" t="str">
        <f>IF(H30="","",VLOOKUP(H30,'Вода SKU'!$A$1:$B$150,2,0))</f>
        <v/>
      </c>
      <c r="U30">
        <f t="shared" ca="1" si="6"/>
        <v>1</v>
      </c>
      <c r="V30">
        <f t="shared" si="7"/>
        <v>0</v>
      </c>
      <c r="W30">
        <f t="shared" ca="1" si="8"/>
        <v>0</v>
      </c>
      <c r="X30" t="str">
        <f t="shared" ca="1" si="9"/>
        <v/>
      </c>
    </row>
    <row r="31" spans="10:24" x14ac:dyDescent="0.2">
      <c r="J31" s="9" t="str">
        <f t="shared" ca="1" si="0"/>
        <v/>
      </c>
      <c r="K31" s="17" t="str">
        <f>IF(H31="", "", IF(H31="-","",VLOOKUP(H31, 'Вода SKU'!$A$1:$C$1000, 3, 0)))</f>
        <v/>
      </c>
      <c r="M31" s="19"/>
      <c r="N31" s="18" t="str">
        <f t="shared" ca="1" si="1"/>
        <v/>
      </c>
      <c r="P31">
        <f t="shared" si="2"/>
        <v>0</v>
      </c>
      <c r="Q31">
        <f t="shared" ca="1" si="3"/>
        <v>0</v>
      </c>
      <c r="R31">
        <f t="shared" si="4"/>
        <v>0</v>
      </c>
      <c r="S31">
        <f t="shared" ca="1" si="5"/>
        <v>0</v>
      </c>
      <c r="T31" t="str">
        <f>IF(H31="","",VLOOKUP(H31,'Вода SKU'!$A$1:$B$150,2,0))</f>
        <v/>
      </c>
      <c r="U31">
        <f t="shared" ca="1" si="6"/>
        <v>1</v>
      </c>
      <c r="V31">
        <f t="shared" si="7"/>
        <v>0</v>
      </c>
      <c r="W31">
        <f t="shared" ca="1" si="8"/>
        <v>0</v>
      </c>
      <c r="X31" t="str">
        <f t="shared" ca="1" si="9"/>
        <v/>
      </c>
    </row>
    <row r="32" spans="10:24" x14ac:dyDescent="0.2">
      <c r="J32" s="9" t="str">
        <f t="shared" ca="1" si="0"/>
        <v/>
      </c>
      <c r="K32" s="17" t="str">
        <f>IF(H32="", "", IF(H32="-","",VLOOKUP(H32, 'Вода SKU'!$A$1:$C$1000, 3, 0)))</f>
        <v/>
      </c>
      <c r="M32" s="19"/>
      <c r="N32" s="18" t="str">
        <f t="shared" ca="1" si="1"/>
        <v/>
      </c>
      <c r="P32">
        <f t="shared" si="2"/>
        <v>0</v>
      </c>
      <c r="Q32">
        <f t="shared" ca="1" si="3"/>
        <v>0</v>
      </c>
      <c r="R32">
        <f t="shared" si="4"/>
        <v>0</v>
      </c>
      <c r="S32">
        <f t="shared" ca="1" si="5"/>
        <v>0</v>
      </c>
      <c r="T32" t="str">
        <f>IF(H32="","",VLOOKUP(H32,'Вода SKU'!$A$1:$B$150,2,0))</f>
        <v/>
      </c>
      <c r="U32">
        <f t="shared" ca="1" si="6"/>
        <v>1</v>
      </c>
      <c r="V32">
        <f t="shared" si="7"/>
        <v>0</v>
      </c>
      <c r="W32">
        <f t="shared" ca="1" si="8"/>
        <v>0</v>
      </c>
      <c r="X32" t="str">
        <f t="shared" ca="1" si="9"/>
        <v/>
      </c>
    </row>
    <row r="33" spans="10:24" x14ac:dyDescent="0.2">
      <c r="J33" s="9" t="str">
        <f t="shared" ca="1" si="0"/>
        <v/>
      </c>
      <c r="K33" s="17" t="str">
        <f>IF(H33="", "", IF(H33="-","",VLOOKUP(H33, 'Вода SKU'!$A$1:$C$1000, 3, 0)))</f>
        <v/>
      </c>
      <c r="M33" s="19"/>
      <c r="N33" s="18" t="str">
        <f t="shared" ca="1" si="1"/>
        <v/>
      </c>
      <c r="P33">
        <f t="shared" si="2"/>
        <v>0</v>
      </c>
      <c r="Q33">
        <f t="shared" ca="1" si="3"/>
        <v>0</v>
      </c>
      <c r="R33">
        <f t="shared" si="4"/>
        <v>0</v>
      </c>
      <c r="S33">
        <f t="shared" ca="1" si="5"/>
        <v>0</v>
      </c>
      <c r="T33" t="str">
        <f>IF(H33="","",VLOOKUP(H33,'Вода SKU'!$A$1:$B$150,2,0))</f>
        <v/>
      </c>
      <c r="U33">
        <f t="shared" ca="1" si="6"/>
        <v>1</v>
      </c>
      <c r="V33">
        <f t="shared" si="7"/>
        <v>0</v>
      </c>
      <c r="W33">
        <f t="shared" ca="1" si="8"/>
        <v>0</v>
      </c>
      <c r="X33" t="str">
        <f t="shared" ca="1" si="9"/>
        <v/>
      </c>
    </row>
    <row r="34" spans="10:24" x14ac:dyDescent="0.2">
      <c r="J34" s="9" t="str">
        <f t="shared" ref="J34:J65" ca="1" si="10">IF(M34="", IF(O34="","",X34+(INDIRECT("S" &amp; ROW() - 1) - S34)),IF(O34="", "", INDIRECT("S" &amp; ROW() - 1) - S34))</f>
        <v/>
      </c>
      <c r="K34" s="17" t="str">
        <f>IF(H34="", "", IF(H34="-","",VLOOKUP(H34, 'Вода SKU'!$A$1:$C$1000, 3, 0)))</f>
        <v/>
      </c>
      <c r="M34" s="19"/>
      <c r="N34" s="18" t="str">
        <f t="shared" ref="N34:N65" ca="1" si="11">IF(M34="", IF(X34=0, "", X34), IF(V34 = "", "", IF(V34/U34 = 0, "", V34/U34)))</f>
        <v/>
      </c>
      <c r="P34">
        <f t="shared" ref="P34:P65" si="12">IF(O34 = "-", -W34,I34)</f>
        <v>0</v>
      </c>
      <c r="Q34">
        <f t="shared" ref="Q34:Q65" ca="1" si="13">IF(O34 = "-", SUM(INDIRECT(ADDRESS(2,COLUMN(P34)) &amp; ":" &amp; ADDRESS(ROW(),COLUMN(P34)))), 0)</f>
        <v>0</v>
      </c>
      <c r="R34">
        <f t="shared" ref="R34:R65" si="14">IF(O34="-",1,0)</f>
        <v>0</v>
      </c>
      <c r="S34">
        <f t="shared" ref="S34:S65" ca="1" si="15">IF(Q34 = 0, INDIRECT("S" &amp; ROW() - 1), Q34)</f>
        <v>0</v>
      </c>
      <c r="T34" t="str">
        <f>IF(H34="","",VLOOKUP(H34,'Вода SKU'!$A$1:$B$150,2,0))</f>
        <v/>
      </c>
      <c r="U34">
        <f t="shared" ref="U34:U65" ca="1" si="16">IF(OFFSET($C$1, 1, 0)="", 1, 8000/OFFSET($C$1, 1, 0))</f>
        <v>1</v>
      </c>
      <c r="V34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8">IF(V34 = "", "", V34/U34)</f>
        <v>0</v>
      </c>
      <c r="X34" t="str">
        <f t="shared" ref="X34:X65" ca="1" si="19">IF(O34="", "", MAX(ROUND(-(INDIRECT("S" &amp; ROW() - 1) - S34)/OFFSET($C$1, 1, 0), 0), 1) * OFFSET($C$1, 1, 0))</f>
        <v/>
      </c>
    </row>
    <row r="35" spans="10:24" x14ac:dyDescent="0.2">
      <c r="J35" s="9" t="str">
        <f t="shared" ca="1" si="10"/>
        <v/>
      </c>
      <c r="K35" s="17" t="str">
        <f>IF(H35="", "", IF(H35="-","",VLOOKUP(H35, 'Вода SKU'!$A$1:$C$1000, 3, 0)))</f>
        <v/>
      </c>
      <c r="M35" s="19"/>
      <c r="N35" s="18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IF(H35="","",VLOOKUP(H35,'Вода SKU'!$A$1:$B$150,2,0))</f>
        <v/>
      </c>
      <c r="U35">
        <f t="shared" ca="1" si="16"/>
        <v>1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x14ac:dyDescent="0.2">
      <c r="J36" s="9" t="str">
        <f t="shared" ca="1" si="10"/>
        <v/>
      </c>
      <c r="K36" s="17" t="str">
        <f>IF(H36="", "", IF(H36="-","",VLOOKUP(H36, 'Вода SKU'!$A$1:$C$1000, 3, 0)))</f>
        <v/>
      </c>
      <c r="M36" s="19"/>
      <c r="N36" s="18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IF(H36="","",VLOOKUP(H36,'Вода SKU'!$A$1:$B$150,2,0))</f>
        <v/>
      </c>
      <c r="U36">
        <f t="shared" ca="1" si="16"/>
        <v>1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x14ac:dyDescent="0.2">
      <c r="J37" s="9" t="str">
        <f t="shared" ca="1" si="10"/>
        <v/>
      </c>
      <c r="K37" s="17" t="str">
        <f>IF(H37="", "", IF(H37="-","",VLOOKUP(H37, 'Вода SKU'!$A$1:$C$1000, 3, 0)))</f>
        <v/>
      </c>
      <c r="M37" s="19"/>
      <c r="N37" s="18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IF(H37="","",VLOOKUP(H37,'Вода SKU'!$A$1:$B$150,2,0))</f>
        <v/>
      </c>
      <c r="U37">
        <f t="shared" ca="1" si="16"/>
        <v>1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x14ac:dyDescent="0.2">
      <c r="J38" s="9" t="str">
        <f t="shared" ca="1" si="10"/>
        <v/>
      </c>
      <c r="K38" s="17" t="str">
        <f>IF(H38="", "", IF(H38="-","",VLOOKUP(H38, 'Вода SKU'!$A$1:$C$1000, 3, 0)))</f>
        <v/>
      </c>
      <c r="M38" s="19"/>
      <c r="N38" s="18" t="str">
        <f t="shared" ca="1" si="11"/>
        <v/>
      </c>
      <c r="P38">
        <f t="shared" si="12"/>
        <v>0</v>
      </c>
      <c r="Q38">
        <f t="shared" ca="1" si="13"/>
        <v>0</v>
      </c>
      <c r="R38">
        <f t="shared" si="14"/>
        <v>0</v>
      </c>
      <c r="S38">
        <f t="shared" ca="1" si="15"/>
        <v>0</v>
      </c>
      <c r="T38" t="str">
        <f>IF(H38="","",VLOOKUP(H38,'Вода SKU'!$A$1:$B$150,2,0))</f>
        <v/>
      </c>
      <c r="U38">
        <f t="shared" ca="1" si="16"/>
        <v>1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x14ac:dyDescent="0.2">
      <c r="J39" s="9" t="str">
        <f t="shared" ca="1" si="10"/>
        <v/>
      </c>
      <c r="K39" s="17" t="str">
        <f>IF(H39="", "", IF(H39="-","",VLOOKUP(H39, 'Вода SKU'!$A$1:$C$1000, 3, 0)))</f>
        <v/>
      </c>
      <c r="M39" s="19"/>
      <c r="N39" s="18" t="str">
        <f t="shared" ca="1" si="11"/>
        <v/>
      </c>
      <c r="P39">
        <f t="shared" si="12"/>
        <v>0</v>
      </c>
      <c r="Q39">
        <f t="shared" ca="1" si="13"/>
        <v>0</v>
      </c>
      <c r="R39">
        <f t="shared" si="14"/>
        <v>0</v>
      </c>
      <c r="S39">
        <f t="shared" ca="1" si="15"/>
        <v>0</v>
      </c>
      <c r="T39" t="str">
        <f>IF(H39="","",VLOOKUP(H39,'Вода SKU'!$A$1:$B$150,2,0))</f>
        <v/>
      </c>
      <c r="U39">
        <f t="shared" ca="1" si="16"/>
        <v>1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x14ac:dyDescent="0.2">
      <c r="J40" s="9" t="str">
        <f t="shared" ca="1" si="10"/>
        <v/>
      </c>
      <c r="K40" s="17" t="str">
        <f>IF(H40="", "", IF(H40="-","",VLOOKUP(H40, 'Вода SKU'!$A$1:$C$1000, 3, 0)))</f>
        <v/>
      </c>
      <c r="M40" s="19"/>
      <c r="N40" s="18" t="str">
        <f t="shared" ca="1" si="11"/>
        <v/>
      </c>
      <c r="P40">
        <f t="shared" si="12"/>
        <v>0</v>
      </c>
      <c r="Q40">
        <f t="shared" ca="1" si="13"/>
        <v>0</v>
      </c>
      <c r="R40">
        <f t="shared" si="14"/>
        <v>0</v>
      </c>
      <c r="S40">
        <f t="shared" ca="1" si="15"/>
        <v>0</v>
      </c>
      <c r="T40" t="str">
        <f>IF(H40="","",VLOOKUP(H40,'Вода SKU'!$A$1:$B$150,2,0))</f>
        <v/>
      </c>
      <c r="U40">
        <f t="shared" ca="1" si="16"/>
        <v>1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x14ac:dyDescent="0.2">
      <c r="J41" s="9" t="str">
        <f t="shared" ca="1" si="10"/>
        <v/>
      </c>
      <c r="K41" s="17" t="str">
        <f>IF(H41="", "", IF(H41="-","",VLOOKUP(H41, 'Вода SKU'!$A$1:$C$1000, 3, 0)))</f>
        <v/>
      </c>
      <c r="M41" s="19"/>
      <c r="N41" s="18" t="str">
        <f t="shared" ca="1" si="11"/>
        <v/>
      </c>
      <c r="P41">
        <f t="shared" si="12"/>
        <v>0</v>
      </c>
      <c r="Q41">
        <f t="shared" ca="1" si="13"/>
        <v>0</v>
      </c>
      <c r="R41">
        <f t="shared" si="14"/>
        <v>0</v>
      </c>
      <c r="S41">
        <f t="shared" ca="1" si="15"/>
        <v>0</v>
      </c>
      <c r="T41" t="str">
        <f>IF(H41="","",VLOOKUP(H41,'Вода SKU'!$A$1:$B$150,2,0))</f>
        <v/>
      </c>
      <c r="U41">
        <f t="shared" ca="1" si="16"/>
        <v>1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x14ac:dyDescent="0.2">
      <c r="J42" s="9" t="str">
        <f t="shared" ca="1" si="10"/>
        <v/>
      </c>
      <c r="K42" s="17" t="str">
        <f>IF(H42="", "", IF(H42="-","",VLOOKUP(H42, 'Вода SKU'!$A$1:$C$1000, 3, 0)))</f>
        <v/>
      </c>
      <c r="M42" s="19"/>
      <c r="N42" s="18" t="str">
        <f t="shared" ca="1" si="11"/>
        <v/>
      </c>
      <c r="P42">
        <f t="shared" si="12"/>
        <v>0</v>
      </c>
      <c r="Q42">
        <f t="shared" ca="1" si="13"/>
        <v>0</v>
      </c>
      <c r="R42">
        <f t="shared" si="14"/>
        <v>0</v>
      </c>
      <c r="S42">
        <f t="shared" ca="1" si="15"/>
        <v>0</v>
      </c>
      <c r="T42" t="str">
        <f>IF(H42="","",VLOOKUP(H42,'Вода SKU'!$A$1:$B$150,2,0))</f>
        <v/>
      </c>
      <c r="U42">
        <f t="shared" ca="1" si="16"/>
        <v>1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x14ac:dyDescent="0.2">
      <c r="J43" s="9" t="str">
        <f t="shared" ca="1" si="10"/>
        <v/>
      </c>
      <c r="K43" s="17" t="str">
        <f>IF(H43="", "", IF(H43="-","",VLOOKUP(H43, 'Вода SKU'!$A$1:$C$1000, 3, 0)))</f>
        <v/>
      </c>
      <c r="M43" s="19"/>
      <c r="N43" s="18" t="str">
        <f t="shared" ca="1" si="11"/>
        <v/>
      </c>
      <c r="P43">
        <f t="shared" si="12"/>
        <v>0</v>
      </c>
      <c r="Q43">
        <f t="shared" ca="1" si="13"/>
        <v>0</v>
      </c>
      <c r="R43">
        <f t="shared" si="14"/>
        <v>0</v>
      </c>
      <c r="S43">
        <f t="shared" ca="1" si="15"/>
        <v>0</v>
      </c>
      <c r="T43" t="str">
        <f>IF(H43="","",VLOOKUP(H43,'Вода SKU'!$A$1:$B$150,2,0))</f>
        <v/>
      </c>
      <c r="U43">
        <f t="shared" ca="1" si="16"/>
        <v>1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x14ac:dyDescent="0.2">
      <c r="J44" s="9" t="str">
        <f t="shared" ca="1" si="10"/>
        <v/>
      </c>
      <c r="K44" s="17" t="str">
        <f>IF(H44="", "", IF(H44="-","",VLOOKUP(H44, 'Вода SKU'!$A$1:$C$1000, 3, 0)))</f>
        <v/>
      </c>
      <c r="M44" s="19"/>
      <c r="N44" s="18" t="str">
        <f t="shared" ca="1" si="11"/>
        <v/>
      </c>
      <c r="P44">
        <f t="shared" si="12"/>
        <v>0</v>
      </c>
      <c r="Q44">
        <f t="shared" ca="1" si="13"/>
        <v>0</v>
      </c>
      <c r="R44">
        <f t="shared" si="14"/>
        <v>0</v>
      </c>
      <c r="S44">
        <f t="shared" ca="1" si="15"/>
        <v>0</v>
      </c>
      <c r="T44" t="str">
        <f>IF(H44="","",VLOOKUP(H44,'Вода SKU'!$A$1:$B$150,2,0))</f>
        <v/>
      </c>
      <c r="U44">
        <f t="shared" ca="1" si="16"/>
        <v>1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x14ac:dyDescent="0.2">
      <c r="J45" s="9" t="str">
        <f t="shared" ca="1" si="10"/>
        <v/>
      </c>
      <c r="K45" s="17" t="str">
        <f>IF(H45="", "", IF(H45="-","",VLOOKUP(H45, 'Вода SKU'!$A$1:$C$1000, 3, 0)))</f>
        <v/>
      </c>
      <c r="M45" s="19"/>
      <c r="N45" s="18" t="str">
        <f t="shared" ca="1" si="11"/>
        <v/>
      </c>
      <c r="P45">
        <f t="shared" si="12"/>
        <v>0</v>
      </c>
      <c r="Q45">
        <f t="shared" ca="1" si="13"/>
        <v>0</v>
      </c>
      <c r="R45">
        <f t="shared" si="14"/>
        <v>0</v>
      </c>
      <c r="S45">
        <f t="shared" ca="1" si="15"/>
        <v>0</v>
      </c>
      <c r="T45" t="str">
        <f>IF(H45="","",VLOOKUP(H45,'Вода SKU'!$A$1:$B$150,2,0))</f>
        <v/>
      </c>
      <c r="U45">
        <f t="shared" ca="1" si="16"/>
        <v>1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x14ac:dyDescent="0.2">
      <c r="J46" s="9" t="str">
        <f t="shared" ca="1" si="10"/>
        <v/>
      </c>
      <c r="K46" s="17" t="str">
        <f>IF(H46="", "", IF(H46="-","",VLOOKUP(H46, 'Вода SKU'!$A$1:$C$1000, 3, 0)))</f>
        <v/>
      </c>
      <c r="M46" s="19"/>
      <c r="N46" s="18" t="str">
        <f t="shared" ca="1" si="11"/>
        <v/>
      </c>
      <c r="P46">
        <f t="shared" si="12"/>
        <v>0</v>
      </c>
      <c r="Q46">
        <f t="shared" ca="1" si="13"/>
        <v>0</v>
      </c>
      <c r="R46">
        <f t="shared" si="14"/>
        <v>0</v>
      </c>
      <c r="S46">
        <f t="shared" ca="1" si="15"/>
        <v>0</v>
      </c>
      <c r="T46" t="str">
        <f>IF(H46="","",VLOOKUP(H46,'Вода SKU'!$A$1:$B$150,2,0))</f>
        <v/>
      </c>
      <c r="U46">
        <f t="shared" ca="1" si="16"/>
        <v>1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x14ac:dyDescent="0.2">
      <c r="J47" s="9" t="str">
        <f t="shared" ca="1" si="10"/>
        <v/>
      </c>
      <c r="K47" s="17" t="str">
        <f>IF(H47="", "", IF(H47="-","",VLOOKUP(H47, 'Вода SKU'!$A$1:$C$1000, 3, 0)))</f>
        <v/>
      </c>
      <c r="M47" s="19"/>
      <c r="N47" s="18" t="str">
        <f t="shared" ca="1" si="11"/>
        <v/>
      </c>
      <c r="P47">
        <f t="shared" si="12"/>
        <v>0</v>
      </c>
      <c r="Q47">
        <f t="shared" ca="1" si="13"/>
        <v>0</v>
      </c>
      <c r="R47">
        <f t="shared" si="14"/>
        <v>0</v>
      </c>
      <c r="S47">
        <f t="shared" ca="1" si="15"/>
        <v>0</v>
      </c>
      <c r="T47" t="str">
        <f>IF(H47="","",VLOOKUP(H47,'Вода SKU'!$A$1:$B$150,2,0))</f>
        <v/>
      </c>
      <c r="U47">
        <f t="shared" ca="1" si="16"/>
        <v>1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x14ac:dyDescent="0.2">
      <c r="J48" s="9" t="str">
        <f t="shared" ca="1" si="10"/>
        <v/>
      </c>
      <c r="K48" s="17" t="str">
        <f>IF(H48="", "", IF(H48="-","",VLOOKUP(H48, 'Вода SKU'!$A$1:$C$1000, 3, 0)))</f>
        <v/>
      </c>
      <c r="M48" s="19"/>
      <c r="N48" s="18" t="str">
        <f t="shared" ca="1" si="11"/>
        <v/>
      </c>
      <c r="P48">
        <f t="shared" si="12"/>
        <v>0</v>
      </c>
      <c r="Q48">
        <f t="shared" ca="1" si="13"/>
        <v>0</v>
      </c>
      <c r="R48">
        <f t="shared" si="14"/>
        <v>0</v>
      </c>
      <c r="S48">
        <f t="shared" ca="1" si="15"/>
        <v>0</v>
      </c>
      <c r="T48" t="str">
        <f>IF(H48="","",VLOOKUP(H48,'Вода SKU'!$A$1:$B$150,2,0))</f>
        <v/>
      </c>
      <c r="U48">
        <f t="shared" ca="1" si="16"/>
        <v>1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x14ac:dyDescent="0.2">
      <c r="J49" s="9" t="str">
        <f t="shared" ca="1" si="10"/>
        <v/>
      </c>
      <c r="K49" s="17" t="str">
        <f>IF(H49="", "", IF(H49="-","",VLOOKUP(H49, 'Вода SKU'!$A$1:$C$1000, 3, 0)))</f>
        <v/>
      </c>
      <c r="M49" s="19"/>
      <c r="N49" s="18" t="str">
        <f t="shared" ca="1" si="11"/>
        <v/>
      </c>
      <c r="P49">
        <f t="shared" si="12"/>
        <v>0</v>
      </c>
      <c r="Q49">
        <f t="shared" ca="1" si="13"/>
        <v>0</v>
      </c>
      <c r="R49">
        <f t="shared" si="14"/>
        <v>0</v>
      </c>
      <c r="S49">
        <f t="shared" ca="1" si="15"/>
        <v>0</v>
      </c>
      <c r="T49" t="str">
        <f>IF(H49="","",VLOOKUP(H49,'Вода SKU'!$A$1:$B$150,2,0))</f>
        <v/>
      </c>
      <c r="U49">
        <f t="shared" ca="1" si="16"/>
        <v>1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x14ac:dyDescent="0.2">
      <c r="J50" s="9" t="str">
        <f t="shared" ca="1" si="10"/>
        <v/>
      </c>
      <c r="K50" s="17" t="str">
        <f>IF(H50="", "", IF(H50="-","",VLOOKUP(H50, 'Вода SKU'!$A$1:$C$1000, 3, 0)))</f>
        <v/>
      </c>
      <c r="M50" s="19"/>
      <c r="N50" s="18" t="str">
        <f t="shared" ca="1" si="11"/>
        <v/>
      </c>
      <c r="P50">
        <f t="shared" si="12"/>
        <v>0</v>
      </c>
      <c r="Q50">
        <f t="shared" ca="1" si="13"/>
        <v>0</v>
      </c>
      <c r="R50">
        <f t="shared" si="14"/>
        <v>0</v>
      </c>
      <c r="S50">
        <f t="shared" ca="1" si="15"/>
        <v>0</v>
      </c>
      <c r="T50" t="str">
        <f>IF(H50="","",VLOOKUP(H50,'Вода SKU'!$A$1:$B$150,2,0))</f>
        <v/>
      </c>
      <c r="U50">
        <f t="shared" ca="1" si="16"/>
        <v>1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x14ac:dyDescent="0.2">
      <c r="J51" s="9" t="str">
        <f t="shared" ca="1" si="10"/>
        <v/>
      </c>
      <c r="K51" s="17" t="str">
        <f>IF(H51="", "", IF(H51="-","",VLOOKUP(H51, 'Вода SKU'!$A$1:$C$1000, 3, 0)))</f>
        <v/>
      </c>
      <c r="M51" s="19"/>
      <c r="N51" s="18" t="str">
        <f t="shared" ca="1" si="11"/>
        <v/>
      </c>
      <c r="P51">
        <f t="shared" si="12"/>
        <v>0</v>
      </c>
      <c r="Q51">
        <f t="shared" ca="1" si="13"/>
        <v>0</v>
      </c>
      <c r="R51">
        <f t="shared" si="14"/>
        <v>0</v>
      </c>
      <c r="S51">
        <f t="shared" ca="1" si="15"/>
        <v>0</v>
      </c>
      <c r="T51" t="str">
        <f>IF(H51="","",VLOOKUP(H51,'Вода SKU'!$A$1:$B$150,2,0))</f>
        <v/>
      </c>
      <c r="U51">
        <f t="shared" ca="1" si="16"/>
        <v>1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x14ac:dyDescent="0.2">
      <c r="J52" s="9" t="str">
        <f t="shared" ca="1" si="10"/>
        <v/>
      </c>
      <c r="K52" s="17" t="str">
        <f>IF(H52="", "", IF(H52="-","",VLOOKUP(H52, 'Вода SKU'!$A$1:$C$1000, 3, 0)))</f>
        <v/>
      </c>
      <c r="M52" s="19"/>
      <c r="N52" s="18" t="str">
        <f t="shared" ca="1" si="11"/>
        <v/>
      </c>
      <c r="P52">
        <f t="shared" si="12"/>
        <v>0</v>
      </c>
      <c r="Q52">
        <f t="shared" ca="1" si="13"/>
        <v>0</v>
      </c>
      <c r="R52">
        <f t="shared" si="14"/>
        <v>0</v>
      </c>
      <c r="S52">
        <f t="shared" ca="1" si="15"/>
        <v>0</v>
      </c>
      <c r="T52" t="str">
        <f>IF(H52="","",VLOOKUP(H52,'Вода SKU'!$A$1:$B$150,2,0))</f>
        <v/>
      </c>
      <c r="U52">
        <f t="shared" ca="1" si="16"/>
        <v>1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x14ac:dyDescent="0.2">
      <c r="J53" s="9" t="str">
        <f t="shared" ca="1" si="10"/>
        <v/>
      </c>
      <c r="K53" s="17" t="str">
        <f>IF(H53="", "", IF(H53="-","",VLOOKUP(H53, 'Вода SKU'!$A$1:$C$1000, 3, 0)))</f>
        <v/>
      </c>
      <c r="M53" s="19"/>
      <c r="N53" s="18" t="str">
        <f t="shared" ca="1" si="11"/>
        <v/>
      </c>
      <c r="P53">
        <f t="shared" si="12"/>
        <v>0</v>
      </c>
      <c r="Q53">
        <f t="shared" ca="1" si="13"/>
        <v>0</v>
      </c>
      <c r="R53">
        <f t="shared" si="14"/>
        <v>0</v>
      </c>
      <c r="S53">
        <f t="shared" ca="1" si="15"/>
        <v>0</v>
      </c>
      <c r="T53" t="str">
        <f>IF(H53="","",VLOOKUP(H53,'Вода SKU'!$A$1:$B$150,2,0))</f>
        <v/>
      </c>
      <c r="U53">
        <f t="shared" ca="1" si="16"/>
        <v>1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x14ac:dyDescent="0.2">
      <c r="J54" s="9" t="str">
        <f t="shared" ca="1" si="10"/>
        <v/>
      </c>
      <c r="K54" s="17" t="str">
        <f>IF(H54="", "", IF(H54="-","",VLOOKUP(H54, 'Вода SKU'!$A$1:$C$1000, 3, 0)))</f>
        <v/>
      </c>
      <c r="M54" s="19"/>
      <c r="N54" s="18" t="str">
        <f t="shared" ca="1" si="11"/>
        <v/>
      </c>
      <c r="P54">
        <f t="shared" si="12"/>
        <v>0</v>
      </c>
      <c r="Q54">
        <f t="shared" ca="1" si="13"/>
        <v>0</v>
      </c>
      <c r="R54">
        <f t="shared" si="14"/>
        <v>0</v>
      </c>
      <c r="S54">
        <f t="shared" ca="1" si="15"/>
        <v>0</v>
      </c>
      <c r="T54" t="str">
        <f>IF(H54="","",VLOOKUP(H54,'Вода SKU'!$A$1:$B$150,2,0))</f>
        <v/>
      </c>
      <c r="U54">
        <f t="shared" ca="1" si="16"/>
        <v>1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x14ac:dyDescent="0.2">
      <c r="J55" s="9" t="str">
        <f t="shared" ca="1" si="10"/>
        <v/>
      </c>
      <c r="K55" s="17" t="str">
        <f>IF(H55="", "", IF(H55="-","",VLOOKUP(H55, 'Вода SKU'!$A$1:$C$1000, 3, 0)))</f>
        <v/>
      </c>
      <c r="M55" s="19"/>
      <c r="N55" s="18" t="str">
        <f t="shared" ca="1" si="11"/>
        <v/>
      </c>
      <c r="P55">
        <f t="shared" si="12"/>
        <v>0</v>
      </c>
      <c r="Q55">
        <f t="shared" ca="1" si="13"/>
        <v>0</v>
      </c>
      <c r="R55">
        <f t="shared" si="14"/>
        <v>0</v>
      </c>
      <c r="S55">
        <f t="shared" ca="1" si="15"/>
        <v>0</v>
      </c>
      <c r="T55" t="str">
        <f>IF(H55="","",VLOOKUP(H55,'Вода SKU'!$A$1:$B$150,2,0))</f>
        <v/>
      </c>
      <c r="U55">
        <f t="shared" ca="1" si="16"/>
        <v>1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x14ac:dyDescent="0.2">
      <c r="J56" s="9" t="str">
        <f t="shared" ca="1" si="10"/>
        <v/>
      </c>
      <c r="K56" s="17" t="str">
        <f>IF(H56="", "", IF(H56="-","",VLOOKUP(H56, 'Вода SKU'!$A$1:$C$1000, 3, 0)))</f>
        <v/>
      </c>
      <c r="M56" s="19"/>
      <c r="N56" s="18" t="str">
        <f t="shared" ca="1" si="11"/>
        <v/>
      </c>
      <c r="P56">
        <f t="shared" si="12"/>
        <v>0</v>
      </c>
      <c r="Q56">
        <f t="shared" ca="1" si="13"/>
        <v>0</v>
      </c>
      <c r="R56">
        <f t="shared" si="14"/>
        <v>0</v>
      </c>
      <c r="S56">
        <f t="shared" ca="1" si="15"/>
        <v>0</v>
      </c>
      <c r="T56" t="str">
        <f>IF(H56="","",VLOOKUP(H56,'Вода SKU'!$A$1:$B$150,2,0))</f>
        <v/>
      </c>
      <c r="U56">
        <f t="shared" ca="1" si="16"/>
        <v>1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x14ac:dyDescent="0.2">
      <c r="J57" s="9" t="str">
        <f t="shared" ca="1" si="10"/>
        <v/>
      </c>
      <c r="K57" s="17" t="str">
        <f>IF(H57="", "", IF(H57="-","",VLOOKUP(H57, 'Вода SKU'!$A$1:$C$1000, 3, 0)))</f>
        <v/>
      </c>
      <c r="M57" s="19"/>
      <c r="N57" s="18" t="str">
        <f t="shared" ca="1" si="11"/>
        <v/>
      </c>
      <c r="P57">
        <f t="shared" si="12"/>
        <v>0</v>
      </c>
      <c r="Q57">
        <f t="shared" ca="1" si="13"/>
        <v>0</v>
      </c>
      <c r="R57">
        <f t="shared" si="14"/>
        <v>0</v>
      </c>
      <c r="S57">
        <f t="shared" ca="1" si="15"/>
        <v>0</v>
      </c>
      <c r="T57" t="str">
        <f>IF(H57="","",VLOOKUP(H57,'Вода SKU'!$A$1:$B$150,2,0))</f>
        <v/>
      </c>
      <c r="U57">
        <f t="shared" ca="1" si="16"/>
        <v>1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x14ac:dyDescent="0.2">
      <c r="J58" s="9" t="str">
        <f t="shared" ca="1" si="10"/>
        <v/>
      </c>
      <c r="K58" s="17" t="str">
        <f>IF(H58="", "", IF(H58="-","",VLOOKUP(H58, 'Вода SKU'!$A$1:$C$1000, 3, 0)))</f>
        <v/>
      </c>
      <c r="M58" s="19"/>
      <c r="N58" s="18" t="str">
        <f t="shared" ca="1" si="11"/>
        <v/>
      </c>
      <c r="P58">
        <f t="shared" si="12"/>
        <v>0</v>
      </c>
      <c r="Q58">
        <f t="shared" ca="1" si="13"/>
        <v>0</v>
      </c>
      <c r="R58">
        <f t="shared" si="14"/>
        <v>0</v>
      </c>
      <c r="S58">
        <f t="shared" ca="1" si="15"/>
        <v>0</v>
      </c>
      <c r="T58" t="str">
        <f>IF(H58="","",VLOOKUP(H58,'Вода SKU'!$A$1:$B$150,2,0))</f>
        <v/>
      </c>
      <c r="U58">
        <f t="shared" ca="1" si="16"/>
        <v>1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x14ac:dyDescent="0.2">
      <c r="J59" s="9" t="str">
        <f t="shared" ca="1" si="10"/>
        <v/>
      </c>
      <c r="K59" s="17" t="str">
        <f>IF(H59="", "", IF(H59="-","",VLOOKUP(H59, 'Вода SKU'!$A$1:$C$1000, 3, 0)))</f>
        <v/>
      </c>
      <c r="M59" s="18"/>
      <c r="N59" s="18" t="str">
        <f t="shared" ca="1" si="11"/>
        <v/>
      </c>
      <c r="P59">
        <f t="shared" si="12"/>
        <v>0</v>
      </c>
      <c r="Q59">
        <f t="shared" ca="1" si="13"/>
        <v>0</v>
      </c>
      <c r="R59">
        <f t="shared" si="14"/>
        <v>0</v>
      </c>
      <c r="S59">
        <f t="shared" ca="1" si="15"/>
        <v>0</v>
      </c>
      <c r="T59" t="str">
        <f>IF(H59="","",VLOOKUP(H59,'Вода SKU'!$A$1:$B$150,2,0))</f>
        <v/>
      </c>
      <c r="U59">
        <f t="shared" ca="1" si="16"/>
        <v>1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x14ac:dyDescent="0.2">
      <c r="J60" s="9" t="str">
        <f t="shared" ca="1" si="10"/>
        <v/>
      </c>
      <c r="K60" s="17" t="str">
        <f>IF(H60="", "", IF(H60="-","",VLOOKUP(H60, 'Вода SKU'!$A$1:$C$1000, 3, 0)))</f>
        <v/>
      </c>
      <c r="M60" s="19"/>
      <c r="N60" s="18" t="str">
        <f t="shared" ca="1" si="11"/>
        <v/>
      </c>
      <c r="P60">
        <f t="shared" si="12"/>
        <v>0</v>
      </c>
      <c r="Q60">
        <f t="shared" ca="1" si="13"/>
        <v>0</v>
      </c>
      <c r="R60">
        <f t="shared" si="14"/>
        <v>0</v>
      </c>
      <c r="S60">
        <f t="shared" ca="1" si="15"/>
        <v>0</v>
      </c>
      <c r="T60" t="str">
        <f>IF(H60="","",VLOOKUP(H60,'Вода SKU'!$A$1:$B$150,2,0))</f>
        <v/>
      </c>
      <c r="U60">
        <f t="shared" ca="1" si="16"/>
        <v>1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x14ac:dyDescent="0.2">
      <c r="J61" s="9" t="str">
        <f t="shared" ca="1" si="10"/>
        <v/>
      </c>
      <c r="K61" s="17" t="str">
        <f>IF(H61="", "", IF(H61="-","",VLOOKUP(H61, 'Вода SKU'!$A$1:$C$1000, 3, 0)))</f>
        <v/>
      </c>
      <c r="M61" s="19"/>
      <c r="N61" s="18" t="str">
        <f t="shared" ca="1" si="11"/>
        <v/>
      </c>
      <c r="P61">
        <f t="shared" si="12"/>
        <v>0</v>
      </c>
      <c r="Q61">
        <f t="shared" ca="1" si="13"/>
        <v>0</v>
      </c>
      <c r="R61">
        <f t="shared" si="14"/>
        <v>0</v>
      </c>
      <c r="S61">
        <f t="shared" ca="1" si="15"/>
        <v>0</v>
      </c>
      <c r="T61" t="str">
        <f>IF(H61="","",VLOOKUP(H61,'Вода SKU'!$A$1:$B$150,2,0))</f>
        <v/>
      </c>
      <c r="U61">
        <f t="shared" ca="1" si="16"/>
        <v>1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x14ac:dyDescent="0.2">
      <c r="J62" s="9" t="str">
        <f t="shared" ca="1" si="10"/>
        <v/>
      </c>
      <c r="K62" s="17" t="str">
        <f>IF(H62="", "", IF(H62="-","",VLOOKUP(H62, 'Вода SKU'!$A$1:$C$1000, 3, 0)))</f>
        <v/>
      </c>
      <c r="M62" s="19"/>
      <c r="N62" s="18" t="str">
        <f t="shared" ca="1" si="11"/>
        <v/>
      </c>
      <c r="P62">
        <f t="shared" si="12"/>
        <v>0</v>
      </c>
      <c r="Q62">
        <f t="shared" ca="1" si="13"/>
        <v>0</v>
      </c>
      <c r="R62">
        <f t="shared" si="14"/>
        <v>0</v>
      </c>
      <c r="S62">
        <f t="shared" ca="1" si="15"/>
        <v>0</v>
      </c>
      <c r="T62" t="str">
        <f>IF(H62="","",VLOOKUP(H62,'Вода SKU'!$A$1:$B$150,2,0))</f>
        <v/>
      </c>
      <c r="U62">
        <f t="shared" ca="1" si="16"/>
        <v>1</v>
      </c>
      <c r="V62">
        <f t="shared" si="17"/>
        <v>0</v>
      </c>
      <c r="W62">
        <f t="shared" ca="1" si="18"/>
        <v>0</v>
      </c>
      <c r="X62" t="str">
        <f t="shared" ca="1" si="19"/>
        <v/>
      </c>
    </row>
    <row r="63" spans="10:24" x14ac:dyDescent="0.2">
      <c r="J63" s="9" t="str">
        <f t="shared" ca="1" si="10"/>
        <v/>
      </c>
      <c r="K63" s="17" t="str">
        <f>IF(H63="", "", IF(H63="-","",VLOOKUP(H63, 'Вода SKU'!$A$1:$C$1000, 3, 0)))</f>
        <v/>
      </c>
      <c r="M63" s="19"/>
      <c r="N63" s="18" t="str">
        <f t="shared" ca="1" si="11"/>
        <v/>
      </c>
      <c r="P63">
        <f t="shared" si="12"/>
        <v>0</v>
      </c>
      <c r="Q63">
        <f t="shared" ca="1" si="13"/>
        <v>0</v>
      </c>
      <c r="R63">
        <f t="shared" si="14"/>
        <v>0</v>
      </c>
      <c r="S63">
        <f t="shared" ca="1" si="15"/>
        <v>0</v>
      </c>
      <c r="T63" t="str">
        <f>IF(H63="","",VLOOKUP(H63,'Вода SKU'!$A$1:$B$150,2,0))</f>
        <v/>
      </c>
      <c r="U63">
        <f t="shared" ca="1" si="16"/>
        <v>1</v>
      </c>
      <c r="V63">
        <f t="shared" si="17"/>
        <v>0</v>
      </c>
      <c r="W63">
        <f t="shared" ca="1" si="18"/>
        <v>0</v>
      </c>
      <c r="X63" t="str">
        <f t="shared" ca="1" si="19"/>
        <v/>
      </c>
    </row>
    <row r="64" spans="10:24" x14ac:dyDescent="0.2">
      <c r="J64" s="9" t="str">
        <f t="shared" ca="1" si="10"/>
        <v/>
      </c>
      <c r="K64" s="17" t="str">
        <f>IF(H64="", "", IF(H64="-","",VLOOKUP(H64, 'Вода SKU'!$A$1:$C$1000, 3, 0)))</f>
        <v/>
      </c>
      <c r="M64" s="19"/>
      <c r="N64" s="18" t="str">
        <f t="shared" ca="1" si="11"/>
        <v/>
      </c>
      <c r="P64">
        <f t="shared" si="12"/>
        <v>0</v>
      </c>
      <c r="Q64">
        <f t="shared" ca="1" si="13"/>
        <v>0</v>
      </c>
      <c r="R64">
        <f t="shared" si="14"/>
        <v>0</v>
      </c>
      <c r="S64">
        <f t="shared" ca="1" si="15"/>
        <v>0</v>
      </c>
      <c r="T64" t="str">
        <f>IF(H64="","",VLOOKUP(H64,'Вода SKU'!$A$1:$B$150,2,0))</f>
        <v/>
      </c>
      <c r="U64">
        <f t="shared" ca="1" si="16"/>
        <v>1</v>
      </c>
      <c r="V64">
        <f t="shared" si="17"/>
        <v>0</v>
      </c>
      <c r="W64">
        <f t="shared" ca="1" si="18"/>
        <v>0</v>
      </c>
      <c r="X64" t="str">
        <f t="shared" ca="1" si="19"/>
        <v/>
      </c>
    </row>
    <row r="65" spans="10:24" x14ac:dyDescent="0.2">
      <c r="J65" s="9" t="str">
        <f t="shared" ca="1" si="10"/>
        <v/>
      </c>
      <c r="K65" s="17" t="str">
        <f>IF(H65="", "", IF(H65="-","",VLOOKUP(H65, 'Вода SKU'!$A$1:$C$1000, 3, 0)))</f>
        <v/>
      </c>
      <c r="M65" s="19"/>
      <c r="N65" s="18" t="str">
        <f t="shared" ca="1" si="11"/>
        <v/>
      </c>
      <c r="P65">
        <f t="shared" si="12"/>
        <v>0</v>
      </c>
      <c r="Q65">
        <f t="shared" ca="1" si="13"/>
        <v>0</v>
      </c>
      <c r="R65">
        <f t="shared" si="14"/>
        <v>0</v>
      </c>
      <c r="S65">
        <f t="shared" ca="1" si="15"/>
        <v>0</v>
      </c>
      <c r="T65" t="str">
        <f>IF(H65="","",VLOOKUP(H65,'Вода SKU'!$A$1:$B$150,2,0))</f>
        <v/>
      </c>
      <c r="U65">
        <f t="shared" ca="1" si="16"/>
        <v>1</v>
      </c>
      <c r="V65">
        <f t="shared" si="17"/>
        <v>0</v>
      </c>
      <c r="W65">
        <f t="shared" ca="1" si="18"/>
        <v>0</v>
      </c>
      <c r="X65" t="str">
        <f t="shared" ca="1" si="19"/>
        <v/>
      </c>
    </row>
    <row r="66" spans="10:24" x14ac:dyDescent="0.2">
      <c r="J66" s="9" t="str">
        <f t="shared" ref="J66:J97" ca="1" si="20">IF(M66="", IF(O66="","",X66+(INDIRECT("S" &amp; ROW() - 1) - S66)),IF(O66="", "", INDIRECT("S" &amp; ROW() - 1) - S66))</f>
        <v/>
      </c>
      <c r="K66" s="17" t="str">
        <f>IF(H66="", "", IF(H66="-","",VLOOKUP(H66, 'Вода SKU'!$A$1:$C$1000, 3, 0)))</f>
        <v/>
      </c>
      <c r="M66" s="19"/>
      <c r="N66" s="18" t="str">
        <f t="shared" ref="N66:N97" ca="1" si="21">IF(M66="", IF(X66=0, "", X66), IF(V66 = "", "", IF(V66/U66 = 0, "", V66/U66)))</f>
        <v/>
      </c>
      <c r="P66">
        <f t="shared" ref="P66:P97" si="22">IF(O66 = "-", -W66,I66)</f>
        <v>0</v>
      </c>
      <c r="Q66">
        <f t="shared" ref="Q66:Q97" ca="1" si="23">IF(O66 = "-", SUM(INDIRECT(ADDRESS(2,COLUMN(P66)) &amp; ":" &amp; ADDRESS(ROW(),COLUMN(P66)))), 0)</f>
        <v>0</v>
      </c>
      <c r="R66">
        <f t="shared" ref="R66:R97" si="24">IF(O66="-",1,0)</f>
        <v>0</v>
      </c>
      <c r="S66">
        <f t="shared" ref="S66:S97" ca="1" si="25">IF(Q66 = 0, INDIRECT("S" &amp; ROW() - 1), Q66)</f>
        <v>0</v>
      </c>
      <c r="T66" t="str">
        <f>IF(H66="","",VLOOKUP(H66,'Вода SKU'!$A$1:$B$150,2,0))</f>
        <v/>
      </c>
      <c r="U66">
        <f t="shared" ref="U66:U97" ca="1" si="26">IF(OFFSET($C$1, 1, 0)="", 1, 8000/OFFSET($C$1, 1, 0))</f>
        <v>1</v>
      </c>
      <c r="V66">
        <f t="shared" ref="V66:V97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28">IF(V66 = "", "", V66/U66)</f>
        <v>0</v>
      </c>
      <c r="X66" t="str">
        <f t="shared" ref="X66:X97" ca="1" si="29">IF(O66="", "", MAX(ROUND(-(INDIRECT("S" &amp; ROW() - 1) - S66)/OFFSET($C$1, 1, 0), 0), 1) * OFFSET($C$1, 1, 0))</f>
        <v/>
      </c>
    </row>
    <row r="67" spans="10:24" x14ac:dyDescent="0.2">
      <c r="J67" s="9" t="str">
        <f t="shared" ca="1" si="20"/>
        <v/>
      </c>
      <c r="K67" s="17" t="str">
        <f>IF(H67="", "", IF(H67="-","",VLOOKUP(H67, 'Вода SKU'!$A$1:$C$1000, 3, 0)))</f>
        <v/>
      </c>
      <c r="M67" s="19"/>
      <c r="N67" s="18" t="str">
        <f t="shared" ca="1" si="21"/>
        <v/>
      </c>
      <c r="P67">
        <f t="shared" si="22"/>
        <v>0</v>
      </c>
      <c r="Q67">
        <f t="shared" ca="1" si="23"/>
        <v>0</v>
      </c>
      <c r="R67">
        <f t="shared" si="24"/>
        <v>0</v>
      </c>
      <c r="S67">
        <f t="shared" ca="1" si="25"/>
        <v>0</v>
      </c>
      <c r="T67" t="str">
        <f>IF(H67="","",VLOOKUP(H67,'Вода SKU'!$A$1:$B$150,2,0))</f>
        <v/>
      </c>
      <c r="U67">
        <f t="shared" ca="1" si="26"/>
        <v>1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x14ac:dyDescent="0.2">
      <c r="J68" s="9" t="str">
        <f t="shared" ca="1" si="20"/>
        <v/>
      </c>
      <c r="K68" s="17" t="str">
        <f>IF(H68="", "", IF(H68="-","",VLOOKUP(H68, 'Вода SKU'!$A$1:$C$1000, 3, 0)))</f>
        <v/>
      </c>
      <c r="M68" s="19"/>
      <c r="N68" s="18" t="str">
        <f t="shared" ca="1" si="21"/>
        <v/>
      </c>
      <c r="P68">
        <f t="shared" si="22"/>
        <v>0</v>
      </c>
      <c r="Q68">
        <f t="shared" ca="1" si="23"/>
        <v>0</v>
      </c>
      <c r="R68">
        <f t="shared" si="24"/>
        <v>0</v>
      </c>
      <c r="S68">
        <f t="shared" ca="1" si="25"/>
        <v>0</v>
      </c>
      <c r="T68" t="str">
        <f>IF(H68="","",VLOOKUP(H68,'Вода SKU'!$A$1:$B$150,2,0))</f>
        <v/>
      </c>
      <c r="U68">
        <f t="shared" ca="1" si="26"/>
        <v>1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x14ac:dyDescent="0.2">
      <c r="J69" s="9" t="str">
        <f t="shared" ca="1" si="20"/>
        <v/>
      </c>
      <c r="K69" s="17" t="str">
        <f>IF(H69="", "", IF(H69="-","",VLOOKUP(H69, 'Вода SKU'!$A$1:$C$1000, 3, 0)))</f>
        <v/>
      </c>
      <c r="M69" s="19"/>
      <c r="N69" s="18" t="str">
        <f t="shared" ca="1" si="21"/>
        <v/>
      </c>
      <c r="P69">
        <f t="shared" si="22"/>
        <v>0</v>
      </c>
      <c r="Q69">
        <f t="shared" ca="1" si="23"/>
        <v>0</v>
      </c>
      <c r="R69">
        <f t="shared" si="24"/>
        <v>0</v>
      </c>
      <c r="S69">
        <f t="shared" ca="1" si="25"/>
        <v>0</v>
      </c>
      <c r="T69" t="str">
        <f>IF(H69="","",VLOOKUP(H69,'Вода SKU'!$A$1:$B$150,2,0))</f>
        <v/>
      </c>
      <c r="U69">
        <f t="shared" ca="1" si="26"/>
        <v>1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x14ac:dyDescent="0.2">
      <c r="J70" s="9" t="str">
        <f t="shared" ca="1" si="20"/>
        <v/>
      </c>
      <c r="K70" s="17" t="str">
        <f>IF(H70="", "", IF(H70="-","",VLOOKUP(H70, 'Вода SKU'!$A$1:$C$1000, 3, 0)))</f>
        <v/>
      </c>
      <c r="M70" s="19"/>
      <c r="N70" s="18" t="str">
        <f t="shared" ca="1" si="21"/>
        <v/>
      </c>
      <c r="P70">
        <f t="shared" si="22"/>
        <v>0</v>
      </c>
      <c r="Q70">
        <f t="shared" ca="1" si="23"/>
        <v>0</v>
      </c>
      <c r="R70">
        <f t="shared" si="24"/>
        <v>0</v>
      </c>
      <c r="S70">
        <f t="shared" ca="1" si="25"/>
        <v>0</v>
      </c>
      <c r="T70" t="str">
        <f>IF(H70="","",VLOOKUP(H70,'Вода SKU'!$A$1:$B$150,2,0))</f>
        <v/>
      </c>
      <c r="U70">
        <f t="shared" ca="1" si="26"/>
        <v>1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x14ac:dyDescent="0.2">
      <c r="J71" s="9" t="str">
        <f t="shared" ca="1" si="20"/>
        <v/>
      </c>
      <c r="K71" s="17" t="str">
        <f>IF(H71="", "", IF(H71="-","",VLOOKUP(H71, 'Вода SKU'!$A$1:$C$1000, 3, 0)))</f>
        <v/>
      </c>
      <c r="M71" s="19"/>
      <c r="N71" s="18" t="str">
        <f t="shared" ca="1" si="21"/>
        <v/>
      </c>
      <c r="P71">
        <f t="shared" si="22"/>
        <v>0</v>
      </c>
      <c r="Q71">
        <f t="shared" ca="1" si="23"/>
        <v>0</v>
      </c>
      <c r="R71">
        <f t="shared" si="24"/>
        <v>0</v>
      </c>
      <c r="S71">
        <f t="shared" ca="1" si="25"/>
        <v>0</v>
      </c>
      <c r="T71" t="str">
        <f>IF(H71="","",VLOOKUP(H71,'Вода SKU'!$A$1:$B$150,2,0))</f>
        <v/>
      </c>
      <c r="U71">
        <f t="shared" ca="1" si="26"/>
        <v>1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x14ac:dyDescent="0.2">
      <c r="J72" s="9" t="str">
        <f t="shared" ca="1" si="20"/>
        <v/>
      </c>
      <c r="K72" s="17" t="str">
        <f>IF(H72="", "", IF(H72="-","",VLOOKUP(H72, 'Вода SKU'!$A$1:$C$1000, 3, 0)))</f>
        <v/>
      </c>
      <c r="M72" s="19"/>
      <c r="N72" s="18" t="str">
        <f t="shared" ca="1" si="21"/>
        <v/>
      </c>
      <c r="P72">
        <f t="shared" si="22"/>
        <v>0</v>
      </c>
      <c r="Q72">
        <f t="shared" ca="1" si="23"/>
        <v>0</v>
      </c>
      <c r="R72">
        <f t="shared" si="24"/>
        <v>0</v>
      </c>
      <c r="S72">
        <f t="shared" ca="1" si="25"/>
        <v>0</v>
      </c>
      <c r="T72" t="str">
        <f>IF(H72="","",VLOOKUP(H72,'Вода SKU'!$A$1:$B$150,2,0))</f>
        <v/>
      </c>
      <c r="U72">
        <f t="shared" ca="1" si="26"/>
        <v>1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x14ac:dyDescent="0.2">
      <c r="J73" s="9" t="str">
        <f t="shared" ca="1" si="20"/>
        <v/>
      </c>
      <c r="K73" s="17" t="str">
        <f>IF(H73="", "", IF(H73="-","",VLOOKUP(H73, 'Вода SKU'!$A$1:$C$1000, 3, 0)))</f>
        <v/>
      </c>
      <c r="M73" s="19"/>
      <c r="N73" s="18" t="str">
        <f t="shared" ca="1" si="21"/>
        <v/>
      </c>
      <c r="P73">
        <f t="shared" si="22"/>
        <v>0</v>
      </c>
      <c r="Q73">
        <f t="shared" ca="1" si="23"/>
        <v>0</v>
      </c>
      <c r="R73">
        <f t="shared" si="24"/>
        <v>0</v>
      </c>
      <c r="S73">
        <f t="shared" ca="1" si="25"/>
        <v>0</v>
      </c>
      <c r="T73" t="str">
        <f>IF(H73="","",VLOOKUP(H73,'Вода SKU'!$A$1:$B$150,2,0))</f>
        <v/>
      </c>
      <c r="U73">
        <f t="shared" ca="1" si="26"/>
        <v>1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x14ac:dyDescent="0.2">
      <c r="J74" s="9" t="str">
        <f t="shared" ca="1" si="20"/>
        <v/>
      </c>
      <c r="K74" s="17" t="str">
        <f>IF(H74="", "", IF(H74="-","",VLOOKUP(H74, 'Вода SKU'!$A$1:$C$1000, 3, 0)))</f>
        <v/>
      </c>
      <c r="M74" s="19"/>
      <c r="N74" s="18" t="str">
        <f t="shared" ca="1" si="21"/>
        <v/>
      </c>
      <c r="P74">
        <f t="shared" si="22"/>
        <v>0</v>
      </c>
      <c r="Q74">
        <f t="shared" ref="Q74:Q99" ca="1" si="30">IF(O74="-",SUM(INDIRECT(ADDRESS(2,COLUMN(P74))&amp;":"&amp;ADDRESS(ROW(),COLUMN(P74)))),0)</f>
        <v>0</v>
      </c>
      <c r="R74">
        <f t="shared" si="24"/>
        <v>0</v>
      </c>
      <c r="S74">
        <f t="shared" ca="1" si="25"/>
        <v>0</v>
      </c>
      <c r="T74" t="str">
        <f>IF(H74="","",VLOOKUP(H74,'Вода SKU'!$A$1:$B$150,2,0))</f>
        <v/>
      </c>
      <c r="U74">
        <f t="shared" ca="1" si="26"/>
        <v>1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x14ac:dyDescent="0.2">
      <c r="J75" s="9" t="str">
        <f t="shared" ca="1" si="20"/>
        <v/>
      </c>
      <c r="K75" s="17" t="str">
        <f>IF(H75="", "", IF(H75="-","",VLOOKUP(H75, 'Вода SKU'!$A$1:$C$1000, 3, 0)))</f>
        <v/>
      </c>
      <c r="M75" s="19"/>
      <c r="N75" s="18" t="str">
        <f t="shared" ca="1" si="21"/>
        <v/>
      </c>
      <c r="P75">
        <f t="shared" si="22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IF(H75="","",VLOOKUP(H75,'Вода SKU'!$A$1:$B$150,2,0))</f>
        <v/>
      </c>
      <c r="U75">
        <f t="shared" ca="1" si="26"/>
        <v>1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x14ac:dyDescent="0.2">
      <c r="J76" s="9" t="str">
        <f t="shared" ca="1" si="20"/>
        <v/>
      </c>
      <c r="K76" s="17" t="str">
        <f>IF(H76="", "", IF(H76="-","",VLOOKUP(H76, 'Вода SKU'!$A$1:$C$1000, 3, 0)))</f>
        <v/>
      </c>
      <c r="M76" s="19"/>
      <c r="N76" s="18" t="str">
        <f t="shared" ca="1" si="21"/>
        <v/>
      </c>
      <c r="P76">
        <f t="shared" si="22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IF(H76="","",VLOOKUP(H76,'Вода SKU'!$A$1:$B$150,2,0))</f>
        <v/>
      </c>
      <c r="U76">
        <f t="shared" ca="1" si="26"/>
        <v>1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x14ac:dyDescent="0.2">
      <c r="J77" s="9" t="str">
        <f t="shared" ca="1" si="20"/>
        <v/>
      </c>
      <c r="K77" s="17" t="str">
        <f>IF(H77="", "", IF(H77="-","",VLOOKUP(H77, 'Вода SKU'!$A$1:$C$1000, 3, 0)))</f>
        <v/>
      </c>
      <c r="M77" s="19"/>
      <c r="N77" s="18" t="str">
        <f t="shared" ca="1" si="21"/>
        <v/>
      </c>
      <c r="P77">
        <f t="shared" si="22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IF(H77="","",VLOOKUP(H77,'Вода SKU'!$A$1:$B$150,2,0))</f>
        <v/>
      </c>
      <c r="U77">
        <f t="shared" ca="1" si="26"/>
        <v>1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x14ac:dyDescent="0.2">
      <c r="J78" s="9" t="str">
        <f t="shared" ca="1" si="20"/>
        <v/>
      </c>
      <c r="K78" s="17" t="str">
        <f>IF(H78="", "", IF(H78="-","",VLOOKUP(H78, 'Вода SKU'!$A$1:$C$1000, 3, 0)))</f>
        <v/>
      </c>
      <c r="M78" s="19"/>
      <c r="N78" s="18" t="str">
        <f t="shared" ca="1" si="21"/>
        <v/>
      </c>
      <c r="P78">
        <f t="shared" si="22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IF(H78="","",VLOOKUP(H78,'Вода SKU'!$A$1:$B$150,2,0))</f>
        <v/>
      </c>
      <c r="U78">
        <f t="shared" ca="1" si="26"/>
        <v>1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x14ac:dyDescent="0.2">
      <c r="J79" s="9" t="str">
        <f t="shared" ca="1" si="20"/>
        <v/>
      </c>
      <c r="K79" s="17" t="str">
        <f>IF(H79="", "", IF(H79="-","",VLOOKUP(H79, 'Вода SKU'!$A$1:$C$1000, 3, 0)))</f>
        <v/>
      </c>
      <c r="M79" s="19"/>
      <c r="N79" s="18" t="str">
        <f t="shared" ca="1" si="21"/>
        <v/>
      </c>
      <c r="P79">
        <f t="shared" si="22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IF(H79="","",VLOOKUP(H79,'Вода SKU'!$A$1:$B$150,2,0))</f>
        <v/>
      </c>
      <c r="U79">
        <f t="shared" ca="1" si="26"/>
        <v>1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x14ac:dyDescent="0.2">
      <c r="J80" s="9" t="str">
        <f t="shared" ca="1" si="20"/>
        <v/>
      </c>
      <c r="K80" s="17" t="str">
        <f>IF(H80="", "", IF(H80="-","",VLOOKUP(H80, 'Вода SKU'!$A$1:$C$1000, 3, 0)))</f>
        <v/>
      </c>
      <c r="M80" s="19"/>
      <c r="N80" s="18" t="str">
        <f t="shared" ca="1" si="21"/>
        <v/>
      </c>
      <c r="P80">
        <f t="shared" si="22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IF(H80="","",VLOOKUP(H80,'Вода SKU'!$A$1:$B$150,2,0))</f>
        <v/>
      </c>
      <c r="U80">
        <f t="shared" ca="1" si="26"/>
        <v>1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x14ac:dyDescent="0.2">
      <c r="J81" s="9" t="str">
        <f t="shared" ca="1" si="20"/>
        <v/>
      </c>
      <c r="K81" s="17" t="str">
        <f>IF(H81="", "", IF(H81="-","",VLOOKUP(H81, 'Вода SKU'!$A$1:$C$1000, 3, 0)))</f>
        <v/>
      </c>
      <c r="M81" s="19"/>
      <c r="N81" s="18" t="str">
        <f t="shared" ca="1" si="21"/>
        <v/>
      </c>
      <c r="P81">
        <f t="shared" si="22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IF(H81="","",VLOOKUP(H81,'Вода SKU'!$A$1:$B$150,2,0))</f>
        <v/>
      </c>
      <c r="U81">
        <f t="shared" ca="1" si="26"/>
        <v>1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x14ac:dyDescent="0.2">
      <c r="J82" s="9" t="str">
        <f t="shared" ca="1" si="20"/>
        <v/>
      </c>
      <c r="K82" s="17" t="str">
        <f>IF(H82="", "", IF(H82="-","",VLOOKUP(H82, 'Вода SKU'!$A$1:$C$1000, 3, 0)))</f>
        <v/>
      </c>
      <c r="M82" s="19"/>
      <c r="N82" s="18" t="str">
        <f t="shared" ca="1" si="21"/>
        <v/>
      </c>
      <c r="P82">
        <f t="shared" si="22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IF(H82="","",VLOOKUP(H82,'Вода SKU'!$A$1:$B$150,2,0))</f>
        <v/>
      </c>
      <c r="U82">
        <f t="shared" ca="1" si="26"/>
        <v>1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x14ac:dyDescent="0.2">
      <c r="J83" s="9" t="str">
        <f t="shared" ca="1" si="20"/>
        <v/>
      </c>
      <c r="K83" s="17" t="str">
        <f>IF(H83="", "", IF(H83="-","",VLOOKUP(H83, 'Вода SKU'!$A$1:$C$1000, 3, 0)))</f>
        <v/>
      </c>
      <c r="M83" s="19"/>
      <c r="N83" s="18" t="str">
        <f t="shared" ca="1" si="21"/>
        <v/>
      </c>
      <c r="P83">
        <f t="shared" si="22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IF(H83="","",VLOOKUP(H83,'Вода SKU'!$A$1:$B$150,2,0))</f>
        <v/>
      </c>
      <c r="U83">
        <f t="shared" ca="1" si="26"/>
        <v>1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x14ac:dyDescent="0.2">
      <c r="J84" s="9" t="str">
        <f t="shared" ca="1" si="20"/>
        <v/>
      </c>
      <c r="K84" s="17" t="str">
        <f>IF(H84="", "", IF(H84="-","",VLOOKUP(H84, 'Вода SKU'!$A$1:$C$1000, 3, 0)))</f>
        <v/>
      </c>
      <c r="M84" s="19"/>
      <c r="N84" s="18" t="str">
        <f t="shared" ca="1" si="21"/>
        <v/>
      </c>
      <c r="P84">
        <f t="shared" si="22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IF(H84="","",VLOOKUP(H84,'Вода SKU'!$A$1:$B$150,2,0))</f>
        <v/>
      </c>
      <c r="U84">
        <f t="shared" ca="1" si="26"/>
        <v>1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x14ac:dyDescent="0.2">
      <c r="J85" s="9" t="str">
        <f t="shared" ca="1" si="20"/>
        <v/>
      </c>
      <c r="K85" s="17" t="str">
        <f>IF(H85="", "", IF(H85="-","",VLOOKUP(H85, 'Вода SKU'!$A$1:$C$1000, 3, 0)))</f>
        <v/>
      </c>
      <c r="M85" s="19"/>
      <c r="N85" s="18" t="str">
        <f t="shared" ca="1" si="21"/>
        <v/>
      </c>
      <c r="P85">
        <f t="shared" si="22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IF(H85="","",VLOOKUP(H85,'Вода SKU'!$A$1:$B$150,2,0))</f>
        <v/>
      </c>
      <c r="U85">
        <f t="shared" ca="1" si="26"/>
        <v>1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x14ac:dyDescent="0.2">
      <c r="J86" s="9" t="str">
        <f t="shared" ca="1" si="20"/>
        <v/>
      </c>
      <c r="K86" s="17" t="str">
        <f>IF(H86="", "", IF(H86="-","",VLOOKUP(H86, 'Вода SKU'!$A$1:$C$1000, 3, 0)))</f>
        <v/>
      </c>
      <c r="M86" s="19"/>
      <c r="N86" s="18" t="str">
        <f t="shared" ca="1" si="21"/>
        <v/>
      </c>
      <c r="P86">
        <f t="shared" si="22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IF(H86="","",VLOOKUP(H86,'Вода SKU'!$A$1:$B$150,2,0))</f>
        <v/>
      </c>
      <c r="U86">
        <f t="shared" ca="1" si="26"/>
        <v>1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x14ac:dyDescent="0.2">
      <c r="J87" s="9" t="str">
        <f t="shared" ca="1" si="20"/>
        <v/>
      </c>
      <c r="K87" s="17" t="str">
        <f>IF(H87="", "", IF(H87="-","",VLOOKUP(H87, 'Вода SKU'!$A$1:$C$1000, 3, 0)))</f>
        <v/>
      </c>
      <c r="M87" s="19"/>
      <c r="N87" s="18" t="str">
        <f t="shared" ca="1" si="21"/>
        <v/>
      </c>
      <c r="P87">
        <f t="shared" si="22"/>
        <v>0</v>
      </c>
      <c r="Q87">
        <f t="shared" ca="1" si="30"/>
        <v>0</v>
      </c>
      <c r="R87">
        <f t="shared" si="24"/>
        <v>0</v>
      </c>
      <c r="S87">
        <f t="shared" ca="1" si="25"/>
        <v>0</v>
      </c>
      <c r="T87" t="str">
        <f>IF(H87="","",VLOOKUP(H87,'Вода SKU'!$A$1:$B$150,2,0))</f>
        <v/>
      </c>
      <c r="U87">
        <f t="shared" ca="1" si="26"/>
        <v>1</v>
      </c>
      <c r="V87">
        <f t="shared" si="27"/>
        <v>0</v>
      </c>
      <c r="W87">
        <f t="shared" ca="1" si="28"/>
        <v>0</v>
      </c>
      <c r="X87" t="str">
        <f t="shared" ca="1" si="29"/>
        <v/>
      </c>
    </row>
    <row r="88" spans="10:24" x14ac:dyDescent="0.2">
      <c r="J88" s="9" t="str">
        <f t="shared" ca="1" si="20"/>
        <v/>
      </c>
      <c r="K88" s="17" t="str">
        <f>IF(H88="", "", IF(H88="-","",VLOOKUP(H88, 'Вода SKU'!$A$1:$C$1000, 3, 0)))</f>
        <v/>
      </c>
      <c r="M88" s="19"/>
      <c r="N88" s="18" t="str">
        <f t="shared" ca="1" si="21"/>
        <v/>
      </c>
      <c r="P88">
        <f t="shared" si="22"/>
        <v>0</v>
      </c>
      <c r="Q88">
        <f t="shared" ca="1" si="30"/>
        <v>0</v>
      </c>
      <c r="R88">
        <f t="shared" si="24"/>
        <v>0</v>
      </c>
      <c r="S88">
        <f t="shared" ca="1" si="25"/>
        <v>0</v>
      </c>
      <c r="T88" t="str">
        <f>IF(H88="","",VLOOKUP(H88,'Вода SKU'!$A$1:$B$150,2,0))</f>
        <v/>
      </c>
      <c r="U88">
        <f t="shared" ca="1" si="26"/>
        <v>1</v>
      </c>
      <c r="V88">
        <f t="shared" si="27"/>
        <v>0</v>
      </c>
      <c r="W88">
        <f t="shared" ca="1" si="28"/>
        <v>0</v>
      </c>
      <c r="X88" t="str">
        <f t="shared" ca="1" si="29"/>
        <v/>
      </c>
    </row>
    <row r="89" spans="10:24" x14ac:dyDescent="0.2">
      <c r="J89" s="9" t="str">
        <f t="shared" ca="1" si="20"/>
        <v/>
      </c>
      <c r="K89" s="17" t="str">
        <f>IF(H89="", "", IF(H89="-","",VLOOKUP(H89, 'Вода SKU'!$A$1:$C$1000, 3, 0)))</f>
        <v/>
      </c>
      <c r="M89" s="19"/>
      <c r="N89" s="18" t="str">
        <f t="shared" ca="1" si="21"/>
        <v/>
      </c>
      <c r="P89">
        <f t="shared" si="22"/>
        <v>0</v>
      </c>
      <c r="Q89">
        <f t="shared" ca="1" si="30"/>
        <v>0</v>
      </c>
      <c r="R89">
        <f t="shared" si="24"/>
        <v>0</v>
      </c>
      <c r="S89">
        <f t="shared" ca="1" si="25"/>
        <v>0</v>
      </c>
      <c r="T89" t="str">
        <f>IF(H89="","",VLOOKUP(H89,'Вода SKU'!$A$1:$B$150,2,0))</f>
        <v/>
      </c>
      <c r="U89">
        <f t="shared" ca="1" si="26"/>
        <v>1</v>
      </c>
      <c r="V89">
        <f t="shared" si="27"/>
        <v>0</v>
      </c>
      <c r="W89">
        <f t="shared" ca="1" si="28"/>
        <v>0</v>
      </c>
      <c r="X89" t="str">
        <f t="shared" ca="1" si="29"/>
        <v/>
      </c>
    </row>
    <row r="90" spans="10:24" x14ac:dyDescent="0.2">
      <c r="J90" s="9" t="str">
        <f t="shared" ca="1" si="20"/>
        <v/>
      </c>
      <c r="K90" s="17" t="str">
        <f>IF(H90="", "", IF(H90="-","",VLOOKUP(H90, 'Вода SKU'!$A$1:$C$1000, 3, 0)))</f>
        <v/>
      </c>
      <c r="M90" s="19"/>
      <c r="N90" s="18" t="str">
        <f t="shared" ca="1" si="21"/>
        <v/>
      </c>
      <c r="P90">
        <f t="shared" si="22"/>
        <v>0</v>
      </c>
      <c r="Q90">
        <f t="shared" ca="1" si="30"/>
        <v>0</v>
      </c>
      <c r="R90">
        <f t="shared" si="24"/>
        <v>0</v>
      </c>
      <c r="S90">
        <f t="shared" ca="1" si="25"/>
        <v>0</v>
      </c>
      <c r="T90" t="str">
        <f>IF(H90="","",VLOOKUP(H90,'Вода SKU'!$A$1:$B$150,2,0))</f>
        <v/>
      </c>
      <c r="U90">
        <f t="shared" ca="1" si="26"/>
        <v>1</v>
      </c>
      <c r="V90">
        <f t="shared" si="27"/>
        <v>0</v>
      </c>
      <c r="W90">
        <f t="shared" ca="1" si="28"/>
        <v>0</v>
      </c>
      <c r="X90" t="str">
        <f t="shared" ca="1" si="29"/>
        <v/>
      </c>
    </row>
    <row r="91" spans="10:24" x14ac:dyDescent="0.2">
      <c r="J91" s="9" t="str">
        <f t="shared" ca="1" si="20"/>
        <v/>
      </c>
      <c r="K91" s="17" t="str">
        <f>IF(H91="", "", IF(H91="-","",VLOOKUP(H91, 'Вода SKU'!$A$1:$C$1000, 3, 0)))</f>
        <v/>
      </c>
      <c r="M91" s="19"/>
      <c r="N91" s="18" t="str">
        <f t="shared" ca="1" si="21"/>
        <v/>
      </c>
      <c r="P91">
        <f t="shared" si="22"/>
        <v>0</v>
      </c>
      <c r="Q91">
        <f t="shared" ca="1" si="30"/>
        <v>0</v>
      </c>
      <c r="R91">
        <f t="shared" si="24"/>
        <v>0</v>
      </c>
      <c r="S91">
        <f t="shared" ca="1" si="25"/>
        <v>0</v>
      </c>
      <c r="T91" t="str">
        <f>IF(H91="","",VLOOKUP(H91,'Вода SKU'!$A$1:$B$150,2,0))</f>
        <v/>
      </c>
      <c r="U91">
        <f t="shared" ca="1" si="26"/>
        <v>1</v>
      </c>
      <c r="V91">
        <f t="shared" si="27"/>
        <v>0</v>
      </c>
      <c r="W91">
        <f t="shared" ca="1" si="28"/>
        <v>0</v>
      </c>
      <c r="X91" t="str">
        <f t="shared" ca="1" si="29"/>
        <v/>
      </c>
    </row>
    <row r="92" spans="10:24" x14ac:dyDescent="0.2">
      <c r="J92" s="9" t="str">
        <f t="shared" ca="1" si="20"/>
        <v/>
      </c>
      <c r="K92" s="17" t="str">
        <f>IF(H92="", "", IF(H92="-","",VLOOKUP(H92, 'Вода SKU'!$A$1:$C$1000, 3, 0)))</f>
        <v/>
      </c>
      <c r="M92" s="19"/>
      <c r="N92" s="18" t="str">
        <f t="shared" ca="1" si="21"/>
        <v/>
      </c>
      <c r="P92">
        <f t="shared" si="22"/>
        <v>0</v>
      </c>
      <c r="Q92">
        <f t="shared" ca="1" si="30"/>
        <v>0</v>
      </c>
      <c r="R92">
        <f t="shared" si="24"/>
        <v>0</v>
      </c>
      <c r="S92">
        <f t="shared" ca="1" si="25"/>
        <v>0</v>
      </c>
      <c r="T92" t="str">
        <f>IF(H92="","",VLOOKUP(H92,'Вода SKU'!$A$1:$B$150,2,0))</f>
        <v/>
      </c>
      <c r="U92">
        <f t="shared" ca="1" si="26"/>
        <v>1</v>
      </c>
      <c r="V92">
        <f t="shared" si="27"/>
        <v>0</v>
      </c>
      <c r="W92">
        <f t="shared" ca="1" si="28"/>
        <v>0</v>
      </c>
      <c r="X92" t="str">
        <f t="shared" ca="1" si="29"/>
        <v/>
      </c>
    </row>
    <row r="93" spans="10:24" x14ac:dyDescent="0.2">
      <c r="J93" s="9" t="str">
        <f t="shared" ca="1" si="20"/>
        <v/>
      </c>
      <c r="K93" s="17" t="str">
        <f>IF(H93="", "", IF(H93="-","",VLOOKUP(H93, 'Вода SKU'!$A$1:$C$1000, 3, 0)))</f>
        <v/>
      </c>
      <c r="M93" s="19"/>
      <c r="N93" s="18" t="str">
        <f t="shared" ca="1" si="21"/>
        <v/>
      </c>
      <c r="P93">
        <f t="shared" si="22"/>
        <v>0</v>
      </c>
      <c r="Q93">
        <f t="shared" ca="1" si="30"/>
        <v>0</v>
      </c>
      <c r="R93">
        <f t="shared" si="24"/>
        <v>0</v>
      </c>
      <c r="S93">
        <f t="shared" ca="1" si="25"/>
        <v>0</v>
      </c>
      <c r="T93" t="str">
        <f>IF(H93="","",VLOOKUP(H93,'Вода SKU'!$A$1:$B$150,2,0))</f>
        <v/>
      </c>
      <c r="U93">
        <f t="shared" ca="1" si="26"/>
        <v>1</v>
      </c>
      <c r="V93">
        <f t="shared" si="27"/>
        <v>0</v>
      </c>
      <c r="W93">
        <f t="shared" ca="1" si="28"/>
        <v>0</v>
      </c>
      <c r="X93" t="str">
        <f t="shared" ca="1" si="29"/>
        <v/>
      </c>
    </row>
    <row r="94" spans="10:24" x14ac:dyDescent="0.2">
      <c r="J94" s="9" t="str">
        <f t="shared" ca="1" si="20"/>
        <v/>
      </c>
      <c r="K94" s="17" t="str">
        <f>IF(H94="", "", IF(H94="-","",VLOOKUP(H94, 'Вода SKU'!$A$1:$C$1000, 3, 0)))</f>
        <v/>
      </c>
      <c r="M94" s="19"/>
      <c r="N94" s="18" t="str">
        <f t="shared" ca="1" si="21"/>
        <v/>
      </c>
      <c r="P94">
        <f t="shared" si="22"/>
        <v>0</v>
      </c>
      <c r="Q94">
        <f t="shared" ca="1" si="30"/>
        <v>0</v>
      </c>
      <c r="R94">
        <f t="shared" si="24"/>
        <v>0</v>
      </c>
      <c r="S94">
        <f t="shared" ca="1" si="25"/>
        <v>0</v>
      </c>
      <c r="T94" t="str">
        <f>IF(H94="","",VLOOKUP(H94,'Вода SKU'!$A$1:$B$150,2,0))</f>
        <v/>
      </c>
      <c r="U94">
        <f t="shared" ca="1" si="26"/>
        <v>1</v>
      </c>
      <c r="V94">
        <f t="shared" si="27"/>
        <v>0</v>
      </c>
      <c r="W94">
        <f t="shared" ca="1" si="28"/>
        <v>0</v>
      </c>
      <c r="X94" t="str">
        <f t="shared" ca="1" si="29"/>
        <v/>
      </c>
    </row>
    <row r="95" spans="10:24" x14ac:dyDescent="0.2">
      <c r="J95" s="9" t="str">
        <f t="shared" ca="1" si="20"/>
        <v/>
      </c>
      <c r="K95" s="17" t="str">
        <f>IF(H95="", "", IF(H95="-","",VLOOKUP(H95, 'Вода SKU'!$A$1:$C$1000, 3, 0)))</f>
        <v/>
      </c>
      <c r="M95" s="19"/>
      <c r="N95" s="18" t="str">
        <f t="shared" ca="1" si="21"/>
        <v/>
      </c>
      <c r="P95">
        <f t="shared" si="22"/>
        <v>0</v>
      </c>
      <c r="Q95">
        <f t="shared" ca="1" si="30"/>
        <v>0</v>
      </c>
      <c r="R95">
        <f t="shared" si="24"/>
        <v>0</v>
      </c>
      <c r="S95">
        <f t="shared" ca="1" si="25"/>
        <v>0</v>
      </c>
      <c r="T95" t="str">
        <f>IF(H95="","",VLOOKUP(H95,'Вода SKU'!$A$1:$B$150,2,0))</f>
        <v/>
      </c>
      <c r="U95">
        <f t="shared" ca="1" si="26"/>
        <v>1</v>
      </c>
      <c r="V95">
        <f t="shared" si="27"/>
        <v>0</v>
      </c>
      <c r="W95">
        <f t="shared" ca="1" si="28"/>
        <v>0</v>
      </c>
      <c r="X95" t="str">
        <f t="shared" ca="1" si="29"/>
        <v/>
      </c>
    </row>
    <row r="96" spans="10:24" x14ac:dyDescent="0.2">
      <c r="J96" s="9" t="str">
        <f t="shared" ca="1" si="20"/>
        <v/>
      </c>
      <c r="K96" s="17" t="str">
        <f>IF(H96="", "", IF(H96="-","",VLOOKUP(H96, 'Вода SKU'!$A$1:$C$1000, 3, 0)))</f>
        <v/>
      </c>
      <c r="M96" s="19"/>
      <c r="N96" s="18" t="str">
        <f t="shared" ca="1" si="21"/>
        <v/>
      </c>
      <c r="P96">
        <f t="shared" si="22"/>
        <v>0</v>
      </c>
      <c r="Q96">
        <f t="shared" ca="1" si="30"/>
        <v>0</v>
      </c>
      <c r="R96">
        <f t="shared" si="24"/>
        <v>0</v>
      </c>
      <c r="S96">
        <f t="shared" ca="1" si="25"/>
        <v>0</v>
      </c>
      <c r="T96" t="str">
        <f>IF(H96="","",VLOOKUP(H96,'Вода SKU'!$A$1:$B$150,2,0))</f>
        <v/>
      </c>
      <c r="U96">
        <f t="shared" ca="1" si="26"/>
        <v>1</v>
      </c>
      <c r="V96">
        <f t="shared" si="27"/>
        <v>0</v>
      </c>
      <c r="W96">
        <f t="shared" ca="1" si="28"/>
        <v>0</v>
      </c>
      <c r="X96" t="str">
        <f t="shared" ca="1" si="29"/>
        <v/>
      </c>
    </row>
    <row r="97" spans="10:24" x14ac:dyDescent="0.2">
      <c r="J97" s="9" t="str">
        <f t="shared" ca="1" si="20"/>
        <v/>
      </c>
      <c r="K97" s="17" t="str">
        <f>IF(H97="", "", IF(H97="-","",VLOOKUP(H97, 'Вода SKU'!$A$1:$C$1000, 3, 0)))</f>
        <v/>
      </c>
      <c r="M97" s="19"/>
      <c r="N97" s="18" t="str">
        <f t="shared" ca="1" si="21"/>
        <v/>
      </c>
      <c r="P97">
        <f t="shared" si="22"/>
        <v>0</v>
      </c>
      <c r="Q97">
        <f t="shared" ca="1" si="30"/>
        <v>0</v>
      </c>
      <c r="R97">
        <f t="shared" si="24"/>
        <v>0</v>
      </c>
      <c r="S97">
        <f t="shared" ca="1" si="25"/>
        <v>0</v>
      </c>
      <c r="T97" t="str">
        <f>IF(H97="","",VLOOKUP(H97,'Вода SKU'!$A$1:$B$150,2,0))</f>
        <v/>
      </c>
      <c r="U97">
        <f t="shared" ca="1" si="26"/>
        <v>1</v>
      </c>
      <c r="V97">
        <f t="shared" si="27"/>
        <v>0</v>
      </c>
      <c r="W97">
        <f t="shared" ca="1" si="28"/>
        <v>0</v>
      </c>
      <c r="X97" t="str">
        <f t="shared" ca="1" si="29"/>
        <v/>
      </c>
    </row>
    <row r="98" spans="10:24" x14ac:dyDescent="0.2">
      <c r="J98" s="9" t="str">
        <f t="shared" ref="J98:J122" ca="1" si="31">IF(M98="", IF(O98="","",X98+(INDIRECT("S" &amp; ROW() - 1) - S98)),IF(O98="", "", INDIRECT("S" &amp; ROW() - 1) - S98))</f>
        <v/>
      </c>
      <c r="K98" s="17" t="str">
        <f>IF(H98="", "", IF(H98="-","",VLOOKUP(H98, 'Вода SKU'!$A$1:$C$1000, 3, 0)))</f>
        <v/>
      </c>
      <c r="M98" s="19"/>
      <c r="N98" s="18" t="str">
        <f t="shared" ref="N98:N129" ca="1" si="32">IF(M98="", IF(X98=0, "", X98), IF(V98 = "", "", IF(V98/U98 = 0, "", V98/U98)))</f>
        <v/>
      </c>
      <c r="P98">
        <f t="shared" ref="P98:P129" si="33">IF(O98 = "-", -W98,I98)</f>
        <v>0</v>
      </c>
      <c r="Q98">
        <f t="shared" ca="1" si="30"/>
        <v>0</v>
      </c>
      <c r="R98">
        <f t="shared" ref="R98:R122" si="34">IF(O98="-",1,0)</f>
        <v>0</v>
      </c>
      <c r="S98">
        <f t="shared" ref="S98:S122" ca="1" si="35">IF(Q98 = 0, INDIRECT("S" &amp; ROW() - 1), Q98)</f>
        <v>0</v>
      </c>
      <c r="T98" t="str">
        <f>IF(H98="","",VLOOKUP(H98,'Вода SKU'!$A$1:$B$150,2,0))</f>
        <v/>
      </c>
      <c r="U98">
        <f t="shared" ref="U98:U122" ca="1" si="36">IF(OFFSET($C$1, 1, 0)="", 1, 8000/OFFSET($C$1, 1, 0))</f>
        <v>1</v>
      </c>
      <c r="V98">
        <f t="shared" ref="V98:V122" si="37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9" ca="1" si="38">IF(V98 = "", "", V98/U98)</f>
        <v>0</v>
      </c>
      <c r="X98" t="str">
        <f t="shared" ref="X98:X122" ca="1" si="39">IF(O98="", "", MAX(ROUND(-(INDIRECT("S" &amp; ROW() - 1) - S98)/OFFSET($C$1, 1, 0), 0), 1) * OFFSET($C$1, 1, 0))</f>
        <v/>
      </c>
    </row>
    <row r="99" spans="10:24" x14ac:dyDescent="0.2">
      <c r="J99" s="9" t="str">
        <f t="shared" ca="1" si="31"/>
        <v/>
      </c>
      <c r="K99" s="17" t="str">
        <f>IF(H99="", "", IF(H99="-","",VLOOKUP(H99, 'Вода SKU'!$A$1:$C$1000, 3, 0)))</f>
        <v/>
      </c>
      <c r="M99" s="19"/>
      <c r="N99" s="18" t="str">
        <f t="shared" ca="1" si="32"/>
        <v/>
      </c>
      <c r="P99">
        <f t="shared" si="33"/>
        <v>0</v>
      </c>
      <c r="Q99">
        <f t="shared" ca="1" si="30"/>
        <v>0</v>
      </c>
      <c r="R99">
        <f t="shared" si="34"/>
        <v>0</v>
      </c>
      <c r="S99">
        <f t="shared" ca="1" si="35"/>
        <v>0</v>
      </c>
      <c r="T99" t="str">
        <f>IF(H99="","",VLOOKUP(H99,'Вода SKU'!$A$1:$B$150,2,0))</f>
        <v/>
      </c>
      <c r="U99">
        <f t="shared" ca="1" si="36"/>
        <v>1</v>
      </c>
      <c r="V99">
        <f t="shared" si="37"/>
        <v>0</v>
      </c>
      <c r="W99">
        <f t="shared" ca="1" si="38"/>
        <v>0</v>
      </c>
      <c r="X99" t="str">
        <f t="shared" ca="1" si="39"/>
        <v/>
      </c>
    </row>
    <row r="100" spans="10:24" x14ac:dyDescent="0.2">
      <c r="J100" s="9" t="str">
        <f t="shared" ca="1" si="31"/>
        <v/>
      </c>
      <c r="K100" s="17" t="str">
        <f>IF(H100="", "", IF(H100="-","",VLOOKUP(H100, 'Вода SKU'!$A$1:$C$1000, 3, 0)))</f>
        <v/>
      </c>
      <c r="M100" s="19"/>
      <c r="N100" s="18" t="str">
        <f t="shared" ca="1" si="32"/>
        <v/>
      </c>
      <c r="P100">
        <f t="shared" si="33"/>
        <v>0</v>
      </c>
      <c r="Q100">
        <f t="shared" ref="Q100:Q122" ca="1" si="40">IF(O100 = "-", SUM(INDIRECT(ADDRESS(2,COLUMN(P100)) &amp; ":" &amp; ADDRESS(ROW(),COLUMN(P100)))), 0)</f>
        <v>0</v>
      </c>
      <c r="R100">
        <f t="shared" si="34"/>
        <v>0</v>
      </c>
      <c r="S100">
        <f t="shared" ca="1" si="35"/>
        <v>0</v>
      </c>
      <c r="T100" t="str">
        <f>IF(H100="","",VLOOKUP(H100,'Вода SKU'!$A$1:$B$150,2,0))</f>
        <v/>
      </c>
      <c r="U100">
        <f t="shared" ca="1" si="36"/>
        <v>1</v>
      </c>
      <c r="V100">
        <f t="shared" si="37"/>
        <v>0</v>
      </c>
      <c r="W100">
        <f t="shared" ca="1" si="38"/>
        <v>0</v>
      </c>
      <c r="X100" t="str">
        <f t="shared" ca="1" si="39"/>
        <v/>
      </c>
    </row>
    <row r="101" spans="10:24" x14ac:dyDescent="0.2">
      <c r="J101" s="9" t="str">
        <f t="shared" ca="1" si="31"/>
        <v/>
      </c>
      <c r="K101" s="17" t="str">
        <f>IF(H101="", "", IF(H101="-","",VLOOKUP(H101, 'Вода SKU'!$A$1:$C$1000, 3, 0)))</f>
        <v/>
      </c>
      <c r="M101" s="19"/>
      <c r="N101" s="18" t="str">
        <f t="shared" ca="1" si="32"/>
        <v/>
      </c>
      <c r="P101">
        <f t="shared" si="33"/>
        <v>0</v>
      </c>
      <c r="Q101">
        <f t="shared" ca="1" si="40"/>
        <v>0</v>
      </c>
      <c r="R101">
        <f t="shared" si="34"/>
        <v>0</v>
      </c>
      <c r="S101">
        <f t="shared" ca="1" si="35"/>
        <v>0</v>
      </c>
      <c r="T101" t="str">
        <f>IF(H101="","",VLOOKUP(H101,'Вода SKU'!$A$1:$B$150,2,0))</f>
        <v/>
      </c>
      <c r="U101">
        <f t="shared" ca="1" si="36"/>
        <v>1</v>
      </c>
      <c r="V101">
        <f t="shared" si="37"/>
        <v>0</v>
      </c>
      <c r="W101">
        <f t="shared" ca="1" si="38"/>
        <v>0</v>
      </c>
      <c r="X101" t="str">
        <f t="shared" ca="1" si="39"/>
        <v/>
      </c>
    </row>
    <row r="102" spans="10:24" x14ac:dyDescent="0.2">
      <c r="J102" s="9" t="str">
        <f t="shared" ca="1" si="31"/>
        <v/>
      </c>
      <c r="K102" s="17" t="str">
        <f>IF(H102="", "", IF(H102="-","",VLOOKUP(H102, 'Вода SKU'!$A$1:$C$1000, 3, 0)))</f>
        <v/>
      </c>
      <c r="M102" s="19"/>
      <c r="N102" s="18" t="str">
        <f t="shared" ca="1" si="32"/>
        <v/>
      </c>
      <c r="P102">
        <f t="shared" si="33"/>
        <v>0</v>
      </c>
      <c r="Q102">
        <f t="shared" ca="1" si="40"/>
        <v>0</v>
      </c>
      <c r="R102">
        <f t="shared" si="34"/>
        <v>0</v>
      </c>
      <c r="S102">
        <f t="shared" ca="1" si="35"/>
        <v>0</v>
      </c>
      <c r="T102" t="str">
        <f>IF(H102="","",VLOOKUP(H102,'Вода SKU'!$A$1:$B$150,2,0))</f>
        <v/>
      </c>
      <c r="U102">
        <f t="shared" ca="1" si="36"/>
        <v>1</v>
      </c>
      <c r="V102">
        <f t="shared" si="37"/>
        <v>0</v>
      </c>
      <c r="W102">
        <f t="shared" ca="1" si="38"/>
        <v>0</v>
      </c>
      <c r="X102" t="str">
        <f t="shared" ca="1" si="39"/>
        <v/>
      </c>
    </row>
    <row r="103" spans="10:24" x14ac:dyDescent="0.2">
      <c r="J103" s="9" t="str">
        <f t="shared" ca="1" si="31"/>
        <v/>
      </c>
      <c r="K103" s="17" t="str">
        <f>IF(H103="", "", IF(H103="-","",VLOOKUP(H103, 'Вода SKU'!$A$1:$C$1000, 3, 0)))</f>
        <v/>
      </c>
      <c r="M103" s="19"/>
      <c r="N103" s="18" t="str">
        <f t="shared" ca="1" si="32"/>
        <v/>
      </c>
      <c r="P103">
        <f t="shared" si="33"/>
        <v>0</v>
      </c>
      <c r="Q103">
        <f t="shared" ca="1" si="40"/>
        <v>0</v>
      </c>
      <c r="R103">
        <f t="shared" si="34"/>
        <v>0</v>
      </c>
      <c r="S103">
        <f t="shared" ca="1" si="35"/>
        <v>0</v>
      </c>
      <c r="T103" t="str">
        <f>IF(H103="","",VLOOKUP(H103,'Вода SKU'!$A$1:$B$150,2,0))</f>
        <v/>
      </c>
      <c r="U103">
        <f t="shared" ca="1" si="36"/>
        <v>1</v>
      </c>
      <c r="V103">
        <f t="shared" si="37"/>
        <v>0</v>
      </c>
      <c r="W103">
        <f t="shared" ca="1" si="38"/>
        <v>0</v>
      </c>
      <c r="X103" t="str">
        <f t="shared" ca="1" si="39"/>
        <v/>
      </c>
    </row>
    <row r="104" spans="10:24" x14ac:dyDescent="0.2">
      <c r="J104" s="9" t="str">
        <f t="shared" ca="1" si="31"/>
        <v/>
      </c>
      <c r="K104" s="17" t="str">
        <f>IF(H104="", "", IF(H104="-","",VLOOKUP(H104, 'Вода SKU'!$A$1:$C$1000, 3, 0)))</f>
        <v/>
      </c>
      <c r="M104" s="19"/>
      <c r="N104" s="18" t="str">
        <f t="shared" ca="1" si="32"/>
        <v/>
      </c>
      <c r="P104">
        <f t="shared" si="33"/>
        <v>0</v>
      </c>
      <c r="Q104">
        <f t="shared" ca="1" si="40"/>
        <v>0</v>
      </c>
      <c r="R104">
        <f t="shared" si="34"/>
        <v>0</v>
      </c>
      <c r="S104">
        <f t="shared" ca="1" si="35"/>
        <v>0</v>
      </c>
      <c r="T104" t="str">
        <f>IF(H104="","",VLOOKUP(H104,'Вода SKU'!$A$1:$B$150,2,0))</f>
        <v/>
      </c>
      <c r="U104">
        <f t="shared" ca="1" si="36"/>
        <v>1</v>
      </c>
      <c r="V104">
        <f t="shared" si="37"/>
        <v>0</v>
      </c>
      <c r="W104">
        <f t="shared" ca="1" si="38"/>
        <v>0</v>
      </c>
      <c r="X104" t="str">
        <f t="shared" ca="1" si="39"/>
        <v/>
      </c>
    </row>
    <row r="105" spans="10:24" x14ac:dyDescent="0.2">
      <c r="J105" s="9" t="str">
        <f t="shared" ca="1" si="31"/>
        <v/>
      </c>
      <c r="K105" s="17" t="str">
        <f>IF(H105="", "", IF(H105="-","",VLOOKUP(H105, 'Вода SKU'!$A$1:$C$1000, 3, 0)))</f>
        <v/>
      </c>
      <c r="M105" s="19"/>
      <c r="N105" s="18" t="str">
        <f t="shared" ca="1" si="32"/>
        <v/>
      </c>
      <c r="P105">
        <f t="shared" si="33"/>
        <v>0</v>
      </c>
      <c r="Q105">
        <f t="shared" ca="1" si="40"/>
        <v>0</v>
      </c>
      <c r="R105">
        <f t="shared" si="34"/>
        <v>0</v>
      </c>
      <c r="S105">
        <f t="shared" ca="1" si="35"/>
        <v>0</v>
      </c>
      <c r="T105" t="str">
        <f>IF(H105="","",VLOOKUP(H105,'Вода SKU'!$A$1:$B$150,2,0))</f>
        <v/>
      </c>
      <c r="U105">
        <f t="shared" ca="1" si="36"/>
        <v>1</v>
      </c>
      <c r="V105">
        <f t="shared" si="37"/>
        <v>0</v>
      </c>
      <c r="W105">
        <f t="shared" ca="1" si="38"/>
        <v>0</v>
      </c>
      <c r="X105" t="str">
        <f t="shared" ca="1" si="39"/>
        <v/>
      </c>
    </row>
    <row r="106" spans="10:24" x14ac:dyDescent="0.2">
      <c r="J106" s="9" t="str">
        <f t="shared" ca="1" si="31"/>
        <v/>
      </c>
      <c r="K106" s="17" t="str">
        <f>IF(H106="", "", IF(H106="-","",VLOOKUP(H106, 'Вода SKU'!$A$1:$C$1000, 3, 0)))</f>
        <v/>
      </c>
      <c r="M106" s="19"/>
      <c r="N106" s="18" t="str">
        <f t="shared" ca="1" si="32"/>
        <v/>
      </c>
      <c r="P106">
        <f t="shared" si="33"/>
        <v>0</v>
      </c>
      <c r="Q106">
        <f t="shared" ca="1" si="40"/>
        <v>0</v>
      </c>
      <c r="R106">
        <f t="shared" si="34"/>
        <v>0</v>
      </c>
      <c r="S106">
        <f t="shared" ca="1" si="35"/>
        <v>0</v>
      </c>
      <c r="T106" t="str">
        <f>IF(H106="","",VLOOKUP(H106,'Вода SKU'!$A$1:$B$150,2,0))</f>
        <v/>
      </c>
      <c r="U106">
        <f t="shared" ca="1" si="36"/>
        <v>1</v>
      </c>
      <c r="V106">
        <f t="shared" si="37"/>
        <v>0</v>
      </c>
      <c r="W106">
        <f t="shared" ca="1" si="38"/>
        <v>0</v>
      </c>
      <c r="X106" t="str">
        <f t="shared" ca="1" si="39"/>
        <v/>
      </c>
    </row>
    <row r="107" spans="10:24" x14ac:dyDescent="0.2">
      <c r="J107" s="9" t="str">
        <f t="shared" ca="1" si="31"/>
        <v/>
      </c>
      <c r="K107" s="17" t="str">
        <f>IF(H107="", "", IF(H107="-","",VLOOKUP(H107, 'Вода SKU'!$A$1:$C$1000, 3, 0)))</f>
        <v/>
      </c>
      <c r="M107" s="19"/>
      <c r="N107" s="18" t="str">
        <f t="shared" ca="1" si="32"/>
        <v/>
      </c>
      <c r="P107">
        <f t="shared" si="33"/>
        <v>0</v>
      </c>
      <c r="Q107">
        <f t="shared" ca="1" si="40"/>
        <v>0</v>
      </c>
      <c r="R107">
        <f t="shared" si="34"/>
        <v>0</v>
      </c>
      <c r="S107">
        <f t="shared" ca="1" si="35"/>
        <v>0</v>
      </c>
      <c r="T107" t="str">
        <f>IF(H107="","",VLOOKUP(H107,'Вода SKU'!$A$1:$B$150,2,0))</f>
        <v/>
      </c>
      <c r="U107">
        <f t="shared" ca="1" si="36"/>
        <v>1</v>
      </c>
      <c r="V107">
        <f t="shared" si="37"/>
        <v>0</v>
      </c>
      <c r="W107">
        <f t="shared" ca="1" si="38"/>
        <v>0</v>
      </c>
      <c r="X107" t="str">
        <f t="shared" ca="1" si="39"/>
        <v/>
      </c>
    </row>
    <row r="108" spans="10:24" x14ac:dyDescent="0.2">
      <c r="J108" s="9" t="str">
        <f t="shared" ca="1" si="31"/>
        <v/>
      </c>
      <c r="K108" s="17" t="str">
        <f>IF(H108="", "", IF(H108="-","",VLOOKUP(H108, 'Вода SKU'!$A$1:$C$1000, 3, 0)))</f>
        <v/>
      </c>
      <c r="M108" s="19"/>
      <c r="N108" s="18" t="str">
        <f t="shared" ca="1" si="32"/>
        <v/>
      </c>
      <c r="P108">
        <f t="shared" si="33"/>
        <v>0</v>
      </c>
      <c r="Q108">
        <f t="shared" ca="1" si="40"/>
        <v>0</v>
      </c>
      <c r="R108">
        <f t="shared" si="34"/>
        <v>0</v>
      </c>
      <c r="S108">
        <f t="shared" ca="1" si="35"/>
        <v>0</v>
      </c>
      <c r="T108" t="str">
        <f>IF(H108="","",VLOOKUP(H108,'Вода SKU'!$A$1:$B$150,2,0))</f>
        <v/>
      </c>
      <c r="U108">
        <f t="shared" ca="1" si="36"/>
        <v>1</v>
      </c>
      <c r="V108">
        <f t="shared" si="37"/>
        <v>0</v>
      </c>
      <c r="W108">
        <f t="shared" ca="1" si="38"/>
        <v>0</v>
      </c>
      <c r="X108" t="str">
        <f t="shared" ca="1" si="39"/>
        <v/>
      </c>
    </row>
    <row r="109" spans="10:24" x14ac:dyDescent="0.2">
      <c r="J109" s="9" t="str">
        <f t="shared" ca="1" si="31"/>
        <v/>
      </c>
      <c r="K109" s="17" t="str">
        <f>IF(H109="", "", IF(H109="-","",VLOOKUP(H109, 'Вода SKU'!$A$1:$C$1000, 3, 0)))</f>
        <v/>
      </c>
      <c r="M109" s="19"/>
      <c r="N109" s="18" t="str">
        <f t="shared" ca="1" si="32"/>
        <v/>
      </c>
      <c r="P109">
        <f t="shared" si="33"/>
        <v>0</v>
      </c>
      <c r="Q109">
        <f t="shared" ca="1" si="40"/>
        <v>0</v>
      </c>
      <c r="R109">
        <f t="shared" si="34"/>
        <v>0</v>
      </c>
      <c r="S109">
        <f t="shared" ca="1" si="35"/>
        <v>0</v>
      </c>
      <c r="T109" t="str">
        <f>IF(H109="","",VLOOKUP(H109,'Вода SKU'!$A$1:$B$150,2,0))</f>
        <v/>
      </c>
      <c r="U109">
        <f t="shared" ca="1" si="36"/>
        <v>1</v>
      </c>
      <c r="V109">
        <f t="shared" si="37"/>
        <v>0</v>
      </c>
      <c r="W109">
        <f t="shared" ca="1" si="38"/>
        <v>0</v>
      </c>
      <c r="X109" t="str">
        <f t="shared" ca="1" si="39"/>
        <v/>
      </c>
    </row>
    <row r="110" spans="10:24" x14ac:dyDescent="0.2">
      <c r="J110" s="9" t="str">
        <f t="shared" ca="1" si="31"/>
        <v/>
      </c>
      <c r="K110" s="17" t="str">
        <f>IF(H110="", "", IF(H110="-","",VLOOKUP(H110, 'Вода SKU'!$A$1:$C$1000, 3, 0)))</f>
        <v/>
      </c>
      <c r="M110" s="19"/>
      <c r="N110" s="18" t="str">
        <f t="shared" ca="1" si="32"/>
        <v/>
      </c>
      <c r="P110">
        <f t="shared" si="33"/>
        <v>0</v>
      </c>
      <c r="Q110">
        <f t="shared" ca="1" si="40"/>
        <v>0</v>
      </c>
      <c r="R110">
        <f t="shared" si="34"/>
        <v>0</v>
      </c>
      <c r="S110">
        <f t="shared" ca="1" si="35"/>
        <v>0</v>
      </c>
      <c r="T110" t="str">
        <f>IF(H110="","",VLOOKUP(H110,'Вода SKU'!$A$1:$B$150,2,0))</f>
        <v/>
      </c>
      <c r="U110">
        <f t="shared" ca="1" si="36"/>
        <v>1</v>
      </c>
      <c r="V110">
        <f t="shared" si="37"/>
        <v>0</v>
      </c>
      <c r="W110">
        <f t="shared" ca="1" si="38"/>
        <v>0</v>
      </c>
      <c r="X110" t="str">
        <f t="shared" ca="1" si="39"/>
        <v/>
      </c>
    </row>
    <row r="111" spans="10:24" x14ac:dyDescent="0.2">
      <c r="J111" s="9" t="str">
        <f t="shared" ca="1" si="31"/>
        <v/>
      </c>
      <c r="K111" s="17" t="str">
        <f>IF(H111="", "", IF(H111="-","",VLOOKUP(H111, 'Вода SKU'!$A$1:$C$1000, 3, 0)))</f>
        <v/>
      </c>
      <c r="M111" s="19"/>
      <c r="N111" s="18" t="str">
        <f t="shared" ca="1" si="32"/>
        <v/>
      </c>
      <c r="P111">
        <f t="shared" si="33"/>
        <v>0</v>
      </c>
      <c r="Q111">
        <f t="shared" ca="1" si="40"/>
        <v>0</v>
      </c>
      <c r="R111">
        <f t="shared" si="34"/>
        <v>0</v>
      </c>
      <c r="S111">
        <f t="shared" ca="1" si="35"/>
        <v>0</v>
      </c>
      <c r="T111" t="str">
        <f>IF(H111="","",VLOOKUP(H111,'Вода SKU'!$A$1:$B$150,2,0))</f>
        <v/>
      </c>
      <c r="U111">
        <f t="shared" ca="1" si="36"/>
        <v>1</v>
      </c>
      <c r="V111">
        <f t="shared" si="37"/>
        <v>0</v>
      </c>
      <c r="W111">
        <f t="shared" ca="1" si="38"/>
        <v>0</v>
      </c>
      <c r="X111" t="str">
        <f t="shared" ca="1" si="39"/>
        <v/>
      </c>
    </row>
    <row r="112" spans="10:24" x14ac:dyDescent="0.2">
      <c r="J112" s="9" t="str">
        <f t="shared" ca="1" si="31"/>
        <v/>
      </c>
      <c r="K112" s="17" t="str">
        <f>IF(H112="", "", IF(H112="-","",VLOOKUP(H112, 'Вода SKU'!$A$1:$C$1000, 3, 0)))</f>
        <v/>
      </c>
      <c r="M112" s="19"/>
      <c r="N112" s="18" t="str">
        <f t="shared" ca="1" si="32"/>
        <v/>
      </c>
      <c r="P112">
        <f t="shared" si="33"/>
        <v>0</v>
      </c>
      <c r="Q112">
        <f t="shared" ca="1" si="40"/>
        <v>0</v>
      </c>
      <c r="R112">
        <f t="shared" si="34"/>
        <v>0</v>
      </c>
      <c r="S112">
        <f t="shared" ca="1" si="35"/>
        <v>0</v>
      </c>
      <c r="T112" t="str">
        <f>IF(H112="","",VLOOKUP(H112,'Вода SKU'!$A$1:$B$150,2,0))</f>
        <v/>
      </c>
      <c r="U112">
        <f t="shared" ca="1" si="36"/>
        <v>1</v>
      </c>
      <c r="V112">
        <f t="shared" si="37"/>
        <v>0</v>
      </c>
      <c r="W112">
        <f t="shared" ca="1" si="38"/>
        <v>0</v>
      </c>
      <c r="X112" t="str">
        <f t="shared" ca="1" si="39"/>
        <v/>
      </c>
    </row>
    <row r="113" spans="10:24" x14ac:dyDescent="0.2">
      <c r="J113" s="9" t="str">
        <f t="shared" ca="1" si="31"/>
        <v/>
      </c>
      <c r="K113" s="17" t="str">
        <f>IF(H113="", "", IF(H113="-","",VLOOKUP(H113, 'Вода SKU'!$A$1:$C$1000, 3, 0)))</f>
        <v/>
      </c>
      <c r="M113" s="19"/>
      <c r="N113" s="18" t="str">
        <f t="shared" ca="1" si="32"/>
        <v/>
      </c>
      <c r="P113">
        <f t="shared" si="33"/>
        <v>0</v>
      </c>
      <c r="Q113">
        <f t="shared" ca="1" si="40"/>
        <v>0</v>
      </c>
      <c r="R113">
        <f t="shared" si="34"/>
        <v>0</v>
      </c>
      <c r="S113">
        <f t="shared" ca="1" si="35"/>
        <v>0</v>
      </c>
      <c r="T113" t="str">
        <f>IF(H113="","",VLOOKUP(H113,'Вода SKU'!$A$1:$B$150,2,0))</f>
        <v/>
      </c>
      <c r="U113">
        <f t="shared" ca="1" si="36"/>
        <v>1</v>
      </c>
      <c r="V113">
        <f t="shared" si="37"/>
        <v>0</v>
      </c>
      <c r="W113">
        <f t="shared" ca="1" si="38"/>
        <v>0</v>
      </c>
      <c r="X113" t="str">
        <f t="shared" ca="1" si="39"/>
        <v/>
      </c>
    </row>
    <row r="114" spans="10:24" x14ac:dyDescent="0.2">
      <c r="J114" s="9" t="str">
        <f t="shared" ca="1" si="31"/>
        <v/>
      </c>
      <c r="K114" s="17" t="str">
        <f>IF(H114="", "", IF(H114="-","",VLOOKUP(H114, 'Вода SKU'!$A$1:$C$1000, 3, 0)))</f>
        <v/>
      </c>
      <c r="M114" s="19"/>
      <c r="N114" s="18" t="str">
        <f t="shared" ca="1" si="32"/>
        <v/>
      </c>
      <c r="P114">
        <f t="shared" si="33"/>
        <v>0</v>
      </c>
      <c r="Q114">
        <f t="shared" ca="1" si="40"/>
        <v>0</v>
      </c>
      <c r="R114">
        <f t="shared" si="34"/>
        <v>0</v>
      </c>
      <c r="S114">
        <f t="shared" ca="1" si="35"/>
        <v>0</v>
      </c>
      <c r="T114" t="str">
        <f>IF(H114="","",VLOOKUP(H114,'Вода SKU'!$A$1:$B$150,2,0))</f>
        <v/>
      </c>
      <c r="U114">
        <f t="shared" ca="1" si="36"/>
        <v>1</v>
      </c>
      <c r="V114">
        <f t="shared" si="37"/>
        <v>0</v>
      </c>
      <c r="W114">
        <f t="shared" ca="1" si="38"/>
        <v>0</v>
      </c>
      <c r="X114" t="str">
        <f t="shared" ca="1" si="39"/>
        <v/>
      </c>
    </row>
    <row r="115" spans="10:24" x14ac:dyDescent="0.2">
      <c r="J115" s="9" t="str">
        <f t="shared" ca="1" si="31"/>
        <v/>
      </c>
      <c r="K115" s="17" t="str">
        <f>IF(H115="", "", IF(H115="-","",VLOOKUP(H115, 'Вода SKU'!$A$1:$C$1000, 3, 0)))</f>
        <v/>
      </c>
      <c r="M115" s="19"/>
      <c r="N115" s="18" t="str">
        <f t="shared" ca="1" si="32"/>
        <v/>
      </c>
      <c r="P115">
        <f t="shared" si="33"/>
        <v>0</v>
      </c>
      <c r="Q115">
        <f t="shared" ca="1" si="40"/>
        <v>0</v>
      </c>
      <c r="R115">
        <f t="shared" si="34"/>
        <v>0</v>
      </c>
      <c r="S115">
        <f t="shared" ca="1" si="35"/>
        <v>0</v>
      </c>
      <c r="T115" t="str">
        <f>IF(H115="","",VLOOKUP(H115,'Вода SKU'!$A$1:$B$150,2,0))</f>
        <v/>
      </c>
      <c r="U115">
        <f t="shared" ca="1" si="36"/>
        <v>1</v>
      </c>
      <c r="V115">
        <f t="shared" si="37"/>
        <v>0</v>
      </c>
      <c r="W115">
        <f t="shared" ca="1" si="38"/>
        <v>0</v>
      </c>
      <c r="X115" t="str">
        <f t="shared" ca="1" si="39"/>
        <v/>
      </c>
    </row>
    <row r="116" spans="10:24" x14ac:dyDescent="0.2">
      <c r="J116" s="9" t="str">
        <f t="shared" ca="1" si="31"/>
        <v/>
      </c>
      <c r="K116" s="17" t="str">
        <f>IF(H116="", "", IF(H116="-","",VLOOKUP(H116, 'Вода SKU'!$A$1:$C$1000, 3, 0)))</f>
        <v/>
      </c>
      <c r="M116" s="19"/>
      <c r="N116" s="18" t="str">
        <f t="shared" ca="1" si="32"/>
        <v/>
      </c>
      <c r="P116">
        <f t="shared" si="33"/>
        <v>0</v>
      </c>
      <c r="Q116">
        <f t="shared" ca="1" si="40"/>
        <v>0</v>
      </c>
      <c r="R116">
        <f t="shared" si="34"/>
        <v>0</v>
      </c>
      <c r="S116">
        <f t="shared" ca="1" si="35"/>
        <v>0</v>
      </c>
      <c r="T116" t="str">
        <f>IF(H116="","",VLOOKUP(H116,'Вода SKU'!$A$1:$B$150,2,0))</f>
        <v/>
      </c>
      <c r="U116">
        <f t="shared" ca="1" si="36"/>
        <v>1</v>
      </c>
      <c r="V116">
        <f t="shared" si="37"/>
        <v>0</v>
      </c>
      <c r="W116">
        <f t="shared" ca="1" si="38"/>
        <v>0</v>
      </c>
      <c r="X116" t="str">
        <f t="shared" ca="1" si="39"/>
        <v/>
      </c>
    </row>
    <row r="117" spans="10:24" x14ac:dyDescent="0.2">
      <c r="J117" s="9" t="str">
        <f t="shared" ca="1" si="31"/>
        <v/>
      </c>
      <c r="K117" s="17" t="str">
        <f>IF(H117="", "", IF(H117="-","",VLOOKUP(H117, 'Вода SKU'!$A$1:$C$1000, 3, 0)))</f>
        <v/>
      </c>
      <c r="M117" s="19"/>
      <c r="N117" s="18" t="str">
        <f t="shared" ca="1" si="32"/>
        <v/>
      </c>
      <c r="P117">
        <f t="shared" si="33"/>
        <v>0</v>
      </c>
      <c r="Q117">
        <f t="shared" ca="1" si="40"/>
        <v>0</v>
      </c>
      <c r="R117">
        <f t="shared" si="34"/>
        <v>0</v>
      </c>
      <c r="S117">
        <f t="shared" ca="1" si="35"/>
        <v>0</v>
      </c>
      <c r="T117" t="str">
        <f>IF(H117="","",VLOOKUP(H117,'Вода SKU'!$A$1:$B$150,2,0))</f>
        <v/>
      </c>
      <c r="U117">
        <f t="shared" ca="1" si="36"/>
        <v>1</v>
      </c>
      <c r="V117">
        <f t="shared" si="37"/>
        <v>0</v>
      </c>
      <c r="W117">
        <f t="shared" ca="1" si="38"/>
        <v>0</v>
      </c>
      <c r="X117" t="str">
        <f t="shared" ca="1" si="39"/>
        <v/>
      </c>
    </row>
    <row r="118" spans="10:24" x14ac:dyDescent="0.2">
      <c r="J118" s="9" t="str">
        <f t="shared" ca="1" si="31"/>
        <v/>
      </c>
      <c r="K118" s="17" t="str">
        <f>IF(H118="", "", IF(H118="-","",VLOOKUP(H118, 'Вода SKU'!$A$1:$C$1000, 3, 0)))</f>
        <v/>
      </c>
      <c r="M118" s="19"/>
      <c r="N118" s="18" t="str">
        <f t="shared" ca="1" si="32"/>
        <v/>
      </c>
      <c r="P118">
        <f t="shared" si="33"/>
        <v>0</v>
      </c>
      <c r="Q118">
        <f t="shared" ca="1" si="40"/>
        <v>0</v>
      </c>
      <c r="R118">
        <f t="shared" si="34"/>
        <v>0</v>
      </c>
      <c r="S118">
        <f t="shared" ca="1" si="35"/>
        <v>0</v>
      </c>
      <c r="T118" t="str">
        <f>IF(H118="","",VLOOKUP(H118,'Вода SKU'!$A$1:$B$150,2,0))</f>
        <v/>
      </c>
      <c r="U118">
        <f t="shared" ca="1" si="36"/>
        <v>1</v>
      </c>
      <c r="V118">
        <f t="shared" si="37"/>
        <v>0</v>
      </c>
      <c r="W118">
        <f t="shared" ca="1" si="38"/>
        <v>0</v>
      </c>
      <c r="X118" t="str">
        <f t="shared" ca="1" si="39"/>
        <v/>
      </c>
    </row>
    <row r="119" spans="10:24" x14ac:dyDescent="0.2">
      <c r="J119" s="9" t="str">
        <f t="shared" ca="1" si="31"/>
        <v/>
      </c>
      <c r="K119" s="17" t="str">
        <f>IF(H119="", "", IF(H119="-","",VLOOKUP(H119, 'Вода SKU'!$A$1:$C$1000, 3, 0)))</f>
        <v/>
      </c>
      <c r="M119" s="19"/>
      <c r="N119" s="18" t="str">
        <f t="shared" ca="1" si="32"/>
        <v/>
      </c>
      <c r="P119">
        <f t="shared" si="33"/>
        <v>0</v>
      </c>
      <c r="Q119">
        <f t="shared" ca="1" si="40"/>
        <v>0</v>
      </c>
      <c r="R119">
        <f t="shared" si="34"/>
        <v>0</v>
      </c>
      <c r="S119">
        <f t="shared" ca="1" si="35"/>
        <v>0</v>
      </c>
      <c r="T119" t="str">
        <f>IF(H119="","",VLOOKUP(H119,'Вода SKU'!$A$1:$B$150,2,0))</f>
        <v/>
      </c>
      <c r="U119">
        <f t="shared" ca="1" si="36"/>
        <v>1</v>
      </c>
      <c r="V119">
        <f t="shared" si="37"/>
        <v>0</v>
      </c>
      <c r="W119">
        <f t="shared" ca="1" si="38"/>
        <v>0</v>
      </c>
      <c r="X119" t="str">
        <f t="shared" ca="1" si="39"/>
        <v/>
      </c>
    </row>
    <row r="120" spans="10:24" x14ac:dyDescent="0.2">
      <c r="J120" s="9" t="str">
        <f t="shared" ca="1" si="31"/>
        <v/>
      </c>
      <c r="K120" s="17" t="str">
        <f>IF(H120="", "", IF(H120="-","",VLOOKUP(H120, 'Вода SKU'!$A$1:$C$1000, 3, 0)))</f>
        <v/>
      </c>
      <c r="M120" s="19"/>
      <c r="N120" s="18" t="str">
        <f t="shared" ca="1" si="32"/>
        <v/>
      </c>
      <c r="P120">
        <f t="shared" si="33"/>
        <v>0</v>
      </c>
      <c r="Q120">
        <f t="shared" ca="1" si="40"/>
        <v>0</v>
      </c>
      <c r="R120">
        <f t="shared" si="34"/>
        <v>0</v>
      </c>
      <c r="S120">
        <f t="shared" ca="1" si="35"/>
        <v>0</v>
      </c>
      <c r="T120" t="str">
        <f>IF(H120="","",VLOOKUP(H120,'Вода SKU'!$A$1:$B$150,2,0))</f>
        <v/>
      </c>
      <c r="U120">
        <f t="shared" ca="1" si="36"/>
        <v>1</v>
      </c>
      <c r="V120">
        <f t="shared" si="37"/>
        <v>0</v>
      </c>
      <c r="W120">
        <f t="shared" ca="1" si="38"/>
        <v>0</v>
      </c>
      <c r="X120" t="str">
        <f t="shared" ca="1" si="39"/>
        <v/>
      </c>
    </row>
    <row r="121" spans="10:24" x14ac:dyDescent="0.2">
      <c r="J121" s="9" t="str">
        <f t="shared" ca="1" si="31"/>
        <v/>
      </c>
      <c r="K121" s="17" t="str">
        <f>IF(H121="", "", IF(H121="-","",VLOOKUP(H121, 'Вода SKU'!$A$1:$C$1000, 3, 0)))</f>
        <v/>
      </c>
      <c r="M121" s="19"/>
      <c r="N121" s="18" t="str">
        <f t="shared" ca="1" si="32"/>
        <v/>
      </c>
      <c r="P121">
        <f t="shared" si="33"/>
        <v>0</v>
      </c>
      <c r="Q121">
        <f t="shared" ca="1" si="40"/>
        <v>0</v>
      </c>
      <c r="R121">
        <f t="shared" si="34"/>
        <v>0</v>
      </c>
      <c r="S121">
        <f t="shared" ca="1" si="35"/>
        <v>0</v>
      </c>
      <c r="T121" t="str">
        <f>IF(H121="","",VLOOKUP(H121,'Вода SKU'!$A$1:$B$150,2,0))</f>
        <v/>
      </c>
      <c r="U121">
        <f t="shared" ca="1" si="36"/>
        <v>1</v>
      </c>
      <c r="V121">
        <f t="shared" si="37"/>
        <v>0</v>
      </c>
      <c r="W121">
        <f t="shared" ca="1" si="38"/>
        <v>0</v>
      </c>
      <c r="X121" t="str">
        <f t="shared" ca="1" si="39"/>
        <v/>
      </c>
    </row>
    <row r="122" spans="10:24" x14ac:dyDescent="0.2">
      <c r="J122" s="9" t="str">
        <f t="shared" ca="1" si="31"/>
        <v/>
      </c>
      <c r="K122" s="17" t="str">
        <f>IF(H122="", "", IF(H122="-","",VLOOKUP(H122, 'Вода SKU'!$A$1:$C$1000, 3, 0)))</f>
        <v/>
      </c>
      <c r="M122" s="19"/>
      <c r="N122" s="18" t="str">
        <f t="shared" ca="1" si="32"/>
        <v/>
      </c>
      <c r="P122">
        <f t="shared" si="33"/>
        <v>0</v>
      </c>
      <c r="Q122">
        <f t="shared" ca="1" si="40"/>
        <v>0</v>
      </c>
      <c r="R122">
        <f t="shared" si="34"/>
        <v>0</v>
      </c>
      <c r="S122">
        <f t="shared" ca="1" si="35"/>
        <v>0</v>
      </c>
      <c r="T122" t="str">
        <f>IF(H122="","",VLOOKUP(H122,'Вода SKU'!$A$1:$B$150,2,0))</f>
        <v/>
      </c>
      <c r="U122">
        <f t="shared" ca="1" si="36"/>
        <v>1</v>
      </c>
      <c r="V122">
        <f t="shared" si="37"/>
        <v>0</v>
      </c>
      <c r="W122">
        <f t="shared" ca="1" si="38"/>
        <v>0</v>
      </c>
      <c r="X122" t="str">
        <f t="shared" ca="1" si="39"/>
        <v/>
      </c>
    </row>
    <row r="123" spans="10:24" x14ac:dyDescent="0.2">
      <c r="K123" s="17" t="str">
        <f>IF(H123="", "", IF(H123="-","",VLOOKUP(H123, 'Вода SKU'!$A$1:$C$1000, 3, 0)))</f>
        <v/>
      </c>
    </row>
    <row r="124" spans="10:24" x14ac:dyDescent="0.2">
      <c r="K124" s="17" t="str">
        <f>IF(H124="", "", IF(H124="-","",VLOOKUP(H124, 'Вода SKU'!$A$1:$C$1000, 3, 0)))</f>
        <v/>
      </c>
    </row>
    <row r="125" spans="10:24" x14ac:dyDescent="0.2">
      <c r="K125" s="17" t="str">
        <f>IF(H125="", "", IF(H125="-","",VLOOKUP(H125, 'Вода SKU'!$A$1:$C$1000, 3, 0)))</f>
        <v/>
      </c>
    </row>
    <row r="126" spans="10:24" x14ac:dyDescent="0.2">
      <c r="K126" s="17" t="str">
        <f>IF(H126="", "", IF(H126="-","",VLOOKUP(H126, 'Вода SKU'!$A$1:$C$1000, 3, 0)))</f>
        <v/>
      </c>
    </row>
    <row r="127" spans="10:24" x14ac:dyDescent="0.2">
      <c r="K127" s="17" t="str">
        <f>IF(H127="", "", IF(H127="-","",VLOOKUP(H127, 'Вода SKU'!$A$1:$C$1000, 3, 0)))</f>
        <v/>
      </c>
    </row>
    <row r="128" spans="10:24" x14ac:dyDescent="0.2">
      <c r="K128" s="17" t="str">
        <f>IF(H128="", "", IF(H128="-","",VLOOKUP(H128, 'Вода SKU'!$A$1:$C$1000, 3, 0)))</f>
        <v/>
      </c>
    </row>
    <row r="129" spans="11:11" x14ac:dyDescent="0.2">
      <c r="K129" s="17" t="str">
        <f>IF(H129="", "", IF(H129="-","",VLOOKUP(H129, 'Вода SKU'!$A$1:$C$1000, 3, 0)))</f>
        <v/>
      </c>
    </row>
    <row r="130" spans="11:11" x14ac:dyDescent="0.2">
      <c r="K130" s="17" t="str">
        <f>IF(H130="", "", IF(H130="-","",VLOOKUP(H130, 'Вода SKU'!$A$1:$C$1000, 3, 0)))</f>
        <v/>
      </c>
    </row>
    <row r="131" spans="11:11" x14ac:dyDescent="0.2">
      <c r="K131" s="17" t="str">
        <f>IF(H131="", "", IF(H131="-","",VLOOKUP(H131, 'Вода SKU'!$A$1:$C$1000, 3, 0)))</f>
        <v/>
      </c>
    </row>
    <row r="132" spans="11:11" x14ac:dyDescent="0.2">
      <c r="K132" s="17" t="str">
        <f>IF(H132="", "", IF(H132="-","",VLOOKUP(H132, 'Вода SKU'!$A$1:$C$1000, 3, 0)))</f>
        <v/>
      </c>
    </row>
    <row r="133" spans="11:11" x14ac:dyDescent="0.2">
      <c r="K133" s="17" t="str">
        <f>IF(H133="", "", IF(H133="-","",VLOOKUP(H133, 'Вода SKU'!$A$1:$C$1000, 3, 0)))</f>
        <v/>
      </c>
    </row>
    <row r="134" spans="11:11" x14ac:dyDescent="0.2">
      <c r="K134" s="17" t="str">
        <f>IF(H134="", "", IF(H134="-","",VLOOKUP(H134, 'Вода SKU'!$A$1:$C$1000, 3, 0)))</f>
        <v/>
      </c>
    </row>
    <row r="135" spans="11:11" x14ac:dyDescent="0.2">
      <c r="K135" s="17" t="str">
        <f>IF(H135="", "", IF(H135="-","",VLOOKUP(H135, 'Вода SKU'!$A$1:$C$1000, 3, 0)))</f>
        <v/>
      </c>
    </row>
    <row r="136" spans="11:11" x14ac:dyDescent="0.2">
      <c r="K136" s="17" t="str">
        <f>IF(H136="", "", IF(H136="-","",VLOOKUP(H136, 'Вода SKU'!$A$1:$C$1000, 3, 0)))</f>
        <v/>
      </c>
    </row>
    <row r="137" spans="11:11" x14ac:dyDescent="0.2">
      <c r="K137" s="17" t="str">
        <f>IF(H137="", "", IF(H137="-","",VLOOKUP(H137, 'Вода SKU'!$A$1:$C$1000, 3, 0)))</f>
        <v/>
      </c>
    </row>
    <row r="138" spans="11:11" x14ac:dyDescent="0.2">
      <c r="K138" s="17" t="str">
        <f>IF(H138="", "", IF(H138="-","",VLOOKUP(H138, 'Вода SKU'!$A$1:$C$1000, 3, 0)))</f>
        <v/>
      </c>
    </row>
    <row r="139" spans="11:11" x14ac:dyDescent="0.2">
      <c r="K139" s="17" t="str">
        <f>IF(H139="", "", IF(H139="-","",VLOOKUP(H139, 'Вода SKU'!$A$1:$C$1000, 3, 0)))</f>
        <v/>
      </c>
    </row>
    <row r="140" spans="11:11" x14ac:dyDescent="0.2">
      <c r="K140" s="17" t="str">
        <f>IF(H140="", "", IF(H140="-","",VLOOKUP(H140, 'Вода SKU'!$A$1:$C$1000, 3, 0)))</f>
        <v/>
      </c>
    </row>
    <row r="141" spans="11:11" x14ac:dyDescent="0.2">
      <c r="K141" s="17" t="str">
        <f>IF(H141="", "", IF(H141="-","",VLOOKUP(H141, 'Вода SKU'!$A$1:$C$1000, 3, 0)))</f>
        <v/>
      </c>
    </row>
    <row r="142" spans="11:11" x14ac:dyDescent="0.2">
      <c r="K142" s="17" t="str">
        <f>IF(H142="", "", IF(H142="-","",VLOOKUP(H142, 'Вода SKU'!$A$1:$C$1000, 3, 0)))</f>
        <v/>
      </c>
    </row>
    <row r="143" spans="11:11" x14ac:dyDescent="0.2">
      <c r="K143" s="17" t="str">
        <f>IF(H143="", "", IF(H143="-","",VLOOKUP(H143, 'Вода SKU'!$A$1:$C$1000, 3, 0)))</f>
        <v/>
      </c>
    </row>
    <row r="144" spans="11:11" x14ac:dyDescent="0.2">
      <c r="K144" s="17" t="str">
        <f>IF(H144="", "", IF(H144="-","",VLOOKUP(H144, 'Вода SKU'!$A$1:$C$1000, 3, 0)))</f>
        <v/>
      </c>
    </row>
    <row r="145" spans="11:11" x14ac:dyDescent="0.2">
      <c r="K145" s="17" t="str">
        <f>IF(H145="", "", IF(H145="-","",VLOOKUP(H145, 'Вода SKU'!$A$1:$C$1000, 3, 0)))</f>
        <v/>
      </c>
    </row>
    <row r="146" spans="11:11" x14ac:dyDescent="0.2">
      <c r="K146" s="17" t="str">
        <f>IF(H146="", "", IF(H146="-","",VLOOKUP(H146, 'Вода SKU'!$A$1:$C$1000, 3, 0)))</f>
        <v/>
      </c>
    </row>
    <row r="147" spans="11:11" x14ac:dyDescent="0.2">
      <c r="K147" s="17" t="str">
        <f>IF(H147="", "", IF(H147="-","",VLOOKUP(H147, 'Вода SKU'!$A$1:$C$1000, 3, 0)))</f>
        <v/>
      </c>
    </row>
    <row r="148" spans="11:11" x14ac:dyDescent="0.2">
      <c r="K148" s="17" t="str">
        <f>IF(H148="", "", IF(H148="-","",VLOOKUP(H148, 'Вода SKU'!$A$1:$C$1000, 3, 0)))</f>
        <v/>
      </c>
    </row>
    <row r="149" spans="11:11" x14ac:dyDescent="0.2">
      <c r="K149" s="17" t="str">
        <f>IF(H149="", "", IF(H149="-","",VLOOKUP(H149, 'Вода SKU'!$A$1:$C$1000, 3, 0)))</f>
        <v/>
      </c>
    </row>
    <row r="150" spans="11:11" x14ac:dyDescent="0.2">
      <c r="K150" s="17" t="str">
        <f>IF(H150="", "", IF(H150="-","",VLOOKUP(H150, 'Вода SKU'!$A$1:$C$1000, 3, 0)))</f>
        <v/>
      </c>
    </row>
    <row r="151" spans="11:11" x14ac:dyDescent="0.2">
      <c r="K151" s="17" t="str">
        <f>IF(H151="", "", IF(H151="-","",VLOOKUP(H151, 'Вода SKU'!$A$1:$C$1000, 3, 0)))</f>
        <v/>
      </c>
    </row>
    <row r="152" spans="11:11" x14ac:dyDescent="0.2">
      <c r="K152" s="17" t="str">
        <f>IF(H152="", "", IF(H152="-","",VLOOKUP(H152, 'Вода SKU'!$A$1:$C$1000, 3, 0)))</f>
        <v/>
      </c>
    </row>
    <row r="153" spans="11:11" x14ac:dyDescent="0.2">
      <c r="K153" s="17" t="str">
        <f>IF(H153="", "", IF(H153="-","",VLOOKUP(H153, 'Вода SKU'!$A$1:$C$1000, 3, 0)))</f>
        <v/>
      </c>
    </row>
    <row r="154" spans="11:11" x14ac:dyDescent="0.2">
      <c r="K154" s="17" t="str">
        <f>IF(H154="", "", IF(H154="-","",VLOOKUP(H154, 'Вода SKU'!$A$1:$C$1000, 3, 0)))</f>
        <v/>
      </c>
    </row>
    <row r="155" spans="11:11" x14ac:dyDescent="0.2">
      <c r="K155" s="17" t="str">
        <f>IF(H155="", "", IF(H155="-","",VLOOKUP(H155, 'Вода SKU'!$A$1:$C$1000, 3, 0)))</f>
        <v/>
      </c>
    </row>
    <row r="156" spans="11:11" x14ac:dyDescent="0.2">
      <c r="K156" s="17" t="str">
        <f>IF(H156="", "", IF(H156="-","",VLOOKUP(H156, 'Вода SKU'!$A$1:$C$1000, 3, 0)))</f>
        <v/>
      </c>
    </row>
    <row r="157" spans="11:11" x14ac:dyDescent="0.2">
      <c r="K157" s="17" t="str">
        <f>IF(H157="", "", IF(H157="-","",VLOOKUP(H157, 'Вода SKU'!$A$1:$C$1000, 3, 0)))</f>
        <v/>
      </c>
    </row>
    <row r="158" spans="11:11" x14ac:dyDescent="0.2">
      <c r="K158" s="17" t="str">
        <f>IF(H158="", "", IF(H158="-","",VLOOKUP(H158, 'Вода SKU'!$A$1:$C$1000, 3, 0)))</f>
        <v/>
      </c>
    </row>
    <row r="159" spans="11:11" x14ac:dyDescent="0.2">
      <c r="K159" s="17" t="str">
        <f>IF(H159="", "", IF(H159="-","",VLOOKUP(H159, 'Вода SKU'!$A$1:$C$1000, 3, 0)))</f>
        <v/>
      </c>
    </row>
    <row r="160" spans="11:11" x14ac:dyDescent="0.2">
      <c r="K160" s="17" t="str">
        <f>IF(H160="", "", IF(H160="-","",VLOOKUP(H160, 'Вода SKU'!$A$1:$C$1000, 3, 0)))</f>
        <v/>
      </c>
    </row>
    <row r="161" spans="11:11" x14ac:dyDescent="0.2">
      <c r="K161" s="17" t="str">
        <f>IF(H161="", "", IF(H161="-","",VLOOKUP(H161, 'Вода SKU'!$A$1:$C$1000, 3, 0)))</f>
        <v/>
      </c>
    </row>
    <row r="162" spans="11:11" x14ac:dyDescent="0.2">
      <c r="K162" s="17" t="str">
        <f>IF(H162="", "", IF(H162="-","",VLOOKUP(H162, 'Вода SKU'!$A$1:$C$1000, 3, 0)))</f>
        <v/>
      </c>
    </row>
    <row r="163" spans="11:11" x14ac:dyDescent="0.2">
      <c r="K163" s="17" t="str">
        <f>IF(H163="", "", IF(H163="-","",VLOOKUP(H163, 'Вода SKU'!$A$1:$C$1000, 3, 0)))</f>
        <v/>
      </c>
    </row>
    <row r="164" spans="11:11" x14ac:dyDescent="0.2">
      <c r="K164" s="17" t="str">
        <f>IF(H164="", "", IF(H164="-","",VLOOKUP(H164, 'Вода SKU'!$A$1:$C$1000, 3, 0)))</f>
        <v/>
      </c>
    </row>
    <row r="165" spans="11:11" x14ac:dyDescent="0.2">
      <c r="K165" s="17" t="str">
        <f>IF(H165="", "", IF(H165="-","",VLOOKUP(H165, 'Вода SKU'!$A$1:$C$1000, 3, 0)))</f>
        <v/>
      </c>
    </row>
    <row r="166" spans="11:11" x14ac:dyDescent="0.2">
      <c r="K166" s="17" t="str">
        <f>IF(H166="", "", IF(H166="-","",VLOOKUP(H166, 'Вода SKU'!$A$1:$C$1000, 3, 0)))</f>
        <v/>
      </c>
    </row>
    <row r="167" spans="11:11" x14ac:dyDescent="0.2">
      <c r="K167" s="17" t="str">
        <f>IF(H167="", "", IF(H167="-","",VLOOKUP(H167, 'Вода SKU'!$A$1:$C$1000, 3, 0)))</f>
        <v/>
      </c>
    </row>
    <row r="168" spans="11:11" x14ac:dyDescent="0.2">
      <c r="K168" s="17" t="str">
        <f>IF(H168="", "", IF(H168="-","",VLOOKUP(H168, 'Вода SKU'!$A$1:$C$1000, 3, 0)))</f>
        <v/>
      </c>
    </row>
    <row r="169" spans="11:11" x14ac:dyDescent="0.2">
      <c r="K169" s="17" t="str">
        <f>IF(H169="", "", IF(H169="-","",VLOOKUP(H169, 'Вода SKU'!$A$1:$C$1000, 3, 0)))</f>
        <v/>
      </c>
    </row>
    <row r="170" spans="11:11" x14ac:dyDescent="0.2">
      <c r="K170" s="17" t="str">
        <f>IF(H170="", "", IF(H170="-","",VLOOKUP(H170, 'Вода SKU'!$A$1:$C$1000, 3, 0)))</f>
        <v/>
      </c>
    </row>
    <row r="171" spans="11:11" x14ac:dyDescent="0.2">
      <c r="K171" s="17" t="str">
        <f>IF(H171="", "", IF(H171="-","",VLOOKUP(H171, 'Вода SKU'!$A$1:$C$1000, 3, 0)))</f>
        <v/>
      </c>
    </row>
    <row r="172" spans="11:11" x14ac:dyDescent="0.2">
      <c r="K172" s="17" t="str">
        <f>IF(H172="", "", IF(H172="-","",VLOOKUP(H172, 'Вода SKU'!$A$1:$C$1000, 3, 0)))</f>
        <v/>
      </c>
    </row>
    <row r="173" spans="11:11" x14ac:dyDescent="0.2">
      <c r="K173" s="17" t="str">
        <f>IF(H173="", "", IF(H173="-","",VLOOKUP(H173, 'Вода SKU'!$A$1:$C$1000, 3, 0)))</f>
        <v/>
      </c>
    </row>
    <row r="174" spans="11:11" x14ac:dyDescent="0.2">
      <c r="K174" s="17" t="str">
        <f>IF(H174="", "", IF(H174="-","",VLOOKUP(H174, 'Вода SKU'!$A$1:$C$1000, 3, 0)))</f>
        <v/>
      </c>
    </row>
    <row r="175" spans="11:11" x14ac:dyDescent="0.2">
      <c r="K175" s="17" t="str">
        <f>IF(H175="", "", IF(H175="-","",VLOOKUP(H175, 'Вода SKU'!$A$1:$C$1000, 3, 0)))</f>
        <v/>
      </c>
    </row>
    <row r="176" spans="11:11" x14ac:dyDescent="0.2">
      <c r="K176" s="17" t="str">
        <f>IF(H176="", "", IF(H176="-","",VLOOKUP(H176, 'Вода SKU'!$A$1:$C$1000, 3, 0)))</f>
        <v/>
      </c>
    </row>
    <row r="177" spans="11:11" x14ac:dyDescent="0.2">
      <c r="K177" s="17" t="str">
        <f>IF(H177="", "", IF(H177="-","",VLOOKUP(H177, 'Вода SKU'!$A$1:$C$1000, 3, 0)))</f>
        <v/>
      </c>
    </row>
    <row r="178" spans="11:11" x14ac:dyDescent="0.2">
      <c r="K178" s="17" t="str">
        <f>IF(H178="", "", IF(H178="-","",VLOOKUP(H178, 'Вода SKU'!$A$1:$C$1000, 3, 0)))</f>
        <v/>
      </c>
    </row>
    <row r="179" spans="11:11" x14ac:dyDescent="0.2">
      <c r="K179" s="17" t="str">
        <f>IF(H179="", "", IF(H179="-","",VLOOKUP(H179, 'Вода SKU'!$A$1:$C$1000, 3, 0)))</f>
        <v/>
      </c>
    </row>
    <row r="180" spans="11:11" x14ac:dyDescent="0.2">
      <c r="K180" s="17" t="str">
        <f>IF(H180="", "", IF(H180="-","",VLOOKUP(H180, 'Вода SKU'!$A$1:$C$1000, 3, 0)))</f>
        <v/>
      </c>
    </row>
    <row r="181" spans="11:11" x14ac:dyDescent="0.2">
      <c r="K181" s="17" t="str">
        <f>IF(H181="", "", IF(H181="-","",VLOOKUP(H181, 'Вода SKU'!$A$1:$C$1000, 3, 0)))</f>
        <v/>
      </c>
    </row>
    <row r="182" spans="11:11" x14ac:dyDescent="0.2">
      <c r="K182" s="17" t="str">
        <f>IF(H182="", "", IF(H182="-","",VLOOKUP(H182, 'Вода SKU'!$A$1:$C$1000, 3, 0)))</f>
        <v/>
      </c>
    </row>
    <row r="183" spans="11:11" x14ac:dyDescent="0.2">
      <c r="K183" s="17" t="str">
        <f>IF(H183="", "", IF(H183="-","",VLOOKUP(H183, 'Вода SKU'!$A$1:$C$1000, 3, 0)))</f>
        <v/>
      </c>
    </row>
    <row r="184" spans="11:11" x14ac:dyDescent="0.2">
      <c r="K184" s="17" t="str">
        <f>IF(H184="", "", IF(H184="-","",VLOOKUP(H184, 'Вода SKU'!$A$1:$C$1000, 3, 0)))</f>
        <v/>
      </c>
    </row>
    <row r="185" spans="11:11" x14ac:dyDescent="0.2">
      <c r="K185" s="17" t="str">
        <f>IF(H185="", "", IF(H185="-","",VLOOKUP(H185, 'Вода SKU'!$A$1:$C$1000, 3, 0)))</f>
        <v/>
      </c>
    </row>
    <row r="186" spans="11:11" x14ac:dyDescent="0.2">
      <c r="K186" s="17" t="str">
        <f>IF(H186="", "", IF(H186="-","",VLOOKUP(H186, 'Вода SKU'!$A$1:$C$1000, 3, 0)))</f>
        <v/>
      </c>
    </row>
    <row r="187" spans="11:11" x14ac:dyDescent="0.2">
      <c r="K187" s="17" t="str">
        <f>IF(H187="", "", IF(H187="-","",VLOOKUP(H187, 'Вода SKU'!$A$1:$C$1000, 3, 0)))</f>
        <v/>
      </c>
    </row>
    <row r="188" spans="11:11" x14ac:dyDescent="0.2">
      <c r="K188" s="17" t="str">
        <f>IF(H188="", "", IF(H188="-","",VLOOKUP(H188, 'Вода SKU'!$A$1:$C$1000, 3, 0)))</f>
        <v/>
      </c>
    </row>
    <row r="189" spans="11:11" x14ac:dyDescent="0.2">
      <c r="K189" s="17" t="str">
        <f>IF(H189="", "", IF(H189="-","",VLOOKUP(H189, 'Вода SKU'!$A$1:$C$1000, 3, 0)))</f>
        <v/>
      </c>
    </row>
    <row r="190" spans="11:11" x14ac:dyDescent="0.2">
      <c r="K190" s="17" t="str">
        <f>IF(H190="", "", IF(H190="-","",VLOOKUP(H190, 'Вода SKU'!$A$1:$C$1000, 3, 0)))</f>
        <v/>
      </c>
    </row>
    <row r="191" spans="11:11" x14ac:dyDescent="0.2">
      <c r="K191" s="17" t="str">
        <f>IF(H191="", "", IF(H191="-","",VLOOKUP(H191, 'Вода SKU'!$A$1:$C$1000, 3, 0)))</f>
        <v/>
      </c>
    </row>
    <row r="192" spans="11:11" x14ac:dyDescent="0.2">
      <c r="K192" s="17" t="str">
        <f>IF(H192="", "", IF(H192="-","",VLOOKUP(H192, 'Вода SKU'!$A$1:$C$1000, 3, 0)))</f>
        <v/>
      </c>
    </row>
    <row r="193" spans="11:11" x14ac:dyDescent="0.2">
      <c r="K193" s="17" t="str">
        <f>IF(H193="", "", IF(H193="-","",VLOOKUP(H193, 'Вода SKU'!$A$1:$C$1000, 3, 0)))</f>
        <v/>
      </c>
    </row>
    <row r="194" spans="11:11" x14ac:dyDescent="0.2">
      <c r="K194" s="17" t="str">
        <f>IF(H194="", "", IF(H194="-","",VLOOKUP(H194, 'Вода SKU'!$A$1:$C$1000, 3, 0)))</f>
        <v/>
      </c>
    </row>
    <row r="195" spans="11:11" x14ac:dyDescent="0.2">
      <c r="K195" s="17" t="str">
        <f>IF(H195="", "", IF(H195="-","",VLOOKUP(H195, 'Вода SKU'!$A$1:$C$1000, 3, 0)))</f>
        <v/>
      </c>
    </row>
    <row r="196" spans="11:11" x14ac:dyDescent="0.2">
      <c r="K196" s="17" t="str">
        <f>IF(H196="", "", IF(H196="-","",VLOOKUP(H196, 'Вода SKU'!$A$1:$C$1000, 3, 0)))</f>
        <v/>
      </c>
    </row>
    <row r="197" spans="11:11" x14ac:dyDescent="0.2">
      <c r="K197" s="17" t="str">
        <f>IF(H197="", "", IF(H197="-","",VLOOKUP(H197, 'Вода SKU'!$A$1:$C$1000, 3, 0)))</f>
        <v/>
      </c>
    </row>
    <row r="198" spans="11:11" x14ac:dyDescent="0.2">
      <c r="K198" s="17" t="str">
        <f>IF(H198="", "", IF(H198="-","",VLOOKUP(H198, 'Вода SKU'!$A$1:$C$1000, 3, 0)))</f>
        <v/>
      </c>
    </row>
    <row r="199" spans="11:11" x14ac:dyDescent="0.2">
      <c r="K199" s="17" t="str">
        <f>IF(H199="", "", IF(H199="-","",VLOOKUP(H199, 'Вода SKU'!$A$1:$C$1000, 3, 0)))</f>
        <v/>
      </c>
    </row>
    <row r="200" spans="11:11" x14ac:dyDescent="0.2">
      <c r="K200" s="17" t="str">
        <f>IF(H200="", "", IF(H200="-","",VLOOKUP(H200, 'Вода SKU'!$A$1:$C$1000, 3, 0)))</f>
        <v/>
      </c>
    </row>
    <row r="201" spans="11:11" x14ac:dyDescent="0.2">
      <c r="K201" s="17" t="str">
        <f>IF(H201="", "", IF(H201="-","",VLOOKUP(H201, 'Вода SKU'!$A$1:$C$1000, 3, 0)))</f>
        <v/>
      </c>
    </row>
    <row r="202" spans="11:11" x14ac:dyDescent="0.2">
      <c r="K202" s="17" t="str">
        <f>IF(H202="", "", IF(H202="-","",VLOOKUP(H202, 'Вода SKU'!$A$1:$C$1000, 3, 0)))</f>
        <v/>
      </c>
    </row>
    <row r="203" spans="11:11" x14ac:dyDescent="0.2">
      <c r="K203" s="17" t="str">
        <f>IF(H203="", "", IF(H203="-","",VLOOKUP(H203, 'Вода SKU'!$A$1:$C$1000, 3, 0)))</f>
        <v/>
      </c>
    </row>
    <row r="204" spans="11:11" x14ac:dyDescent="0.2">
      <c r="K204" s="17" t="str">
        <f>IF(H204="", "", IF(H204="-","",VLOOKUP(H204, 'Вода SKU'!$A$1:$C$1000, 3, 0)))</f>
        <v/>
      </c>
    </row>
    <row r="205" spans="11:11" x14ac:dyDescent="0.2">
      <c r="K205" s="17" t="str">
        <f>IF(H205="", "", IF(H205="-","",VLOOKUP(H205, 'Вода SKU'!$A$1:$C$1000, 3, 0)))</f>
        <v/>
      </c>
    </row>
    <row r="206" spans="11:11" x14ac:dyDescent="0.2">
      <c r="K206" s="17" t="str">
        <f>IF(H206="", "", IF(H206="-","",VLOOKUP(H206, 'Вода SKU'!$A$1:$C$1000, 3, 0)))</f>
        <v/>
      </c>
    </row>
    <row r="207" spans="11:11" x14ac:dyDescent="0.2">
      <c r="K207" s="17" t="str">
        <f>IF(H207="", "", IF(H207="-","",VLOOKUP(H207, 'Вода SKU'!$A$1:$C$1000, 3, 0)))</f>
        <v/>
      </c>
    </row>
    <row r="208" spans="11:11" x14ac:dyDescent="0.2">
      <c r="K208" s="17" t="str">
        <f>IF(H208="", "", IF(H208="-","",VLOOKUP(H208, 'Вода SKU'!$A$1:$C$1000, 3, 0)))</f>
        <v/>
      </c>
    </row>
    <row r="209" spans="11:11" x14ac:dyDescent="0.2">
      <c r="K209" s="17" t="str">
        <f>IF(H209="", "", IF(H209="-","",VLOOKUP(H209, 'Вода SKU'!$A$1:$C$1000, 3, 0)))</f>
        <v/>
      </c>
    </row>
    <row r="210" spans="11:11" x14ac:dyDescent="0.2">
      <c r="K210" s="17" t="str">
        <f>IF(H210="", "", IF(H210="-","",VLOOKUP(H210, 'Вода SKU'!$A$1:$C$1000, 3, 0)))</f>
        <v/>
      </c>
    </row>
    <row r="211" spans="11:11" x14ac:dyDescent="0.2">
      <c r="K211" s="17" t="str">
        <f>IF(H211="", "", IF(H211="-","",VLOOKUP(H211, 'Вода SKU'!$A$1:$C$1000, 3, 0)))</f>
        <v/>
      </c>
    </row>
    <row r="212" spans="11:11" x14ac:dyDescent="0.2">
      <c r="K212" s="17" t="str">
        <f>IF(H212="", "", IF(H212="-","",VLOOKUP(H212, 'Вода SKU'!$A$1:$C$1000, 3, 0)))</f>
        <v/>
      </c>
    </row>
    <row r="213" spans="11:11" x14ac:dyDescent="0.2">
      <c r="K213" s="17" t="str">
        <f>IF(H213="", "", IF(H213="-","",VLOOKUP(H213, 'Вода SKU'!$A$1:$C$1000, 3, 0)))</f>
        <v/>
      </c>
    </row>
    <row r="214" spans="11:11" x14ac:dyDescent="0.2">
      <c r="K214" s="17" t="str">
        <f>IF(H214="", "", IF(H214="-","",VLOOKUP(H214, 'Вода SKU'!$A$1:$C$100, 3, 0)))</f>
        <v/>
      </c>
    </row>
    <row r="215" spans="11:11" x14ac:dyDescent="0.2">
      <c r="K215" s="17" t="str">
        <f>IF(H215="", "", IF(H215="-","",VLOOKUP(H215, 'Вода SKU'!$A$1:$C$100, 3, 0)))</f>
        <v/>
      </c>
    </row>
    <row r="216" spans="11:11" x14ac:dyDescent="0.2">
      <c r="K216" s="9" t="str">
        <f>IF(H216="", "", IF(H216="-","",VLOOKUP(H216, 'Вода SKU'!$A$1:$C$50, 3, 0)))</f>
        <v/>
      </c>
    </row>
    <row r="217" spans="11:11" x14ac:dyDescent="0.2">
      <c r="K217" s="9" t="str">
        <f>IF(H217="", "", IF(H217="-","",VLOOKUP(H217, 'Вода SKU'!$A$1:$C$50, 3, 0)))</f>
        <v/>
      </c>
    </row>
    <row r="218" spans="11:11" x14ac:dyDescent="0.2">
      <c r="K218" s="9" t="str">
        <f>IF(H218="", "", IF(H218="-","",VLOOKUP(H218, 'Вода SKU'!$A$1:$C$50, 3, 0)))</f>
        <v/>
      </c>
    </row>
    <row r="219" spans="11:11" x14ac:dyDescent="0.2">
      <c r="K219" s="9" t="str">
        <f>IF(H219="", "", IF(H219="-","",VLOOKUP(H219, 'Вода SKU'!$A$1:$C$50, 3, 0)))</f>
        <v/>
      </c>
    </row>
    <row r="220" spans="11:11" x14ac:dyDescent="0.2">
      <c r="K220" s="17" t="str">
        <f>IF(H195="", "", IF(H195="-","",VLOOKUP(H195, 'Вода SKU'!$A$1:$C$100, 3, 0)))</f>
        <v/>
      </c>
    </row>
  </sheetData>
  <conditionalFormatting sqref="B2:B122">
    <cfRule type="expression" dxfId="12" priority="2">
      <formula>$B2&lt;&gt;$T2</formula>
    </cfRule>
    <cfRule type="expression" dxfId="11" priority="3">
      <formula>$B2&lt;&gt;$T2</formula>
    </cfRule>
  </conditionalFormatting>
  <conditionalFormatting sqref="J1">
    <cfRule type="expression" dxfId="10" priority="4">
      <formula>SUMIF(J2:J122,"&gt;0")-SUMIF(J2:J122,"&lt;0") &gt; 1</formula>
    </cfRule>
  </conditionalFormatting>
  <conditionalFormatting sqref="J1:J1048576">
    <cfRule type="expression" dxfId="9" priority="5">
      <formula>IF(N1="",0, J1)  &lt; - 0.05* IF(N1="",0,N1)</formula>
    </cfRule>
    <cfRule type="expression" dxfId="8" priority="6">
      <formula>AND(IF(N1="",0, J1)  &gt;= - 0.05* IF(N1="",0,N1), IF(N1="",0, J1) &lt; 0)</formula>
    </cfRule>
    <cfRule type="expression" dxfId="7" priority="7">
      <formula>AND(IF(N1="",0, J1)  &lt;= 0.05* IF(N1="",0,N1), IF(N1="",0, J1) &gt; 0)</formula>
    </cfRule>
    <cfRule type="expression" dxfId="6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 xr:uid="{00000000-0002-0000-02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7"/>
  <sheetViews>
    <sheetView tabSelected="1" zoomScale="90" zoomScaleNormal="90" workbookViewId="0">
      <pane ySplit="1" topLeftCell="A2" activePane="bottomLeft" state="frozen"/>
      <selection pane="bottomLeft" activeCell="H8" sqref="H8"/>
    </sheetView>
  </sheetViews>
  <sheetFormatPr baseColWidth="10" defaultColWidth="8.83203125" defaultRowHeight="15" x14ac:dyDescent="0.2"/>
  <cols>
    <col min="1" max="1" width="8.5" customWidth="1"/>
    <col min="2" max="2" width="15" customWidth="1"/>
    <col min="3" max="7" width="10.33203125" customWidth="1"/>
    <col min="8" max="8" width="43.1640625" customWidth="1"/>
    <col min="9" max="9" width="10.33203125" customWidth="1"/>
    <col min="10" max="11" width="8.6640625" customWidth="1"/>
    <col min="12" max="12" width="8.6640625" style="9" customWidth="1"/>
    <col min="13" max="13" width="8.6640625" style="20" customWidth="1"/>
    <col min="14" max="14" width="8.6640625" style="21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6.6640625" hidden="1" customWidth="1"/>
    <col min="22" max="22" width="14.5" hidden="1" customWidth="1"/>
    <col min="23" max="23" width="12" hidden="1" customWidth="1"/>
    <col min="24" max="24" width="8.5" hidden="1" customWidth="1"/>
    <col min="25" max="1025" width="8.5" customWidth="1"/>
  </cols>
  <sheetData>
    <row r="1" spans="1:24" ht="34.5" customHeight="1" x14ac:dyDescent="0.2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spans="1:24" x14ac:dyDescent="0.2">
      <c r="J2" s="9" t="str">
        <f t="shared" ref="J2:J33" ca="1" si="0">IF(M2="", IF(O2="","",X2+(INDIRECT("S" &amp; ROW() - 1) - S2)),IF(O2="", "", INDIRECT("S" &amp; ROW() - 1) - S2))</f>
        <v/>
      </c>
      <c r="K2" s="17" t="str">
        <f>IF(H2="", "", IF(H2="-","",VLOOKUP(H2, 'Соль SKU'!$A$1:$C$1000, 3, 0)))</f>
        <v/>
      </c>
      <c r="M2" s="18"/>
      <c r="N2" s="18" t="str">
        <f t="shared" ref="N2:N33" ca="1" si="1">IF(M2="", IF(X2=0, "", X2), IF(V2 = "", "", IF(V2/U2 = 0, "", V2/U2)))</f>
        <v/>
      </c>
      <c r="P2">
        <f t="shared" ref="P2:P33" si="2">IF(O2 = "-", -W2,I2)</f>
        <v>0</v>
      </c>
      <c r="Q2">
        <f t="shared" ref="Q2:Q33" ca="1" si="3">IF(O2 = "-", SUM(INDIRECT(ADDRESS(2,COLUMN(P2)) &amp; ":" &amp; ADDRESS(ROW(),COLUMN(P2)))), 0)</f>
        <v>0</v>
      </c>
      <c r="R2">
        <f t="shared" ref="R2:R33" si="4">IF(O2="-",1,0)</f>
        <v>0</v>
      </c>
      <c r="S2">
        <f t="shared" ref="S2:S33" ca="1" si="5">IF(Q2 = 0, INDIRECT("S" &amp; ROW() - 1), Q2)</f>
        <v>0</v>
      </c>
      <c r="T2" t="str">
        <f>IF(H2="","",VLOOKUP(H2,'Соль SKU'!$A$1:$B$150,2,0))</f>
        <v/>
      </c>
      <c r="U2">
        <f t="shared" ref="U2:U33" ca="1" si="6">IF(OFFSET($C$1, 1, 0)="", 1, 8000/OFFSET($C$1, 1, 0))</f>
        <v>1</v>
      </c>
      <c r="V2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S2)/OFFSET($C$1, 1, 0), 0), 1) * OFFSET($C$1, 1, 0))</f>
        <v/>
      </c>
    </row>
    <row r="3" spans="1:24" x14ac:dyDescent="0.2">
      <c r="J3" s="9" t="str">
        <f t="shared" ca="1" si="0"/>
        <v/>
      </c>
      <c r="K3" s="17" t="str">
        <f>IF(H3="", "", IF(H3="-","",VLOOKUP(H3, 'Соль SKU'!$A$1:$C$1000, 3, 0)))</f>
        <v/>
      </c>
      <c r="M3" s="19"/>
      <c r="N3" s="18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IF(H3="","",VLOOKUP(H3,'Соль SKU'!$A$1:$B$150,2,0))</f>
        <v/>
      </c>
      <c r="U3">
        <f t="shared" ca="1" si="6"/>
        <v>1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x14ac:dyDescent="0.2">
      <c r="J4" s="9" t="str">
        <f t="shared" ca="1" si="0"/>
        <v/>
      </c>
      <c r="K4" s="17" t="str">
        <f>IF(H4="", "", IF(H4="-","",VLOOKUP(H4, 'Соль SKU'!$A$1:$C$1000, 3, 0)))</f>
        <v/>
      </c>
      <c r="M4" s="19"/>
      <c r="N4" s="18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IF(H4="","",VLOOKUP(H4,'Соль SKU'!$A$1:$B$150,2,0))</f>
        <v/>
      </c>
      <c r="U4">
        <f t="shared" ca="1" si="6"/>
        <v>1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x14ac:dyDescent="0.2">
      <c r="J5" s="9" t="str">
        <f t="shared" ca="1" si="0"/>
        <v/>
      </c>
      <c r="K5" s="17" t="str">
        <f>IF(H5="", "", IF(H5="-","",VLOOKUP(H5, 'Соль SKU'!$A$1:$C$1000, 3, 0)))</f>
        <v/>
      </c>
      <c r="M5" s="19"/>
      <c r="N5" s="18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IF(H5="","",VLOOKUP(H5,'Соль SKU'!$A$1:$B$150,2,0))</f>
        <v/>
      </c>
      <c r="U5">
        <f t="shared" ca="1" si="6"/>
        <v>1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x14ac:dyDescent="0.2">
      <c r="J6" s="9" t="str">
        <f t="shared" ca="1" si="0"/>
        <v/>
      </c>
      <c r="K6" s="17" t="str">
        <f>IF(H6="", "", IF(H6="-","",VLOOKUP(H6, 'Соль SKU'!$A$1:$C$1000, 3, 0)))</f>
        <v/>
      </c>
      <c r="M6" s="19"/>
      <c r="N6" s="18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IF(H6="","",VLOOKUP(H6,'Соль SKU'!$A$1:$B$150,2,0))</f>
        <v/>
      </c>
      <c r="U6">
        <f t="shared" ca="1" si="6"/>
        <v>1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x14ac:dyDescent="0.2">
      <c r="J7" s="9" t="str">
        <f t="shared" ca="1" si="0"/>
        <v/>
      </c>
      <c r="K7" s="17" t="str">
        <f>IF(H7="", "", IF(H7="-","",VLOOKUP(H7, 'Соль SKU'!$A$1:$C$1000, 3, 0)))</f>
        <v/>
      </c>
      <c r="M7" s="19"/>
      <c r="N7" s="18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IF(H7="","",VLOOKUP(H7,'Соль SKU'!$A$1:$B$150,2,0))</f>
        <v/>
      </c>
      <c r="U7">
        <f t="shared" ca="1" si="6"/>
        <v>1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x14ac:dyDescent="0.2">
      <c r="J8" s="9" t="str">
        <f t="shared" ca="1" si="0"/>
        <v/>
      </c>
      <c r="K8" s="17" t="str">
        <f>IF(H8="", "", IF(H8="-","",VLOOKUP(H8, 'Соль SKU'!$A$1:$C$1000, 3, 0)))</f>
        <v/>
      </c>
      <c r="M8" s="19"/>
      <c r="N8" s="18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IF(H8="","",VLOOKUP(H8,'Соль SKU'!$A$1:$B$150,2,0))</f>
        <v/>
      </c>
      <c r="U8">
        <f t="shared" ca="1" si="6"/>
        <v>1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x14ac:dyDescent="0.2">
      <c r="J9" s="9" t="str">
        <f t="shared" ca="1" si="0"/>
        <v/>
      </c>
      <c r="K9" s="17" t="str">
        <f>IF(H9="", "", IF(H9="-","",VLOOKUP(H9, 'Соль SKU'!$A$1:$C$1000, 3, 0)))</f>
        <v/>
      </c>
      <c r="M9" s="19"/>
      <c r="N9" s="18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IF(H9="","",VLOOKUP(H9,'Соль SKU'!$A$1:$B$150,2,0))</f>
        <v/>
      </c>
      <c r="U9">
        <f t="shared" ca="1" si="6"/>
        <v>1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x14ac:dyDescent="0.2">
      <c r="J10" s="9" t="str">
        <f t="shared" ca="1" si="0"/>
        <v/>
      </c>
      <c r="K10" s="17" t="str">
        <f>IF(H10="", "", IF(H10="-","",VLOOKUP(H10, 'Соль SKU'!$A$1:$C$1000, 3, 0)))</f>
        <v/>
      </c>
      <c r="M10" s="19"/>
      <c r="N10" s="18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IF(H10="","",VLOOKUP(H10,'Соль SKU'!$A$1:$B$150,2,0))</f>
        <v/>
      </c>
      <c r="U10">
        <f t="shared" ca="1" si="6"/>
        <v>1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x14ac:dyDescent="0.2">
      <c r="J11" s="9" t="str">
        <f t="shared" ca="1" si="0"/>
        <v/>
      </c>
      <c r="K11" s="17" t="str">
        <f>IF(H11="", "", IF(H11="-","",VLOOKUP(H11, 'Соль SKU'!$A$1:$C$1000, 3, 0)))</f>
        <v/>
      </c>
      <c r="M11" s="19"/>
      <c r="N11" s="18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IF(H11="","",VLOOKUP(H11,'Соль SKU'!$A$1:$B$150,2,0))</f>
        <v/>
      </c>
      <c r="U11">
        <f t="shared" ca="1" si="6"/>
        <v>1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x14ac:dyDescent="0.2">
      <c r="J12" s="9" t="str">
        <f t="shared" ca="1" si="0"/>
        <v/>
      </c>
      <c r="K12" s="17" t="str">
        <f>IF(H12="", "", IF(H12="-","",VLOOKUP(H12, 'Соль SKU'!$A$1:$C$1000, 3, 0)))</f>
        <v/>
      </c>
      <c r="M12" s="19"/>
      <c r="N12" s="18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IF(H12="","",VLOOKUP(H12,'Соль SKU'!$A$1:$B$150,2,0))</f>
        <v/>
      </c>
      <c r="U12">
        <f t="shared" ca="1" si="6"/>
        <v>1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x14ac:dyDescent="0.2">
      <c r="J13" s="9" t="str">
        <f t="shared" ca="1" si="0"/>
        <v/>
      </c>
      <c r="K13" s="17" t="str">
        <f>IF(H13="", "", IF(H13="-","",VLOOKUP(H13, 'Соль SKU'!$A$1:$C$1000, 3, 0)))</f>
        <v/>
      </c>
      <c r="M13" s="19"/>
      <c r="N13" s="18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IF(H13="","",VLOOKUP(H13,'Соль SKU'!$A$1:$B$150,2,0))</f>
        <v/>
      </c>
      <c r="U13">
        <f t="shared" ca="1" si="6"/>
        <v>1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x14ac:dyDescent="0.2">
      <c r="J14" s="9" t="str">
        <f t="shared" ca="1" si="0"/>
        <v/>
      </c>
      <c r="K14" s="17" t="str">
        <f>IF(H14="", "", IF(H14="-","",VLOOKUP(H14, 'Соль SKU'!$A$1:$C$1000, 3, 0)))</f>
        <v/>
      </c>
      <c r="M14" s="19"/>
      <c r="N14" s="18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IF(H14="","",VLOOKUP(H14,'Соль SKU'!$A$1:$B$150,2,0))</f>
        <v/>
      </c>
      <c r="U14">
        <f t="shared" ca="1" si="6"/>
        <v>1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x14ac:dyDescent="0.2">
      <c r="J15" s="9" t="str">
        <f t="shared" ca="1" si="0"/>
        <v/>
      </c>
      <c r="K15" s="17" t="str">
        <f>IF(H15="", "", IF(H15="-","",VLOOKUP(H15, 'Соль SKU'!$A$1:$C$1000, 3, 0)))</f>
        <v/>
      </c>
      <c r="M15" s="19"/>
      <c r="N15" s="18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IF(H15="","",VLOOKUP(H15,'Соль SKU'!$A$1:$B$150,2,0))</f>
        <v/>
      </c>
      <c r="U15">
        <f t="shared" ca="1" si="6"/>
        <v>1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x14ac:dyDescent="0.2">
      <c r="J16" s="9" t="str">
        <f t="shared" ca="1" si="0"/>
        <v/>
      </c>
      <c r="K16" s="17" t="str">
        <f>IF(H16="", "", IF(H16="-","",VLOOKUP(H16, 'Соль SKU'!$A$1:$C$1000, 3, 0)))</f>
        <v/>
      </c>
      <c r="M16" s="19"/>
      <c r="N16" s="18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IF(H16="","",VLOOKUP(H16,'Соль SKU'!$A$1:$B$150,2,0))</f>
        <v/>
      </c>
      <c r="U16">
        <f t="shared" ca="1" si="6"/>
        <v>1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x14ac:dyDescent="0.2">
      <c r="J17" s="9" t="str">
        <f t="shared" ca="1" si="0"/>
        <v/>
      </c>
      <c r="K17" s="17" t="str">
        <f>IF(H17="", "", IF(H17="-","",VLOOKUP(H17, 'Соль SKU'!$A$1:$C$1000, 3, 0)))</f>
        <v/>
      </c>
      <c r="M17" s="19"/>
      <c r="N17" s="18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IF(H17="","",VLOOKUP(H17,'Соль SKU'!$A$1:$B$150,2,0))</f>
        <v/>
      </c>
      <c r="U17">
        <f t="shared" ca="1" si="6"/>
        <v>1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x14ac:dyDescent="0.2">
      <c r="J18" s="9" t="str">
        <f t="shared" ca="1" si="0"/>
        <v/>
      </c>
      <c r="K18" s="17" t="str">
        <f>IF(H18="", "", IF(H18="-","",VLOOKUP(H18, 'Соль SKU'!$A$1:$C$1000, 3, 0)))</f>
        <v/>
      </c>
      <c r="M18" s="19"/>
      <c r="N18" s="18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IF(H18="","",VLOOKUP(H18,'Соль SKU'!$A$1:$B$150,2,0))</f>
        <v/>
      </c>
      <c r="U18">
        <f t="shared" ca="1" si="6"/>
        <v>1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x14ac:dyDescent="0.2">
      <c r="J19" s="9" t="str">
        <f t="shared" ca="1" si="0"/>
        <v/>
      </c>
      <c r="K19" s="17" t="str">
        <f>IF(H19="", "", IF(H19="-","",VLOOKUP(H19, 'Соль SKU'!$A$1:$C$1000, 3, 0)))</f>
        <v/>
      </c>
      <c r="M19" s="19"/>
      <c r="N19" s="18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IF(H19="","",VLOOKUP(H19,'Соль SKU'!$A$1:$B$150,2,0))</f>
        <v/>
      </c>
      <c r="U19">
        <f t="shared" ca="1" si="6"/>
        <v>1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x14ac:dyDescent="0.2">
      <c r="J20" s="9" t="str">
        <f t="shared" ca="1" si="0"/>
        <v/>
      </c>
      <c r="K20" s="17" t="str">
        <f>IF(H20="", "", IF(H20="-","",VLOOKUP(H20, 'Соль SKU'!$A$1:$C$1000, 3, 0)))</f>
        <v/>
      </c>
      <c r="M20" s="19"/>
      <c r="N20" s="18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IF(H20="","",VLOOKUP(H20,'Соль SKU'!$A$1:$B$150,2,0))</f>
        <v/>
      </c>
      <c r="U20">
        <f t="shared" ca="1" si="6"/>
        <v>1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x14ac:dyDescent="0.2">
      <c r="J21" s="9" t="str">
        <f t="shared" ca="1" si="0"/>
        <v/>
      </c>
      <c r="K21" s="17" t="str">
        <f>IF(H21="", "", IF(H21="-","",VLOOKUP(H21, 'Соль SKU'!$A$1:$C$1000, 3, 0)))</f>
        <v/>
      </c>
      <c r="M21" s="19"/>
      <c r="N21" s="18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IF(H21="","",VLOOKUP(H21,'Соль SKU'!$A$1:$B$150,2,0))</f>
        <v/>
      </c>
      <c r="U21">
        <f t="shared" ca="1" si="6"/>
        <v>1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x14ac:dyDescent="0.2">
      <c r="J22" s="9" t="str">
        <f t="shared" ca="1" si="0"/>
        <v/>
      </c>
      <c r="K22" s="17" t="str">
        <f>IF(H22="", "", IF(H22="-","",VLOOKUP(H22, 'Соль SKU'!$A$1:$C$1000, 3, 0)))</f>
        <v/>
      </c>
      <c r="M22" s="19"/>
      <c r="N22" s="18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IF(H22="","",VLOOKUP(H22,'Соль SKU'!$A$1:$B$150,2,0))</f>
        <v/>
      </c>
      <c r="U22">
        <f t="shared" ca="1" si="6"/>
        <v>1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x14ac:dyDescent="0.2">
      <c r="J23" s="9" t="str">
        <f t="shared" ca="1" si="0"/>
        <v/>
      </c>
      <c r="K23" s="17" t="str">
        <f>IF(H23="", "", IF(H23="-","",VLOOKUP(H23, 'Соль SKU'!$A$1:$C$1000, 3, 0)))</f>
        <v/>
      </c>
      <c r="M23" s="19"/>
      <c r="N23" s="18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IF(H23="","",VLOOKUP(H23,'Соль SKU'!$A$1:$B$150,2,0))</f>
        <v/>
      </c>
      <c r="U23">
        <f t="shared" ca="1" si="6"/>
        <v>1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x14ac:dyDescent="0.2">
      <c r="J24" s="9" t="str">
        <f t="shared" ca="1" si="0"/>
        <v/>
      </c>
      <c r="K24" s="17" t="str">
        <f>IF(H24="", "", IF(H24="-","",VLOOKUP(H24, 'Соль SKU'!$A$1:$C$1000, 3, 0)))</f>
        <v/>
      </c>
      <c r="M24" s="19"/>
      <c r="N24" s="18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IF(H24="","",VLOOKUP(H24,'Соль SKU'!$A$1:$B$150,2,0))</f>
        <v/>
      </c>
      <c r="U24">
        <f t="shared" ca="1" si="6"/>
        <v>1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x14ac:dyDescent="0.2">
      <c r="J25" s="9" t="str">
        <f t="shared" ca="1" si="0"/>
        <v/>
      </c>
      <c r="K25" s="17" t="str">
        <f>IF(H25="", "", IF(H25="-","",VLOOKUP(H25, 'Соль SKU'!$A$1:$C$1000, 3, 0)))</f>
        <v/>
      </c>
      <c r="M25" s="19"/>
      <c r="N25" s="18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IF(H25="","",VLOOKUP(H25,'Соль SKU'!$A$1:$B$150,2,0))</f>
        <v/>
      </c>
      <c r="U25">
        <f t="shared" ca="1" si="6"/>
        <v>1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x14ac:dyDescent="0.2">
      <c r="J26" s="9" t="str">
        <f t="shared" ca="1" si="0"/>
        <v/>
      </c>
      <c r="K26" s="17" t="str">
        <f>IF(H26="", "", IF(H26="-","",VLOOKUP(H26, 'Соль SKU'!$A$1:$C$1000, 3, 0)))</f>
        <v/>
      </c>
      <c r="M26" s="19"/>
      <c r="N26" s="18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IF(H26="","",VLOOKUP(H26,'Соль SKU'!$A$1:$B$150,2,0))</f>
        <v/>
      </c>
      <c r="U26">
        <f t="shared" ca="1" si="6"/>
        <v>1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x14ac:dyDescent="0.2">
      <c r="J27" s="9" t="str">
        <f t="shared" ca="1" si="0"/>
        <v/>
      </c>
      <c r="K27" s="17" t="str">
        <f>IF(H27="", "", IF(H27="-","",VLOOKUP(H27, 'Соль SKU'!$A$1:$C$1000, 3, 0)))</f>
        <v/>
      </c>
      <c r="M27" s="19"/>
      <c r="N27" s="18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IF(H27="","",VLOOKUP(H27,'Соль SKU'!$A$1:$B$150,2,0))</f>
        <v/>
      </c>
      <c r="U27">
        <f t="shared" ca="1" si="6"/>
        <v>1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x14ac:dyDescent="0.2">
      <c r="J28" s="9" t="str">
        <f t="shared" ca="1" si="0"/>
        <v/>
      </c>
      <c r="K28" s="17" t="str">
        <f>IF(H28="", "", IF(H28="-","",VLOOKUP(H28, 'Соль SKU'!$A$1:$C$1000, 3, 0)))</f>
        <v/>
      </c>
      <c r="M28" s="19"/>
      <c r="N28" s="18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IF(H28="","",VLOOKUP(H28,'Соль SKU'!$A$1:$B$150,2,0))</f>
        <v/>
      </c>
      <c r="U28">
        <f t="shared" ca="1" si="6"/>
        <v>1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x14ac:dyDescent="0.2">
      <c r="J29" s="9" t="str">
        <f t="shared" ca="1" si="0"/>
        <v/>
      </c>
      <c r="K29" s="17" t="str">
        <f>IF(H29="", "", IF(H29="-","",VLOOKUP(H29, 'Соль SKU'!$A$1:$C$1000, 3, 0)))</f>
        <v/>
      </c>
      <c r="M29" s="19"/>
      <c r="N29" s="18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IF(H29="","",VLOOKUP(H29,'Соль SKU'!$A$1:$B$150,2,0))</f>
        <v/>
      </c>
      <c r="U29">
        <f t="shared" ca="1" si="6"/>
        <v>1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x14ac:dyDescent="0.2">
      <c r="J30" s="9" t="str">
        <f t="shared" ca="1" si="0"/>
        <v/>
      </c>
      <c r="K30" s="17" t="str">
        <f>IF(H30="", "", IF(H30="-","",VLOOKUP(H30, 'Соль SKU'!$A$1:$C$1000, 3, 0)))</f>
        <v/>
      </c>
      <c r="M30" s="19"/>
      <c r="N30" s="18" t="str">
        <f t="shared" ca="1" si="1"/>
        <v/>
      </c>
      <c r="P30">
        <f t="shared" si="2"/>
        <v>0</v>
      </c>
      <c r="Q30">
        <f t="shared" ca="1" si="3"/>
        <v>0</v>
      </c>
      <c r="R30">
        <f t="shared" si="4"/>
        <v>0</v>
      </c>
      <c r="S30">
        <f t="shared" ca="1" si="5"/>
        <v>0</v>
      </c>
      <c r="T30" t="str">
        <f>IF(H30="","",VLOOKUP(H30,'Соль SKU'!$A$1:$B$150,2,0))</f>
        <v/>
      </c>
      <c r="U30">
        <f t="shared" ca="1" si="6"/>
        <v>1</v>
      </c>
      <c r="V30">
        <f t="shared" si="7"/>
        <v>0</v>
      </c>
      <c r="W30">
        <f t="shared" ca="1" si="8"/>
        <v>0</v>
      </c>
      <c r="X30" t="str">
        <f t="shared" ca="1" si="9"/>
        <v/>
      </c>
    </row>
    <row r="31" spans="10:24" x14ac:dyDescent="0.2">
      <c r="J31" s="9" t="str">
        <f t="shared" ca="1" si="0"/>
        <v/>
      </c>
      <c r="K31" s="17" t="str">
        <f>IF(H31="", "", IF(H31="-","",VLOOKUP(H31, 'Соль SKU'!$A$1:$C$1000, 3, 0)))</f>
        <v/>
      </c>
      <c r="M31" s="19"/>
      <c r="N31" s="18" t="str">
        <f t="shared" ca="1" si="1"/>
        <v/>
      </c>
      <c r="P31">
        <f t="shared" si="2"/>
        <v>0</v>
      </c>
      <c r="Q31">
        <f t="shared" ca="1" si="3"/>
        <v>0</v>
      </c>
      <c r="R31">
        <f t="shared" si="4"/>
        <v>0</v>
      </c>
      <c r="S31">
        <f t="shared" ca="1" si="5"/>
        <v>0</v>
      </c>
      <c r="T31" t="str">
        <f>IF(H31="","",VLOOKUP(H31,'Соль SKU'!$A$1:$B$150,2,0))</f>
        <v/>
      </c>
      <c r="U31">
        <f t="shared" ca="1" si="6"/>
        <v>1</v>
      </c>
      <c r="V31">
        <f t="shared" si="7"/>
        <v>0</v>
      </c>
      <c r="W31">
        <f t="shared" ca="1" si="8"/>
        <v>0</v>
      </c>
      <c r="X31" t="str">
        <f t="shared" ca="1" si="9"/>
        <v/>
      </c>
    </row>
    <row r="32" spans="10:24" x14ac:dyDescent="0.2">
      <c r="J32" s="9" t="str">
        <f t="shared" ca="1" si="0"/>
        <v/>
      </c>
      <c r="K32" s="17" t="str">
        <f>IF(H32="", "", IF(H32="-","",VLOOKUP(H32, 'Соль SKU'!$A$1:$C$1000, 3, 0)))</f>
        <v/>
      </c>
      <c r="M32" s="19"/>
      <c r="N32" s="18" t="str">
        <f t="shared" ca="1" si="1"/>
        <v/>
      </c>
      <c r="P32">
        <f t="shared" si="2"/>
        <v>0</v>
      </c>
      <c r="Q32">
        <f t="shared" ca="1" si="3"/>
        <v>0</v>
      </c>
      <c r="R32">
        <f t="shared" si="4"/>
        <v>0</v>
      </c>
      <c r="S32">
        <f t="shared" ca="1" si="5"/>
        <v>0</v>
      </c>
      <c r="T32" t="str">
        <f>IF(H32="","",VLOOKUP(H32,'Соль SKU'!$A$1:$B$150,2,0))</f>
        <v/>
      </c>
      <c r="U32">
        <f t="shared" ca="1" si="6"/>
        <v>1</v>
      </c>
      <c r="V32">
        <f t="shared" si="7"/>
        <v>0</v>
      </c>
      <c r="W32">
        <f t="shared" ca="1" si="8"/>
        <v>0</v>
      </c>
      <c r="X32" t="str">
        <f t="shared" ca="1" si="9"/>
        <v/>
      </c>
    </row>
    <row r="33" spans="10:24" x14ac:dyDescent="0.2">
      <c r="J33" s="9" t="str">
        <f t="shared" ca="1" si="0"/>
        <v/>
      </c>
      <c r="K33" s="17" t="str">
        <f>IF(H33="", "", IF(H33="-","",VLOOKUP(H33, 'Соль SKU'!$A$1:$C$1000, 3, 0)))</f>
        <v/>
      </c>
      <c r="M33" s="19"/>
      <c r="N33" s="18" t="str">
        <f t="shared" ca="1" si="1"/>
        <v/>
      </c>
      <c r="P33">
        <f t="shared" si="2"/>
        <v>0</v>
      </c>
      <c r="Q33">
        <f t="shared" ca="1" si="3"/>
        <v>0</v>
      </c>
      <c r="R33">
        <f t="shared" si="4"/>
        <v>0</v>
      </c>
      <c r="S33">
        <f t="shared" ca="1" si="5"/>
        <v>0</v>
      </c>
      <c r="T33" t="str">
        <f>IF(H33="","",VLOOKUP(H33,'Соль SKU'!$A$1:$B$150,2,0))</f>
        <v/>
      </c>
      <c r="U33">
        <f t="shared" ca="1" si="6"/>
        <v>1</v>
      </c>
      <c r="V33">
        <f t="shared" si="7"/>
        <v>0</v>
      </c>
      <c r="W33">
        <f t="shared" ca="1" si="8"/>
        <v>0</v>
      </c>
      <c r="X33" t="str">
        <f t="shared" ca="1" si="9"/>
        <v/>
      </c>
    </row>
    <row r="34" spans="10:24" x14ac:dyDescent="0.2">
      <c r="J34" s="9" t="str">
        <f t="shared" ref="J34:J65" ca="1" si="10">IF(M34="", IF(O34="","",X34+(INDIRECT("S" &amp; ROW() - 1) - S34)),IF(O34="", "", INDIRECT("S" &amp; ROW() - 1) - S34))</f>
        <v/>
      </c>
      <c r="K34" s="17" t="str">
        <f>IF(H34="", "", IF(H34="-","",VLOOKUP(H34, 'Соль SKU'!$A$1:$C$1000, 3, 0)))</f>
        <v/>
      </c>
      <c r="M34" s="19"/>
      <c r="N34" s="18" t="str">
        <f t="shared" ref="N34:N65" ca="1" si="11">IF(M34="", IF(X34=0, "", X34), IF(V34 = "", "", IF(V34/U34 = 0, "", V34/U34)))</f>
        <v/>
      </c>
      <c r="P34">
        <f t="shared" ref="P34:P65" si="12">IF(O34 = "-", -W34,I34)</f>
        <v>0</v>
      </c>
      <c r="Q34">
        <f t="shared" ref="Q34:Q65" ca="1" si="13">IF(O34 = "-", SUM(INDIRECT(ADDRESS(2,COLUMN(P34)) &amp; ":" &amp; ADDRESS(ROW(),COLUMN(P34)))), 0)</f>
        <v>0</v>
      </c>
      <c r="R34">
        <f t="shared" ref="R34:R65" si="14">IF(O34="-",1,0)</f>
        <v>0</v>
      </c>
      <c r="S34">
        <f t="shared" ref="S34:S65" ca="1" si="15">IF(Q34 = 0, INDIRECT("S" &amp; ROW() - 1), Q34)</f>
        <v>0</v>
      </c>
      <c r="T34" t="str">
        <f>IF(H34="","",VLOOKUP(H34,'Соль SKU'!$A$1:$B$150,2,0))</f>
        <v/>
      </c>
      <c r="U34">
        <f t="shared" ref="U34:U65" ca="1" si="16">IF(OFFSET($C$1, 1, 0)="", 1, 8000/OFFSET($C$1, 1, 0))</f>
        <v>1</v>
      </c>
      <c r="V34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8">IF(V34 = "", "", V34/U34)</f>
        <v>0</v>
      </c>
      <c r="X34" t="str">
        <f t="shared" ref="X34:X65" ca="1" si="19">IF(O34="", "", MAX(ROUND(-(INDIRECT("S" &amp; ROW() - 1) - S34)/OFFSET($C$1, 1, 0), 0), 1) * OFFSET($C$1, 1, 0))</f>
        <v/>
      </c>
    </row>
    <row r="35" spans="10:24" x14ac:dyDescent="0.2">
      <c r="J35" s="9" t="str">
        <f t="shared" ca="1" si="10"/>
        <v/>
      </c>
      <c r="K35" s="17" t="str">
        <f>IF(H35="", "", IF(H35="-","",VLOOKUP(H35, 'Соль SKU'!$A$1:$C$1000, 3, 0)))</f>
        <v/>
      </c>
      <c r="M35" s="19"/>
      <c r="N35" s="18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IF(H35="","",VLOOKUP(H35,'Соль SKU'!$A$1:$B$150,2,0))</f>
        <v/>
      </c>
      <c r="U35">
        <f t="shared" ca="1" si="16"/>
        <v>1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x14ac:dyDescent="0.2">
      <c r="J36" s="9" t="str">
        <f t="shared" ca="1" si="10"/>
        <v/>
      </c>
      <c r="K36" s="17" t="str">
        <f>IF(H36="", "", IF(H36="-","",VLOOKUP(H36, 'Соль SKU'!$A$1:$C$1000, 3, 0)))</f>
        <v/>
      </c>
      <c r="M36" s="19"/>
      <c r="N36" s="18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IF(H36="","",VLOOKUP(H36,'Соль SKU'!$A$1:$B$150,2,0))</f>
        <v/>
      </c>
      <c r="U36">
        <f t="shared" ca="1" si="16"/>
        <v>1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x14ac:dyDescent="0.2">
      <c r="J37" s="9" t="str">
        <f t="shared" ca="1" si="10"/>
        <v/>
      </c>
      <c r="K37" s="17" t="str">
        <f>IF(H37="", "", IF(H37="-","",VLOOKUP(H37, 'Соль SKU'!$A$1:$C$1000, 3, 0)))</f>
        <v/>
      </c>
      <c r="M37" s="19"/>
      <c r="N37" s="18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IF(H37="","",VLOOKUP(H37,'Соль SKU'!$A$1:$B$150,2,0))</f>
        <v/>
      </c>
      <c r="U37">
        <f t="shared" ca="1" si="16"/>
        <v>1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x14ac:dyDescent="0.2">
      <c r="J38" s="9" t="str">
        <f t="shared" ca="1" si="10"/>
        <v/>
      </c>
      <c r="K38" s="17" t="str">
        <f>IF(H38="", "", IF(H38="-","",VLOOKUP(H38, 'Соль SKU'!$A$1:$C$1000, 3, 0)))</f>
        <v/>
      </c>
      <c r="M38" s="19"/>
      <c r="N38" s="18" t="str">
        <f t="shared" ca="1" si="11"/>
        <v/>
      </c>
      <c r="P38">
        <f t="shared" si="12"/>
        <v>0</v>
      </c>
      <c r="Q38">
        <f t="shared" ca="1" si="13"/>
        <v>0</v>
      </c>
      <c r="R38">
        <f t="shared" si="14"/>
        <v>0</v>
      </c>
      <c r="S38">
        <f t="shared" ca="1" si="15"/>
        <v>0</v>
      </c>
      <c r="T38" t="str">
        <f>IF(H38="","",VLOOKUP(H38,'Соль SKU'!$A$1:$B$150,2,0))</f>
        <v/>
      </c>
      <c r="U38">
        <f t="shared" ca="1" si="16"/>
        <v>1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x14ac:dyDescent="0.2">
      <c r="J39" s="9" t="str">
        <f t="shared" ca="1" si="10"/>
        <v/>
      </c>
      <c r="K39" s="17" t="str">
        <f>IF(H39="", "", IF(H39="-","",VLOOKUP(H39, 'Соль SKU'!$A$1:$C$1000, 3, 0)))</f>
        <v/>
      </c>
      <c r="M39" s="19"/>
      <c r="N39" s="18" t="str">
        <f t="shared" ca="1" si="11"/>
        <v/>
      </c>
      <c r="P39">
        <f t="shared" si="12"/>
        <v>0</v>
      </c>
      <c r="Q39">
        <f t="shared" ca="1" si="13"/>
        <v>0</v>
      </c>
      <c r="R39">
        <f t="shared" si="14"/>
        <v>0</v>
      </c>
      <c r="S39">
        <f t="shared" ca="1" si="15"/>
        <v>0</v>
      </c>
      <c r="T39" t="str">
        <f>IF(H39="","",VLOOKUP(H39,'Соль SKU'!$A$1:$B$150,2,0))</f>
        <v/>
      </c>
      <c r="U39">
        <f t="shared" ca="1" si="16"/>
        <v>1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x14ac:dyDescent="0.2">
      <c r="J40" s="9" t="str">
        <f t="shared" ca="1" si="10"/>
        <v/>
      </c>
      <c r="K40" s="17" t="str">
        <f>IF(H40="", "", IF(H40="-","",VLOOKUP(H40, 'Соль SKU'!$A$1:$C$1000, 3, 0)))</f>
        <v/>
      </c>
      <c r="M40" s="19"/>
      <c r="N40" s="18" t="str">
        <f t="shared" ca="1" si="11"/>
        <v/>
      </c>
      <c r="P40">
        <f t="shared" si="12"/>
        <v>0</v>
      </c>
      <c r="Q40">
        <f t="shared" ca="1" si="13"/>
        <v>0</v>
      </c>
      <c r="R40">
        <f t="shared" si="14"/>
        <v>0</v>
      </c>
      <c r="S40">
        <f t="shared" ca="1" si="15"/>
        <v>0</v>
      </c>
      <c r="T40" t="str">
        <f>IF(H40="","",VLOOKUP(H40,'Соль SKU'!$A$1:$B$150,2,0))</f>
        <v/>
      </c>
      <c r="U40">
        <f t="shared" ca="1" si="16"/>
        <v>1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x14ac:dyDescent="0.2">
      <c r="J41" s="9" t="str">
        <f t="shared" ca="1" si="10"/>
        <v/>
      </c>
      <c r="K41" s="17" t="str">
        <f>IF(H41="", "", IF(H41="-","",VLOOKUP(H41, 'Соль SKU'!$A$1:$C$1000, 3, 0)))</f>
        <v/>
      </c>
      <c r="M41" s="19"/>
      <c r="N41" s="18" t="str">
        <f t="shared" ca="1" si="11"/>
        <v/>
      </c>
      <c r="P41">
        <f t="shared" si="12"/>
        <v>0</v>
      </c>
      <c r="Q41">
        <f t="shared" ca="1" si="13"/>
        <v>0</v>
      </c>
      <c r="R41">
        <f t="shared" si="14"/>
        <v>0</v>
      </c>
      <c r="S41">
        <f t="shared" ca="1" si="15"/>
        <v>0</v>
      </c>
      <c r="T41" t="str">
        <f>IF(H41="","",VLOOKUP(H41,'Соль SKU'!$A$1:$B$150,2,0))</f>
        <v/>
      </c>
      <c r="U41">
        <f t="shared" ca="1" si="16"/>
        <v>1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x14ac:dyDescent="0.2">
      <c r="J42" s="9" t="str">
        <f t="shared" ca="1" si="10"/>
        <v/>
      </c>
      <c r="K42" s="17" t="str">
        <f>IF(H42="", "", IF(H42="-","",VLOOKUP(H42, 'Соль SKU'!$A$1:$C$1000, 3, 0)))</f>
        <v/>
      </c>
      <c r="M42" s="19"/>
      <c r="N42" s="18" t="str">
        <f t="shared" ca="1" si="11"/>
        <v/>
      </c>
      <c r="P42">
        <f t="shared" si="12"/>
        <v>0</v>
      </c>
      <c r="Q42">
        <f t="shared" ca="1" si="13"/>
        <v>0</v>
      </c>
      <c r="R42">
        <f t="shared" si="14"/>
        <v>0</v>
      </c>
      <c r="S42">
        <f t="shared" ca="1" si="15"/>
        <v>0</v>
      </c>
      <c r="T42" t="str">
        <f>IF(H42="","",VLOOKUP(H42,'Соль SKU'!$A$1:$B$150,2,0))</f>
        <v/>
      </c>
      <c r="U42">
        <f t="shared" ca="1" si="16"/>
        <v>1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x14ac:dyDescent="0.2">
      <c r="J43" s="9" t="str">
        <f t="shared" ca="1" si="10"/>
        <v/>
      </c>
      <c r="K43" s="17" t="str">
        <f>IF(H43="", "", IF(H43="-","",VLOOKUP(H43, 'Соль SKU'!$A$1:$C$1000, 3, 0)))</f>
        <v/>
      </c>
      <c r="M43" s="19"/>
      <c r="N43" s="18" t="str">
        <f t="shared" ca="1" si="11"/>
        <v/>
      </c>
      <c r="P43">
        <f t="shared" si="12"/>
        <v>0</v>
      </c>
      <c r="Q43">
        <f t="shared" ca="1" si="13"/>
        <v>0</v>
      </c>
      <c r="R43">
        <f t="shared" si="14"/>
        <v>0</v>
      </c>
      <c r="S43">
        <f t="shared" ca="1" si="15"/>
        <v>0</v>
      </c>
      <c r="T43" t="str">
        <f>IF(H43="","",VLOOKUP(H43,'Соль SKU'!$A$1:$B$150,2,0))</f>
        <v/>
      </c>
      <c r="U43">
        <f t="shared" ca="1" si="16"/>
        <v>1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x14ac:dyDescent="0.2">
      <c r="J44" s="9" t="str">
        <f t="shared" ca="1" si="10"/>
        <v/>
      </c>
      <c r="K44" s="17" t="str">
        <f>IF(H44="", "", IF(H44="-","",VLOOKUP(H44, 'Соль SKU'!$A$1:$C$1000, 3, 0)))</f>
        <v/>
      </c>
      <c r="M44" s="19"/>
      <c r="N44" s="18" t="str">
        <f t="shared" ca="1" si="11"/>
        <v/>
      </c>
      <c r="P44">
        <f t="shared" si="12"/>
        <v>0</v>
      </c>
      <c r="Q44">
        <f t="shared" ca="1" si="13"/>
        <v>0</v>
      </c>
      <c r="R44">
        <f t="shared" si="14"/>
        <v>0</v>
      </c>
      <c r="S44">
        <f t="shared" ca="1" si="15"/>
        <v>0</v>
      </c>
      <c r="T44" t="str">
        <f>IF(H44="","",VLOOKUP(H44,'Соль SKU'!$A$1:$B$150,2,0))</f>
        <v/>
      </c>
      <c r="U44">
        <f t="shared" ca="1" si="16"/>
        <v>1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x14ac:dyDescent="0.2">
      <c r="J45" s="9" t="str">
        <f t="shared" ca="1" si="10"/>
        <v/>
      </c>
      <c r="K45" s="17" t="str">
        <f>IF(H45="", "", IF(H45="-","",VLOOKUP(H45, 'Соль SKU'!$A$1:$C$1000, 3, 0)))</f>
        <v/>
      </c>
      <c r="M45" s="19"/>
      <c r="N45" s="18" t="str">
        <f t="shared" ca="1" si="11"/>
        <v/>
      </c>
      <c r="P45">
        <f t="shared" si="12"/>
        <v>0</v>
      </c>
      <c r="Q45">
        <f t="shared" ca="1" si="13"/>
        <v>0</v>
      </c>
      <c r="R45">
        <f t="shared" si="14"/>
        <v>0</v>
      </c>
      <c r="S45">
        <f t="shared" ca="1" si="15"/>
        <v>0</v>
      </c>
      <c r="T45" t="str">
        <f>IF(H45="","",VLOOKUP(H45,'Соль SKU'!$A$1:$B$150,2,0))</f>
        <v/>
      </c>
      <c r="U45">
        <f t="shared" ca="1" si="16"/>
        <v>1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x14ac:dyDescent="0.2">
      <c r="J46" s="9" t="str">
        <f t="shared" ca="1" si="10"/>
        <v/>
      </c>
      <c r="K46" s="17" t="str">
        <f>IF(H46="", "", IF(H46="-","",VLOOKUP(H46, 'Соль SKU'!$A$1:$C$1000, 3, 0)))</f>
        <v/>
      </c>
      <c r="M46" s="19"/>
      <c r="N46" s="18" t="str">
        <f t="shared" ca="1" si="11"/>
        <v/>
      </c>
      <c r="P46">
        <f t="shared" si="12"/>
        <v>0</v>
      </c>
      <c r="Q46">
        <f t="shared" ca="1" si="13"/>
        <v>0</v>
      </c>
      <c r="R46">
        <f t="shared" si="14"/>
        <v>0</v>
      </c>
      <c r="S46">
        <f t="shared" ca="1" si="15"/>
        <v>0</v>
      </c>
      <c r="T46" t="str">
        <f>IF(H46="","",VLOOKUP(H46,'Соль SKU'!$A$1:$B$150,2,0))</f>
        <v/>
      </c>
      <c r="U46">
        <f t="shared" ca="1" si="16"/>
        <v>1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x14ac:dyDescent="0.2">
      <c r="J47" s="9" t="str">
        <f t="shared" ca="1" si="10"/>
        <v/>
      </c>
      <c r="K47" s="17" t="str">
        <f>IF(H47="", "", IF(H47="-","",VLOOKUP(H47, 'Соль SKU'!$A$1:$C$1000, 3, 0)))</f>
        <v/>
      </c>
      <c r="M47" s="19"/>
      <c r="N47" s="18" t="str">
        <f t="shared" ca="1" si="11"/>
        <v/>
      </c>
      <c r="P47">
        <f t="shared" si="12"/>
        <v>0</v>
      </c>
      <c r="Q47">
        <f t="shared" ca="1" si="13"/>
        <v>0</v>
      </c>
      <c r="R47">
        <f t="shared" si="14"/>
        <v>0</v>
      </c>
      <c r="S47">
        <f t="shared" ca="1" si="15"/>
        <v>0</v>
      </c>
      <c r="T47" t="str">
        <f>IF(H47="","",VLOOKUP(H47,'Соль SKU'!$A$1:$B$150,2,0))</f>
        <v/>
      </c>
      <c r="U47">
        <f t="shared" ca="1" si="16"/>
        <v>1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x14ac:dyDescent="0.2">
      <c r="J48" s="9" t="str">
        <f t="shared" ca="1" si="10"/>
        <v/>
      </c>
      <c r="K48" s="17" t="str">
        <f>IF(H48="", "", IF(H48="-","",VLOOKUP(H48, 'Соль SKU'!$A$1:$C$1000, 3, 0)))</f>
        <v/>
      </c>
      <c r="M48" s="19"/>
      <c r="N48" s="18" t="str">
        <f t="shared" ca="1" si="11"/>
        <v/>
      </c>
      <c r="P48">
        <f t="shared" si="12"/>
        <v>0</v>
      </c>
      <c r="Q48">
        <f t="shared" ca="1" si="13"/>
        <v>0</v>
      </c>
      <c r="R48">
        <f t="shared" si="14"/>
        <v>0</v>
      </c>
      <c r="S48">
        <f t="shared" ca="1" si="15"/>
        <v>0</v>
      </c>
      <c r="T48" t="str">
        <f>IF(H48="","",VLOOKUP(H48,'Соль SKU'!$A$1:$B$150,2,0))</f>
        <v/>
      </c>
      <c r="U48">
        <f t="shared" ca="1" si="16"/>
        <v>1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x14ac:dyDescent="0.2">
      <c r="J49" s="9" t="str">
        <f t="shared" ca="1" si="10"/>
        <v/>
      </c>
      <c r="K49" s="17" t="str">
        <f>IF(H49="", "", IF(H49="-","",VLOOKUP(H49, 'Соль SKU'!$A$1:$C$1000, 3, 0)))</f>
        <v/>
      </c>
      <c r="M49" s="19"/>
      <c r="N49" s="18" t="str">
        <f t="shared" ca="1" si="11"/>
        <v/>
      </c>
      <c r="P49">
        <f t="shared" si="12"/>
        <v>0</v>
      </c>
      <c r="Q49">
        <f t="shared" ca="1" si="13"/>
        <v>0</v>
      </c>
      <c r="R49">
        <f t="shared" si="14"/>
        <v>0</v>
      </c>
      <c r="S49">
        <f t="shared" ca="1" si="15"/>
        <v>0</v>
      </c>
      <c r="T49" t="str">
        <f>IF(H49="","",VLOOKUP(H49,'Соль SKU'!$A$1:$B$150,2,0))</f>
        <v/>
      </c>
      <c r="U49">
        <f t="shared" ca="1" si="16"/>
        <v>1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x14ac:dyDescent="0.2">
      <c r="J50" s="9" t="str">
        <f t="shared" ca="1" si="10"/>
        <v/>
      </c>
      <c r="K50" s="17" t="str">
        <f>IF(H50="", "", IF(H50="-","",VLOOKUP(H50, 'Соль SKU'!$A$1:$C$1000, 3, 0)))</f>
        <v/>
      </c>
      <c r="M50" s="19"/>
      <c r="N50" s="18" t="str">
        <f t="shared" ca="1" si="11"/>
        <v/>
      </c>
      <c r="P50">
        <f t="shared" si="12"/>
        <v>0</v>
      </c>
      <c r="Q50">
        <f t="shared" ca="1" si="13"/>
        <v>0</v>
      </c>
      <c r="R50">
        <f t="shared" si="14"/>
        <v>0</v>
      </c>
      <c r="S50">
        <f t="shared" ca="1" si="15"/>
        <v>0</v>
      </c>
      <c r="T50" t="str">
        <f>IF(H50="","",VLOOKUP(H50,'Соль SKU'!$A$1:$B$150,2,0))</f>
        <v/>
      </c>
      <c r="U50">
        <f t="shared" ca="1" si="16"/>
        <v>1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x14ac:dyDescent="0.2">
      <c r="J51" s="9" t="str">
        <f t="shared" ca="1" si="10"/>
        <v/>
      </c>
      <c r="K51" s="17" t="str">
        <f>IF(H51="", "", IF(H51="-","",VLOOKUP(H51, 'Соль SKU'!$A$1:$C$1000, 3, 0)))</f>
        <v/>
      </c>
      <c r="M51" s="19"/>
      <c r="N51" s="18" t="str">
        <f t="shared" ca="1" si="11"/>
        <v/>
      </c>
      <c r="P51">
        <f t="shared" si="12"/>
        <v>0</v>
      </c>
      <c r="Q51">
        <f t="shared" ca="1" si="13"/>
        <v>0</v>
      </c>
      <c r="R51">
        <f t="shared" si="14"/>
        <v>0</v>
      </c>
      <c r="S51">
        <f t="shared" ca="1" si="15"/>
        <v>0</v>
      </c>
      <c r="T51" t="str">
        <f>IF(H51="","",VLOOKUP(H51,'Соль SKU'!$A$1:$B$150,2,0))</f>
        <v/>
      </c>
      <c r="U51">
        <f t="shared" ca="1" si="16"/>
        <v>1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x14ac:dyDescent="0.2">
      <c r="J52" s="9" t="str">
        <f t="shared" ca="1" si="10"/>
        <v/>
      </c>
      <c r="K52" s="17" t="str">
        <f>IF(H52="", "", IF(H52="-","",VLOOKUP(H52, 'Соль SKU'!$A$1:$C$1000, 3, 0)))</f>
        <v/>
      </c>
      <c r="M52" s="19"/>
      <c r="N52" s="18" t="str">
        <f t="shared" ca="1" si="11"/>
        <v/>
      </c>
      <c r="P52">
        <f t="shared" si="12"/>
        <v>0</v>
      </c>
      <c r="Q52">
        <f t="shared" ca="1" si="13"/>
        <v>0</v>
      </c>
      <c r="R52">
        <f t="shared" si="14"/>
        <v>0</v>
      </c>
      <c r="S52">
        <f t="shared" ca="1" si="15"/>
        <v>0</v>
      </c>
      <c r="T52" t="str">
        <f>IF(H52="","",VLOOKUP(H52,'Соль SKU'!$A$1:$B$150,2,0))</f>
        <v/>
      </c>
      <c r="U52">
        <f t="shared" ca="1" si="16"/>
        <v>1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x14ac:dyDescent="0.2">
      <c r="J53" s="9" t="str">
        <f t="shared" ca="1" si="10"/>
        <v/>
      </c>
      <c r="K53" s="17" t="str">
        <f>IF(H53="", "", IF(H53="-","",VLOOKUP(H53, 'Соль SKU'!$A$1:$C$1000, 3, 0)))</f>
        <v/>
      </c>
      <c r="M53" s="19"/>
      <c r="N53" s="18" t="str">
        <f t="shared" ca="1" si="11"/>
        <v/>
      </c>
      <c r="P53">
        <f t="shared" si="12"/>
        <v>0</v>
      </c>
      <c r="Q53">
        <f t="shared" ca="1" si="13"/>
        <v>0</v>
      </c>
      <c r="R53">
        <f t="shared" si="14"/>
        <v>0</v>
      </c>
      <c r="S53">
        <f t="shared" ca="1" si="15"/>
        <v>0</v>
      </c>
      <c r="T53" t="str">
        <f>IF(H53="","",VLOOKUP(H53,'Соль SKU'!$A$1:$B$150,2,0))</f>
        <v/>
      </c>
      <c r="U53">
        <f t="shared" ca="1" si="16"/>
        <v>1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x14ac:dyDescent="0.2">
      <c r="J54" s="9" t="str">
        <f t="shared" ca="1" si="10"/>
        <v/>
      </c>
      <c r="K54" s="17" t="str">
        <f>IF(H54="", "", IF(H54="-","",VLOOKUP(H54, 'Соль SKU'!$A$1:$C$1000, 3, 0)))</f>
        <v/>
      </c>
      <c r="M54" s="19"/>
      <c r="N54" s="18" t="str">
        <f t="shared" ca="1" si="11"/>
        <v/>
      </c>
      <c r="P54">
        <f t="shared" si="12"/>
        <v>0</v>
      </c>
      <c r="Q54">
        <f t="shared" ca="1" si="13"/>
        <v>0</v>
      </c>
      <c r="R54">
        <f t="shared" si="14"/>
        <v>0</v>
      </c>
      <c r="S54">
        <f t="shared" ca="1" si="15"/>
        <v>0</v>
      </c>
      <c r="T54" t="str">
        <f>IF(H54="","",VLOOKUP(H54,'Соль SKU'!$A$1:$B$150,2,0))</f>
        <v/>
      </c>
      <c r="U54">
        <f t="shared" ca="1" si="16"/>
        <v>1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x14ac:dyDescent="0.2">
      <c r="J55" s="9" t="str">
        <f t="shared" ca="1" si="10"/>
        <v/>
      </c>
      <c r="K55" s="17" t="str">
        <f>IF(H55="", "", IF(H55="-","",VLOOKUP(H55, 'Соль SKU'!$A$1:$C$1000, 3, 0)))</f>
        <v/>
      </c>
      <c r="M55" s="19"/>
      <c r="N55" s="18" t="str">
        <f t="shared" ca="1" si="11"/>
        <v/>
      </c>
      <c r="P55">
        <f t="shared" si="12"/>
        <v>0</v>
      </c>
      <c r="Q55">
        <f t="shared" ca="1" si="13"/>
        <v>0</v>
      </c>
      <c r="R55">
        <f t="shared" si="14"/>
        <v>0</v>
      </c>
      <c r="S55">
        <f t="shared" ca="1" si="15"/>
        <v>0</v>
      </c>
      <c r="T55" t="str">
        <f>IF(H55="","",VLOOKUP(H55,'Соль SKU'!$A$1:$B$150,2,0))</f>
        <v/>
      </c>
      <c r="U55">
        <f t="shared" ca="1" si="16"/>
        <v>1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x14ac:dyDescent="0.2">
      <c r="J56" s="9" t="str">
        <f t="shared" ca="1" si="10"/>
        <v/>
      </c>
      <c r="K56" s="17" t="str">
        <f>IF(H56="", "", IF(H56="-","",VLOOKUP(H56, 'Соль SKU'!$A$1:$C$1000, 3, 0)))</f>
        <v/>
      </c>
      <c r="M56" s="19"/>
      <c r="N56" s="18" t="str">
        <f t="shared" ca="1" si="11"/>
        <v/>
      </c>
      <c r="P56">
        <f t="shared" si="12"/>
        <v>0</v>
      </c>
      <c r="Q56">
        <f t="shared" ca="1" si="13"/>
        <v>0</v>
      </c>
      <c r="R56">
        <f t="shared" si="14"/>
        <v>0</v>
      </c>
      <c r="S56">
        <f t="shared" ca="1" si="15"/>
        <v>0</v>
      </c>
      <c r="T56" t="str">
        <f>IF(H56="","",VLOOKUP(H56,'Соль SKU'!$A$1:$B$150,2,0))</f>
        <v/>
      </c>
      <c r="U56">
        <f t="shared" ca="1" si="16"/>
        <v>1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x14ac:dyDescent="0.2">
      <c r="J57" s="9" t="str">
        <f t="shared" ca="1" si="10"/>
        <v/>
      </c>
      <c r="K57" s="17" t="str">
        <f>IF(H57="", "", IF(H57="-","",VLOOKUP(H57, 'Соль SKU'!$A$1:$C$1000, 3, 0)))</f>
        <v/>
      </c>
      <c r="M57" s="19"/>
      <c r="N57" s="18" t="str">
        <f t="shared" ca="1" si="11"/>
        <v/>
      </c>
      <c r="P57">
        <f t="shared" si="12"/>
        <v>0</v>
      </c>
      <c r="Q57">
        <f t="shared" ca="1" si="13"/>
        <v>0</v>
      </c>
      <c r="R57">
        <f t="shared" si="14"/>
        <v>0</v>
      </c>
      <c r="S57">
        <f t="shared" ca="1" si="15"/>
        <v>0</v>
      </c>
      <c r="T57" t="str">
        <f>IF(H57="","",VLOOKUP(H57,'Соль SKU'!$A$1:$B$150,2,0))</f>
        <v/>
      </c>
      <c r="U57">
        <f t="shared" ca="1" si="16"/>
        <v>1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x14ac:dyDescent="0.2">
      <c r="J58" s="9" t="str">
        <f t="shared" ca="1" si="10"/>
        <v/>
      </c>
      <c r="K58" s="17" t="str">
        <f>IF(H58="", "", IF(H58="-","",VLOOKUP(H58, 'Соль SKU'!$A$1:$C$1000, 3, 0)))</f>
        <v/>
      </c>
      <c r="M58" s="19"/>
      <c r="N58" s="18" t="str">
        <f t="shared" ca="1" si="11"/>
        <v/>
      </c>
      <c r="P58">
        <f t="shared" si="12"/>
        <v>0</v>
      </c>
      <c r="Q58">
        <f t="shared" ca="1" si="13"/>
        <v>0</v>
      </c>
      <c r="R58">
        <f t="shared" si="14"/>
        <v>0</v>
      </c>
      <c r="S58">
        <f t="shared" ca="1" si="15"/>
        <v>0</v>
      </c>
      <c r="T58" t="str">
        <f>IF(H58="","",VLOOKUP(H58,'Соль SKU'!$A$1:$B$150,2,0))</f>
        <v/>
      </c>
      <c r="U58">
        <f t="shared" ca="1" si="16"/>
        <v>1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x14ac:dyDescent="0.2">
      <c r="J59" s="9" t="str">
        <f t="shared" ca="1" si="10"/>
        <v/>
      </c>
      <c r="K59" s="17" t="str">
        <f>IF(H59="", "", IF(H59="-","",VLOOKUP(H59, 'Соль SKU'!$A$1:$C$1000, 3, 0)))</f>
        <v/>
      </c>
      <c r="M59" s="18"/>
      <c r="N59" s="18" t="str">
        <f t="shared" ca="1" si="11"/>
        <v/>
      </c>
      <c r="P59">
        <f t="shared" si="12"/>
        <v>0</v>
      </c>
      <c r="Q59">
        <f t="shared" ca="1" si="13"/>
        <v>0</v>
      </c>
      <c r="R59">
        <f t="shared" si="14"/>
        <v>0</v>
      </c>
      <c r="S59">
        <f t="shared" ca="1" si="15"/>
        <v>0</v>
      </c>
      <c r="T59" t="str">
        <f>IF(H59="","",VLOOKUP(H59,'Соль SKU'!$A$1:$B$150,2,0))</f>
        <v/>
      </c>
      <c r="U59">
        <f t="shared" ca="1" si="16"/>
        <v>1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x14ac:dyDescent="0.2">
      <c r="J60" s="9" t="str">
        <f t="shared" ca="1" si="10"/>
        <v/>
      </c>
      <c r="K60" s="17" t="str">
        <f>IF(H60="", "", IF(H60="-","",VLOOKUP(H60, 'Соль SKU'!$A$1:$C$1000, 3, 0)))</f>
        <v/>
      </c>
      <c r="M60" s="19"/>
      <c r="N60" s="18" t="str">
        <f t="shared" ca="1" si="11"/>
        <v/>
      </c>
      <c r="P60">
        <f t="shared" si="12"/>
        <v>0</v>
      </c>
      <c r="Q60">
        <f t="shared" ca="1" si="13"/>
        <v>0</v>
      </c>
      <c r="R60">
        <f t="shared" si="14"/>
        <v>0</v>
      </c>
      <c r="S60">
        <f t="shared" ca="1" si="15"/>
        <v>0</v>
      </c>
      <c r="T60" t="str">
        <f>IF(H60="","",VLOOKUP(H60,'Соль SKU'!$A$1:$B$150,2,0))</f>
        <v/>
      </c>
      <c r="U60">
        <f t="shared" ca="1" si="16"/>
        <v>1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x14ac:dyDescent="0.2">
      <c r="J61" s="9" t="str">
        <f t="shared" ca="1" si="10"/>
        <v/>
      </c>
      <c r="K61" s="17" t="str">
        <f>IF(H61="", "", IF(H61="-","",VLOOKUP(H61, 'Соль SKU'!$A$1:$C$1000, 3, 0)))</f>
        <v/>
      </c>
      <c r="M61" s="19"/>
      <c r="N61" s="18" t="str">
        <f t="shared" ca="1" si="11"/>
        <v/>
      </c>
      <c r="P61">
        <f t="shared" si="12"/>
        <v>0</v>
      </c>
      <c r="Q61">
        <f t="shared" ca="1" si="13"/>
        <v>0</v>
      </c>
      <c r="R61">
        <f t="shared" si="14"/>
        <v>0</v>
      </c>
      <c r="S61">
        <f t="shared" ca="1" si="15"/>
        <v>0</v>
      </c>
      <c r="T61" t="str">
        <f>IF(H61="","",VLOOKUP(H61,'Соль SKU'!$A$1:$B$150,2,0))</f>
        <v/>
      </c>
      <c r="U61">
        <f t="shared" ca="1" si="16"/>
        <v>1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x14ac:dyDescent="0.2">
      <c r="J62" s="9" t="str">
        <f t="shared" ca="1" si="10"/>
        <v/>
      </c>
      <c r="K62" s="17" t="str">
        <f>IF(H62="", "", IF(H62="-","",VLOOKUP(H62, 'Соль SKU'!$A$1:$C$1000, 3, 0)))</f>
        <v/>
      </c>
      <c r="M62" s="19"/>
      <c r="N62" s="18" t="str">
        <f t="shared" ca="1" si="11"/>
        <v/>
      </c>
      <c r="P62">
        <f t="shared" si="12"/>
        <v>0</v>
      </c>
      <c r="Q62">
        <f t="shared" ca="1" si="13"/>
        <v>0</v>
      </c>
      <c r="R62">
        <f t="shared" si="14"/>
        <v>0</v>
      </c>
      <c r="S62">
        <f t="shared" ca="1" si="15"/>
        <v>0</v>
      </c>
      <c r="T62" t="str">
        <f>IF(H62="","",VLOOKUP(H62,'Соль SKU'!$A$1:$B$150,2,0))</f>
        <v/>
      </c>
      <c r="U62">
        <f t="shared" ca="1" si="16"/>
        <v>1</v>
      </c>
      <c r="V62">
        <f t="shared" si="17"/>
        <v>0</v>
      </c>
      <c r="W62">
        <f t="shared" ca="1" si="18"/>
        <v>0</v>
      </c>
      <c r="X62" t="str">
        <f t="shared" ca="1" si="19"/>
        <v/>
      </c>
    </row>
    <row r="63" spans="10:24" x14ac:dyDescent="0.2">
      <c r="J63" s="9" t="str">
        <f t="shared" ca="1" si="10"/>
        <v/>
      </c>
      <c r="K63" s="17" t="str">
        <f>IF(H63="", "", IF(H63="-","",VLOOKUP(H63, 'Соль SKU'!$A$1:$C$1000, 3, 0)))</f>
        <v/>
      </c>
      <c r="M63" s="19"/>
      <c r="N63" s="18" t="str">
        <f t="shared" ca="1" si="11"/>
        <v/>
      </c>
      <c r="P63">
        <f t="shared" si="12"/>
        <v>0</v>
      </c>
      <c r="Q63">
        <f t="shared" ca="1" si="13"/>
        <v>0</v>
      </c>
      <c r="R63">
        <f t="shared" si="14"/>
        <v>0</v>
      </c>
      <c r="S63">
        <f t="shared" ca="1" si="15"/>
        <v>0</v>
      </c>
      <c r="T63" t="str">
        <f>IF(H63="","",VLOOKUP(H63,'Соль SKU'!$A$1:$B$150,2,0))</f>
        <v/>
      </c>
      <c r="U63">
        <f t="shared" ca="1" si="16"/>
        <v>1</v>
      </c>
      <c r="V63">
        <f t="shared" si="17"/>
        <v>0</v>
      </c>
      <c r="W63">
        <f t="shared" ca="1" si="18"/>
        <v>0</v>
      </c>
      <c r="X63" t="str">
        <f t="shared" ca="1" si="19"/>
        <v/>
      </c>
    </row>
    <row r="64" spans="10:24" x14ac:dyDescent="0.2">
      <c r="J64" s="9" t="str">
        <f t="shared" ca="1" si="10"/>
        <v/>
      </c>
      <c r="K64" s="17" t="str">
        <f>IF(H64="", "", IF(H64="-","",VLOOKUP(H64, 'Соль SKU'!$A$1:$C$1000, 3, 0)))</f>
        <v/>
      </c>
      <c r="M64" s="19"/>
      <c r="N64" s="18" t="str">
        <f t="shared" ca="1" si="11"/>
        <v/>
      </c>
      <c r="P64">
        <f t="shared" si="12"/>
        <v>0</v>
      </c>
      <c r="Q64">
        <f t="shared" ca="1" si="13"/>
        <v>0</v>
      </c>
      <c r="R64">
        <f t="shared" si="14"/>
        <v>0</v>
      </c>
      <c r="S64">
        <f t="shared" ca="1" si="15"/>
        <v>0</v>
      </c>
      <c r="T64" t="str">
        <f>IF(H64="","",VLOOKUP(H64,'Соль SKU'!$A$1:$B$150,2,0))</f>
        <v/>
      </c>
      <c r="U64">
        <f t="shared" ca="1" si="16"/>
        <v>1</v>
      </c>
      <c r="V64">
        <f t="shared" si="17"/>
        <v>0</v>
      </c>
      <c r="W64">
        <f t="shared" ca="1" si="18"/>
        <v>0</v>
      </c>
      <c r="X64" t="str">
        <f t="shared" ca="1" si="19"/>
        <v/>
      </c>
    </row>
    <row r="65" spans="10:24" x14ac:dyDescent="0.2">
      <c r="J65" s="9" t="str">
        <f t="shared" ca="1" si="10"/>
        <v/>
      </c>
      <c r="K65" s="17" t="str">
        <f>IF(H65="", "", IF(H65="-","",VLOOKUP(H65, 'Соль SKU'!$A$1:$C$1000, 3, 0)))</f>
        <v/>
      </c>
      <c r="M65" s="19"/>
      <c r="N65" s="18" t="str">
        <f t="shared" ca="1" si="11"/>
        <v/>
      </c>
      <c r="P65">
        <f t="shared" si="12"/>
        <v>0</v>
      </c>
      <c r="Q65">
        <f t="shared" ca="1" si="13"/>
        <v>0</v>
      </c>
      <c r="R65">
        <f t="shared" si="14"/>
        <v>0</v>
      </c>
      <c r="S65">
        <f t="shared" ca="1" si="15"/>
        <v>0</v>
      </c>
      <c r="T65" t="str">
        <f>IF(H65="","",VLOOKUP(H65,'Соль SKU'!$A$1:$B$150,2,0))</f>
        <v/>
      </c>
      <c r="U65">
        <f t="shared" ca="1" si="16"/>
        <v>1</v>
      </c>
      <c r="V65">
        <f t="shared" si="17"/>
        <v>0</v>
      </c>
      <c r="W65">
        <f t="shared" ca="1" si="18"/>
        <v>0</v>
      </c>
      <c r="X65" t="str">
        <f t="shared" ca="1" si="19"/>
        <v/>
      </c>
    </row>
    <row r="66" spans="10:24" x14ac:dyDescent="0.2">
      <c r="J66" s="9" t="str">
        <f t="shared" ref="J66:J97" ca="1" si="20">IF(M66="", IF(O66="","",X66+(INDIRECT("S" &amp; ROW() - 1) - S66)),IF(O66="", "", INDIRECT("S" &amp; ROW() - 1) - S66))</f>
        <v/>
      </c>
      <c r="K66" s="17" t="str">
        <f>IF(H66="", "", IF(H66="-","",VLOOKUP(H66, 'Соль SKU'!$A$1:$C$1000, 3, 0)))</f>
        <v/>
      </c>
      <c r="M66" s="19"/>
      <c r="N66" s="18" t="str">
        <f t="shared" ref="N66:N97" ca="1" si="21">IF(M66="", IF(X66=0, "", X66), IF(V66 = "", "", IF(V66/U66 = 0, "", V66/U66)))</f>
        <v/>
      </c>
      <c r="P66">
        <f t="shared" ref="P66:P97" si="22">IF(O66 = "-", -W66,I66)</f>
        <v>0</v>
      </c>
      <c r="Q66">
        <f t="shared" ref="Q66:Q97" ca="1" si="23">IF(O66 = "-", SUM(INDIRECT(ADDRESS(2,COLUMN(P66)) &amp; ":" &amp; ADDRESS(ROW(),COLUMN(P66)))), 0)</f>
        <v>0</v>
      </c>
      <c r="R66">
        <f t="shared" ref="R66:R97" si="24">IF(O66="-",1,0)</f>
        <v>0</v>
      </c>
      <c r="S66">
        <f t="shared" ref="S66:S97" ca="1" si="25">IF(Q66 = 0, INDIRECT("S" &amp; ROW() - 1), Q66)</f>
        <v>0</v>
      </c>
      <c r="T66" t="str">
        <f>IF(H66="","",VLOOKUP(H66,'Соль SKU'!$A$1:$B$150,2,0))</f>
        <v/>
      </c>
      <c r="U66">
        <f t="shared" ref="U66:U97" ca="1" si="26">IF(OFFSET($C$1, 1, 0)="", 1, 8000/OFFSET($C$1, 1, 0))</f>
        <v>1</v>
      </c>
      <c r="V66">
        <f t="shared" ref="V66:V97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28">IF(V66 = "", "", V66/U66)</f>
        <v>0</v>
      </c>
      <c r="X66" t="str">
        <f t="shared" ref="X66:X97" ca="1" si="29">IF(O66="", "", MAX(ROUND(-(INDIRECT("S" &amp; ROW() - 1) - S66)/OFFSET($C$1, 1, 0), 0), 1) * OFFSET($C$1, 1, 0))</f>
        <v/>
      </c>
    </row>
    <row r="67" spans="10:24" x14ac:dyDescent="0.2">
      <c r="J67" s="9" t="str">
        <f t="shared" ca="1" si="20"/>
        <v/>
      </c>
      <c r="K67" s="17" t="str">
        <f>IF(H67="", "", IF(H67="-","",VLOOKUP(H67, 'Соль SKU'!$A$1:$C$1000, 3, 0)))</f>
        <v/>
      </c>
      <c r="M67" s="19"/>
      <c r="N67" s="18" t="str">
        <f t="shared" ca="1" si="21"/>
        <v/>
      </c>
      <c r="P67">
        <f t="shared" si="22"/>
        <v>0</v>
      </c>
      <c r="Q67">
        <f t="shared" ca="1" si="23"/>
        <v>0</v>
      </c>
      <c r="R67">
        <f t="shared" si="24"/>
        <v>0</v>
      </c>
      <c r="S67">
        <f t="shared" ca="1" si="25"/>
        <v>0</v>
      </c>
      <c r="T67" t="str">
        <f>IF(H67="","",VLOOKUP(H67,'Соль SKU'!$A$1:$B$150,2,0))</f>
        <v/>
      </c>
      <c r="U67">
        <f t="shared" ca="1" si="26"/>
        <v>1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x14ac:dyDescent="0.2">
      <c r="J68" s="9" t="str">
        <f t="shared" ca="1" si="20"/>
        <v/>
      </c>
      <c r="K68" s="17" t="str">
        <f>IF(H68="", "", IF(H68="-","",VLOOKUP(H68, 'Соль SKU'!$A$1:$C$1000, 3, 0)))</f>
        <v/>
      </c>
      <c r="M68" s="19"/>
      <c r="N68" s="18" t="str">
        <f t="shared" ca="1" si="21"/>
        <v/>
      </c>
      <c r="P68">
        <f t="shared" si="22"/>
        <v>0</v>
      </c>
      <c r="Q68">
        <f t="shared" ca="1" si="23"/>
        <v>0</v>
      </c>
      <c r="R68">
        <f t="shared" si="24"/>
        <v>0</v>
      </c>
      <c r="S68">
        <f t="shared" ca="1" si="25"/>
        <v>0</v>
      </c>
      <c r="T68" t="str">
        <f>IF(H68="","",VLOOKUP(H68,'Соль SKU'!$A$1:$B$150,2,0))</f>
        <v/>
      </c>
      <c r="U68">
        <f t="shared" ca="1" si="26"/>
        <v>1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x14ac:dyDescent="0.2">
      <c r="J69" s="9" t="str">
        <f t="shared" ca="1" si="20"/>
        <v/>
      </c>
      <c r="K69" s="17" t="str">
        <f>IF(H69="", "", IF(H69="-","",VLOOKUP(H69, 'Соль SKU'!$A$1:$C$1000, 3, 0)))</f>
        <v/>
      </c>
      <c r="M69" s="19"/>
      <c r="N69" s="18" t="str">
        <f t="shared" ca="1" si="21"/>
        <v/>
      </c>
      <c r="P69">
        <f t="shared" si="22"/>
        <v>0</v>
      </c>
      <c r="Q69">
        <f t="shared" ca="1" si="23"/>
        <v>0</v>
      </c>
      <c r="R69">
        <f t="shared" si="24"/>
        <v>0</v>
      </c>
      <c r="S69">
        <f t="shared" ca="1" si="25"/>
        <v>0</v>
      </c>
      <c r="T69" t="str">
        <f>IF(H69="","",VLOOKUP(H69,'Соль SKU'!$A$1:$B$150,2,0))</f>
        <v/>
      </c>
      <c r="U69">
        <f t="shared" ca="1" si="26"/>
        <v>1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x14ac:dyDescent="0.2">
      <c r="J70" s="9" t="str">
        <f t="shared" ca="1" si="20"/>
        <v/>
      </c>
      <c r="K70" s="17" t="str">
        <f>IF(H70="", "", IF(H70="-","",VLOOKUP(H70, 'Соль SKU'!$A$1:$C$1000, 3, 0)))</f>
        <v/>
      </c>
      <c r="M70" s="19"/>
      <c r="N70" s="18" t="str">
        <f t="shared" ca="1" si="21"/>
        <v/>
      </c>
      <c r="P70">
        <f t="shared" si="22"/>
        <v>0</v>
      </c>
      <c r="Q70">
        <f t="shared" ca="1" si="23"/>
        <v>0</v>
      </c>
      <c r="R70">
        <f t="shared" si="24"/>
        <v>0</v>
      </c>
      <c r="S70">
        <f t="shared" ca="1" si="25"/>
        <v>0</v>
      </c>
      <c r="T70" t="str">
        <f>IF(H70="","",VLOOKUP(H70,'Соль SKU'!$A$1:$B$150,2,0))</f>
        <v/>
      </c>
      <c r="U70">
        <f t="shared" ca="1" si="26"/>
        <v>1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x14ac:dyDescent="0.2">
      <c r="J71" s="9" t="str">
        <f t="shared" ca="1" si="20"/>
        <v/>
      </c>
      <c r="K71" s="17" t="str">
        <f>IF(H71="", "", IF(H71="-","",VLOOKUP(H71, 'Соль SKU'!$A$1:$C$1000, 3, 0)))</f>
        <v/>
      </c>
      <c r="M71" s="19"/>
      <c r="N71" s="18" t="str">
        <f t="shared" ca="1" si="21"/>
        <v/>
      </c>
      <c r="P71">
        <f t="shared" si="22"/>
        <v>0</v>
      </c>
      <c r="Q71">
        <f t="shared" ca="1" si="23"/>
        <v>0</v>
      </c>
      <c r="R71">
        <f t="shared" si="24"/>
        <v>0</v>
      </c>
      <c r="S71">
        <f t="shared" ca="1" si="25"/>
        <v>0</v>
      </c>
      <c r="T71" t="str">
        <f>IF(H71="","",VLOOKUP(H71,'Соль SKU'!$A$1:$B$150,2,0))</f>
        <v/>
      </c>
      <c r="U71">
        <f t="shared" ca="1" si="26"/>
        <v>1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x14ac:dyDescent="0.2">
      <c r="J72" s="9" t="str">
        <f t="shared" ca="1" si="20"/>
        <v/>
      </c>
      <c r="K72" s="17" t="str">
        <f>IF(H72="", "", IF(H72="-","",VLOOKUP(H72, 'Соль SKU'!$A$1:$C$1000, 3, 0)))</f>
        <v/>
      </c>
      <c r="M72" s="19"/>
      <c r="N72" s="18" t="str">
        <f t="shared" ca="1" si="21"/>
        <v/>
      </c>
      <c r="P72">
        <f t="shared" si="22"/>
        <v>0</v>
      </c>
      <c r="Q72">
        <f t="shared" ca="1" si="23"/>
        <v>0</v>
      </c>
      <c r="R72">
        <f t="shared" si="24"/>
        <v>0</v>
      </c>
      <c r="S72">
        <f t="shared" ca="1" si="25"/>
        <v>0</v>
      </c>
      <c r="T72" t="str">
        <f>IF(H72="","",VLOOKUP(H72,'Соль SKU'!$A$1:$B$150,2,0))</f>
        <v/>
      </c>
      <c r="U72">
        <f t="shared" ca="1" si="26"/>
        <v>1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x14ac:dyDescent="0.2">
      <c r="J73" s="9" t="str">
        <f t="shared" ca="1" si="20"/>
        <v/>
      </c>
      <c r="K73" s="17" t="str">
        <f>IF(H73="", "", IF(H73="-","",VLOOKUP(H73, 'Соль SKU'!$A$1:$C$1000, 3, 0)))</f>
        <v/>
      </c>
      <c r="M73" s="19"/>
      <c r="N73" s="18" t="str">
        <f t="shared" ca="1" si="21"/>
        <v/>
      </c>
      <c r="P73">
        <f t="shared" si="22"/>
        <v>0</v>
      </c>
      <c r="Q73">
        <f t="shared" ca="1" si="23"/>
        <v>0</v>
      </c>
      <c r="R73">
        <f t="shared" si="24"/>
        <v>0</v>
      </c>
      <c r="S73">
        <f t="shared" ca="1" si="25"/>
        <v>0</v>
      </c>
      <c r="T73" t="str">
        <f>IF(H73="","",VLOOKUP(H73,'Соль SKU'!$A$1:$B$150,2,0))</f>
        <v/>
      </c>
      <c r="U73">
        <f t="shared" ca="1" si="26"/>
        <v>1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x14ac:dyDescent="0.2">
      <c r="J74" s="9" t="str">
        <f t="shared" ca="1" si="20"/>
        <v/>
      </c>
      <c r="K74" s="17" t="str">
        <f>IF(H74="", "", IF(H74="-","",VLOOKUP(H74, 'Соль SKU'!$A$1:$C$1000, 3, 0)))</f>
        <v/>
      </c>
      <c r="M74" s="19"/>
      <c r="N74" s="18" t="str">
        <f t="shared" ca="1" si="21"/>
        <v/>
      </c>
      <c r="P74">
        <f t="shared" si="22"/>
        <v>0</v>
      </c>
      <c r="Q74">
        <f t="shared" ref="Q74:Q99" ca="1" si="30">IF(O74="-",SUM(INDIRECT(ADDRESS(2,COLUMN(P74))&amp;":"&amp;ADDRESS(ROW(),COLUMN(P74)))),0)</f>
        <v>0</v>
      </c>
      <c r="R74">
        <f t="shared" si="24"/>
        <v>0</v>
      </c>
      <c r="S74">
        <f t="shared" ca="1" si="25"/>
        <v>0</v>
      </c>
      <c r="T74" t="str">
        <f>IF(H74="","",VLOOKUP(H74,'Соль SKU'!$A$1:$B$150,2,0))</f>
        <v/>
      </c>
      <c r="U74">
        <f t="shared" ca="1" si="26"/>
        <v>1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x14ac:dyDescent="0.2">
      <c r="J75" s="9" t="str">
        <f t="shared" ca="1" si="20"/>
        <v/>
      </c>
      <c r="K75" s="17" t="str">
        <f>IF(H75="", "", IF(H75="-","",VLOOKUP(H75, 'Соль SKU'!$A$1:$C$1000, 3, 0)))</f>
        <v/>
      </c>
      <c r="M75" s="19"/>
      <c r="N75" s="18" t="str">
        <f t="shared" ca="1" si="21"/>
        <v/>
      </c>
      <c r="P75">
        <f t="shared" si="22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IF(H75="","",VLOOKUP(H75,'Соль SKU'!$A$1:$B$150,2,0))</f>
        <v/>
      </c>
      <c r="U75">
        <f t="shared" ca="1" si="26"/>
        <v>1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x14ac:dyDescent="0.2">
      <c r="J76" s="9" t="str">
        <f t="shared" ca="1" si="20"/>
        <v/>
      </c>
      <c r="K76" s="17" t="str">
        <f>IF(H76="", "", IF(H76="-","",VLOOKUP(H76, 'Соль SKU'!$A$1:$C$1000, 3, 0)))</f>
        <v/>
      </c>
      <c r="M76" s="19"/>
      <c r="N76" s="18" t="str">
        <f t="shared" ca="1" si="21"/>
        <v/>
      </c>
      <c r="P76">
        <f t="shared" si="22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IF(H76="","",VLOOKUP(H76,'Соль SKU'!$A$1:$B$150,2,0))</f>
        <v/>
      </c>
      <c r="U76">
        <f t="shared" ca="1" si="26"/>
        <v>1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x14ac:dyDescent="0.2">
      <c r="J77" s="9" t="str">
        <f t="shared" ca="1" si="20"/>
        <v/>
      </c>
      <c r="K77" s="17" t="str">
        <f>IF(H77="", "", IF(H77="-","",VLOOKUP(H77, 'Соль SKU'!$A$1:$C$1000, 3, 0)))</f>
        <v/>
      </c>
      <c r="M77" s="19"/>
      <c r="N77" s="18" t="str">
        <f t="shared" ca="1" si="21"/>
        <v/>
      </c>
      <c r="P77">
        <f t="shared" si="22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IF(H77="","",VLOOKUP(H77,'Соль SKU'!$A$1:$B$150,2,0))</f>
        <v/>
      </c>
      <c r="U77">
        <f t="shared" ca="1" si="26"/>
        <v>1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x14ac:dyDescent="0.2">
      <c r="J78" s="9" t="str">
        <f t="shared" ca="1" si="20"/>
        <v/>
      </c>
      <c r="K78" s="17" t="str">
        <f>IF(H78="", "", IF(H78="-","",VLOOKUP(H78, 'Соль SKU'!$A$1:$C$1000, 3, 0)))</f>
        <v/>
      </c>
      <c r="M78" s="19"/>
      <c r="N78" s="18" t="str">
        <f t="shared" ca="1" si="21"/>
        <v/>
      </c>
      <c r="P78">
        <f t="shared" si="22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IF(H78="","",VLOOKUP(H78,'Соль SKU'!$A$1:$B$150,2,0))</f>
        <v/>
      </c>
      <c r="U78">
        <f t="shared" ca="1" si="26"/>
        <v>1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x14ac:dyDescent="0.2">
      <c r="J79" s="9" t="str">
        <f t="shared" ca="1" si="20"/>
        <v/>
      </c>
      <c r="K79" s="17" t="str">
        <f>IF(H79="", "", IF(H79="-","",VLOOKUP(H79, 'Соль SKU'!$A$1:$C$1000, 3, 0)))</f>
        <v/>
      </c>
      <c r="M79" s="19"/>
      <c r="N79" s="18" t="str">
        <f t="shared" ca="1" si="21"/>
        <v/>
      </c>
      <c r="P79">
        <f t="shared" si="22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IF(H79="","",VLOOKUP(H79,'Соль SKU'!$A$1:$B$150,2,0))</f>
        <v/>
      </c>
      <c r="U79">
        <f t="shared" ca="1" si="26"/>
        <v>1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x14ac:dyDescent="0.2">
      <c r="J80" s="9" t="str">
        <f t="shared" ca="1" si="20"/>
        <v/>
      </c>
      <c r="K80" s="17" t="str">
        <f>IF(H80="", "", IF(H80="-","",VLOOKUP(H80, 'Соль SKU'!$A$1:$C$1000, 3, 0)))</f>
        <v/>
      </c>
      <c r="M80" s="19"/>
      <c r="N80" s="18" t="str">
        <f t="shared" ca="1" si="21"/>
        <v/>
      </c>
      <c r="P80">
        <f t="shared" si="22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IF(H80="","",VLOOKUP(H80,'Соль SKU'!$A$1:$B$150,2,0))</f>
        <v/>
      </c>
      <c r="U80">
        <f t="shared" ca="1" si="26"/>
        <v>1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x14ac:dyDescent="0.2">
      <c r="J81" s="9" t="str">
        <f t="shared" ca="1" si="20"/>
        <v/>
      </c>
      <c r="K81" s="17" t="str">
        <f>IF(H81="", "", IF(H81="-","",VLOOKUP(H81, 'Соль SKU'!$A$1:$C$1000, 3, 0)))</f>
        <v/>
      </c>
      <c r="M81" s="19"/>
      <c r="N81" s="18" t="str">
        <f t="shared" ca="1" si="21"/>
        <v/>
      </c>
      <c r="P81">
        <f t="shared" si="22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IF(H81="","",VLOOKUP(H81,'Соль SKU'!$A$1:$B$150,2,0))</f>
        <v/>
      </c>
      <c r="U81">
        <f t="shared" ca="1" si="26"/>
        <v>1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x14ac:dyDescent="0.2">
      <c r="J82" s="9" t="str">
        <f t="shared" ca="1" si="20"/>
        <v/>
      </c>
      <c r="K82" s="17" t="str">
        <f>IF(H82="", "", IF(H82="-","",VLOOKUP(H82, 'Соль SKU'!$A$1:$C$1000, 3, 0)))</f>
        <v/>
      </c>
      <c r="M82" s="19"/>
      <c r="N82" s="18" t="str">
        <f t="shared" ca="1" si="21"/>
        <v/>
      </c>
      <c r="P82">
        <f t="shared" si="22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IF(H82="","",VLOOKUP(H82,'Соль SKU'!$A$1:$B$150,2,0))</f>
        <v/>
      </c>
      <c r="U82">
        <f t="shared" ca="1" si="26"/>
        <v>1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x14ac:dyDescent="0.2">
      <c r="J83" s="9" t="str">
        <f t="shared" ca="1" si="20"/>
        <v/>
      </c>
      <c r="K83" s="17" t="str">
        <f>IF(H83="", "", IF(H83="-","",VLOOKUP(H83, 'Соль SKU'!$A$1:$C$1000, 3, 0)))</f>
        <v/>
      </c>
      <c r="M83" s="19"/>
      <c r="N83" s="18" t="str">
        <f t="shared" ca="1" si="21"/>
        <v/>
      </c>
      <c r="P83">
        <f t="shared" si="22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IF(H83="","",VLOOKUP(H83,'Соль SKU'!$A$1:$B$150,2,0))</f>
        <v/>
      </c>
      <c r="U83">
        <f t="shared" ca="1" si="26"/>
        <v>1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x14ac:dyDescent="0.2">
      <c r="J84" s="9" t="str">
        <f t="shared" ca="1" si="20"/>
        <v/>
      </c>
      <c r="K84" s="17" t="str">
        <f>IF(H84="", "", IF(H84="-","",VLOOKUP(H84, 'Соль SKU'!$A$1:$C$1000, 3, 0)))</f>
        <v/>
      </c>
      <c r="M84" s="19"/>
      <c r="N84" s="18" t="str">
        <f t="shared" ca="1" si="21"/>
        <v/>
      </c>
      <c r="P84">
        <f t="shared" si="22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IF(H84="","",VLOOKUP(H84,'Соль SKU'!$A$1:$B$150,2,0))</f>
        <v/>
      </c>
      <c r="U84">
        <f t="shared" ca="1" si="26"/>
        <v>1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x14ac:dyDescent="0.2">
      <c r="J85" s="9" t="str">
        <f t="shared" ca="1" si="20"/>
        <v/>
      </c>
      <c r="K85" s="17" t="str">
        <f>IF(H85="", "", IF(H85="-","",VLOOKUP(H85, 'Соль SKU'!$A$1:$C$1000, 3, 0)))</f>
        <v/>
      </c>
      <c r="M85" s="19"/>
      <c r="N85" s="18" t="str">
        <f t="shared" ca="1" si="21"/>
        <v/>
      </c>
      <c r="P85">
        <f t="shared" si="22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IF(H85="","",VLOOKUP(H85,'Соль SKU'!$A$1:$B$150,2,0))</f>
        <v/>
      </c>
      <c r="U85">
        <f t="shared" ca="1" si="26"/>
        <v>1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x14ac:dyDescent="0.2">
      <c r="J86" s="9" t="str">
        <f t="shared" ca="1" si="20"/>
        <v/>
      </c>
      <c r="K86" s="17" t="str">
        <f>IF(H86="", "", IF(H86="-","",VLOOKUP(H86, 'Соль SKU'!$A$1:$C$1000, 3, 0)))</f>
        <v/>
      </c>
      <c r="M86" s="19"/>
      <c r="N86" s="18" t="str">
        <f t="shared" ca="1" si="21"/>
        <v/>
      </c>
      <c r="P86">
        <f t="shared" si="22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IF(H86="","",VLOOKUP(H86,'Соль SKU'!$A$1:$B$150,2,0))</f>
        <v/>
      </c>
      <c r="U86">
        <f t="shared" ca="1" si="26"/>
        <v>1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x14ac:dyDescent="0.2">
      <c r="J87" s="9" t="str">
        <f t="shared" ca="1" si="20"/>
        <v/>
      </c>
      <c r="K87" s="17" t="str">
        <f>IF(H87="", "", IF(H87="-","",VLOOKUP(H87, 'Соль SKU'!$A$1:$C$1000, 3, 0)))</f>
        <v/>
      </c>
      <c r="M87" s="19"/>
      <c r="N87" s="18" t="str">
        <f t="shared" ca="1" si="21"/>
        <v/>
      </c>
      <c r="P87">
        <f t="shared" si="22"/>
        <v>0</v>
      </c>
      <c r="Q87">
        <f t="shared" ca="1" si="30"/>
        <v>0</v>
      </c>
      <c r="R87">
        <f t="shared" si="24"/>
        <v>0</v>
      </c>
      <c r="S87">
        <f t="shared" ca="1" si="25"/>
        <v>0</v>
      </c>
      <c r="T87" t="str">
        <f>IF(H87="","",VLOOKUP(H87,'Соль SKU'!$A$1:$B$150,2,0))</f>
        <v/>
      </c>
      <c r="U87">
        <f t="shared" ca="1" si="26"/>
        <v>1</v>
      </c>
      <c r="V87">
        <f t="shared" si="27"/>
        <v>0</v>
      </c>
      <c r="W87">
        <f t="shared" ca="1" si="28"/>
        <v>0</v>
      </c>
      <c r="X87" t="str">
        <f t="shared" ca="1" si="29"/>
        <v/>
      </c>
    </row>
    <row r="88" spans="10:24" x14ac:dyDescent="0.2">
      <c r="J88" s="9" t="str">
        <f t="shared" ca="1" si="20"/>
        <v/>
      </c>
      <c r="K88" s="17" t="str">
        <f>IF(H88="", "", IF(H88="-","",VLOOKUP(H88, 'Соль SKU'!$A$1:$C$1000, 3, 0)))</f>
        <v/>
      </c>
      <c r="M88" s="19"/>
      <c r="N88" s="18" t="str">
        <f t="shared" ca="1" si="21"/>
        <v/>
      </c>
      <c r="P88">
        <f t="shared" si="22"/>
        <v>0</v>
      </c>
      <c r="Q88">
        <f t="shared" ca="1" si="30"/>
        <v>0</v>
      </c>
      <c r="R88">
        <f t="shared" si="24"/>
        <v>0</v>
      </c>
      <c r="S88">
        <f t="shared" ca="1" si="25"/>
        <v>0</v>
      </c>
      <c r="T88" t="str">
        <f>IF(H88="","",VLOOKUP(H88,'Соль SKU'!$A$1:$B$150,2,0))</f>
        <v/>
      </c>
      <c r="U88">
        <f t="shared" ca="1" si="26"/>
        <v>1</v>
      </c>
      <c r="V88">
        <f t="shared" si="27"/>
        <v>0</v>
      </c>
      <c r="W88">
        <f t="shared" ca="1" si="28"/>
        <v>0</v>
      </c>
      <c r="X88" t="str">
        <f t="shared" ca="1" si="29"/>
        <v/>
      </c>
    </row>
    <row r="89" spans="10:24" x14ac:dyDescent="0.2">
      <c r="J89" s="9" t="str">
        <f t="shared" ca="1" si="20"/>
        <v/>
      </c>
      <c r="K89" s="17" t="str">
        <f>IF(H89="", "", IF(H89="-","",VLOOKUP(H89, 'Соль SKU'!$A$1:$C$1000, 3, 0)))</f>
        <v/>
      </c>
      <c r="M89" s="19"/>
      <c r="N89" s="18" t="str">
        <f t="shared" ca="1" si="21"/>
        <v/>
      </c>
      <c r="P89">
        <f t="shared" si="22"/>
        <v>0</v>
      </c>
      <c r="Q89">
        <f t="shared" ca="1" si="30"/>
        <v>0</v>
      </c>
      <c r="R89">
        <f t="shared" si="24"/>
        <v>0</v>
      </c>
      <c r="S89">
        <f t="shared" ca="1" si="25"/>
        <v>0</v>
      </c>
      <c r="T89" t="str">
        <f>IF(H89="","",VLOOKUP(H89,'Соль SKU'!$A$1:$B$150,2,0))</f>
        <v/>
      </c>
      <c r="U89">
        <f t="shared" ca="1" si="26"/>
        <v>1</v>
      </c>
      <c r="V89">
        <f t="shared" si="27"/>
        <v>0</v>
      </c>
      <c r="W89">
        <f t="shared" ca="1" si="28"/>
        <v>0</v>
      </c>
      <c r="X89" t="str">
        <f t="shared" ca="1" si="29"/>
        <v/>
      </c>
    </row>
    <row r="90" spans="10:24" x14ac:dyDescent="0.2">
      <c r="J90" s="9" t="str">
        <f t="shared" ca="1" si="20"/>
        <v/>
      </c>
      <c r="K90" s="17" t="str">
        <f>IF(H90="", "", IF(H90="-","",VLOOKUP(H90, 'Соль SKU'!$A$1:$C$1000, 3, 0)))</f>
        <v/>
      </c>
      <c r="M90" s="19"/>
      <c r="N90" s="18" t="str">
        <f t="shared" ca="1" si="21"/>
        <v/>
      </c>
      <c r="P90">
        <f t="shared" si="22"/>
        <v>0</v>
      </c>
      <c r="Q90">
        <f t="shared" ca="1" si="30"/>
        <v>0</v>
      </c>
      <c r="R90">
        <f t="shared" si="24"/>
        <v>0</v>
      </c>
      <c r="S90">
        <f t="shared" ca="1" si="25"/>
        <v>0</v>
      </c>
      <c r="T90" t="str">
        <f>IF(H90="","",VLOOKUP(H90,'Соль SKU'!$A$1:$B$150,2,0))</f>
        <v/>
      </c>
      <c r="U90">
        <f t="shared" ca="1" si="26"/>
        <v>1</v>
      </c>
      <c r="V90">
        <f t="shared" si="27"/>
        <v>0</v>
      </c>
      <c r="W90">
        <f t="shared" ca="1" si="28"/>
        <v>0</v>
      </c>
      <c r="X90" t="str">
        <f t="shared" ca="1" si="29"/>
        <v/>
      </c>
    </row>
    <row r="91" spans="10:24" x14ac:dyDescent="0.2">
      <c r="J91" s="9" t="str">
        <f t="shared" ca="1" si="20"/>
        <v/>
      </c>
      <c r="K91" s="17" t="str">
        <f>IF(H91="", "", IF(H91="-","",VLOOKUP(H91, 'Соль SKU'!$A$1:$C$1000, 3, 0)))</f>
        <v/>
      </c>
      <c r="M91" s="19"/>
      <c r="N91" s="18" t="str">
        <f t="shared" ca="1" si="21"/>
        <v/>
      </c>
      <c r="P91">
        <f t="shared" si="22"/>
        <v>0</v>
      </c>
      <c r="Q91">
        <f t="shared" ca="1" si="30"/>
        <v>0</v>
      </c>
      <c r="R91">
        <f t="shared" si="24"/>
        <v>0</v>
      </c>
      <c r="S91">
        <f t="shared" ca="1" si="25"/>
        <v>0</v>
      </c>
      <c r="T91" t="str">
        <f>IF(H91="","",VLOOKUP(H91,'Соль SKU'!$A$1:$B$150,2,0))</f>
        <v/>
      </c>
      <c r="U91">
        <f t="shared" ca="1" si="26"/>
        <v>1</v>
      </c>
      <c r="V91">
        <f t="shared" si="27"/>
        <v>0</v>
      </c>
      <c r="W91">
        <f t="shared" ca="1" si="28"/>
        <v>0</v>
      </c>
      <c r="X91" t="str">
        <f t="shared" ca="1" si="29"/>
        <v/>
      </c>
    </row>
    <row r="92" spans="10:24" x14ac:dyDescent="0.2">
      <c r="J92" s="9" t="str">
        <f t="shared" ca="1" si="20"/>
        <v/>
      </c>
      <c r="K92" s="17" t="str">
        <f>IF(H92="", "", IF(H92="-","",VLOOKUP(H92, 'Соль SKU'!$A$1:$C$1000, 3, 0)))</f>
        <v/>
      </c>
      <c r="M92" s="19"/>
      <c r="N92" s="18" t="str">
        <f t="shared" ca="1" si="21"/>
        <v/>
      </c>
      <c r="P92">
        <f t="shared" si="22"/>
        <v>0</v>
      </c>
      <c r="Q92">
        <f t="shared" ca="1" si="30"/>
        <v>0</v>
      </c>
      <c r="R92">
        <f t="shared" si="24"/>
        <v>0</v>
      </c>
      <c r="S92">
        <f t="shared" ca="1" si="25"/>
        <v>0</v>
      </c>
      <c r="T92" t="str">
        <f>IF(H92="","",VLOOKUP(H92,'Соль SKU'!$A$1:$B$150,2,0))</f>
        <v/>
      </c>
      <c r="U92">
        <f t="shared" ca="1" si="26"/>
        <v>1</v>
      </c>
      <c r="V92">
        <f t="shared" si="27"/>
        <v>0</v>
      </c>
      <c r="W92">
        <f t="shared" ca="1" si="28"/>
        <v>0</v>
      </c>
      <c r="X92" t="str">
        <f t="shared" ca="1" si="29"/>
        <v/>
      </c>
    </row>
    <row r="93" spans="10:24" x14ac:dyDescent="0.2">
      <c r="J93" s="9" t="str">
        <f t="shared" ca="1" si="20"/>
        <v/>
      </c>
      <c r="K93" s="17" t="str">
        <f>IF(H93="", "", IF(H93="-","",VLOOKUP(H93, 'Соль SKU'!$A$1:$C$1000, 3, 0)))</f>
        <v/>
      </c>
      <c r="M93" s="19"/>
      <c r="N93" s="18" t="str">
        <f t="shared" ca="1" si="21"/>
        <v/>
      </c>
      <c r="P93">
        <f t="shared" si="22"/>
        <v>0</v>
      </c>
      <c r="Q93">
        <f t="shared" ca="1" si="30"/>
        <v>0</v>
      </c>
      <c r="R93">
        <f t="shared" si="24"/>
        <v>0</v>
      </c>
      <c r="S93">
        <f t="shared" ca="1" si="25"/>
        <v>0</v>
      </c>
      <c r="T93" t="str">
        <f>IF(H93="","",VLOOKUP(H93,'Соль SKU'!$A$1:$B$150,2,0))</f>
        <v/>
      </c>
      <c r="U93">
        <f t="shared" ca="1" si="26"/>
        <v>1</v>
      </c>
      <c r="V93">
        <f t="shared" si="27"/>
        <v>0</v>
      </c>
      <c r="W93">
        <f t="shared" ca="1" si="28"/>
        <v>0</v>
      </c>
      <c r="X93" t="str">
        <f t="shared" ca="1" si="29"/>
        <v/>
      </c>
    </row>
    <row r="94" spans="10:24" x14ac:dyDescent="0.2">
      <c r="J94" s="9" t="str">
        <f t="shared" ca="1" si="20"/>
        <v/>
      </c>
      <c r="K94" s="17" t="str">
        <f>IF(H94="", "", IF(H94="-","",VLOOKUP(H94, 'Соль SKU'!$A$1:$C$1000, 3, 0)))</f>
        <v/>
      </c>
      <c r="M94" s="19"/>
      <c r="N94" s="18" t="str">
        <f t="shared" ca="1" si="21"/>
        <v/>
      </c>
      <c r="P94">
        <f t="shared" si="22"/>
        <v>0</v>
      </c>
      <c r="Q94">
        <f t="shared" ca="1" si="30"/>
        <v>0</v>
      </c>
      <c r="R94">
        <f t="shared" si="24"/>
        <v>0</v>
      </c>
      <c r="S94">
        <f t="shared" ca="1" si="25"/>
        <v>0</v>
      </c>
      <c r="T94" t="str">
        <f>IF(H94="","",VLOOKUP(H94,'Соль SKU'!$A$1:$B$150,2,0))</f>
        <v/>
      </c>
      <c r="U94">
        <f t="shared" ca="1" si="26"/>
        <v>1</v>
      </c>
      <c r="V94">
        <f t="shared" si="27"/>
        <v>0</v>
      </c>
      <c r="W94">
        <f t="shared" ca="1" si="28"/>
        <v>0</v>
      </c>
      <c r="X94" t="str">
        <f t="shared" ca="1" si="29"/>
        <v/>
      </c>
    </row>
    <row r="95" spans="10:24" x14ac:dyDescent="0.2">
      <c r="J95" s="9" t="str">
        <f t="shared" ca="1" si="20"/>
        <v/>
      </c>
      <c r="K95" s="17" t="str">
        <f>IF(H95="", "", IF(H95="-","",VLOOKUP(H95, 'Соль SKU'!$A$1:$C$1000, 3, 0)))</f>
        <v/>
      </c>
      <c r="M95" s="19"/>
      <c r="N95" s="18" t="str">
        <f t="shared" ca="1" si="21"/>
        <v/>
      </c>
      <c r="P95">
        <f t="shared" si="22"/>
        <v>0</v>
      </c>
      <c r="Q95">
        <f t="shared" ca="1" si="30"/>
        <v>0</v>
      </c>
      <c r="R95">
        <f t="shared" si="24"/>
        <v>0</v>
      </c>
      <c r="S95">
        <f t="shared" ca="1" si="25"/>
        <v>0</v>
      </c>
      <c r="T95" t="str">
        <f>IF(H95="","",VLOOKUP(H95,'Соль SKU'!$A$1:$B$150,2,0))</f>
        <v/>
      </c>
      <c r="U95">
        <f t="shared" ca="1" si="26"/>
        <v>1</v>
      </c>
      <c r="V95">
        <f t="shared" si="27"/>
        <v>0</v>
      </c>
      <c r="W95">
        <f t="shared" ca="1" si="28"/>
        <v>0</v>
      </c>
      <c r="X95" t="str">
        <f t="shared" ca="1" si="29"/>
        <v/>
      </c>
    </row>
    <row r="96" spans="10:24" x14ac:dyDescent="0.2">
      <c r="J96" s="9" t="str">
        <f t="shared" ca="1" si="20"/>
        <v/>
      </c>
      <c r="K96" s="17" t="str">
        <f>IF(H96="", "", IF(H96="-","",VLOOKUP(H96, 'Соль SKU'!$A$1:$C$1000, 3, 0)))</f>
        <v/>
      </c>
      <c r="M96" s="19"/>
      <c r="N96" s="18" t="str">
        <f t="shared" ca="1" si="21"/>
        <v/>
      </c>
      <c r="P96">
        <f t="shared" si="22"/>
        <v>0</v>
      </c>
      <c r="Q96">
        <f t="shared" ca="1" si="30"/>
        <v>0</v>
      </c>
      <c r="R96">
        <f t="shared" si="24"/>
        <v>0</v>
      </c>
      <c r="S96">
        <f t="shared" ca="1" si="25"/>
        <v>0</v>
      </c>
      <c r="T96" t="str">
        <f>IF(H96="","",VLOOKUP(H96,'Соль SKU'!$A$1:$B$150,2,0))</f>
        <v/>
      </c>
      <c r="U96">
        <f t="shared" ca="1" si="26"/>
        <v>1</v>
      </c>
      <c r="V96">
        <f t="shared" si="27"/>
        <v>0</v>
      </c>
      <c r="W96">
        <f t="shared" ca="1" si="28"/>
        <v>0</v>
      </c>
      <c r="X96" t="str">
        <f t="shared" ca="1" si="29"/>
        <v/>
      </c>
    </row>
    <row r="97" spans="10:24" x14ac:dyDescent="0.2">
      <c r="J97" s="9" t="str">
        <f t="shared" ca="1" si="20"/>
        <v/>
      </c>
      <c r="K97" s="17" t="str">
        <f>IF(H97="", "", IF(H97="-","",VLOOKUP(H97, 'Соль SKU'!$A$1:$C$1000, 3, 0)))</f>
        <v/>
      </c>
      <c r="M97" s="19"/>
      <c r="N97" s="18" t="str">
        <f t="shared" ca="1" si="21"/>
        <v/>
      </c>
      <c r="P97">
        <f t="shared" si="22"/>
        <v>0</v>
      </c>
      <c r="Q97">
        <f t="shared" ca="1" si="30"/>
        <v>0</v>
      </c>
      <c r="R97">
        <f t="shared" si="24"/>
        <v>0</v>
      </c>
      <c r="S97">
        <f t="shared" ca="1" si="25"/>
        <v>0</v>
      </c>
      <c r="T97" t="str">
        <f>IF(H97="","",VLOOKUP(H97,'Соль SKU'!$A$1:$B$150,2,0))</f>
        <v/>
      </c>
      <c r="U97">
        <f t="shared" ca="1" si="26"/>
        <v>1</v>
      </c>
      <c r="V97">
        <f t="shared" si="27"/>
        <v>0</v>
      </c>
      <c r="W97">
        <f t="shared" ca="1" si="28"/>
        <v>0</v>
      </c>
      <c r="X97" t="str">
        <f t="shared" ca="1" si="29"/>
        <v/>
      </c>
    </row>
    <row r="98" spans="10:24" x14ac:dyDescent="0.2">
      <c r="J98" s="9" t="str">
        <f t="shared" ref="J98:J122" ca="1" si="31">IF(M98="", IF(O98="","",X98+(INDIRECT("S" &amp; ROW() - 1) - S98)),IF(O98="", "", INDIRECT("S" &amp; ROW() - 1) - S98))</f>
        <v/>
      </c>
      <c r="K98" s="17" t="str">
        <f>IF(H98="", "", IF(H98="-","",VLOOKUP(H98, 'Соль SKU'!$A$1:$C$1000, 3, 0)))</f>
        <v/>
      </c>
      <c r="M98" s="19"/>
      <c r="N98" s="18" t="str">
        <f t="shared" ref="N98:N129" ca="1" si="32">IF(M98="", IF(X98=0, "", X98), IF(V98 = "", "", IF(V98/U98 = 0, "", V98/U98)))</f>
        <v/>
      </c>
      <c r="P98">
        <f t="shared" ref="P98:P129" si="33">IF(O98 = "-", -W98,I98)</f>
        <v>0</v>
      </c>
      <c r="Q98">
        <f t="shared" ca="1" si="30"/>
        <v>0</v>
      </c>
      <c r="R98">
        <f t="shared" ref="R98:R122" si="34">IF(O98="-",1,0)</f>
        <v>0</v>
      </c>
      <c r="S98">
        <f t="shared" ref="S98:S122" ca="1" si="35">IF(Q98 = 0, INDIRECT("S" &amp; ROW() - 1), Q98)</f>
        <v>0</v>
      </c>
      <c r="T98" t="str">
        <f>IF(H98="","",VLOOKUP(H98,'Соль SKU'!$A$1:$B$150,2,0))</f>
        <v/>
      </c>
      <c r="U98">
        <f t="shared" ref="U98:U122" ca="1" si="36">IF(OFFSET($C$1, 1, 0)="", 1, 8000/OFFSET($C$1, 1, 0))</f>
        <v>1</v>
      </c>
      <c r="V98">
        <f t="shared" ref="V98:V122" si="37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9" ca="1" si="38">IF(V98 = "", "", V98/U98)</f>
        <v>0</v>
      </c>
      <c r="X98" t="str">
        <f t="shared" ref="X98:X122" ca="1" si="39">IF(O98="", "", MAX(ROUND(-(INDIRECT("S" &amp; ROW() - 1) - S98)/OFFSET($C$1, 1, 0), 0), 1) * OFFSET($C$1, 1, 0))</f>
        <v/>
      </c>
    </row>
    <row r="99" spans="10:24" x14ac:dyDescent="0.2">
      <c r="J99" s="9" t="str">
        <f t="shared" ca="1" si="31"/>
        <v/>
      </c>
      <c r="K99" s="17" t="str">
        <f>IF(H99="", "", IF(H99="-","",VLOOKUP(H99, 'Соль SKU'!$A$1:$C$1000, 3, 0)))</f>
        <v/>
      </c>
      <c r="M99" s="19"/>
      <c r="N99" s="18" t="str">
        <f t="shared" ca="1" si="32"/>
        <v/>
      </c>
      <c r="P99">
        <f t="shared" si="33"/>
        <v>0</v>
      </c>
      <c r="Q99">
        <f t="shared" ca="1" si="30"/>
        <v>0</v>
      </c>
      <c r="R99">
        <f t="shared" si="34"/>
        <v>0</v>
      </c>
      <c r="S99">
        <f t="shared" ca="1" si="35"/>
        <v>0</v>
      </c>
      <c r="T99" t="str">
        <f>IF(H99="","",VLOOKUP(H99,'Соль SKU'!$A$1:$B$150,2,0))</f>
        <v/>
      </c>
      <c r="U99">
        <f t="shared" ca="1" si="36"/>
        <v>1</v>
      </c>
      <c r="V99">
        <f t="shared" si="37"/>
        <v>0</v>
      </c>
      <c r="W99">
        <f t="shared" ca="1" si="38"/>
        <v>0</v>
      </c>
      <c r="X99" t="str">
        <f t="shared" ca="1" si="39"/>
        <v/>
      </c>
    </row>
    <row r="100" spans="10:24" x14ac:dyDescent="0.2">
      <c r="J100" s="9" t="str">
        <f t="shared" ca="1" si="31"/>
        <v/>
      </c>
      <c r="K100" s="17" t="str">
        <f>IF(H100="", "", IF(H100="-","",VLOOKUP(H100, 'Соль SKU'!$A$1:$C$1000, 3, 0)))</f>
        <v/>
      </c>
      <c r="M100" s="19"/>
      <c r="N100" s="18" t="str">
        <f t="shared" ca="1" si="32"/>
        <v/>
      </c>
      <c r="P100">
        <f t="shared" si="33"/>
        <v>0</v>
      </c>
      <c r="Q100">
        <f t="shared" ref="Q100:Q122" ca="1" si="40">IF(O100 = "-", SUM(INDIRECT(ADDRESS(2,COLUMN(P100)) &amp; ":" &amp; ADDRESS(ROW(),COLUMN(P100)))), 0)</f>
        <v>0</v>
      </c>
      <c r="R100">
        <f t="shared" si="34"/>
        <v>0</v>
      </c>
      <c r="S100">
        <f t="shared" ca="1" si="35"/>
        <v>0</v>
      </c>
      <c r="T100" t="str">
        <f>IF(H100="","",VLOOKUP(H100,'Соль SKU'!$A$1:$B$150,2,0))</f>
        <v/>
      </c>
      <c r="U100">
        <f t="shared" ca="1" si="36"/>
        <v>1</v>
      </c>
      <c r="V100">
        <f t="shared" si="37"/>
        <v>0</v>
      </c>
      <c r="W100">
        <f t="shared" ca="1" si="38"/>
        <v>0</v>
      </c>
      <c r="X100" t="str">
        <f t="shared" ca="1" si="39"/>
        <v/>
      </c>
    </row>
    <row r="101" spans="10:24" x14ac:dyDescent="0.2">
      <c r="J101" s="9" t="str">
        <f t="shared" ca="1" si="31"/>
        <v/>
      </c>
      <c r="K101" s="17" t="str">
        <f>IF(H101="", "", IF(H101="-","",VLOOKUP(H101, 'Соль SKU'!$A$1:$C$1000, 3, 0)))</f>
        <v/>
      </c>
      <c r="M101" s="19"/>
      <c r="N101" s="18" t="str">
        <f t="shared" ca="1" si="32"/>
        <v/>
      </c>
      <c r="P101">
        <f t="shared" si="33"/>
        <v>0</v>
      </c>
      <c r="Q101">
        <f t="shared" ca="1" si="40"/>
        <v>0</v>
      </c>
      <c r="R101">
        <f t="shared" si="34"/>
        <v>0</v>
      </c>
      <c r="S101">
        <f t="shared" ca="1" si="35"/>
        <v>0</v>
      </c>
      <c r="T101" t="str">
        <f>IF(H101="","",VLOOKUP(H101,'Соль SKU'!$A$1:$B$150,2,0))</f>
        <v/>
      </c>
      <c r="U101">
        <f t="shared" ca="1" si="36"/>
        <v>1</v>
      </c>
      <c r="V101">
        <f t="shared" si="37"/>
        <v>0</v>
      </c>
      <c r="W101">
        <f t="shared" ca="1" si="38"/>
        <v>0</v>
      </c>
      <c r="X101" t="str">
        <f t="shared" ca="1" si="39"/>
        <v/>
      </c>
    </row>
    <row r="102" spans="10:24" x14ac:dyDescent="0.2">
      <c r="J102" s="9" t="str">
        <f t="shared" ca="1" si="31"/>
        <v/>
      </c>
      <c r="K102" s="17" t="str">
        <f>IF(H102="", "", IF(H102="-","",VLOOKUP(H102, 'Соль SKU'!$A$1:$C$1000, 3, 0)))</f>
        <v/>
      </c>
      <c r="M102" s="19"/>
      <c r="N102" s="18" t="str">
        <f t="shared" ca="1" si="32"/>
        <v/>
      </c>
      <c r="P102">
        <f t="shared" si="33"/>
        <v>0</v>
      </c>
      <c r="Q102">
        <f t="shared" ca="1" si="40"/>
        <v>0</v>
      </c>
      <c r="R102">
        <f t="shared" si="34"/>
        <v>0</v>
      </c>
      <c r="S102">
        <f t="shared" ca="1" si="35"/>
        <v>0</v>
      </c>
      <c r="T102" t="str">
        <f>IF(H102="","",VLOOKUP(H102,'Соль SKU'!$A$1:$B$150,2,0))</f>
        <v/>
      </c>
      <c r="U102">
        <f t="shared" ca="1" si="36"/>
        <v>1</v>
      </c>
      <c r="V102">
        <f t="shared" si="37"/>
        <v>0</v>
      </c>
      <c r="W102">
        <f t="shared" ca="1" si="38"/>
        <v>0</v>
      </c>
      <c r="X102" t="str">
        <f t="shared" ca="1" si="39"/>
        <v/>
      </c>
    </row>
    <row r="103" spans="10:24" x14ac:dyDescent="0.2">
      <c r="J103" s="9" t="str">
        <f t="shared" ca="1" si="31"/>
        <v/>
      </c>
      <c r="K103" s="17" t="str">
        <f>IF(H103="", "", IF(H103="-","",VLOOKUP(H103, 'Соль SKU'!$A$1:$C$1000, 3, 0)))</f>
        <v/>
      </c>
      <c r="M103" s="19"/>
      <c r="N103" s="18" t="str">
        <f t="shared" ca="1" si="32"/>
        <v/>
      </c>
      <c r="P103">
        <f t="shared" si="33"/>
        <v>0</v>
      </c>
      <c r="Q103">
        <f t="shared" ca="1" si="40"/>
        <v>0</v>
      </c>
      <c r="R103">
        <f t="shared" si="34"/>
        <v>0</v>
      </c>
      <c r="S103">
        <f t="shared" ca="1" si="35"/>
        <v>0</v>
      </c>
      <c r="T103" t="str">
        <f>IF(H103="","",VLOOKUP(H103,'Соль SKU'!$A$1:$B$150,2,0))</f>
        <v/>
      </c>
      <c r="U103">
        <f t="shared" ca="1" si="36"/>
        <v>1</v>
      </c>
      <c r="V103">
        <f t="shared" si="37"/>
        <v>0</v>
      </c>
      <c r="W103">
        <f t="shared" ca="1" si="38"/>
        <v>0</v>
      </c>
      <c r="X103" t="str">
        <f t="shared" ca="1" si="39"/>
        <v/>
      </c>
    </row>
    <row r="104" spans="10:24" x14ac:dyDescent="0.2">
      <c r="J104" s="9" t="str">
        <f t="shared" ca="1" si="31"/>
        <v/>
      </c>
      <c r="K104" s="17" t="str">
        <f>IF(H104="", "", IF(H104="-","",VLOOKUP(H104, 'Соль SKU'!$A$1:$C$1000, 3, 0)))</f>
        <v/>
      </c>
      <c r="M104" s="19"/>
      <c r="N104" s="18" t="str">
        <f t="shared" ca="1" si="32"/>
        <v/>
      </c>
      <c r="P104">
        <f t="shared" si="33"/>
        <v>0</v>
      </c>
      <c r="Q104">
        <f t="shared" ca="1" si="40"/>
        <v>0</v>
      </c>
      <c r="R104">
        <f t="shared" si="34"/>
        <v>0</v>
      </c>
      <c r="S104">
        <f t="shared" ca="1" si="35"/>
        <v>0</v>
      </c>
      <c r="T104" t="str">
        <f>IF(H104="","",VLOOKUP(H104,'Соль SKU'!$A$1:$B$150,2,0))</f>
        <v/>
      </c>
      <c r="U104">
        <f t="shared" ca="1" si="36"/>
        <v>1</v>
      </c>
      <c r="V104">
        <f t="shared" si="37"/>
        <v>0</v>
      </c>
      <c r="W104">
        <f t="shared" ca="1" si="38"/>
        <v>0</v>
      </c>
      <c r="X104" t="str">
        <f t="shared" ca="1" si="39"/>
        <v/>
      </c>
    </row>
    <row r="105" spans="10:24" x14ac:dyDescent="0.2">
      <c r="J105" s="9" t="str">
        <f t="shared" ca="1" si="31"/>
        <v/>
      </c>
      <c r="K105" s="17" t="str">
        <f>IF(H105="", "", IF(H105="-","",VLOOKUP(H105, 'Соль SKU'!$A$1:$C$1000, 3, 0)))</f>
        <v/>
      </c>
      <c r="M105" s="19"/>
      <c r="N105" s="18" t="str">
        <f t="shared" ca="1" si="32"/>
        <v/>
      </c>
      <c r="P105">
        <f t="shared" si="33"/>
        <v>0</v>
      </c>
      <c r="Q105">
        <f t="shared" ca="1" si="40"/>
        <v>0</v>
      </c>
      <c r="R105">
        <f t="shared" si="34"/>
        <v>0</v>
      </c>
      <c r="S105">
        <f t="shared" ca="1" si="35"/>
        <v>0</v>
      </c>
      <c r="T105" t="str">
        <f>IF(H105="","",VLOOKUP(H105,'Соль SKU'!$A$1:$B$150,2,0))</f>
        <v/>
      </c>
      <c r="U105">
        <f t="shared" ca="1" si="36"/>
        <v>1</v>
      </c>
      <c r="V105">
        <f t="shared" si="37"/>
        <v>0</v>
      </c>
      <c r="W105">
        <f t="shared" ca="1" si="38"/>
        <v>0</v>
      </c>
      <c r="X105" t="str">
        <f t="shared" ca="1" si="39"/>
        <v/>
      </c>
    </row>
    <row r="106" spans="10:24" x14ac:dyDescent="0.2">
      <c r="J106" s="9" t="str">
        <f t="shared" ca="1" si="31"/>
        <v/>
      </c>
      <c r="K106" s="17" t="str">
        <f>IF(H106="", "", IF(H106="-","",VLOOKUP(H106, 'Соль SKU'!$A$1:$C$1000, 3, 0)))</f>
        <v/>
      </c>
      <c r="M106" s="19"/>
      <c r="N106" s="18" t="str">
        <f t="shared" ca="1" si="32"/>
        <v/>
      </c>
      <c r="P106">
        <f t="shared" si="33"/>
        <v>0</v>
      </c>
      <c r="Q106">
        <f t="shared" ca="1" si="40"/>
        <v>0</v>
      </c>
      <c r="R106">
        <f t="shared" si="34"/>
        <v>0</v>
      </c>
      <c r="S106">
        <f t="shared" ca="1" si="35"/>
        <v>0</v>
      </c>
      <c r="T106" t="str">
        <f>IF(H106="","",VLOOKUP(H106,'Соль SKU'!$A$1:$B$150,2,0))</f>
        <v/>
      </c>
      <c r="U106">
        <f t="shared" ca="1" si="36"/>
        <v>1</v>
      </c>
      <c r="V106">
        <f t="shared" si="37"/>
        <v>0</v>
      </c>
      <c r="W106">
        <f t="shared" ca="1" si="38"/>
        <v>0</v>
      </c>
      <c r="X106" t="str">
        <f t="shared" ca="1" si="39"/>
        <v/>
      </c>
    </row>
    <row r="107" spans="10:24" x14ac:dyDescent="0.2">
      <c r="J107" s="9" t="str">
        <f t="shared" ca="1" si="31"/>
        <v/>
      </c>
      <c r="K107" s="17" t="str">
        <f>IF(H107="", "", IF(H107="-","",VLOOKUP(H107, 'Соль SKU'!$A$1:$C$1000, 3, 0)))</f>
        <v/>
      </c>
      <c r="M107" s="19"/>
      <c r="N107" s="18" t="str">
        <f t="shared" ca="1" si="32"/>
        <v/>
      </c>
      <c r="P107">
        <f t="shared" si="33"/>
        <v>0</v>
      </c>
      <c r="Q107">
        <f t="shared" ca="1" si="40"/>
        <v>0</v>
      </c>
      <c r="R107">
        <f t="shared" si="34"/>
        <v>0</v>
      </c>
      <c r="S107">
        <f t="shared" ca="1" si="35"/>
        <v>0</v>
      </c>
      <c r="T107" t="str">
        <f>IF(H107="","",VLOOKUP(H107,'Соль SKU'!$A$1:$B$150,2,0))</f>
        <v/>
      </c>
      <c r="U107">
        <f t="shared" ca="1" si="36"/>
        <v>1</v>
      </c>
      <c r="V107">
        <f t="shared" si="37"/>
        <v>0</v>
      </c>
      <c r="W107">
        <f t="shared" ca="1" si="38"/>
        <v>0</v>
      </c>
      <c r="X107" t="str">
        <f t="shared" ca="1" si="39"/>
        <v/>
      </c>
    </row>
    <row r="108" spans="10:24" x14ac:dyDescent="0.2">
      <c r="J108" s="9" t="str">
        <f t="shared" ca="1" si="31"/>
        <v/>
      </c>
      <c r="K108" s="17" t="str">
        <f>IF(H108="", "", IF(H108="-","",VLOOKUP(H108, 'Соль SKU'!$A$1:$C$1000, 3, 0)))</f>
        <v/>
      </c>
      <c r="M108" s="19"/>
      <c r="N108" s="18" t="str">
        <f t="shared" ca="1" si="32"/>
        <v/>
      </c>
      <c r="P108">
        <f t="shared" si="33"/>
        <v>0</v>
      </c>
      <c r="Q108">
        <f t="shared" ca="1" si="40"/>
        <v>0</v>
      </c>
      <c r="R108">
        <f t="shared" si="34"/>
        <v>0</v>
      </c>
      <c r="S108">
        <f t="shared" ca="1" si="35"/>
        <v>0</v>
      </c>
      <c r="T108" t="str">
        <f>IF(H108="","",VLOOKUP(H108,'Соль SKU'!$A$1:$B$150,2,0))</f>
        <v/>
      </c>
      <c r="U108">
        <f t="shared" ca="1" si="36"/>
        <v>1</v>
      </c>
      <c r="V108">
        <f t="shared" si="37"/>
        <v>0</v>
      </c>
      <c r="W108">
        <f t="shared" ca="1" si="38"/>
        <v>0</v>
      </c>
      <c r="X108" t="str">
        <f t="shared" ca="1" si="39"/>
        <v/>
      </c>
    </row>
    <row r="109" spans="10:24" x14ac:dyDescent="0.2">
      <c r="J109" s="9" t="str">
        <f t="shared" ca="1" si="31"/>
        <v/>
      </c>
      <c r="K109" s="17" t="str">
        <f>IF(H109="", "", IF(H109="-","",VLOOKUP(H109, 'Соль SKU'!$A$1:$C$1000, 3, 0)))</f>
        <v/>
      </c>
      <c r="M109" s="19"/>
      <c r="N109" s="18" t="str">
        <f t="shared" ca="1" si="32"/>
        <v/>
      </c>
      <c r="P109">
        <f t="shared" si="33"/>
        <v>0</v>
      </c>
      <c r="Q109">
        <f t="shared" ca="1" si="40"/>
        <v>0</v>
      </c>
      <c r="R109">
        <f t="shared" si="34"/>
        <v>0</v>
      </c>
      <c r="S109">
        <f t="shared" ca="1" si="35"/>
        <v>0</v>
      </c>
      <c r="T109" t="str">
        <f>IF(H109="","",VLOOKUP(H109,'Соль SKU'!$A$1:$B$150,2,0))</f>
        <v/>
      </c>
      <c r="U109">
        <f t="shared" ca="1" si="36"/>
        <v>1</v>
      </c>
      <c r="V109">
        <f t="shared" si="37"/>
        <v>0</v>
      </c>
      <c r="W109">
        <f t="shared" ca="1" si="38"/>
        <v>0</v>
      </c>
      <c r="X109" t="str">
        <f t="shared" ca="1" si="39"/>
        <v/>
      </c>
    </row>
    <row r="110" spans="10:24" x14ac:dyDescent="0.2">
      <c r="J110" s="9" t="str">
        <f t="shared" ca="1" si="31"/>
        <v/>
      </c>
      <c r="K110" s="17" t="str">
        <f>IF(H110="", "", IF(H110="-","",VLOOKUP(H110, 'Соль SKU'!$A$1:$C$1000, 3, 0)))</f>
        <v/>
      </c>
      <c r="M110" s="19"/>
      <c r="N110" s="18" t="str">
        <f t="shared" ca="1" si="32"/>
        <v/>
      </c>
      <c r="P110">
        <f t="shared" si="33"/>
        <v>0</v>
      </c>
      <c r="Q110">
        <f t="shared" ca="1" si="40"/>
        <v>0</v>
      </c>
      <c r="R110">
        <f t="shared" si="34"/>
        <v>0</v>
      </c>
      <c r="S110">
        <f t="shared" ca="1" si="35"/>
        <v>0</v>
      </c>
      <c r="T110" t="str">
        <f>IF(H110="","",VLOOKUP(H110,'Соль SKU'!$A$1:$B$150,2,0))</f>
        <v/>
      </c>
      <c r="U110">
        <f t="shared" ca="1" si="36"/>
        <v>1</v>
      </c>
      <c r="V110">
        <f t="shared" si="37"/>
        <v>0</v>
      </c>
      <c r="W110">
        <f t="shared" ca="1" si="38"/>
        <v>0</v>
      </c>
      <c r="X110" t="str">
        <f t="shared" ca="1" si="39"/>
        <v/>
      </c>
    </row>
    <row r="111" spans="10:24" x14ac:dyDescent="0.2">
      <c r="J111" s="9" t="str">
        <f t="shared" ca="1" si="31"/>
        <v/>
      </c>
      <c r="K111" s="17" t="str">
        <f>IF(H111="", "", IF(H111="-","",VLOOKUP(H111, 'Соль SKU'!$A$1:$C$1000, 3, 0)))</f>
        <v/>
      </c>
      <c r="M111" s="19"/>
      <c r="N111" s="18" t="str">
        <f t="shared" ca="1" si="32"/>
        <v/>
      </c>
      <c r="P111">
        <f t="shared" si="33"/>
        <v>0</v>
      </c>
      <c r="Q111">
        <f t="shared" ca="1" si="40"/>
        <v>0</v>
      </c>
      <c r="R111">
        <f t="shared" si="34"/>
        <v>0</v>
      </c>
      <c r="S111">
        <f t="shared" ca="1" si="35"/>
        <v>0</v>
      </c>
      <c r="T111" t="str">
        <f>IF(H111="","",VLOOKUP(H111,'Соль SKU'!$A$1:$B$150,2,0))</f>
        <v/>
      </c>
      <c r="U111">
        <f t="shared" ca="1" si="36"/>
        <v>1</v>
      </c>
      <c r="V111">
        <f t="shared" si="37"/>
        <v>0</v>
      </c>
      <c r="W111">
        <f t="shared" ca="1" si="38"/>
        <v>0</v>
      </c>
      <c r="X111" t="str">
        <f t="shared" ca="1" si="39"/>
        <v/>
      </c>
    </row>
    <row r="112" spans="10:24" x14ac:dyDescent="0.2">
      <c r="J112" s="9" t="str">
        <f t="shared" ca="1" si="31"/>
        <v/>
      </c>
      <c r="K112" s="17" t="str">
        <f>IF(H112="", "", IF(H112="-","",VLOOKUP(H112, 'Соль SKU'!$A$1:$C$1000, 3, 0)))</f>
        <v/>
      </c>
      <c r="M112" s="19"/>
      <c r="N112" s="18" t="str">
        <f t="shared" ca="1" si="32"/>
        <v/>
      </c>
      <c r="P112">
        <f t="shared" si="33"/>
        <v>0</v>
      </c>
      <c r="Q112">
        <f t="shared" ca="1" si="40"/>
        <v>0</v>
      </c>
      <c r="R112">
        <f t="shared" si="34"/>
        <v>0</v>
      </c>
      <c r="S112">
        <f t="shared" ca="1" si="35"/>
        <v>0</v>
      </c>
      <c r="T112" t="str">
        <f>IF(H112="","",VLOOKUP(H112,'Соль SKU'!$A$1:$B$150,2,0))</f>
        <v/>
      </c>
      <c r="U112">
        <f t="shared" ca="1" si="36"/>
        <v>1</v>
      </c>
      <c r="V112">
        <f t="shared" si="37"/>
        <v>0</v>
      </c>
      <c r="W112">
        <f t="shared" ca="1" si="38"/>
        <v>0</v>
      </c>
      <c r="X112" t="str">
        <f t="shared" ca="1" si="39"/>
        <v/>
      </c>
    </row>
    <row r="113" spans="10:24" x14ac:dyDescent="0.2">
      <c r="J113" s="9" t="str">
        <f t="shared" ca="1" si="31"/>
        <v/>
      </c>
      <c r="K113" s="17" t="str">
        <f>IF(H113="", "", IF(H113="-","",VLOOKUP(H113, 'Соль SKU'!$A$1:$C$1000, 3, 0)))</f>
        <v/>
      </c>
      <c r="M113" s="19"/>
      <c r="N113" s="18" t="str">
        <f t="shared" ca="1" si="32"/>
        <v/>
      </c>
      <c r="P113">
        <f t="shared" si="33"/>
        <v>0</v>
      </c>
      <c r="Q113">
        <f t="shared" ca="1" si="40"/>
        <v>0</v>
      </c>
      <c r="R113">
        <f t="shared" si="34"/>
        <v>0</v>
      </c>
      <c r="S113">
        <f t="shared" ca="1" si="35"/>
        <v>0</v>
      </c>
      <c r="T113" t="str">
        <f>IF(H113="","",VLOOKUP(H113,'Соль SKU'!$A$1:$B$150,2,0))</f>
        <v/>
      </c>
      <c r="U113">
        <f t="shared" ca="1" si="36"/>
        <v>1</v>
      </c>
      <c r="V113">
        <f t="shared" si="37"/>
        <v>0</v>
      </c>
      <c r="W113">
        <f t="shared" ca="1" si="38"/>
        <v>0</v>
      </c>
      <c r="X113" t="str">
        <f t="shared" ca="1" si="39"/>
        <v/>
      </c>
    </row>
    <row r="114" spans="10:24" x14ac:dyDescent="0.2">
      <c r="J114" s="9" t="str">
        <f t="shared" ca="1" si="31"/>
        <v/>
      </c>
      <c r="K114" s="17" t="str">
        <f>IF(H114="", "", IF(H114="-","",VLOOKUP(H114, 'Соль SKU'!$A$1:$C$1000, 3, 0)))</f>
        <v/>
      </c>
      <c r="M114" s="19"/>
      <c r="N114" s="18" t="str">
        <f t="shared" ca="1" si="32"/>
        <v/>
      </c>
      <c r="P114">
        <f t="shared" si="33"/>
        <v>0</v>
      </c>
      <c r="Q114">
        <f t="shared" ca="1" si="40"/>
        <v>0</v>
      </c>
      <c r="R114">
        <f t="shared" si="34"/>
        <v>0</v>
      </c>
      <c r="S114">
        <f t="shared" ca="1" si="35"/>
        <v>0</v>
      </c>
      <c r="T114" t="str">
        <f>IF(H114="","",VLOOKUP(H114,'Соль SKU'!$A$1:$B$150,2,0))</f>
        <v/>
      </c>
      <c r="U114">
        <f t="shared" ca="1" si="36"/>
        <v>1</v>
      </c>
      <c r="V114">
        <f t="shared" si="37"/>
        <v>0</v>
      </c>
      <c r="W114">
        <f t="shared" ca="1" si="38"/>
        <v>0</v>
      </c>
      <c r="X114" t="str">
        <f t="shared" ca="1" si="39"/>
        <v/>
      </c>
    </row>
    <row r="115" spans="10:24" x14ac:dyDescent="0.2">
      <c r="J115" s="9" t="str">
        <f t="shared" ca="1" si="31"/>
        <v/>
      </c>
      <c r="K115" s="17" t="str">
        <f>IF(H115="", "", IF(H115="-","",VLOOKUP(H115, 'Соль SKU'!$A$1:$C$1000, 3, 0)))</f>
        <v/>
      </c>
      <c r="M115" s="19"/>
      <c r="N115" s="18" t="str">
        <f t="shared" ca="1" si="32"/>
        <v/>
      </c>
      <c r="P115">
        <f t="shared" si="33"/>
        <v>0</v>
      </c>
      <c r="Q115">
        <f t="shared" ca="1" si="40"/>
        <v>0</v>
      </c>
      <c r="R115">
        <f t="shared" si="34"/>
        <v>0</v>
      </c>
      <c r="S115">
        <f t="shared" ca="1" si="35"/>
        <v>0</v>
      </c>
      <c r="T115" t="str">
        <f>IF(H115="","",VLOOKUP(H115,'Соль SKU'!$A$1:$B$150,2,0))</f>
        <v/>
      </c>
      <c r="U115">
        <f t="shared" ca="1" si="36"/>
        <v>1</v>
      </c>
      <c r="V115">
        <f t="shared" si="37"/>
        <v>0</v>
      </c>
      <c r="W115">
        <f t="shared" ca="1" si="38"/>
        <v>0</v>
      </c>
      <c r="X115" t="str">
        <f t="shared" ca="1" si="39"/>
        <v/>
      </c>
    </row>
    <row r="116" spans="10:24" x14ac:dyDescent="0.2">
      <c r="J116" s="9" t="str">
        <f t="shared" ca="1" si="31"/>
        <v/>
      </c>
      <c r="K116" s="17" t="str">
        <f>IF(H116="", "", IF(H116="-","",VLOOKUP(H116, 'Соль SKU'!$A$1:$C$1000, 3, 0)))</f>
        <v/>
      </c>
      <c r="M116" s="19"/>
      <c r="N116" s="18" t="str">
        <f t="shared" ca="1" si="32"/>
        <v/>
      </c>
      <c r="P116">
        <f t="shared" si="33"/>
        <v>0</v>
      </c>
      <c r="Q116">
        <f t="shared" ca="1" si="40"/>
        <v>0</v>
      </c>
      <c r="R116">
        <f t="shared" si="34"/>
        <v>0</v>
      </c>
      <c r="S116">
        <f t="shared" ca="1" si="35"/>
        <v>0</v>
      </c>
      <c r="T116" t="str">
        <f>IF(H116="","",VLOOKUP(H116,'Соль SKU'!$A$1:$B$150,2,0))</f>
        <v/>
      </c>
      <c r="U116">
        <f t="shared" ca="1" si="36"/>
        <v>1</v>
      </c>
      <c r="V116">
        <f t="shared" si="37"/>
        <v>0</v>
      </c>
      <c r="W116">
        <f t="shared" ca="1" si="38"/>
        <v>0</v>
      </c>
      <c r="X116" t="str">
        <f t="shared" ca="1" si="39"/>
        <v/>
      </c>
    </row>
    <row r="117" spans="10:24" x14ac:dyDescent="0.2">
      <c r="J117" s="9" t="str">
        <f t="shared" ca="1" si="31"/>
        <v/>
      </c>
      <c r="K117" s="17" t="str">
        <f>IF(H117="", "", IF(H117="-","",VLOOKUP(H117, 'Соль SKU'!$A$1:$C$1000, 3, 0)))</f>
        <v/>
      </c>
      <c r="M117" s="19"/>
      <c r="N117" s="18" t="str">
        <f t="shared" ca="1" si="32"/>
        <v/>
      </c>
      <c r="P117">
        <f t="shared" si="33"/>
        <v>0</v>
      </c>
      <c r="Q117">
        <f t="shared" ca="1" si="40"/>
        <v>0</v>
      </c>
      <c r="R117">
        <f t="shared" si="34"/>
        <v>0</v>
      </c>
      <c r="S117">
        <f t="shared" ca="1" si="35"/>
        <v>0</v>
      </c>
      <c r="T117" t="str">
        <f>IF(H117="","",VLOOKUP(H117,'Соль SKU'!$A$1:$B$150,2,0))</f>
        <v/>
      </c>
      <c r="U117">
        <f t="shared" ca="1" si="36"/>
        <v>1</v>
      </c>
      <c r="V117">
        <f t="shared" si="37"/>
        <v>0</v>
      </c>
      <c r="W117">
        <f t="shared" ca="1" si="38"/>
        <v>0</v>
      </c>
      <c r="X117" t="str">
        <f t="shared" ca="1" si="39"/>
        <v/>
      </c>
    </row>
    <row r="118" spans="10:24" x14ac:dyDescent="0.2">
      <c r="J118" s="9" t="str">
        <f t="shared" ca="1" si="31"/>
        <v/>
      </c>
      <c r="K118" s="17" t="str">
        <f>IF(H118="", "", IF(H118="-","",VLOOKUP(H118, 'Соль SKU'!$A$1:$C$1000, 3, 0)))</f>
        <v/>
      </c>
      <c r="M118" s="19"/>
      <c r="N118" s="18" t="str">
        <f t="shared" ca="1" si="32"/>
        <v/>
      </c>
      <c r="P118">
        <f t="shared" si="33"/>
        <v>0</v>
      </c>
      <c r="Q118">
        <f t="shared" ca="1" si="40"/>
        <v>0</v>
      </c>
      <c r="R118">
        <f t="shared" si="34"/>
        <v>0</v>
      </c>
      <c r="S118">
        <f t="shared" ca="1" si="35"/>
        <v>0</v>
      </c>
      <c r="T118" t="str">
        <f>IF(H118="","",VLOOKUP(H118,'Соль SKU'!$A$1:$B$150,2,0))</f>
        <v/>
      </c>
      <c r="U118">
        <f t="shared" ca="1" si="36"/>
        <v>1</v>
      </c>
      <c r="V118">
        <f t="shared" si="37"/>
        <v>0</v>
      </c>
      <c r="W118">
        <f t="shared" ca="1" si="38"/>
        <v>0</v>
      </c>
      <c r="X118" t="str">
        <f t="shared" ca="1" si="39"/>
        <v/>
      </c>
    </row>
    <row r="119" spans="10:24" x14ac:dyDescent="0.2">
      <c r="J119" s="9" t="str">
        <f t="shared" ca="1" si="31"/>
        <v/>
      </c>
      <c r="K119" s="17" t="str">
        <f>IF(H119="", "", IF(H119="-","",VLOOKUP(H119, 'Соль SKU'!$A$1:$C$1000, 3, 0)))</f>
        <v/>
      </c>
      <c r="M119" s="19"/>
      <c r="N119" s="18" t="str">
        <f t="shared" ca="1" si="32"/>
        <v/>
      </c>
      <c r="P119">
        <f t="shared" si="33"/>
        <v>0</v>
      </c>
      <c r="Q119">
        <f t="shared" ca="1" si="40"/>
        <v>0</v>
      </c>
      <c r="R119">
        <f t="shared" si="34"/>
        <v>0</v>
      </c>
      <c r="S119">
        <f t="shared" ca="1" si="35"/>
        <v>0</v>
      </c>
      <c r="T119" t="str">
        <f>IF(H119="","",VLOOKUP(H119,'Соль SKU'!$A$1:$B$150,2,0))</f>
        <v/>
      </c>
      <c r="U119">
        <f t="shared" ca="1" si="36"/>
        <v>1</v>
      </c>
      <c r="V119">
        <f t="shared" si="37"/>
        <v>0</v>
      </c>
      <c r="W119">
        <f t="shared" ca="1" si="38"/>
        <v>0</v>
      </c>
      <c r="X119" t="str">
        <f t="shared" ca="1" si="39"/>
        <v/>
      </c>
    </row>
    <row r="120" spans="10:24" x14ac:dyDescent="0.2">
      <c r="J120" s="9" t="str">
        <f t="shared" ca="1" si="31"/>
        <v/>
      </c>
      <c r="K120" s="17" t="str">
        <f>IF(H120="", "", IF(H120="-","",VLOOKUP(H120, 'Соль SKU'!$A$1:$C$1000, 3, 0)))</f>
        <v/>
      </c>
      <c r="M120" s="19"/>
      <c r="N120" s="18" t="str">
        <f t="shared" ca="1" si="32"/>
        <v/>
      </c>
      <c r="P120">
        <f t="shared" si="33"/>
        <v>0</v>
      </c>
      <c r="Q120">
        <f t="shared" ca="1" si="40"/>
        <v>0</v>
      </c>
      <c r="R120">
        <f t="shared" si="34"/>
        <v>0</v>
      </c>
      <c r="S120">
        <f t="shared" ca="1" si="35"/>
        <v>0</v>
      </c>
      <c r="T120" t="str">
        <f>IF(H120="","",VLOOKUP(H120,'Соль SKU'!$A$1:$B$150,2,0))</f>
        <v/>
      </c>
      <c r="U120">
        <f t="shared" ca="1" si="36"/>
        <v>1</v>
      </c>
      <c r="V120">
        <f t="shared" si="37"/>
        <v>0</v>
      </c>
      <c r="W120">
        <f t="shared" ca="1" si="38"/>
        <v>0</v>
      </c>
      <c r="X120" t="str">
        <f t="shared" ca="1" si="39"/>
        <v/>
      </c>
    </row>
    <row r="121" spans="10:24" x14ac:dyDescent="0.2">
      <c r="J121" s="9" t="str">
        <f t="shared" ca="1" si="31"/>
        <v/>
      </c>
      <c r="K121" s="17" t="str">
        <f>IF(H121="", "", IF(H121="-","",VLOOKUP(H121, 'Соль SKU'!$A$1:$C$1000, 3, 0)))</f>
        <v/>
      </c>
      <c r="M121" s="19"/>
      <c r="N121" s="18" t="str">
        <f t="shared" ca="1" si="32"/>
        <v/>
      </c>
      <c r="P121">
        <f t="shared" si="33"/>
        <v>0</v>
      </c>
      <c r="Q121">
        <f t="shared" ca="1" si="40"/>
        <v>0</v>
      </c>
      <c r="R121">
        <f t="shared" si="34"/>
        <v>0</v>
      </c>
      <c r="S121">
        <f t="shared" ca="1" si="35"/>
        <v>0</v>
      </c>
      <c r="T121" t="str">
        <f>IF(H121="","",VLOOKUP(H121,'Соль SKU'!$A$1:$B$150,2,0))</f>
        <v/>
      </c>
      <c r="U121">
        <f t="shared" ca="1" si="36"/>
        <v>1</v>
      </c>
      <c r="V121">
        <f t="shared" si="37"/>
        <v>0</v>
      </c>
      <c r="W121">
        <f t="shared" ca="1" si="38"/>
        <v>0</v>
      </c>
      <c r="X121" t="str">
        <f t="shared" ca="1" si="39"/>
        <v/>
      </c>
    </row>
    <row r="122" spans="10:24" x14ac:dyDescent="0.2">
      <c r="J122" s="9" t="str">
        <f t="shared" ca="1" si="31"/>
        <v/>
      </c>
      <c r="K122" s="17" t="str">
        <f>IF(H122="", "", IF(H122="-","",VLOOKUP(H122, 'Соль SKU'!$A$1:$C$1000, 3, 0)))</f>
        <v/>
      </c>
      <c r="M122" s="19"/>
      <c r="N122" s="18" t="str">
        <f t="shared" ca="1" si="32"/>
        <v/>
      </c>
      <c r="P122">
        <f t="shared" si="33"/>
        <v>0</v>
      </c>
      <c r="Q122">
        <f t="shared" ca="1" si="40"/>
        <v>0</v>
      </c>
      <c r="R122">
        <f t="shared" si="34"/>
        <v>0</v>
      </c>
      <c r="S122">
        <f t="shared" ca="1" si="35"/>
        <v>0</v>
      </c>
      <c r="T122" t="str">
        <f>IF(H122="","",VLOOKUP(H122,'Соль SKU'!$A$1:$B$150,2,0))</f>
        <v/>
      </c>
      <c r="U122">
        <f t="shared" ca="1" si="36"/>
        <v>1</v>
      </c>
      <c r="V122">
        <f t="shared" si="37"/>
        <v>0</v>
      </c>
      <c r="W122">
        <f t="shared" ca="1" si="38"/>
        <v>0</v>
      </c>
      <c r="X122" t="str">
        <f t="shared" ca="1" si="39"/>
        <v/>
      </c>
    </row>
    <row r="123" spans="10:24" x14ac:dyDescent="0.2">
      <c r="K123" s="17" t="str">
        <f>IF(H123="", "", IF(H123="-","",VLOOKUP(H123, 'Соль SKU'!$A$1:$C$1000, 3, 0)))</f>
        <v/>
      </c>
    </row>
    <row r="124" spans="10:24" x14ac:dyDescent="0.2">
      <c r="K124" s="17" t="str">
        <f>IF(H124="", "", IF(H124="-","",VLOOKUP(H124, 'Соль SKU'!$A$1:$C$1000, 3, 0)))</f>
        <v/>
      </c>
    </row>
    <row r="125" spans="10:24" x14ac:dyDescent="0.2">
      <c r="K125" s="17" t="str">
        <f>IF(H125="", "", IF(H125="-","",VLOOKUP(H125, 'Соль SKU'!$A$1:$C$1000, 3, 0)))</f>
        <v/>
      </c>
    </row>
    <row r="126" spans="10:24" x14ac:dyDescent="0.2">
      <c r="K126" s="17" t="str">
        <f>IF(H126="", "", IF(H126="-","",VLOOKUP(H126, 'Соль SKU'!$A$1:$C$1000, 3, 0)))</f>
        <v/>
      </c>
    </row>
    <row r="127" spans="10:24" x14ac:dyDescent="0.2">
      <c r="K127" s="17" t="str">
        <f>IF(H127="", "", IF(H127="-","",VLOOKUP(H127, 'Соль SKU'!$A$1:$C$1000, 3, 0)))</f>
        <v/>
      </c>
    </row>
    <row r="128" spans="10:24" x14ac:dyDescent="0.2">
      <c r="K128" s="17" t="str">
        <f>IF(H128="", "", IF(H128="-","",VLOOKUP(H128, 'Соль SKU'!$A$1:$C$1000, 3, 0)))</f>
        <v/>
      </c>
    </row>
    <row r="129" spans="11:11" x14ac:dyDescent="0.2">
      <c r="K129" s="17" t="str">
        <f>IF(H129="", "", IF(H129="-","",VLOOKUP(H129, 'Соль SKU'!$A$1:$C$1000, 3, 0)))</f>
        <v/>
      </c>
    </row>
    <row r="130" spans="11:11" x14ac:dyDescent="0.2">
      <c r="K130" s="17" t="str">
        <f>IF(H130="", "", IF(H130="-","",VLOOKUP(H130, 'Соль SKU'!$A$1:$C$1000, 3, 0)))</f>
        <v/>
      </c>
    </row>
    <row r="131" spans="11:11" x14ac:dyDescent="0.2">
      <c r="K131" s="17" t="str">
        <f>IF(H131="", "", IF(H131="-","",VLOOKUP(H131, 'Соль SKU'!$A$1:$C$1000, 3, 0)))</f>
        <v/>
      </c>
    </row>
    <row r="132" spans="11:11" x14ac:dyDescent="0.2">
      <c r="K132" s="17" t="str">
        <f>IF(H132="", "", IF(H132="-","",VLOOKUP(H132, 'Соль SKU'!$A$1:$C$1000, 3, 0)))</f>
        <v/>
      </c>
    </row>
    <row r="133" spans="11:11" x14ac:dyDescent="0.2">
      <c r="K133" s="17" t="str">
        <f>IF(H133="", "", IF(H133="-","",VLOOKUP(H133, 'Соль SKU'!$A$1:$C$1000, 3, 0)))</f>
        <v/>
      </c>
    </row>
    <row r="134" spans="11:11" x14ac:dyDescent="0.2">
      <c r="K134" s="17" t="str">
        <f>IF(H134="", "", IF(H134="-","",VLOOKUP(H134, 'Соль SKU'!$A$1:$C$1000, 3, 0)))</f>
        <v/>
      </c>
    </row>
    <row r="135" spans="11:11" x14ac:dyDescent="0.2">
      <c r="K135" s="17" t="str">
        <f>IF(H135="", "", IF(H135="-","",VLOOKUP(H135, 'Соль SKU'!$A$1:$C$1000, 3, 0)))</f>
        <v/>
      </c>
    </row>
    <row r="136" spans="11:11" x14ac:dyDescent="0.2">
      <c r="K136" s="17" t="str">
        <f>IF(H136="", "", IF(H136="-","",VLOOKUP(H136, 'Соль SKU'!$A$1:$C$1000, 3, 0)))</f>
        <v/>
      </c>
    </row>
    <row r="137" spans="11:11" x14ac:dyDescent="0.2">
      <c r="K137" s="17" t="str">
        <f>IF(H137="", "", IF(H137="-","",VLOOKUP(H137, 'Соль SKU'!$A$1:$C$1000, 3, 0)))</f>
        <v/>
      </c>
    </row>
    <row r="138" spans="11:11" x14ac:dyDescent="0.2">
      <c r="K138" s="17" t="str">
        <f>IF(H138="", "", IF(H138="-","",VLOOKUP(H138, 'Соль SKU'!$A$1:$C$1000, 3, 0)))</f>
        <v/>
      </c>
    </row>
    <row r="139" spans="11:11" x14ac:dyDescent="0.2">
      <c r="K139" s="17" t="str">
        <f>IF(H139="", "", IF(H139="-","",VLOOKUP(H139, 'Соль SKU'!$A$1:$C$1000, 3, 0)))</f>
        <v/>
      </c>
    </row>
    <row r="140" spans="11:11" x14ac:dyDescent="0.2">
      <c r="K140" s="17" t="str">
        <f>IF(H140="", "", IF(H140="-","",VLOOKUP(H140, 'Соль SKU'!$A$1:$C$1000, 3, 0)))</f>
        <v/>
      </c>
    </row>
    <row r="141" spans="11:11" x14ac:dyDescent="0.2">
      <c r="K141" s="17" t="str">
        <f>IF(H141="", "", IF(H141="-","",VLOOKUP(H141, 'Соль SKU'!$A$1:$C$1000, 3, 0)))</f>
        <v/>
      </c>
    </row>
    <row r="142" spans="11:11" x14ac:dyDescent="0.2">
      <c r="K142" s="17" t="str">
        <f>IF(H142="", "", IF(H142="-","",VLOOKUP(H142, 'Соль SKU'!$A$1:$C$1000, 3, 0)))</f>
        <v/>
      </c>
    </row>
    <row r="143" spans="11:11" x14ac:dyDescent="0.2">
      <c r="K143" s="17" t="str">
        <f>IF(H143="", "", IF(H143="-","",VLOOKUP(H143, 'Соль SKU'!$A$1:$C$1000, 3, 0)))</f>
        <v/>
      </c>
    </row>
    <row r="144" spans="11:11" x14ac:dyDescent="0.2">
      <c r="K144" s="17" t="str">
        <f>IF(H144="", "", IF(H144="-","",VLOOKUP(H144, 'Соль SKU'!$A$1:$C$1000, 3, 0)))</f>
        <v/>
      </c>
    </row>
    <row r="145" spans="11:11" x14ac:dyDescent="0.2">
      <c r="K145" s="17" t="str">
        <f>IF(H145="", "", IF(H145="-","",VLOOKUP(H145, 'Соль SKU'!$A$1:$C$1000, 3, 0)))</f>
        <v/>
      </c>
    </row>
    <row r="146" spans="11:11" x14ac:dyDescent="0.2">
      <c r="K146" s="17" t="str">
        <f>IF(H146="", "", IF(H146="-","",VLOOKUP(H146, 'Соль SKU'!$A$1:$C$1000, 3, 0)))</f>
        <v/>
      </c>
    </row>
    <row r="147" spans="11:11" x14ac:dyDescent="0.2">
      <c r="K147" s="17" t="str">
        <f>IF(H147="", "", IF(H147="-","",VLOOKUP(H147, 'Соль SKU'!$A$1:$C$1000, 3, 0)))</f>
        <v/>
      </c>
    </row>
    <row r="148" spans="11:11" x14ac:dyDescent="0.2">
      <c r="K148" s="17" t="str">
        <f>IF(H148="", "", IF(H148="-","",VLOOKUP(H148, 'Соль SKU'!$A$1:$C$1000, 3, 0)))</f>
        <v/>
      </c>
    </row>
    <row r="149" spans="11:11" x14ac:dyDescent="0.2">
      <c r="K149" s="17" t="str">
        <f>IF(H149="", "", IF(H149="-","",VLOOKUP(H149, 'Соль SKU'!$A$1:$C$1000, 3, 0)))</f>
        <v/>
      </c>
    </row>
    <row r="150" spans="11:11" x14ac:dyDescent="0.2">
      <c r="K150" s="17" t="str">
        <f>IF(H150="", "", IF(H150="-","",VLOOKUP(H150, 'Соль SKU'!$A$1:$C$1000, 3, 0)))</f>
        <v/>
      </c>
    </row>
    <row r="151" spans="11:11" x14ac:dyDescent="0.2">
      <c r="K151" s="17" t="str">
        <f>IF(H151="", "", IF(H151="-","",VLOOKUP(H151, 'Соль SKU'!$A$1:$C$1000, 3, 0)))</f>
        <v/>
      </c>
    </row>
    <row r="152" spans="11:11" x14ac:dyDescent="0.2">
      <c r="K152" s="17" t="str">
        <f>IF(H152="", "", IF(H152="-","",VLOOKUP(H152, 'Соль SKU'!$A$1:$C$1000, 3, 0)))</f>
        <v/>
      </c>
    </row>
    <row r="153" spans="11:11" x14ac:dyDescent="0.2">
      <c r="K153" s="17" t="str">
        <f>IF(H153="", "", IF(H153="-","",VLOOKUP(H153, 'Соль SKU'!$A$1:$C$1000, 3, 0)))</f>
        <v/>
      </c>
    </row>
    <row r="154" spans="11:11" x14ac:dyDescent="0.2">
      <c r="K154" s="17" t="str">
        <f>IF(H154="", "", IF(H154="-","",VLOOKUP(H154, 'Соль SKU'!$A$1:$C$1000, 3, 0)))</f>
        <v/>
      </c>
    </row>
    <row r="155" spans="11:11" x14ac:dyDescent="0.2">
      <c r="K155" s="17" t="str">
        <f>IF(H155="", "", IF(H155="-","",VLOOKUP(H155, 'Соль SKU'!$A$1:$C$1000, 3, 0)))</f>
        <v/>
      </c>
    </row>
    <row r="156" spans="11:11" x14ac:dyDescent="0.2">
      <c r="K156" s="17" t="str">
        <f>IF(H156="", "", IF(H156="-","",VLOOKUP(H156, 'Соль SKU'!$A$1:$C$1000, 3, 0)))</f>
        <v/>
      </c>
    </row>
    <row r="157" spans="11:11" x14ac:dyDescent="0.2">
      <c r="K157" s="17" t="str">
        <f>IF(H157="", "", IF(H157="-","",VLOOKUP(H157, 'Соль SKU'!$A$1:$C$1000, 3, 0)))</f>
        <v/>
      </c>
    </row>
    <row r="158" spans="11:11" x14ac:dyDescent="0.2">
      <c r="K158" s="17" t="str">
        <f>IF(H158="", "", IF(H158="-","",VLOOKUP(H158, 'Соль SKU'!$A$1:$C$1000, 3, 0)))</f>
        <v/>
      </c>
    </row>
    <row r="159" spans="11:11" x14ac:dyDescent="0.2">
      <c r="K159" s="17" t="str">
        <f>IF(H159="", "", IF(H159="-","",VLOOKUP(H159, 'Соль SKU'!$A$1:$C$1000, 3, 0)))</f>
        <v/>
      </c>
    </row>
    <row r="160" spans="11:11" x14ac:dyDescent="0.2">
      <c r="K160" s="17" t="str">
        <f>IF(H160="", "", IF(H160="-","",VLOOKUP(H160, 'Соль SKU'!$A$1:$C$1000, 3, 0)))</f>
        <v/>
      </c>
    </row>
    <row r="161" spans="11:11" x14ac:dyDescent="0.2">
      <c r="K161" s="17" t="str">
        <f>IF(H161="", "", IF(H161="-","",VLOOKUP(H161, 'Соль SKU'!$A$1:$C$1000, 3, 0)))</f>
        <v/>
      </c>
    </row>
    <row r="162" spans="11:11" x14ac:dyDescent="0.2">
      <c r="K162" s="17" t="str">
        <f>IF(H162="", "", IF(H162="-","",VLOOKUP(H162, 'Соль SKU'!$A$1:$C$1000, 3, 0)))</f>
        <v/>
      </c>
    </row>
    <row r="163" spans="11:11" x14ac:dyDescent="0.2">
      <c r="K163" s="17" t="str">
        <f>IF(H163="", "", IF(H163="-","",VLOOKUP(H163, 'Соль SKU'!$A$1:$C$1000, 3, 0)))</f>
        <v/>
      </c>
    </row>
    <row r="164" spans="11:11" x14ac:dyDescent="0.2">
      <c r="K164" s="17" t="str">
        <f>IF(H164="", "", IF(H164="-","",VLOOKUP(H164, 'Соль SKU'!$A$1:$C$1000, 3, 0)))</f>
        <v/>
      </c>
    </row>
    <row r="165" spans="11:11" x14ac:dyDescent="0.2">
      <c r="K165" s="17" t="str">
        <f>IF(H165="", "", IF(H165="-","",VLOOKUP(H165, 'Соль SKU'!$A$1:$C$1000, 3, 0)))</f>
        <v/>
      </c>
    </row>
    <row r="166" spans="11:11" x14ac:dyDescent="0.2">
      <c r="K166" s="17" t="str">
        <f>IF(H166="", "", IF(H166="-","",VLOOKUP(H166, 'Соль SKU'!$A$1:$C$1000, 3, 0)))</f>
        <v/>
      </c>
    </row>
    <row r="167" spans="11:11" x14ac:dyDescent="0.2">
      <c r="K167" s="17" t="str">
        <f>IF(H167="", "", IF(H167="-","",VLOOKUP(H167, 'Соль SKU'!$A$1:$C$1000, 3, 0)))</f>
        <v/>
      </c>
    </row>
    <row r="168" spans="11:11" x14ac:dyDescent="0.2">
      <c r="K168" s="17" t="str">
        <f>IF(H168="", "", IF(H168="-","",VLOOKUP(H168, 'Соль SKU'!$A$1:$C$1000, 3, 0)))</f>
        <v/>
      </c>
    </row>
    <row r="169" spans="11:11" x14ac:dyDescent="0.2">
      <c r="K169" s="17" t="str">
        <f>IF(H169="", "", IF(H169="-","",VLOOKUP(H169, 'Соль SKU'!$A$1:$C$1000, 3, 0)))</f>
        <v/>
      </c>
    </row>
    <row r="170" spans="11:11" x14ac:dyDescent="0.2">
      <c r="K170" s="17" t="str">
        <f>IF(H170="", "", IF(H170="-","",VLOOKUP(H170, 'Соль SKU'!$A$1:$C$1000, 3, 0)))</f>
        <v/>
      </c>
    </row>
    <row r="171" spans="11:11" x14ac:dyDescent="0.2">
      <c r="K171" s="17" t="str">
        <f>IF(H171="", "", IF(H171="-","",VLOOKUP(H171, 'Соль SKU'!$A$1:$C$1000, 3, 0)))</f>
        <v/>
      </c>
    </row>
    <row r="172" spans="11:11" x14ac:dyDescent="0.2">
      <c r="K172" s="17" t="str">
        <f>IF(H172="", "", IF(H172="-","",VLOOKUP(H172, 'Соль SKU'!$A$1:$C$1000, 3, 0)))</f>
        <v/>
      </c>
    </row>
    <row r="173" spans="11:11" x14ac:dyDescent="0.2">
      <c r="K173" s="17" t="str">
        <f>IF(H173="", "", IF(H173="-","",VLOOKUP(H173, 'Соль SKU'!$A$1:$C$1000, 3, 0)))</f>
        <v/>
      </c>
    </row>
    <row r="174" spans="11:11" x14ac:dyDescent="0.2">
      <c r="K174" s="17" t="str">
        <f>IF(H174="", "", IF(H174="-","",VLOOKUP(H174, 'Соль SKU'!$A$1:$C$1000, 3, 0)))</f>
        <v/>
      </c>
    </row>
    <row r="175" spans="11:11" x14ac:dyDescent="0.2">
      <c r="K175" s="17" t="str">
        <f>IF(H175="", "", IF(H175="-","",VLOOKUP(H175, 'Соль SKU'!$A$1:$C$1000, 3, 0)))</f>
        <v/>
      </c>
    </row>
    <row r="176" spans="11:11" x14ac:dyDescent="0.2">
      <c r="K176" s="17" t="str">
        <f>IF(H176="", "", IF(H176="-","",VLOOKUP(H176, 'Соль SKU'!$A$1:$C$1000, 3, 0)))</f>
        <v/>
      </c>
    </row>
    <row r="177" spans="11:11" x14ac:dyDescent="0.2">
      <c r="K177" s="17" t="str">
        <f>IF(H177="", "", IF(H177="-","",VLOOKUP(H177, 'Соль SKU'!$A$1:$C$1000, 3, 0)))</f>
        <v/>
      </c>
    </row>
    <row r="178" spans="11:11" x14ac:dyDescent="0.2">
      <c r="K178" s="17" t="str">
        <f>IF(H178="", "", IF(H178="-","",VLOOKUP(H178, 'Соль SKU'!$A$1:$C$1000, 3, 0)))</f>
        <v/>
      </c>
    </row>
    <row r="179" spans="11:11" x14ac:dyDescent="0.2">
      <c r="K179" s="17" t="str">
        <f>IF(H179="", "", IF(H179="-","",VLOOKUP(H179, 'Соль SKU'!$A$1:$C$1000, 3, 0)))</f>
        <v/>
      </c>
    </row>
    <row r="180" spans="11:11" x14ac:dyDescent="0.2">
      <c r="K180" s="17" t="str">
        <f>IF(H180="", "", IF(H180="-","",VLOOKUP(H180, 'Соль SKU'!$A$1:$C$1000, 3, 0)))</f>
        <v/>
      </c>
    </row>
    <row r="181" spans="11:11" x14ac:dyDescent="0.2">
      <c r="K181" s="17" t="str">
        <f>IF(H181="", "", IF(H181="-","",VLOOKUP(H181, 'Соль SKU'!$A$1:$C$1000, 3, 0)))</f>
        <v/>
      </c>
    </row>
    <row r="182" spans="11:11" x14ac:dyDescent="0.2">
      <c r="K182" s="17" t="str">
        <f>IF(H182="", "", IF(H182="-","",VLOOKUP(H182, 'Соль SKU'!$A$1:$C$1000, 3, 0)))</f>
        <v/>
      </c>
    </row>
    <row r="183" spans="11:11" x14ac:dyDescent="0.2">
      <c r="K183" s="17" t="str">
        <f>IF(H183="", "", IF(H183="-","",VLOOKUP(H183, 'Соль SKU'!$A$1:$C$1000, 3, 0)))</f>
        <v/>
      </c>
    </row>
    <row r="184" spans="11:11" x14ac:dyDescent="0.2">
      <c r="K184" s="17" t="str">
        <f>IF(H184="", "", IF(H184="-","",VLOOKUP(H184, 'Соль SKU'!$A$1:$C$1000, 3, 0)))</f>
        <v/>
      </c>
    </row>
    <row r="185" spans="11:11" x14ac:dyDescent="0.2">
      <c r="K185" s="17" t="str">
        <f>IF(H185="", "", IF(H185="-","",VLOOKUP(H185, 'Соль SKU'!$A$1:$C$1000, 3, 0)))</f>
        <v/>
      </c>
    </row>
    <row r="186" spans="11:11" x14ac:dyDescent="0.2">
      <c r="K186" s="17" t="str">
        <f>IF(H186="", "", IF(H186="-","",VLOOKUP(H186, 'Соль SKU'!$A$1:$C$1000, 3, 0)))</f>
        <v/>
      </c>
    </row>
    <row r="187" spans="11:11" x14ac:dyDescent="0.2">
      <c r="K187" s="17" t="str">
        <f>IF(H187="", "", IF(H187="-","",VLOOKUP(H187, 'Соль SKU'!$A$1:$C$1000, 3, 0)))</f>
        <v/>
      </c>
    </row>
    <row r="188" spans="11:11" x14ac:dyDescent="0.2">
      <c r="K188" s="17" t="str">
        <f>IF(H188="", "", IF(H188="-","",VLOOKUP(H188, 'Соль SKU'!$A$1:$C$1000, 3, 0)))</f>
        <v/>
      </c>
    </row>
    <row r="189" spans="11:11" x14ac:dyDescent="0.2">
      <c r="K189" s="17" t="str">
        <f>IF(H189="", "", IF(H189="-","",VLOOKUP(H189, 'Соль SKU'!$A$1:$C$1000, 3, 0)))</f>
        <v/>
      </c>
    </row>
    <row r="190" spans="11:11" x14ac:dyDescent="0.2">
      <c r="K190" s="17" t="str">
        <f>IF(H190="", "", IF(H190="-","",VLOOKUP(H190, 'Соль SKU'!$A$1:$C$1000, 3, 0)))</f>
        <v/>
      </c>
    </row>
    <row r="191" spans="11:11" x14ac:dyDescent="0.2">
      <c r="K191" s="17" t="str">
        <f>IF(H191="", "", IF(H191="-","",VLOOKUP(H191, 'Соль SKU'!$A$1:$C$1000, 3, 0)))</f>
        <v/>
      </c>
    </row>
    <row r="192" spans="11:11" x14ac:dyDescent="0.2">
      <c r="K192" s="17" t="str">
        <f>IF(H192="", "", IF(H192="-","",VLOOKUP(H192, 'Соль SKU'!$A$1:$C$1000, 3, 0)))</f>
        <v/>
      </c>
    </row>
    <row r="193" spans="11:11" x14ac:dyDescent="0.2">
      <c r="K193" s="17" t="str">
        <f>IF(H193="", "", IF(H193="-","",VLOOKUP(H193, 'Соль SKU'!$A$1:$C$1000, 3, 0)))</f>
        <v/>
      </c>
    </row>
    <row r="194" spans="11:11" x14ac:dyDescent="0.2">
      <c r="K194" s="17" t="str">
        <f>IF(H194="", "", IF(H194="-","",VLOOKUP(H194, 'Соль SKU'!$A$1:$C$1000, 3, 0)))</f>
        <v/>
      </c>
    </row>
    <row r="195" spans="11:11" x14ac:dyDescent="0.2">
      <c r="K195" s="17" t="str">
        <f>IF(H195="", "", IF(H195="-","",VLOOKUP(H195, 'Соль SKU'!$A$1:$C$1000, 3, 0)))</f>
        <v/>
      </c>
    </row>
    <row r="196" spans="11:11" x14ac:dyDescent="0.2">
      <c r="K196" s="17" t="str">
        <f>IF(H196="", "", IF(H196="-","",VLOOKUP(H196, 'Соль SKU'!$A$1:$C$1000, 3, 0)))</f>
        <v/>
      </c>
    </row>
    <row r="197" spans="11:11" x14ac:dyDescent="0.2">
      <c r="K197" s="17" t="str">
        <f>IF(H197="", "", IF(H197="-","",VLOOKUP(H197, 'Соль SKU'!$A$1:$C$1000, 3, 0)))</f>
        <v/>
      </c>
    </row>
    <row r="198" spans="11:11" x14ac:dyDescent="0.2">
      <c r="K198" s="17" t="str">
        <f>IF(H198="", "", IF(H198="-","",VLOOKUP(H198, 'Соль SKU'!$A$1:$C$1000, 3, 0)))</f>
        <v/>
      </c>
    </row>
    <row r="199" spans="11:11" x14ac:dyDescent="0.2">
      <c r="K199" s="17" t="str">
        <f>IF(H199="", "", IF(H199="-","",VLOOKUP(H199, 'Соль SKU'!$A$1:$C$1000, 3, 0)))</f>
        <v/>
      </c>
    </row>
    <row r="200" spans="11:11" x14ac:dyDescent="0.2">
      <c r="K200" s="17" t="str">
        <f>IF(H200="", "", IF(H200="-","",VLOOKUP(H200, 'Соль SKU'!$A$1:$C$1000, 3, 0)))</f>
        <v/>
      </c>
    </row>
    <row r="201" spans="11:11" x14ac:dyDescent="0.2">
      <c r="K201" s="17" t="str">
        <f>IF(H201="", "", IF(H201="-","",VLOOKUP(H201, 'Соль SKU'!$A$1:$C$1000, 3, 0)))</f>
        <v/>
      </c>
    </row>
    <row r="202" spans="11:11" x14ac:dyDescent="0.2">
      <c r="K202" s="17" t="str">
        <f>IF(H202="", "", IF(H202="-","",VLOOKUP(H202, 'Соль SKU'!$A$1:$C$1000, 3, 0)))</f>
        <v/>
      </c>
    </row>
    <row r="203" spans="11:11" x14ac:dyDescent="0.2">
      <c r="K203" s="17" t="str">
        <f>IF(H203="", "", IF(H203="-","",VLOOKUP(H203, 'Соль SKU'!$A$1:$C$1000, 3, 0)))</f>
        <v/>
      </c>
    </row>
    <row r="204" spans="11:11" x14ac:dyDescent="0.2">
      <c r="K204" s="17" t="str">
        <f>IF(H204="", "", IF(H204="-","",VLOOKUP(H204, 'Соль SKU'!$A$1:$C$1000, 3, 0)))</f>
        <v/>
      </c>
    </row>
    <row r="205" spans="11:11" x14ac:dyDescent="0.2">
      <c r="K205" s="17" t="str">
        <f>IF(H205="", "", IF(H205="-","",VLOOKUP(H205, 'Соль SKU'!$A$1:$C$1000, 3, 0)))</f>
        <v/>
      </c>
    </row>
    <row r="206" spans="11:11" x14ac:dyDescent="0.2">
      <c r="K206" s="17" t="str">
        <f>IF(H206="", "", IF(H206="-","",VLOOKUP(H206, 'Соль SKU'!$A$1:$C$1000, 3, 0)))</f>
        <v/>
      </c>
    </row>
    <row r="207" spans="11:11" x14ac:dyDescent="0.2">
      <c r="K207" s="17" t="str">
        <f>IF(H207="", "", IF(H207="-","",VLOOKUP(H207, 'Соль SKU'!$A$1:$C$1000, 3, 0)))</f>
        <v/>
      </c>
    </row>
    <row r="208" spans="11:11" x14ac:dyDescent="0.2">
      <c r="K208" s="17" t="str">
        <f>IF(H208="", "", IF(H208="-","",VLOOKUP(H208, 'Соль SKU'!$A$1:$C$1000, 3, 0)))</f>
        <v/>
      </c>
    </row>
    <row r="209" spans="11:11" x14ac:dyDescent="0.2">
      <c r="K209" s="17" t="str">
        <f>IF(H209="", "", IF(H209="-","",VLOOKUP(H209, 'Соль SKU'!$A$1:$C$1000, 3, 0)))</f>
        <v/>
      </c>
    </row>
    <row r="210" spans="11:11" x14ac:dyDescent="0.2">
      <c r="K210" s="17" t="str">
        <f>IF(H210="", "", IF(H210="-","",VLOOKUP(H210, 'Соль SKU'!$A$1:$C$1000, 3, 0)))</f>
        <v/>
      </c>
    </row>
    <row r="211" spans="11:11" x14ac:dyDescent="0.2">
      <c r="K211" s="17" t="str">
        <f>IF(H211="", "", IF(H211="-","",VLOOKUP(H211, 'Соль SKU'!$A$1:$C$1000, 3, 0)))</f>
        <v/>
      </c>
    </row>
    <row r="212" spans="11:11" x14ac:dyDescent="0.2">
      <c r="K212" s="17" t="str">
        <f>IF(H212="", "", IF(H212="-","",VLOOKUP(H212, 'Соль SKU'!$A$1:$C$1000, 3, 0)))</f>
        <v/>
      </c>
    </row>
    <row r="213" spans="11:11" x14ac:dyDescent="0.2">
      <c r="K213" s="17" t="str">
        <f>IF(H213="", "", IF(H213="-","",VLOOKUP(H213, 'Соль SKU'!$A$1:$C$1000, 3, 0)))</f>
        <v/>
      </c>
    </row>
    <row r="214" spans="11:11" x14ac:dyDescent="0.2">
      <c r="K214" s="17" t="str">
        <f>IF(H214="", "", IF(H214="-","",VLOOKUP(H214, 'Соль SKU'!$A$1:$C$1000, 3, 0)))</f>
        <v/>
      </c>
    </row>
    <row r="215" spans="11:11" x14ac:dyDescent="0.2">
      <c r="K215" s="17" t="str">
        <f>IF(H215="", "", IF(H215="-","",VLOOKUP(H215, 'Соль SKU'!$A$1:$C$1000, 3, 0)))</f>
        <v/>
      </c>
    </row>
    <row r="216" spans="11:11" x14ac:dyDescent="0.2">
      <c r="K216" s="17" t="str">
        <f>IF(H216="", "", IF(H216="-","",VLOOKUP(H216, 'Соль SKU'!$A$1:$C$1000, 3, 0)))</f>
        <v/>
      </c>
    </row>
    <row r="217" spans="11:11" x14ac:dyDescent="0.2">
      <c r="K217" s="17" t="str">
        <f>IF(H217="", "", IF(H217="-","",VLOOKUP(H217, 'Соль SKU'!$A$1:$C$1000, 3, 0)))</f>
        <v/>
      </c>
    </row>
    <row r="218" spans="11:11" x14ac:dyDescent="0.2">
      <c r="K218" s="17" t="str">
        <f>IF(H218="", "", IF(H218="-","",VLOOKUP(H218, 'Соль SKU'!$A$1:$C$1000, 3, 0)))</f>
        <v/>
      </c>
    </row>
    <row r="219" spans="11:11" x14ac:dyDescent="0.2">
      <c r="K219" s="17" t="str">
        <f>IF(H219="", "", IF(H219="-","",VLOOKUP(H219, 'Соль SKU'!$A$1:$C$1000, 3, 0)))</f>
        <v/>
      </c>
    </row>
    <row r="220" spans="11:11" x14ac:dyDescent="0.2">
      <c r="K220" s="17" t="str">
        <f>IF(H220="", "", IF(H220="-","",VLOOKUP(H220, 'Соль SKU'!$A$1:$C$1000, 3, 0)))</f>
        <v/>
      </c>
    </row>
    <row r="221" spans="11:11" x14ac:dyDescent="0.2">
      <c r="K221" s="17" t="str">
        <f>IF(H221="", "", IF(H221="-","",VLOOKUP(H221, 'Соль SKU'!$A$1:$C$1000, 3, 0)))</f>
        <v/>
      </c>
    </row>
    <row r="222" spans="11:11" x14ac:dyDescent="0.2">
      <c r="K222" s="17" t="str">
        <f>IF(H222="", "", IF(H222="-","",VLOOKUP(H222, 'Соль SKU'!$A$1:$C$1000, 3, 0)))</f>
        <v/>
      </c>
    </row>
    <row r="223" spans="11:11" x14ac:dyDescent="0.2">
      <c r="K223" s="17" t="str">
        <f>IF(H223="", "", IF(H223="-","",VLOOKUP(H223, 'Соль SKU'!$A$1:$C$1000, 3, 0)))</f>
        <v/>
      </c>
    </row>
    <row r="224" spans="11:11" x14ac:dyDescent="0.2">
      <c r="K224" s="17" t="str">
        <f>IF(H224="", "", IF(H224="-","",VLOOKUP(H224, 'Соль SKU'!$A$1:$C$1000, 3, 0)))</f>
        <v/>
      </c>
    </row>
    <row r="225" spans="11:11" x14ac:dyDescent="0.2">
      <c r="K225" s="17" t="str">
        <f>IF(H225="", "", IF(H225="-","",VLOOKUP(H225, 'Соль SKU'!$A$1:$C$1000, 3, 0)))</f>
        <v/>
      </c>
    </row>
    <row r="226" spans="11:11" x14ac:dyDescent="0.2">
      <c r="K226" s="17" t="str">
        <f>IF(H226="", "", IF(H226="-","",VLOOKUP(H226, 'Соль SKU'!$A$1:$C$1000, 3, 0)))</f>
        <v/>
      </c>
    </row>
    <row r="227" spans="11:11" x14ac:dyDescent="0.2">
      <c r="K227" s="17" t="str">
        <f>IF(H227="", "", IF(H227="-","",VLOOKUP(H227, 'Соль SKU'!$A$1:$C$1000, 3, 0)))</f>
        <v/>
      </c>
    </row>
    <row r="228" spans="11:11" x14ac:dyDescent="0.2">
      <c r="K228" s="17" t="str">
        <f>IF(H228="", "", IF(H228="-","",VLOOKUP(H228, 'Соль SKU'!$A$1:$C$1000, 3, 0)))</f>
        <v/>
      </c>
    </row>
    <row r="229" spans="11:11" x14ac:dyDescent="0.2">
      <c r="K229" s="17" t="str">
        <f>IF(H229="", "", IF(H229="-","",VLOOKUP(H229, 'Соль SKU'!$A$1:$C$1000, 3, 0)))</f>
        <v/>
      </c>
    </row>
    <row r="230" spans="11:11" x14ac:dyDescent="0.2">
      <c r="K230" s="17" t="str">
        <f>IF(H230="", "", IF(H230="-","",VLOOKUP(H230, 'Соль SKU'!$A$1:$C$1000, 3, 0)))</f>
        <v/>
      </c>
    </row>
    <row r="231" spans="11:11" x14ac:dyDescent="0.2">
      <c r="K231" s="17" t="str">
        <f>IF(H231="", "", IF(H231="-","",VLOOKUP(H231, 'Соль SKU'!$A$1:$C$1000, 3, 0)))</f>
        <v/>
      </c>
    </row>
    <row r="232" spans="11:11" x14ac:dyDescent="0.2">
      <c r="K232" s="17" t="str">
        <f>IF(H232="", "", IF(H232="-","",VLOOKUP(H232, 'Соль SKU'!$A$1:$C$1000, 3, 0)))</f>
        <v/>
      </c>
    </row>
    <row r="233" spans="11:11" x14ac:dyDescent="0.2">
      <c r="K233" s="17" t="str">
        <f>IF(H233="", "", IF(H233="-","",VLOOKUP(H233, 'Соль SKU'!$A$1:$C$1000, 3, 0)))</f>
        <v/>
      </c>
    </row>
    <row r="234" spans="11:11" x14ac:dyDescent="0.2">
      <c r="K234" s="17" t="str">
        <f>IF(H234="", "", IF(H234="-","",VLOOKUP(H234, 'Соль SKU'!$A$1:$C$1000, 3, 0)))</f>
        <v/>
      </c>
    </row>
    <row r="235" spans="11:11" x14ac:dyDescent="0.2">
      <c r="K235" s="17" t="str">
        <f>IF(H235="", "", IF(H235="-","",VLOOKUP(H235, 'Соль SKU'!$A$1:$C$1000, 3, 0)))</f>
        <v/>
      </c>
    </row>
    <row r="236" spans="11:11" x14ac:dyDescent="0.2">
      <c r="K236" s="17" t="str">
        <f>IF(H236="", "", IF(H236="-","",VLOOKUP(H236, 'Соль SKU'!$A$1:$C$1000, 3, 0)))</f>
        <v/>
      </c>
    </row>
    <row r="237" spans="11:11" x14ac:dyDescent="0.2">
      <c r="K237" s="17" t="str">
        <f>IF(H237="", "", IF(H237="-","",VLOOKUP(H237, 'Соль SKU'!$A$1:$C$1000, 3, 0)))</f>
        <v/>
      </c>
    </row>
    <row r="238" spans="11:11" x14ac:dyDescent="0.2">
      <c r="K238" s="17" t="str">
        <f>IF(H238="", "", IF(H238="-","",VLOOKUP(H238, 'Соль SKU'!$A$1:$C$1000, 3, 0)))</f>
        <v/>
      </c>
    </row>
    <row r="239" spans="11:11" x14ac:dyDescent="0.2">
      <c r="K239" s="17" t="str">
        <f>IF(H239="", "", IF(H239="-","",VLOOKUP(H239, 'Соль SKU'!$A$1:$C$1000, 3, 0)))</f>
        <v/>
      </c>
    </row>
    <row r="240" spans="11:11" x14ac:dyDescent="0.2">
      <c r="K240" s="17" t="str">
        <f>IF(H240="", "", IF(H240="-","",VLOOKUP(H240, 'Соль SKU'!$A$1:$C$1000, 3, 0)))</f>
        <v/>
      </c>
    </row>
    <row r="241" spans="11:11" x14ac:dyDescent="0.2">
      <c r="K241" s="17" t="str">
        <f>IF(H241="", "", IF(H241="-","",VLOOKUP(H241, 'Соль SKU'!$A$1:$C$1000, 3, 0)))</f>
        <v/>
      </c>
    </row>
    <row r="242" spans="11:11" x14ac:dyDescent="0.2">
      <c r="K242" s="17" t="str">
        <f>IF(H242="", "", IF(H242="-","",VLOOKUP(H242, 'Соль SKU'!$A$1:$C$1000, 3, 0)))</f>
        <v/>
      </c>
    </row>
    <row r="243" spans="11:11" x14ac:dyDescent="0.2">
      <c r="K243" s="17" t="str">
        <f>IF(H243="", "", IF(H243="-","",VLOOKUP(H243, 'Соль SKU'!$A$1:$C$1000, 3, 0)))</f>
        <v/>
      </c>
    </row>
    <row r="244" spans="11:11" x14ac:dyDescent="0.2">
      <c r="K244" s="17" t="str">
        <f>IF(H244="", "", IF(H244="-","",VLOOKUP(H244, 'Соль SKU'!$A$1:$C$1000, 3, 0)))</f>
        <v/>
      </c>
    </row>
    <row r="245" spans="11:11" x14ac:dyDescent="0.2">
      <c r="K245" s="17" t="str">
        <f>IF(H245="", "", IF(H245="-","",VLOOKUP(H245, 'Соль SKU'!$A$1:$C$1000, 3, 0)))</f>
        <v/>
      </c>
    </row>
    <row r="246" spans="11:11" x14ac:dyDescent="0.2">
      <c r="K246" s="17" t="str">
        <f>IF(H246="", "", IF(H246="-","",VLOOKUP(H246, 'Соль SKU'!$A$1:$C$1000, 3, 0)))</f>
        <v/>
      </c>
    </row>
    <row r="247" spans="11:11" x14ac:dyDescent="0.2">
      <c r="K247" s="17" t="str">
        <f>IF(H247="", "", IF(H247="-","",VLOOKUP(H247, 'Соль SKU'!$A$1:$C$1000, 3, 0)))</f>
        <v/>
      </c>
    </row>
    <row r="248" spans="11:11" x14ac:dyDescent="0.2">
      <c r="K248" s="17" t="str">
        <f>IF(H248="", "", IF(H248="-","",VLOOKUP(H248, 'Соль SKU'!$A$1:$C$1000, 3, 0)))</f>
        <v/>
      </c>
    </row>
    <row r="249" spans="11:11" x14ac:dyDescent="0.2">
      <c r="K249" s="17" t="str">
        <f>IF(H249="", "", IF(H249="-","",VLOOKUP(H249, 'Соль SKU'!$A$1:$C$1000, 3, 0)))</f>
        <v/>
      </c>
    </row>
    <row r="250" spans="11:11" x14ac:dyDescent="0.2">
      <c r="K250" s="17" t="str">
        <f>IF(H250="", "", IF(H250="-","",VLOOKUP(H250, 'Соль SKU'!$A$1:$C$1000, 3, 0)))</f>
        <v/>
      </c>
    </row>
    <row r="251" spans="11:11" x14ac:dyDescent="0.2">
      <c r="K251" s="17" t="str">
        <f>IF(H251="", "", IF(H251="-","",VLOOKUP(H251, 'Соль SKU'!$A$1:$C$1000, 3, 0)))</f>
        <v/>
      </c>
    </row>
    <row r="252" spans="11:11" x14ac:dyDescent="0.2">
      <c r="K252" s="17" t="str">
        <f>IF(H252="", "", IF(H252="-","",VLOOKUP(H252, 'Соль SKU'!$A$1:$C$1000, 3, 0)))</f>
        <v/>
      </c>
    </row>
    <row r="253" spans="11:11" x14ac:dyDescent="0.2">
      <c r="K253" s="17" t="str">
        <f>IF(H253="", "", IF(H253="-","",VLOOKUP(H253, 'Соль SKU'!$A$1:$C$1000, 3, 0)))</f>
        <v/>
      </c>
    </row>
    <row r="254" spans="11:11" x14ac:dyDescent="0.2">
      <c r="K254" s="17" t="str">
        <f>IF(H254="", "", IF(H254="-","",VLOOKUP(H254, 'Соль SKU'!$A$1:$C$1000, 3, 0)))</f>
        <v/>
      </c>
    </row>
    <row r="255" spans="11:11" x14ac:dyDescent="0.2">
      <c r="K255" s="17" t="str">
        <f>IF(H255="", "", IF(H255="-","",VLOOKUP(H255, 'Соль SKU'!$A$1:$C$1000, 3, 0)))</f>
        <v/>
      </c>
    </row>
    <row r="256" spans="11:11" x14ac:dyDescent="0.2">
      <c r="K256" s="17" t="str">
        <f>IF(H256="", "", IF(H256="-","",VLOOKUP(H256, 'Соль SKU'!$A$1:$C$1000, 3, 0)))</f>
        <v/>
      </c>
    </row>
    <row r="257" spans="11:11" x14ac:dyDescent="0.2">
      <c r="K257" s="17" t="str">
        <f>IF(H257="", "", IF(H257="-","",VLOOKUP(H257, 'Соль SKU'!$A$1:$C$1000, 3, 0)))</f>
        <v/>
      </c>
    </row>
    <row r="258" spans="11:11" x14ac:dyDescent="0.2">
      <c r="K258" s="17" t="str">
        <f>IF(H258="", "", IF(H258="-","",VLOOKUP(H258, 'Соль SKU'!$A$1:$C$1000, 3, 0)))</f>
        <v/>
      </c>
    </row>
    <row r="259" spans="11:11" x14ac:dyDescent="0.2">
      <c r="K259" s="17" t="str">
        <f>IF(H259="", "", IF(H259="-","",VLOOKUP(H259, 'Соль SKU'!$A$1:$C$1000, 3, 0)))</f>
        <v/>
      </c>
    </row>
    <row r="260" spans="11:11" x14ac:dyDescent="0.2">
      <c r="K260" s="17" t="str">
        <f>IF(H260="", "", IF(H260="-","",VLOOKUP(H260, 'Соль SKU'!$A$1:$C$1000, 3, 0)))</f>
        <v/>
      </c>
    </row>
    <row r="261" spans="11:11" x14ac:dyDescent="0.2">
      <c r="K261" s="17" t="str">
        <f>IF(H261="", "", IF(H261="-","",VLOOKUP(H261, 'Соль SKU'!$A$1:$C$1000, 3, 0)))</f>
        <v/>
      </c>
    </row>
    <row r="262" spans="11:11" x14ac:dyDescent="0.2">
      <c r="K262" s="17" t="str">
        <f>IF(H262="", "", IF(H262="-","",VLOOKUP(H262, 'Соль SKU'!$A$1:$C$1000, 3, 0)))</f>
        <v/>
      </c>
    </row>
    <row r="263" spans="11:11" x14ac:dyDescent="0.2">
      <c r="K263" s="17" t="str">
        <f>IF(H263="", "", IF(H263="-","",VLOOKUP(H263, 'Соль SKU'!$A$1:$C$1000, 3, 0)))</f>
        <v/>
      </c>
    </row>
    <row r="264" spans="11:11" x14ac:dyDescent="0.2">
      <c r="K264" s="17" t="str">
        <f>IF(H264="", "", IF(H264="-","",VLOOKUP(H264, 'Соль SKU'!$A$1:$C$1000, 3, 0)))</f>
        <v/>
      </c>
    </row>
    <row r="265" spans="11:11" x14ac:dyDescent="0.2">
      <c r="K265" s="17" t="str">
        <f>IF(H265="", "", IF(H265="-","",VLOOKUP(H265, 'Соль SKU'!$A$1:$C$1000, 3, 0)))</f>
        <v/>
      </c>
    </row>
    <row r="266" spans="11:11" x14ac:dyDescent="0.2">
      <c r="K266" s="17" t="str">
        <f>IF(H266="", "", IF(H266="-","",VLOOKUP(H266, 'Соль SKU'!$A$1:$C$1000, 3, 0)))</f>
        <v/>
      </c>
    </row>
    <row r="267" spans="11:11" x14ac:dyDescent="0.2">
      <c r="K267" s="17" t="str">
        <f>IF(H267="", "", IF(H267="-","",VLOOKUP(H267, 'Соль SKU'!$A$1:$C$1000, 3, 0)))</f>
        <v/>
      </c>
    </row>
    <row r="268" spans="11:11" x14ac:dyDescent="0.2">
      <c r="K268" s="17" t="str">
        <f>IF(H268="", "", IF(H268="-","",VLOOKUP(H268, 'Соль SKU'!$A$1:$C$1000, 3, 0)))</f>
        <v/>
      </c>
    </row>
    <row r="269" spans="11:11" x14ac:dyDescent="0.2">
      <c r="K269" s="17" t="str">
        <f>IF(H269="", "", IF(H269="-","",VLOOKUP(H269, 'Соль SKU'!$A$1:$C$1000, 3, 0)))</f>
        <v/>
      </c>
    </row>
    <row r="270" spans="11:11" x14ac:dyDescent="0.2">
      <c r="K270" s="17" t="str">
        <f>IF(H270="", "", IF(H270="-","",VLOOKUP(H270, 'Соль SKU'!$A$1:$C$1000, 3, 0)))</f>
        <v/>
      </c>
    </row>
    <row r="271" spans="11:11" x14ac:dyDescent="0.2">
      <c r="K271" s="17" t="str">
        <f>IF(H271="", "", IF(H271="-","",VLOOKUP(H271, 'Соль SKU'!$A$1:$C$1000, 3, 0)))</f>
        <v/>
      </c>
    </row>
    <row r="272" spans="11:11" x14ac:dyDescent="0.2">
      <c r="K272" s="17" t="str">
        <f>IF(H272="", "", IF(H272="-","",VLOOKUP(H272, 'Соль SKU'!$A$1:$C$1000, 3, 0)))</f>
        <v/>
      </c>
    </row>
    <row r="273" spans="11:11" x14ac:dyDescent="0.2">
      <c r="K273" s="17" t="str">
        <f>IF(H273="", "", IF(H273="-","",VLOOKUP(H273, 'Соль SKU'!$A$1:$C$1000, 3, 0)))</f>
        <v/>
      </c>
    </row>
    <row r="274" spans="11:11" x14ac:dyDescent="0.2">
      <c r="K274" s="17" t="str">
        <f>IF(H274="", "", IF(H274="-","",VLOOKUP(H274, 'Соль SKU'!$A$1:$C$1000, 3, 0)))</f>
        <v/>
      </c>
    </row>
    <row r="275" spans="11:11" x14ac:dyDescent="0.2">
      <c r="K275" s="17" t="str">
        <f>IF(H275="", "", IF(H275="-","",VLOOKUP(H275, 'Соль SKU'!$A$1:$C$100, 3, 0)))</f>
        <v/>
      </c>
    </row>
    <row r="276" spans="11:11" x14ac:dyDescent="0.2">
      <c r="K276" s="17" t="str">
        <f>IF(H276="", "", IF(H276="-","",VLOOKUP(H276, 'Соль SKU'!$A$1:$C$100, 3, 0)))</f>
        <v/>
      </c>
    </row>
    <row r="277" spans="11:11" x14ac:dyDescent="0.2">
      <c r="K277" t="str">
        <f>IF(H277="", "", IF(H277="-","",VLOOKUP(H277, 'Соль SKU'!$A$1:$C$50, 3, 0)))</f>
        <v/>
      </c>
    </row>
    <row r="278" spans="11:11" x14ac:dyDescent="0.2">
      <c r="K278" t="str">
        <f>IF(H278="", "", IF(H278="-","",VLOOKUP(H278, 'Соль SKU'!$A$1:$C$50, 3, 0)))</f>
        <v/>
      </c>
    </row>
    <row r="279" spans="11:11" x14ac:dyDescent="0.2">
      <c r="K279" t="str">
        <f>IF(H279="", "", IF(H279="-","",VLOOKUP(H279, 'Соль SKU'!$A$1:$C$50, 3, 0)))</f>
        <v/>
      </c>
    </row>
    <row r="280" spans="11:11" x14ac:dyDescent="0.2">
      <c r="K280" t="str">
        <f>IF(H280="", "", IF(H280="-","",VLOOKUP(H280, 'Соль SKU'!$A$1:$C$50, 3, 0)))</f>
        <v/>
      </c>
    </row>
    <row r="281" spans="11:11" x14ac:dyDescent="0.2">
      <c r="K281" t="str">
        <f>IF(H281="", "", IF(H281="-","",VLOOKUP(H281, 'Соль SKU'!$A$1:$C$50, 3, 0)))</f>
        <v/>
      </c>
    </row>
    <row r="282" spans="11:11" x14ac:dyDescent="0.2">
      <c r="K282" t="str">
        <f>IF(H282="", "", IF(H282="-","",VLOOKUP(H282, 'Соль SKU'!$A$1:$C$50, 3, 0)))</f>
        <v/>
      </c>
    </row>
    <row r="283" spans="11:11" x14ac:dyDescent="0.2">
      <c r="K283" t="str">
        <f>IF(H283="", "", IF(H283="-","",VLOOKUP(H283, 'Соль SKU'!$A$1:$C$50, 3, 0)))</f>
        <v/>
      </c>
    </row>
    <row r="284" spans="11:11" x14ac:dyDescent="0.2">
      <c r="K284" t="str">
        <f>IF(H284="", "", IF(H284="-","",VLOOKUP(H284, 'Соль SKU'!$A$1:$C$50, 3, 0)))</f>
        <v/>
      </c>
    </row>
    <row r="285" spans="11:11" x14ac:dyDescent="0.2">
      <c r="K285" t="str">
        <f>IF(H285="", "", IF(H285="-","",VLOOKUP(H285, 'Соль SKU'!$A$1:$C$50, 3, 0)))</f>
        <v/>
      </c>
    </row>
    <row r="286" spans="11:11" x14ac:dyDescent="0.2">
      <c r="K286" t="str">
        <f>IF(H286="", "", IF(H286="-","",VLOOKUP(H286, 'Соль SKU'!$A$1:$C$50, 3, 0)))</f>
        <v/>
      </c>
    </row>
    <row r="287" spans="11:11" x14ac:dyDescent="0.2">
      <c r="K287" t="str">
        <f>IF(H287="", "", IF(H287="-","",VLOOKUP(H287, 'Соль SKU'!$A$1:$C$50, 3, 0)))</f>
        <v/>
      </c>
    </row>
  </sheetData>
  <conditionalFormatting sqref="B2:B122">
    <cfRule type="expression" dxfId="5" priority="2">
      <formula>$B2&lt;&gt;$T2</formula>
    </cfRule>
  </conditionalFormatting>
  <conditionalFormatting sqref="J1">
    <cfRule type="expression" dxfId="4" priority="3">
      <formula>SUMIF(J2:J122,"&gt;0")-SUMIF(J2:J122,"&lt;0") &gt; 1</formula>
    </cfRule>
  </conditionalFormatting>
  <conditionalFormatting sqref="J1:J1048576">
    <cfRule type="expression" dxfId="3" priority="4">
      <formula>IF(N1="",0, J1)  &lt; - 0.05* IF(N1="",0,N1)</formula>
    </cfRule>
    <cfRule type="expression" dxfId="2" priority="5">
      <formula>AND(IF(N1="",0, J1)  &gt;= - 0.05* IF(N1="",0,N1), IF(N1="",0, J1) &lt; 0)</formula>
    </cfRule>
    <cfRule type="expression" dxfId="1" priority="6">
      <formula>AND(IF(N1="",0, J1)  &lt;= 0.05* IF(N1="",0,N1), IF(N1="",0, J1) &gt; 0)</formula>
    </cfRule>
    <cfRule type="expression" dxfId="0" priority="7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 xr:uid="{00000000-0002-0000-03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customWidth="1"/>
  </cols>
  <sheetData>
    <row r="1" spans="1:1" x14ac:dyDescent="0.2">
      <c r="A1" t="s">
        <v>34</v>
      </c>
    </row>
    <row r="2" spans="1:1" x14ac:dyDescent="0.2">
      <c r="A2" t="s">
        <v>35</v>
      </c>
    </row>
    <row r="3" spans="1:1" x14ac:dyDescent="0.2">
      <c r="A3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customWidth="1"/>
    <col min="2" max="1025" width="9.164062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N10" sqref="N10"/>
    </sheetView>
  </sheetViews>
  <sheetFormatPr baseColWidth="10" defaultColWidth="8.83203125" defaultRowHeight="15" x14ac:dyDescent="0.2"/>
  <cols>
    <col min="1" max="1025" width="9.1640625" style="23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customWidth="1"/>
    <col min="2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62</cp:revision>
  <dcterms:created xsi:type="dcterms:W3CDTF">2020-12-13T08:44:49Z</dcterms:created>
  <dcterms:modified xsi:type="dcterms:W3CDTF">2023-06-14T13:22:47Z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