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inputs/"/>
    </mc:Choice>
  </mc:AlternateContent>
  <xr:revisionPtr revIDLastSave="0" documentId="13_ncr:1_{F4F2487D-176D-1840-BDB5-14D558C0022D}" xr6:coauthVersionLast="46" xr6:coauthVersionMax="46" xr10:uidLastSave="{00000000-0000-0000-0000-000000000000}"/>
  <bookViews>
    <workbookView xWindow="0" yWindow="500" windowWidth="28800" windowHeight="17500" tabRatio="500" activeTab="1" xr2:uid="{00000000-000D-0000-FFFF-FFFF00000000}"/>
  </bookViews>
  <sheets>
    <sheet name="Расписание" sheetId="1" r:id="rId1"/>
    <sheet name="План варок" sheetId="2" r:id="rId2"/>
    <sheet name="Мойки" sheetId="3" state="hidden" r:id="rId3"/>
    <sheet name="Форм фактор плавления" sheetId="4" state="hidden" r:id="rId4"/>
    <sheet name="Вода SKU" sheetId="5" state="hidden" r:id="rId5"/>
    <sheet name="Соль SKU" sheetId="6" state="hidden" r:id="rId6"/>
    <sheet name="Типы варок" sheetId="7" state="hidden" r:id="rId7"/>
    <sheet name="Печать заданий" sheetId="8" r:id="rId8"/>
    <sheet name="Печать заданий 2" sheetId="9" r:id="rId9"/>
  </sheets>
  <definedNames>
    <definedName name="Water_SKU">'Вода SKU'!$A$1:$A$100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122" i="2" l="1"/>
  <c r="N122" i="2" s="1"/>
  <c r="V122" i="2"/>
  <c r="U122" i="2"/>
  <c r="T122" i="2"/>
  <c r="R122" i="2"/>
  <c r="Q122" i="2"/>
  <c r="P122" i="2"/>
  <c r="J122" i="2"/>
  <c r="X121" i="2"/>
  <c r="N121" i="2" s="1"/>
  <c r="V121" i="2"/>
  <c r="U121" i="2"/>
  <c r="T121" i="2"/>
  <c r="R121" i="2"/>
  <c r="Q121" i="2"/>
  <c r="P121" i="2"/>
  <c r="J121" i="2"/>
  <c r="X120" i="2"/>
  <c r="N120" i="2" s="1"/>
  <c r="V120" i="2"/>
  <c r="U120" i="2"/>
  <c r="T120" i="2"/>
  <c r="R120" i="2"/>
  <c r="Q120" i="2"/>
  <c r="P120" i="2"/>
  <c r="J120" i="2"/>
  <c r="X119" i="2"/>
  <c r="N119" i="2" s="1"/>
  <c r="V119" i="2"/>
  <c r="U119" i="2"/>
  <c r="T119" i="2"/>
  <c r="R119" i="2"/>
  <c r="Q119" i="2"/>
  <c r="P119" i="2"/>
  <c r="J119" i="2"/>
  <c r="X118" i="2"/>
  <c r="N118" i="2" s="1"/>
  <c r="V118" i="2"/>
  <c r="U118" i="2"/>
  <c r="T118" i="2"/>
  <c r="R118" i="2"/>
  <c r="Q118" i="2"/>
  <c r="P118" i="2"/>
  <c r="J118" i="2"/>
  <c r="X117" i="2"/>
  <c r="N117" i="2" s="1"/>
  <c r="V117" i="2"/>
  <c r="U117" i="2"/>
  <c r="T117" i="2"/>
  <c r="R117" i="2"/>
  <c r="Q117" i="2"/>
  <c r="P117" i="2"/>
  <c r="J117" i="2"/>
  <c r="X116" i="2"/>
  <c r="N116" i="2" s="1"/>
  <c r="V116" i="2"/>
  <c r="U116" i="2"/>
  <c r="T116" i="2"/>
  <c r="R116" i="2"/>
  <c r="Q116" i="2"/>
  <c r="P116" i="2"/>
  <c r="J116" i="2"/>
  <c r="X115" i="2"/>
  <c r="N115" i="2" s="1"/>
  <c r="V115" i="2"/>
  <c r="U115" i="2"/>
  <c r="T115" i="2"/>
  <c r="R115" i="2"/>
  <c r="Q115" i="2"/>
  <c r="P115" i="2"/>
  <c r="J115" i="2"/>
  <c r="X114" i="2"/>
  <c r="N114" i="2" s="1"/>
  <c r="V114" i="2"/>
  <c r="U114" i="2"/>
  <c r="T114" i="2"/>
  <c r="R114" i="2"/>
  <c r="Q114" i="2"/>
  <c r="P114" i="2"/>
  <c r="J114" i="2"/>
  <c r="X113" i="2"/>
  <c r="N113" i="2" s="1"/>
  <c r="V113" i="2"/>
  <c r="U113" i="2"/>
  <c r="T113" i="2"/>
  <c r="R113" i="2"/>
  <c r="Q113" i="2"/>
  <c r="P113" i="2"/>
  <c r="J113" i="2"/>
  <c r="X112" i="2"/>
  <c r="N112" i="2" s="1"/>
  <c r="V112" i="2"/>
  <c r="U112" i="2"/>
  <c r="T112" i="2"/>
  <c r="R112" i="2"/>
  <c r="Q112" i="2"/>
  <c r="P112" i="2"/>
  <c r="J112" i="2"/>
  <c r="X111" i="2"/>
  <c r="N111" i="2" s="1"/>
  <c r="V111" i="2"/>
  <c r="U111" i="2"/>
  <c r="T111" i="2"/>
  <c r="R111" i="2"/>
  <c r="Q111" i="2"/>
  <c r="P111" i="2"/>
  <c r="J111" i="2"/>
  <c r="X110" i="2"/>
  <c r="N110" i="2" s="1"/>
  <c r="V110" i="2"/>
  <c r="U110" i="2"/>
  <c r="T110" i="2"/>
  <c r="R110" i="2"/>
  <c r="Q110" i="2"/>
  <c r="P110" i="2"/>
  <c r="J110" i="2"/>
  <c r="X109" i="2"/>
  <c r="N109" i="2" s="1"/>
  <c r="V109" i="2"/>
  <c r="U109" i="2"/>
  <c r="T109" i="2"/>
  <c r="R109" i="2"/>
  <c r="Q109" i="2"/>
  <c r="P109" i="2"/>
  <c r="J109" i="2"/>
  <c r="X108" i="2"/>
  <c r="N108" i="2" s="1"/>
  <c r="V108" i="2"/>
  <c r="U108" i="2"/>
  <c r="T108" i="2"/>
  <c r="R108" i="2"/>
  <c r="Q108" i="2"/>
  <c r="P108" i="2"/>
  <c r="J108" i="2"/>
  <c r="X107" i="2"/>
  <c r="N107" i="2" s="1"/>
  <c r="V107" i="2"/>
  <c r="U107" i="2"/>
  <c r="T107" i="2"/>
  <c r="R107" i="2"/>
  <c r="Q107" i="2"/>
  <c r="P107" i="2"/>
  <c r="J107" i="2"/>
  <c r="X106" i="2"/>
  <c r="N106" i="2" s="1"/>
  <c r="V106" i="2"/>
  <c r="U106" i="2"/>
  <c r="T106" i="2"/>
  <c r="R106" i="2"/>
  <c r="Q106" i="2"/>
  <c r="P106" i="2"/>
  <c r="J106" i="2"/>
  <c r="X105" i="2"/>
  <c r="N105" i="2" s="1"/>
  <c r="V105" i="2"/>
  <c r="U105" i="2"/>
  <c r="T105" i="2"/>
  <c r="R105" i="2"/>
  <c r="Q105" i="2"/>
  <c r="P105" i="2"/>
  <c r="J105" i="2"/>
  <c r="X104" i="2"/>
  <c r="N104" i="2" s="1"/>
  <c r="V104" i="2"/>
  <c r="U104" i="2"/>
  <c r="T104" i="2"/>
  <c r="R104" i="2"/>
  <c r="Q104" i="2"/>
  <c r="P104" i="2"/>
  <c r="J104" i="2"/>
  <c r="X103" i="2"/>
  <c r="N103" i="2" s="1"/>
  <c r="V103" i="2"/>
  <c r="U103" i="2"/>
  <c r="T103" i="2"/>
  <c r="R103" i="2"/>
  <c r="Q103" i="2"/>
  <c r="P103" i="2"/>
  <c r="J103" i="2"/>
  <c r="X102" i="2"/>
  <c r="N102" i="2" s="1"/>
  <c r="V102" i="2"/>
  <c r="U102" i="2"/>
  <c r="T102" i="2"/>
  <c r="R102" i="2"/>
  <c r="Q102" i="2"/>
  <c r="P102" i="2"/>
  <c r="J102" i="2"/>
  <c r="X101" i="2"/>
  <c r="N101" i="2" s="1"/>
  <c r="V101" i="2"/>
  <c r="U101" i="2"/>
  <c r="T101" i="2"/>
  <c r="R101" i="2"/>
  <c r="Q101" i="2"/>
  <c r="P101" i="2"/>
  <c r="J101" i="2"/>
  <c r="X100" i="2"/>
  <c r="N100" i="2" s="1"/>
  <c r="V100" i="2"/>
  <c r="U100" i="2"/>
  <c r="T100" i="2"/>
  <c r="R100" i="2"/>
  <c r="Q100" i="2"/>
  <c r="P100" i="2"/>
  <c r="J100" i="2"/>
  <c r="X99" i="2"/>
  <c r="N99" i="2" s="1"/>
  <c r="V99" i="2"/>
  <c r="U99" i="2"/>
  <c r="T99" i="2"/>
  <c r="R99" i="2"/>
  <c r="Q99" i="2"/>
  <c r="P99" i="2"/>
  <c r="J99" i="2"/>
  <c r="X98" i="2"/>
  <c r="N98" i="2" s="1"/>
  <c r="V98" i="2"/>
  <c r="U98" i="2"/>
  <c r="T98" i="2"/>
  <c r="R98" i="2"/>
  <c r="Q98" i="2"/>
  <c r="P98" i="2"/>
  <c r="J98" i="2"/>
  <c r="X97" i="2"/>
  <c r="N97" i="2" s="1"/>
  <c r="V97" i="2"/>
  <c r="U97" i="2"/>
  <c r="T97" i="2"/>
  <c r="R97" i="2"/>
  <c r="Q97" i="2"/>
  <c r="P97" i="2"/>
  <c r="J97" i="2"/>
  <c r="X96" i="2"/>
  <c r="N96" i="2" s="1"/>
  <c r="V96" i="2"/>
  <c r="U96" i="2"/>
  <c r="T96" i="2"/>
  <c r="R96" i="2"/>
  <c r="Q96" i="2"/>
  <c r="P96" i="2"/>
  <c r="J96" i="2"/>
  <c r="X95" i="2"/>
  <c r="N95" i="2" s="1"/>
  <c r="V95" i="2"/>
  <c r="U95" i="2"/>
  <c r="T95" i="2"/>
  <c r="R95" i="2"/>
  <c r="Q95" i="2"/>
  <c r="P95" i="2"/>
  <c r="J95" i="2"/>
  <c r="X94" i="2"/>
  <c r="N94" i="2" s="1"/>
  <c r="V94" i="2"/>
  <c r="U94" i="2"/>
  <c r="T94" i="2"/>
  <c r="R94" i="2"/>
  <c r="Q94" i="2"/>
  <c r="P94" i="2"/>
  <c r="J94" i="2"/>
  <c r="X93" i="2"/>
  <c r="N93" i="2" s="1"/>
  <c r="V93" i="2"/>
  <c r="U93" i="2"/>
  <c r="T93" i="2"/>
  <c r="R93" i="2"/>
  <c r="Q93" i="2"/>
  <c r="P93" i="2"/>
  <c r="J93" i="2"/>
  <c r="X92" i="2"/>
  <c r="N92" i="2" s="1"/>
  <c r="V92" i="2"/>
  <c r="U92" i="2"/>
  <c r="T92" i="2"/>
  <c r="R92" i="2"/>
  <c r="Q92" i="2"/>
  <c r="P92" i="2"/>
  <c r="J92" i="2"/>
  <c r="X91" i="2"/>
  <c r="N91" i="2" s="1"/>
  <c r="V91" i="2"/>
  <c r="U91" i="2"/>
  <c r="T91" i="2"/>
  <c r="R91" i="2"/>
  <c r="Q91" i="2"/>
  <c r="P91" i="2"/>
  <c r="J91" i="2"/>
  <c r="X90" i="2"/>
  <c r="N90" i="2" s="1"/>
  <c r="V90" i="2"/>
  <c r="U90" i="2"/>
  <c r="T90" i="2"/>
  <c r="R90" i="2"/>
  <c r="Q90" i="2"/>
  <c r="P90" i="2"/>
  <c r="J90" i="2"/>
  <c r="X89" i="2"/>
  <c r="N89" i="2" s="1"/>
  <c r="V89" i="2"/>
  <c r="U89" i="2"/>
  <c r="T89" i="2"/>
  <c r="R89" i="2"/>
  <c r="Q89" i="2"/>
  <c r="P89" i="2"/>
  <c r="J89" i="2"/>
  <c r="X88" i="2"/>
  <c r="N88" i="2" s="1"/>
  <c r="V88" i="2"/>
  <c r="U88" i="2"/>
  <c r="T88" i="2"/>
  <c r="R88" i="2"/>
  <c r="Q88" i="2"/>
  <c r="P88" i="2"/>
  <c r="J88" i="2"/>
  <c r="X87" i="2"/>
  <c r="N87" i="2" s="1"/>
  <c r="V87" i="2"/>
  <c r="U87" i="2"/>
  <c r="T87" i="2"/>
  <c r="R87" i="2"/>
  <c r="Q87" i="2"/>
  <c r="P87" i="2"/>
  <c r="J87" i="2"/>
  <c r="X86" i="2"/>
  <c r="N86" i="2" s="1"/>
  <c r="V86" i="2"/>
  <c r="U86" i="2"/>
  <c r="T86" i="2"/>
  <c r="R86" i="2"/>
  <c r="Q86" i="2"/>
  <c r="P86" i="2"/>
  <c r="J86" i="2"/>
  <c r="X85" i="2"/>
  <c r="N85" i="2" s="1"/>
  <c r="V85" i="2"/>
  <c r="U85" i="2"/>
  <c r="T85" i="2"/>
  <c r="R85" i="2"/>
  <c r="Q85" i="2"/>
  <c r="P85" i="2"/>
  <c r="J85" i="2"/>
  <c r="X84" i="2"/>
  <c r="N84" i="2" s="1"/>
  <c r="V84" i="2"/>
  <c r="U84" i="2"/>
  <c r="T84" i="2"/>
  <c r="R84" i="2"/>
  <c r="Q84" i="2"/>
  <c r="P84" i="2"/>
  <c r="J84" i="2"/>
  <c r="X83" i="2"/>
  <c r="N83" i="2" s="1"/>
  <c r="V83" i="2"/>
  <c r="U83" i="2"/>
  <c r="T83" i="2"/>
  <c r="R83" i="2"/>
  <c r="Q83" i="2"/>
  <c r="P83" i="2"/>
  <c r="J83" i="2"/>
  <c r="X82" i="2"/>
  <c r="N82" i="2" s="1"/>
  <c r="V82" i="2"/>
  <c r="U82" i="2"/>
  <c r="T82" i="2"/>
  <c r="R82" i="2"/>
  <c r="Q82" i="2"/>
  <c r="P82" i="2"/>
  <c r="J82" i="2"/>
  <c r="X81" i="2"/>
  <c r="N81" i="2" s="1"/>
  <c r="V81" i="2"/>
  <c r="U81" i="2"/>
  <c r="T81" i="2"/>
  <c r="R81" i="2"/>
  <c r="Q81" i="2"/>
  <c r="P81" i="2"/>
  <c r="J81" i="2"/>
  <c r="X80" i="2"/>
  <c r="N80" i="2" s="1"/>
  <c r="V80" i="2"/>
  <c r="U80" i="2"/>
  <c r="T80" i="2"/>
  <c r="R80" i="2"/>
  <c r="Q80" i="2"/>
  <c r="P80" i="2"/>
  <c r="J80" i="2"/>
  <c r="X79" i="2"/>
  <c r="N79" i="2" s="1"/>
  <c r="V79" i="2"/>
  <c r="U79" i="2"/>
  <c r="T79" i="2"/>
  <c r="R79" i="2"/>
  <c r="Q79" i="2"/>
  <c r="P79" i="2"/>
  <c r="J79" i="2"/>
  <c r="X78" i="2"/>
  <c r="N78" i="2" s="1"/>
  <c r="V78" i="2"/>
  <c r="U78" i="2"/>
  <c r="T78" i="2"/>
  <c r="R78" i="2"/>
  <c r="Q78" i="2"/>
  <c r="P78" i="2"/>
  <c r="J78" i="2"/>
  <c r="X77" i="2"/>
  <c r="N77" i="2" s="1"/>
  <c r="V77" i="2"/>
  <c r="U77" i="2"/>
  <c r="T77" i="2"/>
  <c r="R77" i="2"/>
  <c r="Q77" i="2"/>
  <c r="P77" i="2"/>
  <c r="J77" i="2"/>
  <c r="X76" i="2"/>
  <c r="N76" i="2" s="1"/>
  <c r="V76" i="2"/>
  <c r="U76" i="2"/>
  <c r="T76" i="2"/>
  <c r="R76" i="2"/>
  <c r="Q76" i="2"/>
  <c r="P76" i="2"/>
  <c r="J76" i="2"/>
  <c r="X75" i="2"/>
  <c r="N75" i="2" s="1"/>
  <c r="V75" i="2"/>
  <c r="U75" i="2"/>
  <c r="T75" i="2"/>
  <c r="R75" i="2"/>
  <c r="Q75" i="2"/>
  <c r="P75" i="2"/>
  <c r="J75" i="2"/>
  <c r="X74" i="2"/>
  <c r="N74" i="2" s="1"/>
  <c r="V74" i="2"/>
  <c r="U74" i="2"/>
  <c r="T74" i="2"/>
  <c r="R74" i="2"/>
  <c r="Q74" i="2"/>
  <c r="P74" i="2"/>
  <c r="J74" i="2"/>
  <c r="X73" i="2"/>
  <c r="N73" i="2" s="1"/>
  <c r="V73" i="2"/>
  <c r="U73" i="2"/>
  <c r="T73" i="2"/>
  <c r="R73" i="2"/>
  <c r="Q73" i="2"/>
  <c r="P73" i="2"/>
  <c r="J73" i="2"/>
  <c r="X72" i="2"/>
  <c r="N72" i="2" s="1"/>
  <c r="V72" i="2"/>
  <c r="U72" i="2"/>
  <c r="T72" i="2"/>
  <c r="R72" i="2"/>
  <c r="Q72" i="2"/>
  <c r="P72" i="2"/>
  <c r="J72" i="2"/>
  <c r="X71" i="2"/>
  <c r="N71" i="2" s="1"/>
  <c r="V71" i="2"/>
  <c r="U71" i="2"/>
  <c r="T71" i="2"/>
  <c r="R71" i="2"/>
  <c r="Q71" i="2"/>
  <c r="P71" i="2"/>
  <c r="J71" i="2"/>
  <c r="X70" i="2"/>
  <c r="N70" i="2" s="1"/>
  <c r="V70" i="2"/>
  <c r="U70" i="2"/>
  <c r="T70" i="2"/>
  <c r="R70" i="2"/>
  <c r="Q70" i="2"/>
  <c r="P70" i="2"/>
  <c r="J70" i="2"/>
  <c r="X69" i="2"/>
  <c r="N69" i="2" s="1"/>
  <c r="V69" i="2"/>
  <c r="U69" i="2"/>
  <c r="T69" i="2"/>
  <c r="R69" i="2"/>
  <c r="Q69" i="2"/>
  <c r="P69" i="2"/>
  <c r="J69" i="2"/>
  <c r="X68" i="2"/>
  <c r="N68" i="2" s="1"/>
  <c r="V68" i="2"/>
  <c r="U68" i="2"/>
  <c r="T68" i="2"/>
  <c r="R68" i="2"/>
  <c r="Q68" i="2"/>
  <c r="P68" i="2"/>
  <c r="J68" i="2"/>
  <c r="X67" i="2"/>
  <c r="N67" i="2" s="1"/>
  <c r="V67" i="2"/>
  <c r="U67" i="2"/>
  <c r="T67" i="2"/>
  <c r="R67" i="2"/>
  <c r="Q67" i="2"/>
  <c r="P67" i="2"/>
  <c r="J67" i="2"/>
  <c r="X66" i="2"/>
  <c r="N66" i="2" s="1"/>
  <c r="V66" i="2"/>
  <c r="U66" i="2"/>
  <c r="T66" i="2"/>
  <c r="R66" i="2"/>
  <c r="Q66" i="2"/>
  <c r="P66" i="2"/>
  <c r="J66" i="2"/>
  <c r="X65" i="2"/>
  <c r="N65" i="2" s="1"/>
  <c r="V65" i="2"/>
  <c r="U65" i="2"/>
  <c r="T65" i="2"/>
  <c r="R65" i="2"/>
  <c r="Q65" i="2"/>
  <c r="P65" i="2"/>
  <c r="J65" i="2"/>
  <c r="X64" i="2"/>
  <c r="N64" i="2" s="1"/>
  <c r="V64" i="2"/>
  <c r="U64" i="2"/>
  <c r="T64" i="2"/>
  <c r="R64" i="2"/>
  <c r="Q64" i="2"/>
  <c r="P64" i="2"/>
  <c r="J64" i="2"/>
  <c r="X63" i="2"/>
  <c r="N63" i="2" s="1"/>
  <c r="V63" i="2"/>
  <c r="U63" i="2"/>
  <c r="T63" i="2"/>
  <c r="R63" i="2"/>
  <c r="Q63" i="2"/>
  <c r="P63" i="2"/>
  <c r="J63" i="2"/>
  <c r="X62" i="2"/>
  <c r="N62" i="2" s="1"/>
  <c r="V62" i="2"/>
  <c r="U62" i="2"/>
  <c r="T62" i="2"/>
  <c r="R62" i="2"/>
  <c r="Q62" i="2"/>
  <c r="P62" i="2"/>
  <c r="J62" i="2"/>
  <c r="X61" i="2"/>
  <c r="N61" i="2" s="1"/>
  <c r="V61" i="2"/>
  <c r="U61" i="2"/>
  <c r="T61" i="2"/>
  <c r="R61" i="2"/>
  <c r="Q61" i="2"/>
  <c r="P61" i="2"/>
  <c r="J61" i="2"/>
  <c r="X60" i="2"/>
  <c r="N60" i="2" s="1"/>
  <c r="V60" i="2"/>
  <c r="U60" i="2"/>
  <c r="T60" i="2"/>
  <c r="R60" i="2"/>
  <c r="Q60" i="2"/>
  <c r="P60" i="2"/>
  <c r="J60" i="2"/>
  <c r="X59" i="2"/>
  <c r="N59" i="2" s="1"/>
  <c r="V59" i="2"/>
  <c r="U59" i="2"/>
  <c r="T59" i="2"/>
  <c r="R59" i="2"/>
  <c r="Q59" i="2"/>
  <c r="P59" i="2"/>
  <c r="J59" i="2"/>
  <c r="X58" i="2"/>
  <c r="N58" i="2" s="1"/>
  <c r="V58" i="2"/>
  <c r="U58" i="2"/>
  <c r="T58" i="2"/>
  <c r="R58" i="2"/>
  <c r="Q58" i="2"/>
  <c r="P58" i="2"/>
  <c r="J58" i="2"/>
  <c r="X57" i="2"/>
  <c r="N57" i="2" s="1"/>
  <c r="V57" i="2"/>
  <c r="U57" i="2"/>
  <c r="T57" i="2"/>
  <c r="R57" i="2"/>
  <c r="Q57" i="2"/>
  <c r="P57" i="2"/>
  <c r="J57" i="2"/>
  <c r="X56" i="2"/>
  <c r="N56" i="2" s="1"/>
  <c r="V56" i="2"/>
  <c r="U56" i="2"/>
  <c r="T56" i="2"/>
  <c r="R56" i="2"/>
  <c r="Q56" i="2"/>
  <c r="P56" i="2"/>
  <c r="J56" i="2"/>
  <c r="X55" i="2"/>
  <c r="N55" i="2" s="1"/>
  <c r="V55" i="2"/>
  <c r="U55" i="2"/>
  <c r="T55" i="2"/>
  <c r="R55" i="2"/>
  <c r="Q55" i="2"/>
  <c r="P55" i="2"/>
  <c r="J55" i="2"/>
  <c r="X54" i="2"/>
  <c r="N54" i="2" s="1"/>
  <c r="V54" i="2"/>
  <c r="U54" i="2"/>
  <c r="T54" i="2"/>
  <c r="R54" i="2"/>
  <c r="Q54" i="2"/>
  <c r="P54" i="2"/>
  <c r="J54" i="2"/>
  <c r="X53" i="2"/>
  <c r="N53" i="2" s="1"/>
  <c r="V53" i="2"/>
  <c r="U53" i="2"/>
  <c r="T53" i="2"/>
  <c r="R53" i="2"/>
  <c r="Q53" i="2"/>
  <c r="P53" i="2"/>
  <c r="J53" i="2"/>
  <c r="X52" i="2"/>
  <c r="N52" i="2" s="1"/>
  <c r="V52" i="2"/>
  <c r="U52" i="2"/>
  <c r="T52" i="2"/>
  <c r="R52" i="2"/>
  <c r="Q52" i="2"/>
  <c r="P52" i="2"/>
  <c r="J52" i="2"/>
  <c r="X51" i="2"/>
  <c r="N51" i="2" s="1"/>
  <c r="V51" i="2"/>
  <c r="U51" i="2"/>
  <c r="T51" i="2"/>
  <c r="R51" i="2"/>
  <c r="Q51" i="2"/>
  <c r="P51" i="2"/>
  <c r="J51" i="2"/>
  <c r="X50" i="2"/>
  <c r="N50" i="2" s="1"/>
  <c r="V50" i="2"/>
  <c r="U50" i="2"/>
  <c r="T50" i="2"/>
  <c r="R50" i="2"/>
  <c r="Q50" i="2"/>
  <c r="P50" i="2"/>
  <c r="J50" i="2"/>
  <c r="X49" i="2"/>
  <c r="N49" i="2" s="1"/>
  <c r="V49" i="2"/>
  <c r="U49" i="2"/>
  <c r="T49" i="2"/>
  <c r="R49" i="2"/>
  <c r="Q49" i="2"/>
  <c r="P49" i="2"/>
  <c r="J49" i="2"/>
  <c r="X48" i="2"/>
  <c r="N48" i="2" s="1"/>
  <c r="V48" i="2"/>
  <c r="U48" i="2"/>
  <c r="T48" i="2"/>
  <c r="R48" i="2"/>
  <c r="Q48" i="2"/>
  <c r="P48" i="2"/>
  <c r="J48" i="2"/>
  <c r="X47" i="2"/>
  <c r="N47" i="2" s="1"/>
  <c r="V47" i="2"/>
  <c r="U47" i="2"/>
  <c r="T47" i="2"/>
  <c r="R47" i="2"/>
  <c r="Q47" i="2"/>
  <c r="P47" i="2"/>
  <c r="J47" i="2"/>
  <c r="X46" i="2"/>
  <c r="N46" i="2" s="1"/>
  <c r="V46" i="2"/>
  <c r="U46" i="2"/>
  <c r="T46" i="2"/>
  <c r="R46" i="2"/>
  <c r="Q46" i="2"/>
  <c r="P46" i="2"/>
  <c r="J46" i="2"/>
  <c r="X45" i="2"/>
  <c r="N45" i="2" s="1"/>
  <c r="V45" i="2"/>
  <c r="U45" i="2"/>
  <c r="T45" i="2"/>
  <c r="R45" i="2"/>
  <c r="Q45" i="2"/>
  <c r="P45" i="2"/>
  <c r="J45" i="2"/>
  <c r="X44" i="2"/>
  <c r="N44" i="2" s="1"/>
  <c r="V44" i="2"/>
  <c r="U44" i="2"/>
  <c r="T44" i="2"/>
  <c r="R44" i="2"/>
  <c r="Q44" i="2"/>
  <c r="P44" i="2"/>
  <c r="J44" i="2"/>
  <c r="X43" i="2"/>
  <c r="N43" i="2" s="1"/>
  <c r="V43" i="2"/>
  <c r="U43" i="2"/>
  <c r="T43" i="2"/>
  <c r="R43" i="2"/>
  <c r="Q43" i="2"/>
  <c r="P43" i="2"/>
  <c r="J43" i="2"/>
  <c r="X42" i="2"/>
  <c r="N42" i="2" s="1"/>
  <c r="V42" i="2"/>
  <c r="U42" i="2"/>
  <c r="T42" i="2"/>
  <c r="R42" i="2"/>
  <c r="Q42" i="2"/>
  <c r="P42" i="2"/>
  <c r="J42" i="2"/>
  <c r="X41" i="2"/>
  <c r="N41" i="2" s="1"/>
  <c r="V41" i="2"/>
  <c r="U41" i="2"/>
  <c r="T41" i="2"/>
  <c r="R41" i="2"/>
  <c r="Q41" i="2"/>
  <c r="P41" i="2"/>
  <c r="J41" i="2"/>
  <c r="X40" i="2"/>
  <c r="N40" i="2" s="1"/>
  <c r="V40" i="2"/>
  <c r="U40" i="2"/>
  <c r="T40" i="2"/>
  <c r="R40" i="2"/>
  <c r="Q40" i="2"/>
  <c r="P40" i="2"/>
  <c r="J40" i="2"/>
  <c r="X39" i="2"/>
  <c r="N39" i="2" s="1"/>
  <c r="V39" i="2"/>
  <c r="U39" i="2"/>
  <c r="T39" i="2"/>
  <c r="R39" i="2"/>
  <c r="Q39" i="2"/>
  <c r="P39" i="2"/>
  <c r="J39" i="2"/>
  <c r="X38" i="2"/>
  <c r="N38" i="2" s="1"/>
  <c r="V38" i="2"/>
  <c r="U38" i="2"/>
  <c r="T38" i="2"/>
  <c r="R38" i="2"/>
  <c r="Q38" i="2"/>
  <c r="P38" i="2"/>
  <c r="J38" i="2"/>
  <c r="X37" i="2"/>
  <c r="N37" i="2" s="1"/>
  <c r="V37" i="2"/>
  <c r="U37" i="2"/>
  <c r="T37" i="2"/>
  <c r="R37" i="2"/>
  <c r="Q37" i="2"/>
  <c r="P37" i="2"/>
  <c r="J37" i="2"/>
  <c r="X36" i="2"/>
  <c r="N36" i="2" s="1"/>
  <c r="V36" i="2"/>
  <c r="U36" i="2"/>
  <c r="T36" i="2"/>
  <c r="R36" i="2"/>
  <c r="Q36" i="2"/>
  <c r="P36" i="2"/>
  <c r="J36" i="2"/>
  <c r="X35" i="2"/>
  <c r="N35" i="2" s="1"/>
  <c r="V35" i="2"/>
  <c r="U35" i="2"/>
  <c r="T35" i="2"/>
  <c r="R35" i="2"/>
  <c r="Q35" i="2"/>
  <c r="P35" i="2"/>
  <c r="J35" i="2"/>
  <c r="X34" i="2"/>
  <c r="N34" i="2" s="1"/>
  <c r="V34" i="2"/>
  <c r="U34" i="2"/>
  <c r="T34" i="2"/>
  <c r="R34" i="2"/>
  <c r="Q34" i="2"/>
  <c r="P34" i="2"/>
  <c r="J34" i="2"/>
  <c r="X33" i="2"/>
  <c r="N33" i="2" s="1"/>
  <c r="V33" i="2"/>
  <c r="U33" i="2"/>
  <c r="T33" i="2"/>
  <c r="R33" i="2"/>
  <c r="Q33" i="2"/>
  <c r="P33" i="2"/>
  <c r="J33" i="2"/>
  <c r="X32" i="2"/>
  <c r="N32" i="2" s="1"/>
  <c r="V32" i="2"/>
  <c r="U32" i="2"/>
  <c r="T32" i="2"/>
  <c r="R32" i="2"/>
  <c r="Q32" i="2"/>
  <c r="P32" i="2"/>
  <c r="J32" i="2"/>
  <c r="V31" i="2"/>
  <c r="T31" i="2"/>
  <c r="R31" i="2"/>
  <c r="A31" i="2"/>
  <c r="X30" i="2"/>
  <c r="N30" i="2" s="1"/>
  <c r="V30" i="2"/>
  <c r="U30" i="2"/>
  <c r="T30" i="2"/>
  <c r="R30" i="2"/>
  <c r="Q30" i="2"/>
  <c r="P30" i="2"/>
  <c r="J30" i="2"/>
  <c r="X29" i="2"/>
  <c r="N29" i="2" s="1"/>
  <c r="V29" i="2"/>
  <c r="U29" i="2"/>
  <c r="T29" i="2"/>
  <c r="R29" i="2"/>
  <c r="Q29" i="2"/>
  <c r="P29" i="2"/>
  <c r="J29" i="2"/>
  <c r="V28" i="2"/>
  <c r="T28" i="2"/>
  <c r="R28" i="2"/>
  <c r="A28" i="2"/>
  <c r="X27" i="2"/>
  <c r="N27" i="2" s="1"/>
  <c r="V27" i="2"/>
  <c r="U27" i="2"/>
  <c r="T27" i="2"/>
  <c r="R27" i="2"/>
  <c r="Q27" i="2"/>
  <c r="P27" i="2"/>
  <c r="J27" i="2"/>
  <c r="V26" i="2"/>
  <c r="T26" i="2"/>
  <c r="R26" i="2"/>
  <c r="A26" i="2"/>
  <c r="X25" i="2"/>
  <c r="N25" i="2" s="1"/>
  <c r="V25" i="2"/>
  <c r="U25" i="2"/>
  <c r="T25" i="2"/>
  <c r="R25" i="2"/>
  <c r="Q25" i="2"/>
  <c r="P25" i="2"/>
  <c r="J25" i="2"/>
  <c r="X24" i="2"/>
  <c r="N24" i="2" s="1"/>
  <c r="V24" i="2"/>
  <c r="U24" i="2"/>
  <c r="T24" i="2"/>
  <c r="R24" i="2"/>
  <c r="Q24" i="2"/>
  <c r="P24" i="2"/>
  <c r="J24" i="2"/>
  <c r="V23" i="2"/>
  <c r="T23" i="2"/>
  <c r="R23" i="2"/>
  <c r="A23" i="2"/>
  <c r="X22" i="2"/>
  <c r="N22" i="2" s="1"/>
  <c r="V22" i="2"/>
  <c r="U22" i="2"/>
  <c r="T22" i="2"/>
  <c r="R22" i="2"/>
  <c r="Q22" i="2"/>
  <c r="P22" i="2"/>
  <c r="J22" i="2"/>
  <c r="V19" i="2"/>
  <c r="T19" i="2"/>
  <c r="R19" i="2"/>
  <c r="A19" i="2"/>
  <c r="X18" i="2"/>
  <c r="N18" i="2" s="1"/>
  <c r="V18" i="2"/>
  <c r="U18" i="2"/>
  <c r="T18" i="2"/>
  <c r="R18" i="2"/>
  <c r="Q18" i="2"/>
  <c r="P18" i="2"/>
  <c r="J18" i="2"/>
  <c r="X17" i="2"/>
  <c r="N17" i="2" s="1"/>
  <c r="V17" i="2"/>
  <c r="U17" i="2"/>
  <c r="T17" i="2"/>
  <c r="R17" i="2"/>
  <c r="Q17" i="2"/>
  <c r="P17" i="2"/>
  <c r="J17" i="2"/>
  <c r="X16" i="2"/>
  <c r="N16" i="2" s="1"/>
  <c r="V16" i="2"/>
  <c r="U16" i="2"/>
  <c r="T16" i="2"/>
  <c r="R16" i="2"/>
  <c r="Q16" i="2"/>
  <c r="P16" i="2"/>
  <c r="J16" i="2"/>
  <c r="X15" i="2"/>
  <c r="N15" i="2" s="1"/>
  <c r="V15" i="2"/>
  <c r="U15" i="2"/>
  <c r="T15" i="2"/>
  <c r="R15" i="2"/>
  <c r="Q15" i="2"/>
  <c r="P15" i="2"/>
  <c r="J15" i="2"/>
  <c r="X14" i="2"/>
  <c r="N14" i="2" s="1"/>
  <c r="V14" i="2"/>
  <c r="U14" i="2"/>
  <c r="T14" i="2"/>
  <c r="R14" i="2"/>
  <c r="Q14" i="2"/>
  <c r="P14" i="2"/>
  <c r="J14" i="2"/>
  <c r="X13" i="2"/>
  <c r="N13" i="2" s="1"/>
  <c r="V13" i="2"/>
  <c r="U13" i="2"/>
  <c r="T13" i="2"/>
  <c r="R13" i="2"/>
  <c r="Q13" i="2"/>
  <c r="P13" i="2"/>
  <c r="J13" i="2"/>
  <c r="V21" i="2"/>
  <c r="T21" i="2"/>
  <c r="R21" i="2"/>
  <c r="A21" i="2"/>
  <c r="X20" i="2"/>
  <c r="N20" i="2" s="1"/>
  <c r="V20" i="2"/>
  <c r="U20" i="2"/>
  <c r="T20" i="2"/>
  <c r="R20" i="2"/>
  <c r="Q20" i="2"/>
  <c r="P20" i="2"/>
  <c r="J20" i="2"/>
  <c r="V9" i="2"/>
  <c r="T9" i="2"/>
  <c r="R9" i="2"/>
  <c r="A9" i="2"/>
  <c r="X8" i="2"/>
  <c r="N8" i="2" s="1"/>
  <c r="V8" i="2"/>
  <c r="U8" i="2"/>
  <c r="T8" i="2"/>
  <c r="R8" i="2"/>
  <c r="Q8" i="2"/>
  <c r="P8" i="2"/>
  <c r="J8" i="2"/>
  <c r="X7" i="2"/>
  <c r="N7" i="2" s="1"/>
  <c r="V7" i="2"/>
  <c r="U7" i="2"/>
  <c r="T7" i="2"/>
  <c r="R7" i="2"/>
  <c r="Q7" i="2"/>
  <c r="P7" i="2"/>
  <c r="J7" i="2"/>
  <c r="X6" i="2"/>
  <c r="N6" i="2" s="1"/>
  <c r="V6" i="2"/>
  <c r="U6" i="2"/>
  <c r="T6" i="2"/>
  <c r="R6" i="2"/>
  <c r="Q6" i="2"/>
  <c r="P6" i="2"/>
  <c r="J6" i="2"/>
  <c r="X5" i="2"/>
  <c r="N5" i="2" s="1"/>
  <c r="V5" i="2"/>
  <c r="U5" i="2"/>
  <c r="T5" i="2"/>
  <c r="R5" i="2"/>
  <c r="Q5" i="2"/>
  <c r="P5" i="2"/>
  <c r="J5" i="2"/>
  <c r="X4" i="2"/>
  <c r="N4" i="2" s="1"/>
  <c r="V4" i="2"/>
  <c r="U4" i="2"/>
  <c r="T4" i="2"/>
  <c r="R4" i="2"/>
  <c r="Q4" i="2"/>
  <c r="P4" i="2"/>
  <c r="J4" i="2"/>
  <c r="X3" i="2"/>
  <c r="N3" i="2" s="1"/>
  <c r="V3" i="2"/>
  <c r="U3" i="2"/>
  <c r="T3" i="2"/>
  <c r="R3" i="2"/>
  <c r="Q3" i="2"/>
  <c r="P3" i="2"/>
  <c r="J3" i="2"/>
  <c r="X2" i="2"/>
  <c r="N2" i="2" s="1"/>
  <c r="V2" i="2"/>
  <c r="U2" i="2"/>
  <c r="T2" i="2"/>
  <c r="R2" i="2"/>
  <c r="Q2" i="2"/>
  <c r="P2" i="2"/>
  <c r="J2" i="2"/>
  <c r="V12" i="2"/>
  <c r="T12" i="2"/>
  <c r="R12" i="2"/>
  <c r="A12" i="2"/>
  <c r="X11" i="2"/>
  <c r="N11" i="2" s="1"/>
  <c r="V11" i="2"/>
  <c r="U11" i="2"/>
  <c r="T11" i="2"/>
  <c r="R11" i="2"/>
  <c r="Q11" i="2"/>
  <c r="P11" i="2"/>
  <c r="J11" i="2"/>
  <c r="X10" i="2"/>
  <c r="N10" i="2" s="1"/>
  <c r="V10" i="2"/>
  <c r="U10" i="2"/>
  <c r="T10" i="2"/>
  <c r="R10" i="2"/>
  <c r="Q10" i="2"/>
  <c r="P10" i="2"/>
  <c r="J10" i="2"/>
  <c r="A30" i="2"/>
  <c r="U28" i="2"/>
  <c r="U26" i="2"/>
  <c r="A24" i="2"/>
  <c r="A22" i="2"/>
  <c r="W32" i="2" l="1"/>
  <c r="W33" i="2"/>
  <c r="W36" i="2"/>
  <c r="W37" i="2"/>
  <c r="W40" i="2"/>
  <c r="W41" i="2"/>
  <c r="W44" i="2"/>
  <c r="W45" i="2"/>
  <c r="W48" i="2"/>
  <c r="W49" i="2"/>
  <c r="W52" i="2"/>
  <c r="W53" i="2"/>
  <c r="W56" i="2"/>
  <c r="W57" i="2"/>
  <c r="W60" i="2"/>
  <c r="W61" i="2"/>
  <c r="W64" i="2"/>
  <c r="W65" i="2"/>
  <c r="W68" i="2"/>
  <c r="W69" i="2"/>
  <c r="W72" i="2"/>
  <c r="W73" i="2"/>
  <c r="W76" i="2"/>
  <c r="W77" i="2"/>
  <c r="W79" i="2"/>
  <c r="W80" i="2"/>
  <c r="W81" i="2"/>
  <c r="W84" i="2"/>
  <c r="W85" i="2"/>
  <c r="W87" i="2"/>
  <c r="W88" i="2"/>
  <c r="W89" i="2"/>
  <c r="W92" i="2"/>
  <c r="W93" i="2"/>
  <c r="W95" i="2"/>
  <c r="W96" i="2"/>
  <c r="W97" i="2"/>
  <c r="W100" i="2"/>
  <c r="W101" i="2"/>
  <c r="W103" i="2"/>
  <c r="W104" i="2"/>
  <c r="W105" i="2"/>
  <c r="W108" i="2"/>
  <c r="W111" i="2"/>
  <c r="W112" i="2"/>
  <c r="W113" i="2"/>
  <c r="W119" i="2"/>
  <c r="W120" i="2"/>
  <c r="A18" i="2"/>
  <c r="A16" i="2"/>
  <c r="A14" i="2"/>
  <c r="U21" i="2"/>
  <c r="U9" i="2"/>
  <c r="A3" i="2"/>
  <c r="A7" i="2"/>
  <c r="A5" i="2"/>
  <c r="U12" i="2"/>
  <c r="A10" i="2"/>
  <c r="U31" i="2"/>
  <c r="A29" i="2"/>
  <c r="A27" i="2"/>
  <c r="A25" i="2"/>
  <c r="U23" i="2"/>
  <c r="U19" i="2"/>
  <c r="A17" i="2"/>
  <c r="A15" i="2"/>
  <c r="A13" i="2"/>
  <c r="A20" i="2"/>
  <c r="A8" i="2"/>
  <c r="A6" i="2"/>
  <c r="A4" i="2"/>
  <c r="A2" i="2"/>
  <c r="A11" i="2"/>
  <c r="W66" i="2" l="1"/>
  <c r="W67" i="2"/>
  <c r="W94" i="2"/>
  <c r="W27" i="2"/>
  <c r="W7" i="2"/>
  <c r="W50" i="2"/>
  <c r="W51" i="2"/>
  <c r="W71" i="2"/>
  <c r="W82" i="2"/>
  <c r="W13" i="2"/>
  <c r="W15" i="2"/>
  <c r="W18" i="2"/>
  <c r="W14" i="2"/>
  <c r="W39" i="2"/>
  <c r="W43" i="2"/>
  <c r="W83" i="2"/>
  <c r="W25" i="2"/>
  <c r="W34" i="2"/>
  <c r="W35" i="2"/>
  <c r="W74" i="2"/>
  <c r="W75" i="2"/>
  <c r="W8" i="2"/>
  <c r="W29" i="2"/>
  <c r="W62" i="2"/>
  <c r="W78" i="2"/>
  <c r="W22" i="2"/>
  <c r="W63" i="2"/>
  <c r="W106" i="2"/>
  <c r="W107" i="2"/>
  <c r="W121" i="2"/>
  <c r="W122" i="2"/>
  <c r="W42" i="2"/>
  <c r="W2" i="2"/>
  <c r="W54" i="2"/>
  <c r="W4" i="2"/>
  <c r="W86" i="2"/>
  <c r="W98" i="2"/>
  <c r="W114" i="2"/>
  <c r="W115" i="2"/>
  <c r="W116" i="2"/>
  <c r="W117" i="2"/>
  <c r="W24" i="2"/>
  <c r="W3" i="2"/>
  <c r="W55" i="2"/>
  <c r="W10" i="2"/>
  <c r="W46" i="2"/>
  <c r="W110" i="2"/>
  <c r="W118" i="2"/>
  <c r="W99" i="2"/>
  <c r="W109" i="2"/>
  <c r="W11" i="2"/>
  <c r="W5" i="2"/>
  <c r="W20" i="2"/>
  <c r="W16" i="2"/>
  <c r="W30" i="2"/>
  <c r="W47" i="2"/>
  <c r="W58" i="2"/>
  <c r="W90" i="2"/>
  <c r="W102" i="2"/>
  <c r="W6" i="2"/>
  <c r="W17" i="2"/>
  <c r="W38" i="2"/>
  <c r="W59" i="2"/>
  <c r="W70" i="2"/>
  <c r="W91" i="2"/>
  <c r="W28" i="2"/>
  <c r="P28" i="2" s="1"/>
  <c r="W19" i="2"/>
  <c r="P19" i="2" s="1"/>
  <c r="W9" i="2"/>
  <c r="P9" i="2" s="1"/>
  <c r="W26" i="2"/>
  <c r="P26" i="2" s="1"/>
  <c r="W23" i="2"/>
  <c r="P23" i="2" s="1"/>
  <c r="W12" i="2"/>
  <c r="P12" i="2" s="1"/>
  <c r="W21" i="2"/>
  <c r="P21" i="2" s="1"/>
  <c r="W31" i="2"/>
  <c r="P31" i="2" s="1"/>
  <c r="N12" i="2"/>
  <c r="N9" i="2"/>
  <c r="N21" i="2"/>
  <c r="N26" i="2"/>
  <c r="N28" i="2"/>
  <c r="N19" i="2"/>
  <c r="N23" i="2"/>
  <c r="N31" i="2"/>
  <c r="Q12" i="2"/>
  <c r="Q9" i="2"/>
  <c r="Q21" i="2"/>
  <c r="Q26" i="2"/>
  <c r="Q28" i="2"/>
  <c r="Q19" i="2"/>
  <c r="Q23" i="2"/>
  <c r="Q31" i="2"/>
  <c r="S31" i="2" l="1"/>
  <c r="S23" i="2"/>
  <c r="S19" i="2"/>
  <c r="S28" i="2"/>
  <c r="S26" i="2"/>
  <c r="S32" i="2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24" i="2"/>
  <c r="S25" i="2" s="1"/>
  <c r="S27" i="2"/>
  <c r="S29" i="2"/>
  <c r="S30" i="2" s="1"/>
  <c r="J26" i="2"/>
  <c r="X26" i="2"/>
  <c r="X28" i="2"/>
  <c r="J28" i="2"/>
  <c r="S2" i="2"/>
  <c r="J31" i="2"/>
  <c r="X31" i="2"/>
  <c r="S3" i="2"/>
  <c r="S4" i="2"/>
  <c r="S5" i="2"/>
  <c r="S6" i="2"/>
  <c r="S7" i="2"/>
  <c r="S8" i="2"/>
  <c r="S9" i="2"/>
  <c r="X9" i="2"/>
  <c r="J9" i="2"/>
  <c r="S10" i="2"/>
  <c r="S11" i="2" s="1"/>
  <c r="S12" i="2"/>
  <c r="J12" i="2"/>
  <c r="X12" i="2"/>
  <c r="S20" i="2"/>
  <c r="S21" i="2"/>
  <c r="S22" i="2" s="1"/>
  <c r="X21" i="2"/>
  <c r="J21" i="2"/>
  <c r="X23" i="2"/>
  <c r="J23" i="2"/>
  <c r="S13" i="2"/>
  <c r="S14" i="2"/>
  <c r="S15" i="2"/>
  <c r="S16" i="2"/>
  <c r="S17" i="2"/>
  <c r="S18" i="2"/>
  <c r="J19" i="2"/>
  <c r="X19" i="2"/>
</calcChain>
</file>

<file path=xl/sharedStrings.xml><?xml version="1.0" encoding="utf-8"?>
<sst xmlns="http://schemas.openxmlformats.org/spreadsheetml/2006/main" count="429" uniqueCount="122">
  <si>
    <t>Номер варки</t>
  </si>
  <si>
    <t>Тип варки</t>
  </si>
  <si>
    <t>Объем варки</t>
  </si>
  <si>
    <t>Группа</t>
  </si>
  <si>
    <t>Форм фактор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</si>
  <si>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</si>
  <si>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</si>
  <si>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</si>
  <si>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</si>
  <si>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</si>
  <si>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</si>
  <si>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</si>
  <si>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</si>
  <si>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</si>
  <si>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</si>
  <si>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</si>
  <si>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</si>
  <si>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</si>
  <si>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</si>
  <si>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</si>
  <si>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</si>
  <si>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</si>
  <si>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2.7, Альче</t>
  </si>
  <si>
    <t>Сулугуни</t>
  </si>
  <si>
    <t>Палочки 30.0г</t>
  </si>
  <si>
    <t>Соль: 30</t>
  </si>
  <si>
    <t>Ульма</t>
  </si>
  <si>
    <t>Сулугуни палочки "Умалат", 45%, 0,12 кг, т/ф (10 шт.)</t>
  </si>
  <si>
    <t>Для пиццы</t>
  </si>
  <si>
    <t>Моцарелла палочки "Бонджорно", 45%, 0,12 кг, т/ф</t>
  </si>
  <si>
    <t>-</t>
  </si>
  <si>
    <t>3.3, Альче, без лактозы</t>
  </si>
  <si>
    <t>Чильеджина</t>
  </si>
  <si>
    <t>0.008</t>
  </si>
  <si>
    <t>Вода: 8</t>
  </si>
  <si>
    <t>Мультиголова</t>
  </si>
  <si>
    <t>Моцарелла в воде Чильеджина "Metro Chef" 45%, 0,125/0,225 кг, ф/п</t>
  </si>
  <si>
    <t>Моцарелла в воде Чильеджина без лактозы "Красная птица", 45%, 0,125/0,225 кг, ф/п</t>
  </si>
  <si>
    <t>Моцарелла в воде Чильеджина без лактозы "Unagrande", 45%, 0,125/0,225 кг, ф/п</t>
  </si>
  <si>
    <t>Фиор Ди Латте</t>
  </si>
  <si>
    <t>0.125</t>
  </si>
  <si>
    <t>Вода: 125</t>
  </si>
  <si>
    <t>Моцарелла в воде Фиор Ди Латте без лактозы "Красная птица", 45%, 0,125/0,225 кг, ф/п</t>
  </si>
  <si>
    <t>Моцарелла в воде Фиор Ди Латте без лактозы “Unagrande", 45%, 0,125/0,225 кг, ф/п, (8 шт)</t>
  </si>
  <si>
    <t>Моцарелла в воде Фиор Ди Латте без лактозы "ВкусВилл", 45%, 0,125/0,225 кг, ф/п (8 шт)</t>
  </si>
  <si>
    <t>Моцарелла Фиор Ди Латте в воде "Pretto", 45%, 0,125/0,225 кг, ф/п, (8 шт)</t>
  </si>
  <si>
    <t>3.3, Сакко</t>
  </si>
  <si>
    <t>Моцарелла в воде Фиор Ди Латте "Metro Chef" 45%, 0,125/0,225 кг, ф/п</t>
  </si>
  <si>
    <t>Моцарелла Фиор ди латте в воде "Fine Life", 45%, 0,125/0,225 кг, ф/п</t>
  </si>
  <si>
    <t>Моцарелла Фиор ди Латте в воде "Красная птица", 45%, 0,125/0,225 кг, ф/п</t>
  </si>
  <si>
    <t>0.1</t>
  </si>
  <si>
    <t>Вода: 100</t>
  </si>
  <si>
    <t>Моцарелла Фиор ди Латте в воде "Ваш выбор", 50%, 0,1/0,18 кг, ф/п</t>
  </si>
  <si>
    <t>Моцарелла в воде Фиор Ди Латте "Каждый день", 45%, 0,1/0,18 кг, ф/п</t>
  </si>
  <si>
    <t>Моцарелла Фиор Ди Латте в воде "Pretto", 45%, 0,1/0,18 кг, ф/п, (8 шт)</t>
  </si>
  <si>
    <t>3.6, Альче</t>
  </si>
  <si>
    <t>0.2</t>
  </si>
  <si>
    <t>Вода: 200</t>
  </si>
  <si>
    <t>малый Комет</t>
  </si>
  <si>
    <t>Моцарелла Грандиоза в воде "Unagrande", 50%, 0,2/0,36 кг, ф/п</t>
  </si>
  <si>
    <t>Моцарелла Фиор ди латте в воде "Unagrande", 50%, 0,125/0,225 кг, ф/п, (8 шт)</t>
  </si>
  <si>
    <t>Моцарелла Чильеджина в воде "Unagrande", 50%, 0,125/0,225, ф/п, (8 шт)</t>
  </si>
  <si>
    <t>Короткая мойка</t>
  </si>
  <si>
    <t>Длинная мойка</t>
  </si>
  <si>
    <t>Качокавалло "Unagrande" (Метро), 45%, кг</t>
  </si>
  <si>
    <t>Качокавалло "Unagrande" (ОК), 45%, кг</t>
  </si>
  <si>
    <t>Качокавалло "Unagrande", 45%, 0,26 кг, в/у, (8 шт)</t>
  </si>
  <si>
    <t>Качокавалло "Unagrande", 45%, кг</t>
  </si>
  <si>
    <t>Качокавалло "Unagrande", 45%, кг Х5</t>
  </si>
  <si>
    <t>Моцарелла "Pretto" (для бутербродов), 45%, 0,2 кг, т/ф, (9 шт)</t>
  </si>
  <si>
    <t>2.7, Сакко</t>
  </si>
  <si>
    <t>Моцарелла "Pretto", 45%, 1,2 кг, в/у</t>
  </si>
  <si>
    <t>Моцарелла "Unagrande", 45%, 0,12 кг, ф/п (кубики)</t>
  </si>
  <si>
    <t>Моцарелла "Unagrande", 45%, 1,2 кг, в/у</t>
  </si>
  <si>
    <t>Моцарелла "Unagrande", 45%, 3 кг, пл/л</t>
  </si>
  <si>
    <t>Моцарелла (палочки), 45%, кг, пл/л</t>
  </si>
  <si>
    <t>Моцарелла Чильеджина в воде "Fine Life", 45%, 0,125/0,225 кг, ф/п</t>
  </si>
  <si>
    <t>Моцарелла Чильеджина в воде "Pretto", 45%, 0,1/0,18 кг, ф/п, (8 шт)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</si>
  <si>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</si>
  <si>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</si>
  <si>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Моцарелла без лактозы для сэндвичей "Unagrande", 45%, 0,28 кг, т/ф</t>
  </si>
  <si>
    <t>2.7, Альче, без лактозы</t>
  </si>
  <si>
    <t>Моцарелла в воде Фиор Ди Латте "Orecchio Oro", 45%, 0,1/0,18 кг, ф/п</t>
  </si>
  <si>
    <t>Моцарелла в воде Фиор Ди Латте без лактозы "Unagrande", 45%, 0,125 кг, ф/п, (8 шт)</t>
  </si>
  <si>
    <t>Моцарелла в воде Фиор ди Латте "Aventino", 45%, 0,1/0,18 кг, ф/п</t>
  </si>
  <si>
    <t>Моцарелла в воде Чильеджина "Aventino", 45%, 0,1/0,18 кг, ф/п</t>
  </si>
  <si>
    <t>Моцарелла в воде Чильеджина "Orecchio Oro", 45%, 0,1/0,18 кг, ф/п</t>
  </si>
  <si>
    <t>Моцарелла в воде Чильеджина "Каждый день", 45%, 0,1/0,18 кг, ф/п</t>
  </si>
  <si>
    <t>Моцарелла для бутербродов "Aventino", 45%, 0,2 кг, т/ф</t>
  </si>
  <si>
    <t>Моцарелла для пиццы "Metro Chef" 45%, 0,37 кг, т/ф</t>
  </si>
  <si>
    <t>Моцарелла для пиццы "Metro Chef" 45%, 1,2 кг, т/ф</t>
  </si>
  <si>
    <t>Моцарелла для пиццы "Pretto", 45 %, 0,46 кг, т/ф, (8 шт)</t>
  </si>
  <si>
    <t>Моцарелла для пиццы "Pretto", 45%, 0,46 кг, т/ф, (8 шт)</t>
  </si>
  <si>
    <t>Моцарелла для пиццы "Unagrande", 45%, 0,46 кг, в/у, (8 шт)</t>
  </si>
  <si>
    <t>Моцарелла для пиццы "Красная птица", 45%, 0,28 кг, т/ф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</si>
  <si>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</si>
  <si>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</si>
  <si>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для сэндвичей "Unagrande", 45%, 0,28 кг, т/ф, (8 шт)</t>
  </si>
  <si>
    <t>Моцарелла палочки "Unagrande",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</si>
  <si>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</si>
  <si>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</si>
  <si>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палочки 7,5 гр Эсперсен, 45%, кг, пл/л</t>
  </si>
  <si>
    <t>Моцарелла сердечки в воде "Unagrande", 45%, 0,125/0,225 кг, ф/п, (8 шт)</t>
  </si>
  <si>
    <t>3.3, Альче</t>
  </si>
  <si>
    <t>Моцарелла шары "Metro Chef", 45%, кг, в/у</t>
  </si>
  <si>
    <t>Сулугуни  "Умалат", 45%, 0,37 кг, т/ф, (6 шт)</t>
  </si>
  <si>
    <t>Сулугуни "ВкусВилл", 45%, 0,28 кг, т/ф</t>
  </si>
  <si>
    <t>Сулугуни "Маркет Перекресток", 45%, 0,28 кг, т/ф</t>
  </si>
  <si>
    <t>Сулугуни "Умалат" (для хачапури), 45%, 0,12 кг, ф/п</t>
  </si>
  <si>
    <t>Сулугуни "Умалат", 45%, 0,2 кг, т/ф, (9 шт)</t>
  </si>
  <si>
    <t>Сулугуни "Умалат", 45%, 0,28 кг, т/ф, (8 шт)</t>
  </si>
  <si>
    <t>Сулугуни без лактозы "ВкусВилл", 45%, 0,2 кг, т/ф</t>
  </si>
  <si>
    <t>Сулугуни кубики "ВкусВилл", 45%, 0,12 кг, ф/п</t>
  </si>
  <si>
    <t>Сулугуни палочки "Красная птица", 45%, 0,12 кг, т/ф</t>
  </si>
  <si>
    <t>Задание на упаковку линии воды Моцарельного цеха</t>
  </si>
  <si>
    <t>Номер</t>
  </si>
  <si>
    <t>Номенклатура</t>
  </si>
  <si>
    <t>Вложение коробок</t>
  </si>
  <si>
    <t>Вес, кг</t>
  </si>
  <si>
    <t>Кол-во коробок, шт</t>
  </si>
  <si>
    <t>В первую очередь</t>
  </si>
  <si>
    <t>Задание на упаковку линии пиццы Моцарельного цеха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</si>
</sst>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1" x14ac:knownFonts="1">
    <font>
      <sz val="11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name val="Cambria"/>
      <charset val="1"/>
    </font>
    <font>
      <sz val="8"/>
      <color rgb="FF000000"/>
      <name val="Calibri"/>
      <family val="2"/>
      <charset val="204"/>
    </font>
    <font>
      <sz val="8"/>
      <color rgb="FF000000"/>
      <name val="Calibri"/>
      <charset val="1"/>
    </font>
    <font>
      <b/>
      <sz val="12"/>
      <name val="Cambria"/>
      <charset val="1"/>
    </font>
    <font>
      <sz val="10"/>
      <name val="Cambria"/>
      <charset val="1"/>
    </font>
    <font>
      <sz val="9"/>
      <name val="Cambria"/>
      <charset val="1"/>
    </font>
  </fonts>
  <fills count="7">
    <fill>
      <patternFill patternType="none"/>
    </fill>
    <fill>
      <patternFill patternType="gray125"/>
    </fill>
    <fill>
      <patternFill patternType="solid">
        <fgColor rgb="FFF1DADA"/>
        <bgColor rgb="FFE5DFEC"/>
      </patternFill>
    </fill>
    <fill>
      <patternFill patternType="solid">
        <fgColor rgb="FFE5B7B6"/>
        <bgColor rgb="FFCBC0D9"/>
      </patternFill>
    </fill>
    <fill>
      <patternFill patternType="solid">
        <fgColor rgb="FFE5DFEC"/>
        <bgColor rgb="FFDCE6F2"/>
      </patternFill>
    </fill>
    <fill>
      <patternFill patternType="solid">
        <fgColor rgb="FFCBC0D9"/>
        <bgColor rgb="FFE5B7B6"/>
      </patternFill>
    </fill>
    <fill>
      <patternFill patternType="solid">
        <fgColor rgb="FFDCE6F2"/>
        <bgColor rgb="FFE5DFE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0" fillId="6" borderId="1" xfId="0" applyFont="1" applyFill="1" applyBorder="1"/>
    <xf numFmtId="0" fontId="10" fillId="0" borderId="1" xfId="0" applyFont="1" applyBorder="1"/>
    <xf numFmtId="0" fontId="9" fillId="6" borderId="1" xfId="0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0" xfId="0" applyAlignment="1"/>
    <xf numFmtId="0" fontId="1" fillId="0" borderId="0" xfId="0" applyFont="1" applyAlignme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/>
    <xf numFmtId="49" fontId="6" fillId="0" borderId="0" xfId="0" applyNumberFormat="1" applyFont="1" applyAlignment="1">
      <alignment horizontal="right"/>
    </xf>
    <xf numFmtId="0" fontId="5" fillId="3" borderId="0" xfId="0" applyFont="1" applyFill="1"/>
    <xf numFmtId="49" fontId="7" fillId="0" borderId="0" xfId="0" applyNumberFormat="1" applyFont="1" applyAlignment="1">
      <alignment horizontal="right"/>
    </xf>
    <xf numFmtId="0" fontId="5" fillId="0" borderId="0" xfId="0" applyFont="1"/>
    <xf numFmtId="49" fontId="5" fillId="0" borderId="0" xfId="0" applyNumberFormat="1" applyFont="1" applyAlignment="1">
      <alignment horizontal="right"/>
    </xf>
    <xf numFmtId="0" fontId="5" fillId="4" borderId="0" xfId="0" applyFont="1" applyFill="1"/>
    <xf numFmtId="0" fontId="5" fillId="5" borderId="0" xfId="0" applyFont="1" applyFill="1"/>
    <xf numFmtId="0" fontId="5" fillId="0" borderId="1" xfId="0" applyFont="1" applyBorder="1"/>
    <xf numFmtId="0" fontId="9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/>
    <xf numFmtId="0" fontId="10" fillId="0" borderId="1" xfId="0" applyFont="1" applyBorder="1"/>
  </cellXfs>
  <cellStyles count="1">
    <cellStyle name="Normal" xfId="0" builtinId="0"/>
  </cellStyles>
  <dxfs count="7">
    <dxf>
      <font>
        <color rgb="FF000000"/>
        <name val="Calibri"/>
        <charset val="1"/>
      </font>
      <fill>
        <patternFill>
          <bgColor rgb="FFF7A19A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1DADA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0D9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E5DF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E5B7B6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"/>
  <sheetViews>
    <sheetView zoomScale="90" zoomScaleNormal="90" workbookViewId="0">
      <selection activeCell="G11" sqref="G11"/>
    </sheetView>
  </sheetViews>
  <sheetFormatPr baseColWidth="10" defaultColWidth="8.83203125" defaultRowHeight="15" x14ac:dyDescent="0.2"/>
  <cols>
    <col min="1" max="1025" width="9.1640625" style="6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22"/>
  <sheetViews>
    <sheetView tabSelected="1" zoomScale="108" zoomScaleNormal="90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H36" sqref="H36"/>
    </sheetView>
  </sheetViews>
  <sheetFormatPr baseColWidth="10" defaultColWidth="8.83203125" defaultRowHeight="15" x14ac:dyDescent="0.2"/>
  <cols>
    <col min="1" max="1" width="8.5" style="6" customWidth="1"/>
    <col min="2" max="2" width="15" style="6" customWidth="1"/>
    <col min="3" max="7" width="10.33203125" style="6" customWidth="1"/>
    <col min="8" max="8" width="43.1640625" style="6" customWidth="1"/>
    <col min="9" max="9" width="10.33203125" style="6" customWidth="1"/>
    <col min="10" max="11" width="8.6640625" style="6" customWidth="1"/>
    <col min="12" max="12" width="8.6640625" style="7" customWidth="1"/>
    <col min="13" max="13" width="8.6640625" style="8" customWidth="1"/>
    <col min="14" max="14" width="8.6640625" style="9" customWidth="1"/>
    <col min="15" max="15" width="1.83203125" style="6" hidden="1" customWidth="1"/>
    <col min="16" max="17" width="5.5" style="6" hidden="1" customWidth="1"/>
    <col min="18" max="18" width="5" style="6" hidden="1" customWidth="1"/>
    <col min="19" max="19" width="7.5" style="6" hidden="1" customWidth="1"/>
    <col min="20" max="20" width="3.1640625" style="6" hidden="1" customWidth="1"/>
    <col min="21" max="21" width="4.5" style="6" hidden="1" customWidth="1"/>
    <col min="22" max="22" width="6.6640625" style="6" hidden="1" customWidth="1"/>
    <col min="23" max="23" width="8.83203125" style="6" hidden="1" customWidth="1"/>
    <col min="24" max="24" width="8.5" style="6" hidden="1" customWidth="1"/>
    <col min="25" max="1025" width="8.5" style="6" customWidth="1"/>
  </cols>
  <sheetData>
    <row r="1" spans="1:24" ht="34.5" customHeight="1" x14ac:dyDescent="0.2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2" t="s">
        <v>12</v>
      </c>
      <c r="N1" s="12" t="s">
        <v>13</v>
      </c>
      <c r="O1" s="11" t="s">
        <v>14</v>
      </c>
      <c r="Q1" s="11" t="s">
        <v>15</v>
      </c>
      <c r="R1" s="11" t="s">
        <v>16</v>
      </c>
      <c r="S1" s="11">
        <v>0</v>
      </c>
      <c r="T1" s="10" t="s">
        <v>17</v>
      </c>
      <c r="U1" s="10" t="s">
        <v>18</v>
      </c>
      <c r="V1" s="10" t="s">
        <v>19</v>
      </c>
      <c r="W1" s="10" t="s">
        <v>20</v>
      </c>
      <c r="X1" s="13" t="s">
        <v>21</v>
      </c>
    </row>
    <row r="2" spans="1:24" ht="13.75" customHeight="1" x14ac:dyDescent="0.2">
      <c r="A2" s="21">
        <f ca="1">IF(O2="-", "", 1 + SUM(INDIRECT(ADDRESS(2,COLUMN(R2)) &amp; ":" &amp; ADDRESS(ROW(),COLUMN(R2)))))</f>
        <v>1</v>
      </c>
      <c r="B2" s="21" t="s">
        <v>31</v>
      </c>
      <c r="C2" s="21">
        <v>1000</v>
      </c>
      <c r="D2" s="21" t="s">
        <v>32</v>
      </c>
      <c r="E2" s="21" t="s">
        <v>33</v>
      </c>
      <c r="F2" s="21" t="s">
        <v>34</v>
      </c>
      <c r="G2" s="21" t="s">
        <v>35</v>
      </c>
      <c r="H2" s="21" t="s">
        <v>36</v>
      </c>
      <c r="I2" s="21">
        <v>3.05810397553517</v>
      </c>
      <c r="J2" s="7" t="str">
        <f ca="1">IF(M2="", IF(O2="","",X2+(INDIRECT("S" &amp; ROW() - 1) - S2)),IF(O2="", "", INDIRECT("S" &amp; ROW() - 1) - S2))</f>
        <v/>
      </c>
      <c r="K2" s="21">
        <v>1</v>
      </c>
      <c r="M2" s="18"/>
      <c r="N2" s="16" t="str">
        <f ca="1">IF(M2="", IF(X2=0, "", X2), IF(V2 = "", "", IF(V2/U2 = 0, "", V2/U2)))</f>
        <v/>
      </c>
      <c r="P2" s="6">
        <f>IF(O2 = "-", -W2,I2)</f>
        <v>3.05810397553517</v>
      </c>
      <c r="Q2" s="6">
        <f ca="1">IF(O2 = "-", SUM(INDIRECT(ADDRESS(2,COLUMN(P2)) &amp; ":" &amp; ADDRESS(ROW(),COLUMN(P2)))), 0)</f>
        <v>0</v>
      </c>
      <c r="R2" s="6">
        <f>IF(O2="-",1,0)</f>
        <v>0</v>
      </c>
      <c r="S2" s="6">
        <f ca="1">IF(Q2 = 0, INDIRECT("S" &amp; ROW() - 1), Q2)</f>
        <v>0</v>
      </c>
      <c r="T2" s="6" t="str">
        <f>IF(H2="","",VLOOKUP(H2,'Вода SKU'!$A$1:$B$150,2,0))</f>
        <v>3.3, Альче, без лактозы</v>
      </c>
      <c r="U2" s="6">
        <f ca="1">IF(C2 = "", 8, IF(C2 = "-", 8000 / INDIRECT("C" &amp; ROW() - 1), 8000/C2))</f>
        <v>8</v>
      </c>
      <c r="V2" s="6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6">
        <f ca="1">IF(V2 = "", "", V2/U2)</f>
        <v>0</v>
      </c>
      <c r="X2" s="6" t="str">
        <f ca="1">IF(O2="", "", MAX(ROUND(-(INDIRECT("S" &amp; ROW() - 1) - S2)/INDIRECT("C" &amp; ROW() - 1), 0), 1) * INDIRECT("C" &amp; ROW() - 1))</f>
        <v/>
      </c>
    </row>
    <row r="3" spans="1:24" ht="13.75" customHeight="1" x14ac:dyDescent="0.2">
      <c r="A3" s="21">
        <f ca="1">IF(O3="-", "", 1 + SUM(INDIRECT(ADDRESS(2,COLUMN(R3)) &amp; ":" &amp; ADDRESS(ROW(),COLUMN(R3)))))</f>
        <v>1</v>
      </c>
      <c r="B3" s="21" t="s">
        <v>31</v>
      </c>
      <c r="C3" s="21">
        <v>1000</v>
      </c>
      <c r="D3" s="21" t="s">
        <v>32</v>
      </c>
      <c r="E3" s="21" t="s">
        <v>33</v>
      </c>
      <c r="F3" s="21" t="s">
        <v>34</v>
      </c>
      <c r="G3" s="21" t="s">
        <v>35</v>
      </c>
      <c r="H3" s="21" t="s">
        <v>37</v>
      </c>
      <c r="I3" s="21">
        <v>25.484199796126401</v>
      </c>
      <c r="J3" s="7" t="str">
        <f ca="1">IF(M3="", IF(O3="","",X3+(INDIRECT("S" &amp; ROW() - 1) - S3)),IF(O3="", "", INDIRECT("S" &amp; ROW() - 1) - S3))</f>
        <v/>
      </c>
      <c r="K3" s="21">
        <v>1</v>
      </c>
      <c r="M3" s="18"/>
      <c r="N3" s="16" t="str">
        <f ca="1">IF(M3="", IF(X3=0, "", X3), IF(V3 = "", "", IF(V3/U3 = 0, "", V3/U3)))</f>
        <v/>
      </c>
      <c r="P3" s="6">
        <f>IF(O3 = "-", -W3,I3)</f>
        <v>25.484199796126401</v>
      </c>
      <c r="Q3" s="6">
        <f ca="1">IF(O3 = "-", SUM(INDIRECT(ADDRESS(2,COLUMN(P3)) &amp; ":" &amp; ADDRESS(ROW(),COLUMN(P3)))), 0)</f>
        <v>0</v>
      </c>
      <c r="R3" s="6">
        <f>IF(O3="-",1,0)</f>
        <v>0</v>
      </c>
      <c r="S3" s="6">
        <f ca="1">IF(Q3 = 0, INDIRECT("S" &amp; ROW() - 1), Q3)</f>
        <v>0</v>
      </c>
      <c r="T3" s="6" t="str">
        <f>IF(H3="","",VLOOKUP(H3,'Вода SKU'!$A$1:$B$150,2,0))</f>
        <v>3.3, Альче, без лактозы</v>
      </c>
      <c r="U3" s="6">
        <f ca="1">IF(C3 = "", 8, IF(C3 = "-", 8000 / INDIRECT("C" &amp; ROW() - 1), 8000/C3))</f>
        <v>8</v>
      </c>
      <c r="V3" s="6">
        <f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6">
        <f ca="1">IF(V3 = "", "", V3/U3)</f>
        <v>0</v>
      </c>
      <c r="X3" s="6" t="str">
        <f ca="1">IF(O3="", "", MAX(ROUND(-(INDIRECT("S" &amp; ROW() - 1) - S3)/INDIRECT("C" &amp; ROW() - 1), 0), 1) * INDIRECT("C" &amp; ROW() - 1))</f>
        <v/>
      </c>
    </row>
    <row r="4" spans="1:24" ht="13.75" customHeight="1" x14ac:dyDescent="0.2">
      <c r="A4" s="21">
        <f ca="1">IF(O4="-", "", 1 + SUM(INDIRECT(ADDRESS(2,COLUMN(R4)) &amp; ":" &amp; ADDRESS(ROW(),COLUMN(R4)))))</f>
        <v>1</v>
      </c>
      <c r="B4" s="21" t="s">
        <v>31</v>
      </c>
      <c r="C4" s="21">
        <v>1000</v>
      </c>
      <c r="D4" s="21" t="s">
        <v>32</v>
      </c>
      <c r="E4" s="21" t="s">
        <v>33</v>
      </c>
      <c r="F4" s="21" t="s">
        <v>34</v>
      </c>
      <c r="G4" s="21" t="s">
        <v>35</v>
      </c>
      <c r="H4" s="21" t="s">
        <v>38</v>
      </c>
      <c r="I4" s="21">
        <v>222.222222222222</v>
      </c>
      <c r="J4" s="7" t="str">
        <f ca="1">IF(M4="", IF(O4="","",X4+(INDIRECT("S" &amp; ROW() - 1) - S4)),IF(O4="", "", INDIRECT("S" &amp; ROW() - 1) - S4))</f>
        <v/>
      </c>
      <c r="K4" s="21">
        <v>1</v>
      </c>
      <c r="M4" s="18"/>
      <c r="N4" s="16" t="str">
        <f ca="1">IF(M4="", IF(X4=0, "", X4), IF(V4 = "", "", IF(V4/U4 = 0, "", V4/U4)))</f>
        <v/>
      </c>
      <c r="P4" s="6">
        <f>IF(O4 = "-", -W4,I4)</f>
        <v>222.222222222222</v>
      </c>
      <c r="Q4" s="6">
        <f ca="1">IF(O4 = "-", SUM(INDIRECT(ADDRESS(2,COLUMN(P4)) &amp; ":" &amp; ADDRESS(ROW(),COLUMN(P4)))), 0)</f>
        <v>0</v>
      </c>
      <c r="R4" s="6">
        <f>IF(O4="-",1,0)</f>
        <v>0</v>
      </c>
      <c r="S4" s="6">
        <f ca="1">IF(Q4 = 0, INDIRECT("S" &amp; ROW() - 1), Q4)</f>
        <v>0</v>
      </c>
      <c r="T4" s="6" t="str">
        <f>IF(H4="","",VLOOKUP(H4,'Вода SKU'!$A$1:$B$150,2,0))</f>
        <v>3.3, Альче, без лактозы</v>
      </c>
      <c r="U4" s="6">
        <f ca="1">IF(C4 = "", 8, IF(C4 = "-", 8000 / INDIRECT("C" &amp; ROW() - 1), 8000/C4))</f>
        <v>8</v>
      </c>
      <c r="V4" s="6">
        <f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6">
        <f ca="1">IF(V4 = "", "", V4/U4)</f>
        <v>0</v>
      </c>
      <c r="X4" s="6" t="str">
        <f ca="1">IF(O4="", "", MAX(ROUND(-(INDIRECT("S" &amp; ROW() - 1) - S4)/INDIRECT("C" &amp; ROW() - 1), 0), 1) * INDIRECT("C" &amp; ROW() - 1))</f>
        <v/>
      </c>
    </row>
    <row r="5" spans="1:24" ht="13.75" customHeight="1" x14ac:dyDescent="0.2">
      <c r="A5" s="22">
        <f ca="1">IF(O5="-", "", 1 + SUM(INDIRECT(ADDRESS(2,COLUMN(R5)) &amp; ":" &amp; ADDRESS(ROW(),COLUMN(R5)))))</f>
        <v>1</v>
      </c>
      <c r="B5" s="22" t="s">
        <v>31</v>
      </c>
      <c r="C5" s="22">
        <v>1000</v>
      </c>
      <c r="D5" s="22" t="s">
        <v>39</v>
      </c>
      <c r="E5" s="22" t="s">
        <v>40</v>
      </c>
      <c r="F5" s="22" t="s">
        <v>41</v>
      </c>
      <c r="G5" s="22" t="s">
        <v>35</v>
      </c>
      <c r="H5" s="22" t="s">
        <v>42</v>
      </c>
      <c r="I5" s="22">
        <v>23.445463812436302</v>
      </c>
      <c r="J5" s="7" t="str">
        <f ca="1">IF(M5="", IF(O5="","",X5+(INDIRECT("S" &amp; ROW() - 1) - S5)),IF(O5="", "", INDIRECT("S" &amp; ROW() - 1) - S5))</f>
        <v/>
      </c>
      <c r="K5" s="22">
        <v>1</v>
      </c>
      <c r="M5" s="18"/>
      <c r="N5" s="16" t="str">
        <f ca="1">IF(M5="", IF(X5=0, "", X5), IF(V5 = "", "", IF(V5/U5 = 0, "", V5/U5)))</f>
        <v/>
      </c>
      <c r="P5" s="6">
        <f>IF(O5 = "-", -W5,I5)</f>
        <v>23.445463812436302</v>
      </c>
      <c r="Q5" s="6">
        <f ca="1">IF(O5 = "-", SUM(INDIRECT(ADDRESS(2,COLUMN(P5)) &amp; ":" &amp; ADDRESS(ROW(),COLUMN(P5)))), 0)</f>
        <v>0</v>
      </c>
      <c r="R5" s="6">
        <f>IF(O5="-",1,0)</f>
        <v>0</v>
      </c>
      <c r="S5" s="6">
        <f ca="1">IF(Q5 = 0, INDIRECT("S" &amp; ROW() - 1), Q5)</f>
        <v>0</v>
      </c>
      <c r="T5" s="6" t="str">
        <f>IF(H5="","",VLOOKUP(H5,'Вода SKU'!$A$1:$B$150,2,0))</f>
        <v>3.3, Альче, без лактозы</v>
      </c>
      <c r="U5" s="6">
        <f ca="1">IF(C5 = "", 8, IF(C5 = "-", 8000 / INDIRECT("C" &amp; ROW() - 1), 8000/C5))</f>
        <v>8</v>
      </c>
      <c r="V5" s="6">
        <f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6">
        <f ca="1">IF(V5 = "", "", V5/U5)</f>
        <v>0</v>
      </c>
      <c r="X5" s="6" t="str">
        <f ca="1">IF(O5="", "", MAX(ROUND(-(INDIRECT("S" &amp; ROW() - 1) - S5)/INDIRECT("C" &amp; ROW() - 1), 0), 1) * INDIRECT("C" &amp; ROW() - 1))</f>
        <v/>
      </c>
    </row>
    <row r="6" spans="1:24" ht="13.75" customHeight="1" x14ac:dyDescent="0.2">
      <c r="A6" s="22">
        <f ca="1">IF(O6="-", "", 1 + SUM(INDIRECT(ADDRESS(2,COLUMN(R6)) &amp; ":" &amp; ADDRESS(ROW(),COLUMN(R6)))))</f>
        <v>1</v>
      </c>
      <c r="B6" s="22" t="s">
        <v>31</v>
      </c>
      <c r="C6" s="22">
        <v>1000</v>
      </c>
      <c r="D6" s="22" t="s">
        <v>39</v>
      </c>
      <c r="E6" s="22" t="s">
        <v>40</v>
      </c>
      <c r="F6" s="22" t="s">
        <v>41</v>
      </c>
      <c r="G6" s="22" t="s">
        <v>35</v>
      </c>
      <c r="H6" s="22" t="s">
        <v>43</v>
      </c>
      <c r="I6" s="22">
        <v>296.63608562691098</v>
      </c>
      <c r="J6" s="7" t="str">
        <f ca="1">IF(M6="", IF(O6="","",X6+(INDIRECT("S" &amp; ROW() - 1) - S6)),IF(O6="", "", INDIRECT("S" &amp; ROW() - 1) - S6))</f>
        <v/>
      </c>
      <c r="K6" s="22">
        <v>1</v>
      </c>
      <c r="M6" s="18"/>
      <c r="N6" s="16" t="str">
        <f ca="1">IF(M6="", IF(X6=0, "", X6), IF(V6 = "", "", IF(V6/U6 = 0, "", V6/U6)))</f>
        <v/>
      </c>
      <c r="P6" s="6">
        <f>IF(O6 = "-", -W6,I6)</f>
        <v>296.63608562691098</v>
      </c>
      <c r="Q6" s="6">
        <f ca="1">IF(O6 = "-", SUM(INDIRECT(ADDRESS(2,COLUMN(P6)) &amp; ":" &amp; ADDRESS(ROW(),COLUMN(P6)))), 0)</f>
        <v>0</v>
      </c>
      <c r="R6" s="6">
        <f>IF(O6="-",1,0)</f>
        <v>0</v>
      </c>
      <c r="S6" s="6">
        <f ca="1">IF(Q6 = 0, INDIRECT("S" &amp; ROW() - 1), Q6)</f>
        <v>0</v>
      </c>
      <c r="T6" s="6" t="str">
        <f>IF(H6="","",VLOOKUP(H6,'Вода SKU'!$A$1:$B$150,2,0))</f>
        <v>3.3, Альче, без лактозы</v>
      </c>
      <c r="U6" s="6">
        <f ca="1">IF(C6 = "", 8, IF(C6 = "-", 8000 / INDIRECT("C" &amp; ROW() - 1), 8000/C6))</f>
        <v>8</v>
      </c>
      <c r="V6" s="6">
        <f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6">
        <f ca="1">IF(V6 = "", "", V6/U6)</f>
        <v>0</v>
      </c>
      <c r="X6" s="6" t="str">
        <f ca="1">IF(O6="", "", MAX(ROUND(-(INDIRECT("S" &amp; ROW() - 1) - S6)/INDIRECT("C" &amp; ROW() - 1), 0), 1) * INDIRECT("C" &amp; ROW() - 1))</f>
        <v/>
      </c>
    </row>
    <row r="7" spans="1:24" ht="13.75" customHeight="1" x14ac:dyDescent="0.2">
      <c r="A7" s="22">
        <f ca="1">IF(O7="-", "", 1 + SUM(INDIRECT(ADDRESS(2,COLUMN(R7)) &amp; ":" &amp; ADDRESS(ROW(),COLUMN(R7)))))</f>
        <v>1</v>
      </c>
      <c r="B7" s="22" t="s">
        <v>31</v>
      </c>
      <c r="C7" s="22">
        <v>1000</v>
      </c>
      <c r="D7" s="22" t="s">
        <v>39</v>
      </c>
      <c r="E7" s="22" t="s">
        <v>40</v>
      </c>
      <c r="F7" s="22" t="s">
        <v>41</v>
      </c>
      <c r="G7" s="22" t="s">
        <v>35</v>
      </c>
      <c r="H7" s="22" t="s">
        <v>44</v>
      </c>
      <c r="I7" s="22">
        <v>375.12742099898099</v>
      </c>
      <c r="J7" s="7" t="str">
        <f ca="1">IF(M7="", IF(O7="","",X7+(INDIRECT("S" &amp; ROW() - 1) - S7)),IF(O7="", "", INDIRECT("S" &amp; ROW() - 1) - S7))</f>
        <v/>
      </c>
      <c r="K7" s="22">
        <v>1</v>
      </c>
      <c r="M7" s="18"/>
      <c r="N7" s="16" t="str">
        <f ca="1">IF(M7="", IF(X7=0, "", X7), IF(V7 = "", "", IF(V7/U7 = 0, "", V7/U7)))</f>
        <v/>
      </c>
      <c r="P7" s="6">
        <f>IF(O7 = "-", -W7,I7)</f>
        <v>375.12742099898099</v>
      </c>
      <c r="Q7" s="6">
        <f ca="1">IF(O7 = "-", SUM(INDIRECT(ADDRESS(2,COLUMN(P7)) &amp; ":" &amp; ADDRESS(ROW(),COLUMN(P7)))), 0)</f>
        <v>0</v>
      </c>
      <c r="R7" s="6">
        <f>IF(O7="-",1,0)</f>
        <v>0</v>
      </c>
      <c r="S7" s="6">
        <f ca="1">IF(Q7 = 0, INDIRECT("S" &amp; ROW() - 1), Q7)</f>
        <v>0</v>
      </c>
      <c r="T7" s="6" t="str">
        <f>IF(H7="","",VLOOKUP(H7,'Вода SKU'!$A$1:$B$150,2,0))</f>
        <v>3.3, Альче, без лактозы</v>
      </c>
      <c r="U7" s="6">
        <f ca="1">IF(C7 = "", 8, IF(C7 = "-", 8000 / INDIRECT("C" &amp; ROW() - 1), 8000/C7))</f>
        <v>8</v>
      </c>
      <c r="V7" s="6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6">
        <f ca="1">IF(V7 = "", "", V7/U7)</f>
        <v>0</v>
      </c>
      <c r="X7" s="6" t="str">
        <f ca="1">IF(O7="", "", MAX(ROUND(-(INDIRECT("S" &amp; ROW() - 1) - S7)/INDIRECT("C" &amp; ROW() - 1), 0), 1) * INDIRECT("C" &amp; ROW() - 1))</f>
        <v/>
      </c>
    </row>
    <row r="8" spans="1:24" ht="13.75" customHeight="1" x14ac:dyDescent="0.2">
      <c r="A8" s="22">
        <f ca="1">IF(O8="-", "", 1 + SUM(INDIRECT(ADDRESS(2,COLUMN(R8)) &amp; ":" &amp; ADDRESS(ROW(),COLUMN(R8)))))</f>
        <v>1</v>
      </c>
      <c r="B8" s="22" t="s">
        <v>31</v>
      </c>
      <c r="C8" s="22">
        <v>1000</v>
      </c>
      <c r="D8" s="22" t="s">
        <v>39</v>
      </c>
      <c r="E8" s="22" t="s">
        <v>40</v>
      </c>
      <c r="F8" s="22" t="s">
        <v>41</v>
      </c>
      <c r="G8" s="22" t="s">
        <v>35</v>
      </c>
      <c r="H8" s="22" t="s">
        <v>45</v>
      </c>
      <c r="I8" s="22">
        <v>54.026503567787998</v>
      </c>
      <c r="J8" s="7" t="str">
        <f ca="1">IF(M8="", IF(O8="","",X8+(INDIRECT("S" &amp; ROW() - 1) - S8)),IF(O8="", "", INDIRECT("S" &amp; ROW() - 1) - S8))</f>
        <v/>
      </c>
      <c r="K8" s="22">
        <v>1</v>
      </c>
      <c r="M8" s="18"/>
      <c r="N8" s="16" t="str">
        <f ca="1">IF(M8="", IF(X8=0, "", X8), IF(V8 = "", "", IF(V8/U8 = 0, "", V8/U8)))</f>
        <v/>
      </c>
      <c r="P8" s="6">
        <f>IF(O8 = "-", -W8,I8)</f>
        <v>54.026503567787998</v>
      </c>
      <c r="Q8" s="6">
        <f ca="1">IF(O8 = "-", SUM(INDIRECT(ADDRESS(2,COLUMN(P8)) &amp; ":" &amp; ADDRESS(ROW(),COLUMN(P8)))), 0)</f>
        <v>0</v>
      </c>
      <c r="R8" s="6">
        <f>IF(O8="-",1,0)</f>
        <v>0</v>
      </c>
      <c r="S8" s="6">
        <f ca="1">IF(Q8 = 0, INDIRECT("S" &amp; ROW() - 1), Q8)</f>
        <v>0</v>
      </c>
      <c r="T8" s="6" t="str">
        <f>IF(H8="","",VLOOKUP(H8,'Вода SKU'!$A$1:$B$150,2,0))</f>
        <v>3.3, Сакко</v>
      </c>
      <c r="U8" s="6">
        <f ca="1">IF(C8 = "", 8, IF(C8 = "-", 8000 / INDIRECT("C" &amp; ROW() - 1), 8000/C8))</f>
        <v>8</v>
      </c>
      <c r="V8" s="6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6">
        <f ca="1">IF(V8 = "", "", V8/U8)</f>
        <v>0</v>
      </c>
      <c r="X8" s="6" t="str">
        <f ca="1">IF(O8="", "", MAX(ROUND(-(INDIRECT("S" &amp; ROW() - 1) - S8)/INDIRECT("C" &amp; ROW() - 1), 0), 1) * INDIRECT("C" &amp; ROW() - 1))</f>
        <v/>
      </c>
    </row>
    <row r="9" spans="1:24" ht="13.75" customHeight="1" x14ac:dyDescent="0.2">
      <c r="A9" s="19" t="str">
        <f ca="1">IF(O9="-", "", 1 + SUM(INDIRECT(ADDRESS(2,COLUMN(R9)) &amp; ":" &amp; ADDRESS(ROW(),COLUMN(R9)))))</f>
        <v/>
      </c>
      <c r="B9" s="19" t="s">
        <v>30</v>
      </c>
      <c r="C9" s="19" t="s">
        <v>30</v>
      </c>
      <c r="D9" s="19" t="s">
        <v>30</v>
      </c>
      <c r="E9" s="19" t="s">
        <v>30</v>
      </c>
      <c r="F9" s="19" t="s">
        <v>30</v>
      </c>
      <c r="G9" s="19" t="s">
        <v>30</v>
      </c>
      <c r="H9" s="19" t="s">
        <v>30</v>
      </c>
      <c r="J9" s="7">
        <f ca="1">IF(M9="", IF(O9="","",X9+(INDIRECT("S" &amp; ROW() - 1) - S9)),IF(O9="", "", INDIRECT("S" &amp; ROW() - 1) - S9))</f>
        <v>0</v>
      </c>
      <c r="M9" s="20">
        <v>8000</v>
      </c>
      <c r="N9" s="16">
        <f ca="1">IF(M9="", IF(X9=0, "", X9), IF(V9 = "", "", IF(V9/U9 = 0, "", V9/U9)))</f>
        <v>1000</v>
      </c>
      <c r="O9" s="19" t="s">
        <v>30</v>
      </c>
      <c r="P9" s="6">
        <f ca="1">IF(O9 = "-", -W9,I9)</f>
        <v>-1000</v>
      </c>
      <c r="Q9" s="6">
        <f ca="1">IF(O9 = "-", SUM(INDIRECT(ADDRESS(2,COLUMN(P9)) &amp; ":" &amp; ADDRESS(ROW(),COLUMN(P9)))), 0)</f>
        <v>0</v>
      </c>
      <c r="R9" s="6">
        <f>IF(O9="-",1,0)</f>
        <v>1</v>
      </c>
      <c r="S9" s="6">
        <f ca="1">IF(Q9 = 0, INDIRECT("S" &amp; ROW() - 1), Q9)</f>
        <v>0</v>
      </c>
      <c r="T9" s="6" t="str">
        <f>IF(H9="","",VLOOKUP(H9,'Вода SKU'!$A$1:$B$150,2,0))</f>
        <v>-</v>
      </c>
      <c r="U9" s="6">
        <f ca="1">IF(C9 = "", 8, IF(C9 = "-", 8000 / INDIRECT("C" &amp; ROW() - 1), 8000/C9))</f>
        <v>8</v>
      </c>
      <c r="V9" s="6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8000</v>
      </c>
      <c r="W9" s="6">
        <f ca="1">IF(V9 = "", "", V9/U9)</f>
        <v>1000</v>
      </c>
      <c r="X9" s="6">
        <f ca="1">IF(O9="", "", MAX(ROUND(-(INDIRECT("S" &amp; ROW() - 1) - S9)/INDIRECT("C" &amp; ROW() - 1), 0), 1) * INDIRECT("C" &amp; ROW() - 1))</f>
        <v>1000</v>
      </c>
    </row>
    <row r="10" spans="1:24" ht="13.75" customHeight="1" x14ac:dyDescent="0.2">
      <c r="A10" s="14">
        <f t="shared" ref="A10:A31" ca="1" si="0">IF(O10="-", "", 1 + SUM(INDIRECT(ADDRESS(2,COLUMN(R10)) &amp; ":" &amp; ADDRESS(ROW(),COLUMN(R10)))))</f>
        <v>2</v>
      </c>
      <c r="B10" s="15" t="s">
        <v>22</v>
      </c>
      <c r="C10" s="14">
        <v>850</v>
      </c>
      <c r="D10" s="14" t="s">
        <v>23</v>
      </c>
      <c r="E10" s="14" t="s">
        <v>24</v>
      </c>
      <c r="F10" s="14" t="s">
        <v>25</v>
      </c>
      <c r="G10" s="14" t="s">
        <v>26</v>
      </c>
      <c r="H10" s="14" t="s">
        <v>27</v>
      </c>
      <c r="I10" s="14">
        <v>674</v>
      </c>
      <c r="J10" s="7" t="str">
        <f t="shared" ref="J10:J33" ca="1" si="1">IF(M10="", IF(O10="","",X10+(INDIRECT("S" &amp; ROW() - 1) - S10)),IF(O10="", "", INDIRECT("S" &amp; ROW() - 1) - S10))</f>
        <v/>
      </c>
      <c r="K10" s="14">
        <v>1</v>
      </c>
      <c r="M10" s="16"/>
      <c r="N10" s="16" t="str">
        <f t="shared" ref="N10:N33" ca="1" si="2">IF(M10="", IF(X10=0, "", X10), IF(V10 = "", "", IF(V10/U10 = 0, "", V10/U10)))</f>
        <v/>
      </c>
      <c r="P10" s="6">
        <f t="shared" ref="P10:P33" si="3">IF(O10 = "-", -W10,I10)</f>
        <v>674</v>
      </c>
      <c r="Q10" s="6">
        <f t="shared" ref="Q10:Q33" ca="1" si="4">IF(O10 = "-", SUM(INDIRECT(ADDRESS(2,COLUMN(P10)) &amp; ":" &amp; ADDRESS(ROW(),COLUMN(P10)))), 0)</f>
        <v>0</v>
      </c>
      <c r="R10" s="6">
        <f t="shared" ref="R10:R33" si="5">IF(O10="-",1,0)</f>
        <v>0</v>
      </c>
      <c r="S10" s="6">
        <f t="shared" ref="S10:S33" ca="1" si="6">IF(Q10 = 0, INDIRECT("S" &amp; ROW() - 1), Q10)</f>
        <v>0</v>
      </c>
      <c r="T10" s="6" t="str">
        <f>IF(H10="","",VLOOKUP(H10,'Вода SKU'!$A$1:$B$150,2,0))</f>
        <v>2.7, Альче</v>
      </c>
      <c r="U10" s="6">
        <f t="shared" ref="U10:U33" ca="1" si="7">IF(C10 = "", 8, IF(C10 = "-", 8000 / INDIRECT("C" &amp; ROW() - 1), 8000/C10))</f>
        <v>9.4117647058823533</v>
      </c>
      <c r="V10" s="6">
        <f t="shared" ref="V10:V33" si="8"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6">
        <f t="shared" ref="W10:W33" ca="1" si="9">IF(V10 = "", "", V10/U10)</f>
        <v>0</v>
      </c>
      <c r="X10" s="6" t="str">
        <f t="shared" ref="X10:X33" ca="1" si="10">IF(O10="", "", MAX(ROUND(-(INDIRECT("S" &amp; ROW() - 1) - S10)/INDIRECT("C" &amp; ROW() - 1), 0), 1) * INDIRECT("C" &amp; ROW() - 1))</f>
        <v/>
      </c>
    </row>
    <row r="11" spans="1:24" ht="13.75" customHeight="1" x14ac:dyDescent="0.2">
      <c r="A11" s="17">
        <f t="shared" ca="1" si="0"/>
        <v>2</v>
      </c>
      <c r="B11" s="17" t="s">
        <v>22</v>
      </c>
      <c r="C11" s="17">
        <v>850</v>
      </c>
      <c r="D11" s="17" t="s">
        <v>28</v>
      </c>
      <c r="E11" s="17" t="s">
        <v>24</v>
      </c>
      <c r="F11" s="17" t="s">
        <v>25</v>
      </c>
      <c r="G11" s="17" t="s">
        <v>26</v>
      </c>
      <c r="H11" s="17" t="s">
        <v>29</v>
      </c>
      <c r="I11" s="17">
        <v>176</v>
      </c>
      <c r="J11" s="7" t="str">
        <f t="shared" ca="1" si="1"/>
        <v/>
      </c>
      <c r="K11" s="17">
        <v>1</v>
      </c>
      <c r="M11" s="18"/>
      <c r="N11" s="16" t="str">
        <f t="shared" ca="1" si="2"/>
        <v/>
      </c>
      <c r="P11" s="6">
        <f t="shared" si="3"/>
        <v>176</v>
      </c>
      <c r="Q11" s="6">
        <f t="shared" ca="1" si="4"/>
        <v>0</v>
      </c>
      <c r="R11" s="6">
        <f t="shared" si="5"/>
        <v>0</v>
      </c>
      <c r="S11" s="6">
        <f t="shared" ca="1" si="6"/>
        <v>0</v>
      </c>
      <c r="T11" s="6" t="str">
        <f>IF(H11="","",VLOOKUP(H11,'Вода SKU'!$A$1:$B$150,2,0))</f>
        <v>2.7, Альче</v>
      </c>
      <c r="U11" s="6">
        <f t="shared" ca="1" si="7"/>
        <v>9.4117647058823533</v>
      </c>
      <c r="V11" s="6">
        <f t="shared" si="8"/>
        <v>0</v>
      </c>
      <c r="W11" s="6">
        <f t="shared" ca="1" si="9"/>
        <v>0</v>
      </c>
      <c r="X11" s="6" t="str">
        <f t="shared" ca="1" si="10"/>
        <v/>
      </c>
    </row>
    <row r="12" spans="1:24" ht="13.75" customHeight="1" x14ac:dyDescent="0.2">
      <c r="A12" s="19" t="str">
        <f t="shared" ca="1" si="0"/>
        <v/>
      </c>
      <c r="B12" s="19" t="s">
        <v>30</v>
      </c>
      <c r="C12" s="19" t="s">
        <v>30</v>
      </c>
      <c r="D12" s="19" t="s">
        <v>30</v>
      </c>
      <c r="E12" s="19" t="s">
        <v>30</v>
      </c>
      <c r="F12" s="19" t="s">
        <v>30</v>
      </c>
      <c r="G12" s="19" t="s">
        <v>30</v>
      </c>
      <c r="H12" s="19" t="s">
        <v>30</v>
      </c>
      <c r="J12" s="7">
        <f t="shared" ca="1" si="1"/>
        <v>0</v>
      </c>
      <c r="M12" s="20">
        <v>8000</v>
      </c>
      <c r="N12" s="16">
        <f t="shared" ca="1" si="2"/>
        <v>850</v>
      </c>
      <c r="O12" s="19" t="s">
        <v>30</v>
      </c>
      <c r="P12" s="6">
        <f t="shared" ca="1" si="3"/>
        <v>-850</v>
      </c>
      <c r="Q12" s="6">
        <f t="shared" ca="1" si="4"/>
        <v>0</v>
      </c>
      <c r="R12" s="6">
        <f t="shared" si="5"/>
        <v>1</v>
      </c>
      <c r="S12" s="6">
        <f t="shared" ca="1" si="6"/>
        <v>0</v>
      </c>
      <c r="T12" s="6" t="str">
        <f>IF(H12="","",VLOOKUP(H12,'Вода SKU'!$A$1:$B$150,2,0))</f>
        <v>-</v>
      </c>
      <c r="U12" s="6">
        <f t="shared" ca="1" si="7"/>
        <v>9.4117647058823533</v>
      </c>
      <c r="V12" s="6">
        <f t="shared" si="8"/>
        <v>8000</v>
      </c>
      <c r="W12" s="6">
        <f t="shared" ca="1" si="9"/>
        <v>850</v>
      </c>
      <c r="X12" s="6">
        <f t="shared" ca="1" si="10"/>
        <v>850</v>
      </c>
    </row>
    <row r="13" spans="1:24" ht="13.75" customHeight="1" x14ac:dyDescent="0.2">
      <c r="A13" s="22">
        <f ca="1">IF(O13="-", "", 1 + SUM(INDIRECT(ADDRESS(2,COLUMN(R13)) &amp; ":" &amp; ADDRESS(ROW(),COLUMN(R13)))))</f>
        <v>3</v>
      </c>
      <c r="B13" s="22" t="s">
        <v>46</v>
      </c>
      <c r="C13" s="22">
        <v>1000</v>
      </c>
      <c r="D13" s="22" t="s">
        <v>39</v>
      </c>
      <c r="E13" s="22" t="s">
        <v>40</v>
      </c>
      <c r="F13" s="22" t="s">
        <v>41</v>
      </c>
      <c r="G13" s="22" t="s">
        <v>35</v>
      </c>
      <c r="H13" s="22" t="s">
        <v>47</v>
      </c>
      <c r="I13" s="22">
        <v>2.86259541984733</v>
      </c>
      <c r="J13" s="7" t="str">
        <f ca="1">IF(M13="", IF(O13="","",X13+(INDIRECT("S" &amp; ROW() - 1) - S13)),IF(O13="", "", INDIRECT("S" &amp; ROW() - 1) - S13))</f>
        <v/>
      </c>
      <c r="K13" s="22">
        <v>1</v>
      </c>
      <c r="M13" s="18"/>
      <c r="N13" s="16" t="str">
        <f ca="1">IF(M13="", IF(X13=0, "", X13), IF(V13 = "", "", IF(V13/U13 = 0, "", V13/U13)))</f>
        <v/>
      </c>
      <c r="P13" s="6">
        <f>IF(O13 = "-", -W13,I13)</f>
        <v>2.86259541984733</v>
      </c>
      <c r="Q13" s="6">
        <f ca="1">IF(O13 = "-", SUM(INDIRECT(ADDRESS(2,COLUMN(P13)) &amp; ":" &amp; ADDRESS(ROW(),COLUMN(P13)))), 0)</f>
        <v>0</v>
      </c>
      <c r="R13" s="6">
        <f>IF(O13="-",1,0)</f>
        <v>0</v>
      </c>
      <c r="S13" s="6">
        <f ca="1">IF(Q13 = 0, INDIRECT("S" &amp; ROW() - 1), Q13)</f>
        <v>0</v>
      </c>
      <c r="T13" s="6" t="str">
        <f>IF(H13="","",VLOOKUP(H13,'Вода SKU'!$A$1:$B$150,2,0))</f>
        <v>3.3, Альче, без лактозы</v>
      </c>
      <c r="U13" s="6">
        <f ca="1">IF(C13 = "", 8, IF(C13 = "-", 8000 / INDIRECT("C" &amp; ROW() - 1), 8000/C13))</f>
        <v>8</v>
      </c>
      <c r="V13" s="6">
        <f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6">
        <f ca="1">IF(V13 = "", "", V13/U13)</f>
        <v>0</v>
      </c>
      <c r="X13" s="6" t="str">
        <f ca="1">IF(O13="", "", MAX(ROUND(-(INDIRECT("S" &amp; ROW() - 1) - S13)/INDIRECT("C" &amp; ROW() - 1), 0), 1) * INDIRECT("C" &amp; ROW() - 1))</f>
        <v/>
      </c>
    </row>
    <row r="14" spans="1:24" ht="13.75" customHeight="1" x14ac:dyDescent="0.2">
      <c r="A14" s="22">
        <f ca="1">IF(O14="-", "", 1 + SUM(INDIRECT(ADDRESS(2,COLUMN(R14)) &amp; ":" &amp; ADDRESS(ROW(),COLUMN(R14)))))</f>
        <v>3</v>
      </c>
      <c r="B14" s="22" t="s">
        <v>46</v>
      </c>
      <c r="C14" s="22">
        <v>1000</v>
      </c>
      <c r="D14" s="22" t="s">
        <v>39</v>
      </c>
      <c r="E14" s="22" t="s">
        <v>40</v>
      </c>
      <c r="F14" s="22" t="s">
        <v>41</v>
      </c>
      <c r="G14" s="22" t="s">
        <v>35</v>
      </c>
      <c r="H14" s="22" t="s">
        <v>48</v>
      </c>
      <c r="I14" s="22">
        <v>55.343511450381698</v>
      </c>
      <c r="J14" s="7" t="str">
        <f ca="1">IF(M14="", IF(O14="","",X14+(INDIRECT("S" &amp; ROW() - 1) - S14)),IF(O14="", "", INDIRECT("S" &amp; ROW() - 1) - S14))</f>
        <v/>
      </c>
      <c r="K14" s="22">
        <v>1</v>
      </c>
      <c r="M14" s="18"/>
      <c r="N14" s="16" t="str">
        <f ca="1">IF(M14="", IF(X14=0, "", X14), IF(V14 = "", "", IF(V14/U14 = 0, "", V14/U14)))</f>
        <v/>
      </c>
      <c r="P14" s="6">
        <f>IF(O14 = "-", -W14,I14)</f>
        <v>55.343511450381698</v>
      </c>
      <c r="Q14" s="6">
        <f ca="1">IF(O14 = "-", SUM(INDIRECT(ADDRESS(2,COLUMN(P14)) &amp; ":" &amp; ADDRESS(ROW(),COLUMN(P14)))), 0)</f>
        <v>0</v>
      </c>
      <c r="R14" s="6">
        <f>IF(O14="-",1,0)</f>
        <v>0</v>
      </c>
      <c r="S14" s="6">
        <f ca="1">IF(Q14 = 0, INDIRECT("S" &amp; ROW() - 1), Q14)</f>
        <v>0</v>
      </c>
      <c r="T14" s="6" t="str">
        <f>IF(H14="","",VLOOKUP(H14,'Вода SKU'!$A$1:$B$150,2,0))</f>
        <v>3.3, Сакко</v>
      </c>
      <c r="U14" s="6">
        <f ca="1">IF(C14 = "", 8, IF(C14 = "-", 8000 / INDIRECT("C" &amp; ROW() - 1), 8000/C14))</f>
        <v>8</v>
      </c>
      <c r="V14" s="6">
        <f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6">
        <f ca="1">IF(V14 = "", "", V14/U14)</f>
        <v>0</v>
      </c>
      <c r="X14" s="6" t="str">
        <f ca="1">IF(O14="", "", MAX(ROUND(-(INDIRECT("S" &amp; ROW() - 1) - S14)/INDIRECT("C" &amp; ROW() - 1), 0), 1) * INDIRECT("C" &amp; ROW() - 1))</f>
        <v/>
      </c>
    </row>
    <row r="15" spans="1:24" ht="13.75" customHeight="1" x14ac:dyDescent="0.2">
      <c r="A15" s="22">
        <f ca="1">IF(O15="-", "", 1 + SUM(INDIRECT(ADDRESS(2,COLUMN(R15)) &amp; ":" &amp; ADDRESS(ROW(),COLUMN(R15)))))</f>
        <v>3</v>
      </c>
      <c r="B15" s="22" t="s">
        <v>46</v>
      </c>
      <c r="C15" s="22">
        <v>1000</v>
      </c>
      <c r="D15" s="22" t="s">
        <v>39</v>
      </c>
      <c r="E15" s="22" t="s">
        <v>40</v>
      </c>
      <c r="F15" s="22" t="s">
        <v>41</v>
      </c>
      <c r="G15" s="22" t="s">
        <v>35</v>
      </c>
      <c r="H15" s="22" t="s">
        <v>49</v>
      </c>
      <c r="I15" s="22">
        <v>180.34351145038201</v>
      </c>
      <c r="J15" s="7" t="str">
        <f ca="1">IF(M15="", IF(O15="","",X15+(INDIRECT("S" &amp; ROW() - 1) - S15)),IF(O15="", "", INDIRECT("S" &amp; ROW() - 1) - S15))</f>
        <v/>
      </c>
      <c r="K15" s="22">
        <v>1</v>
      </c>
      <c r="M15" s="18"/>
      <c r="N15" s="16" t="str">
        <f ca="1">IF(M15="", IF(X15=0, "", X15), IF(V15 = "", "", IF(V15/U15 = 0, "", V15/U15)))</f>
        <v/>
      </c>
      <c r="P15" s="6">
        <f>IF(O15 = "-", -W15,I15)</f>
        <v>180.34351145038201</v>
      </c>
      <c r="Q15" s="6">
        <f ca="1">IF(O15 = "-", SUM(INDIRECT(ADDRESS(2,COLUMN(P15)) &amp; ":" &amp; ADDRESS(ROW(),COLUMN(P15)))), 0)</f>
        <v>0</v>
      </c>
      <c r="R15" s="6">
        <f>IF(O15="-",1,0)</f>
        <v>0</v>
      </c>
      <c r="S15" s="6">
        <f ca="1">IF(Q15 = 0, INDIRECT("S" &amp; ROW() - 1), Q15)</f>
        <v>0</v>
      </c>
      <c r="T15" s="6" t="str">
        <f>IF(H15="","",VLOOKUP(H15,'Вода SKU'!$A$1:$B$150,2,0))</f>
        <v>3.3, Сакко</v>
      </c>
      <c r="U15" s="6">
        <f ca="1">IF(C15 = "", 8, IF(C15 = "-", 8000 / INDIRECT("C" &amp; ROW() - 1), 8000/C15))</f>
        <v>8</v>
      </c>
      <c r="V15" s="6">
        <f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6">
        <f ca="1">IF(V15 = "", "", V15/U15)</f>
        <v>0</v>
      </c>
      <c r="X15" s="6" t="str">
        <f ca="1">IF(O15="", "", MAX(ROUND(-(INDIRECT("S" &amp; ROW() - 1) - S15)/INDIRECT("C" &amp; ROW() - 1), 0), 1) * INDIRECT("C" &amp; ROW() - 1))</f>
        <v/>
      </c>
    </row>
    <row r="16" spans="1:24" ht="13.75" customHeight="1" x14ac:dyDescent="0.2">
      <c r="A16" s="22">
        <f ca="1">IF(O16="-", "", 1 + SUM(INDIRECT(ADDRESS(2,COLUMN(R16)) &amp; ":" &amp; ADDRESS(ROW(),COLUMN(R16)))))</f>
        <v>3</v>
      </c>
      <c r="B16" s="22" t="s">
        <v>46</v>
      </c>
      <c r="C16" s="22">
        <v>1000</v>
      </c>
      <c r="D16" s="22" t="s">
        <v>39</v>
      </c>
      <c r="E16" s="22" t="s">
        <v>50</v>
      </c>
      <c r="F16" s="22" t="s">
        <v>51</v>
      </c>
      <c r="G16" s="22" t="s">
        <v>35</v>
      </c>
      <c r="H16" s="22" t="s">
        <v>52</v>
      </c>
      <c r="I16" s="22">
        <v>125</v>
      </c>
      <c r="J16" s="7" t="str">
        <f ca="1">IF(M16="", IF(O16="","",X16+(INDIRECT("S" &amp; ROW() - 1) - S16)),IF(O16="", "", INDIRECT("S" &amp; ROW() - 1) - S16))</f>
        <v/>
      </c>
      <c r="K16" s="22">
        <v>1</v>
      </c>
      <c r="M16" s="18"/>
      <c r="N16" s="16" t="str">
        <f ca="1">IF(M16="", IF(X16=0, "", X16), IF(V16 = "", "", IF(V16/U16 = 0, "", V16/U16)))</f>
        <v/>
      </c>
      <c r="P16" s="6">
        <f>IF(O16 = "-", -W16,I16)</f>
        <v>125</v>
      </c>
      <c r="Q16" s="6">
        <f ca="1">IF(O16 = "-", SUM(INDIRECT(ADDRESS(2,COLUMN(P16)) &amp; ":" &amp; ADDRESS(ROW(),COLUMN(P16)))), 0)</f>
        <v>0</v>
      </c>
      <c r="R16" s="6">
        <f>IF(O16="-",1,0)</f>
        <v>0</v>
      </c>
      <c r="S16" s="6">
        <f ca="1">IF(Q16 = 0, INDIRECT("S" &amp; ROW() - 1), Q16)</f>
        <v>0</v>
      </c>
      <c r="T16" s="6" t="str">
        <f>IF(H16="","",VLOOKUP(H16,'Вода SKU'!$A$1:$B$150,2,0))</f>
        <v>3.3, Сакко</v>
      </c>
      <c r="U16" s="6">
        <f ca="1">IF(C16 = "", 8, IF(C16 = "-", 8000 / INDIRECT("C" &amp; ROW() - 1), 8000/C16))</f>
        <v>8</v>
      </c>
      <c r="V16" s="6">
        <f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6">
        <f ca="1">IF(V16 = "", "", V16/U16)</f>
        <v>0</v>
      </c>
      <c r="X16" s="6" t="str">
        <f ca="1">IF(O16="", "", MAX(ROUND(-(INDIRECT("S" &amp; ROW() - 1) - S16)/INDIRECT("C" &amp; ROW() - 1), 0), 1) * INDIRECT("C" &amp; ROW() - 1))</f>
        <v/>
      </c>
    </row>
    <row r="17" spans="1:24" ht="13.75" customHeight="1" x14ac:dyDescent="0.2">
      <c r="A17" s="22">
        <f ca="1">IF(O17="-", "", 1 + SUM(INDIRECT(ADDRESS(2,COLUMN(R17)) &amp; ":" &amp; ADDRESS(ROW(),COLUMN(R17)))))</f>
        <v>3</v>
      </c>
      <c r="B17" s="22" t="s">
        <v>46</v>
      </c>
      <c r="C17" s="22">
        <v>1000</v>
      </c>
      <c r="D17" s="22" t="s">
        <v>39</v>
      </c>
      <c r="E17" s="22" t="s">
        <v>50</v>
      </c>
      <c r="F17" s="22" t="s">
        <v>51</v>
      </c>
      <c r="G17" s="22" t="s">
        <v>35</v>
      </c>
      <c r="H17" s="22" t="s">
        <v>53</v>
      </c>
      <c r="I17" s="22">
        <v>169.84732824427499</v>
      </c>
      <c r="J17" s="7" t="str">
        <f ca="1">IF(M17="", IF(O17="","",X17+(INDIRECT("S" &amp; ROW() - 1) - S17)),IF(O17="", "", INDIRECT("S" &amp; ROW() - 1) - S17))</f>
        <v/>
      </c>
      <c r="K17" s="22">
        <v>1</v>
      </c>
      <c r="M17" s="18"/>
      <c r="N17" s="16" t="str">
        <f ca="1">IF(M17="", IF(X17=0, "", X17), IF(V17 = "", "", IF(V17/U17 = 0, "", V17/U17)))</f>
        <v/>
      </c>
      <c r="P17" s="6">
        <f>IF(O17 = "-", -W17,I17)</f>
        <v>169.84732824427499</v>
      </c>
      <c r="Q17" s="6">
        <f ca="1">IF(O17 = "-", SUM(INDIRECT(ADDRESS(2,COLUMN(P17)) &amp; ":" &amp; ADDRESS(ROW(),COLUMN(P17)))), 0)</f>
        <v>0</v>
      </c>
      <c r="R17" s="6">
        <f>IF(O17="-",1,0)</f>
        <v>0</v>
      </c>
      <c r="S17" s="6">
        <f ca="1">IF(Q17 = 0, INDIRECT("S" &amp; ROW() - 1), Q17)</f>
        <v>0</v>
      </c>
      <c r="T17" s="6" t="str">
        <f>IF(H17="","",VLOOKUP(H17,'Вода SKU'!$A$1:$B$150,2,0))</f>
        <v>3.3, Сакко</v>
      </c>
      <c r="U17" s="6">
        <f ca="1">IF(C17 = "", 8, IF(C17 = "-", 8000 / INDIRECT("C" &amp; ROW() - 1), 8000/C17))</f>
        <v>8</v>
      </c>
      <c r="V17" s="6">
        <f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0</v>
      </c>
      <c r="W17" s="6">
        <f ca="1">IF(V17 = "", "", V17/U17)</f>
        <v>0</v>
      </c>
      <c r="X17" s="6" t="str">
        <f ca="1">IF(O17="", "", MAX(ROUND(-(INDIRECT("S" &amp; ROW() - 1) - S17)/INDIRECT("C" &amp; ROW() - 1), 0), 1) * INDIRECT("C" &amp; ROW() - 1))</f>
        <v/>
      </c>
    </row>
    <row r="18" spans="1:24" ht="13.75" customHeight="1" x14ac:dyDescent="0.2">
      <c r="A18" s="22">
        <f ca="1">IF(O18="-", "", 1 + SUM(INDIRECT(ADDRESS(2,COLUMN(R18)) &amp; ":" &amp; ADDRESS(ROW(),COLUMN(R18)))))</f>
        <v>3</v>
      </c>
      <c r="B18" s="22" t="s">
        <v>46</v>
      </c>
      <c r="C18" s="22">
        <v>1000</v>
      </c>
      <c r="D18" s="22" t="s">
        <v>39</v>
      </c>
      <c r="E18" s="22" t="s">
        <v>50</v>
      </c>
      <c r="F18" s="22" t="s">
        <v>51</v>
      </c>
      <c r="G18" s="22" t="s">
        <v>35</v>
      </c>
      <c r="H18" s="22" t="s">
        <v>54</v>
      </c>
      <c r="I18" s="22">
        <v>466.60305343511499</v>
      </c>
      <c r="J18" s="7" t="str">
        <f ca="1">IF(M18="", IF(O18="","",X18+(INDIRECT("S" &amp; ROW() - 1) - S18)),IF(O18="", "", INDIRECT("S" &amp; ROW() - 1) - S18))</f>
        <v/>
      </c>
      <c r="K18" s="22">
        <v>1</v>
      </c>
      <c r="M18" s="18"/>
      <c r="N18" s="16" t="str">
        <f ca="1">IF(M18="", IF(X18=0, "", X18), IF(V18 = "", "", IF(V18/U18 = 0, "", V18/U18)))</f>
        <v/>
      </c>
      <c r="P18" s="6">
        <f>IF(O18 = "-", -W18,I18)</f>
        <v>466.60305343511499</v>
      </c>
      <c r="Q18" s="6">
        <f ca="1">IF(O18 = "-", SUM(INDIRECT(ADDRESS(2,COLUMN(P18)) &amp; ":" &amp; ADDRESS(ROW(),COLUMN(P18)))), 0)</f>
        <v>0</v>
      </c>
      <c r="R18" s="6">
        <f>IF(O18="-",1,0)</f>
        <v>0</v>
      </c>
      <c r="S18" s="6">
        <f ca="1">IF(Q18 = 0, INDIRECT("S" &amp; ROW() - 1), Q18)</f>
        <v>0</v>
      </c>
      <c r="T18" s="6" t="str">
        <f>IF(H18="","",VLOOKUP(H18,'Вода SKU'!$A$1:$B$150,2,0))</f>
        <v>3.3, Сакко</v>
      </c>
      <c r="U18" s="6">
        <f ca="1">IF(C18 = "", 8, IF(C18 = "-", 8000 / INDIRECT("C" &amp; ROW() - 1), 8000/C18))</f>
        <v>8</v>
      </c>
      <c r="V18" s="6">
        <f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6">
        <f ca="1">IF(V18 = "", "", V18/U18)</f>
        <v>0</v>
      </c>
      <c r="X18" s="6" t="str">
        <f ca="1">IF(O18="", "", MAX(ROUND(-(INDIRECT("S" &amp; ROW() - 1) - S18)/INDIRECT("C" &amp; ROW() - 1), 0), 1) * INDIRECT("C" &amp; ROW() - 1))</f>
        <v/>
      </c>
    </row>
    <row r="19" spans="1:24" x14ac:dyDescent="0.2">
      <c r="A19" s="19" t="str">
        <f ca="1">IF(O19="-", "", 1 + SUM(INDIRECT(ADDRESS(2,COLUMN(R19)) &amp; ":" &amp; ADDRESS(ROW(),COLUMN(R19)))))</f>
        <v/>
      </c>
      <c r="B19" s="19" t="s">
        <v>30</v>
      </c>
      <c r="C19" s="19" t="s">
        <v>30</v>
      </c>
      <c r="D19" s="19" t="s">
        <v>30</v>
      </c>
      <c r="E19" s="19" t="s">
        <v>30</v>
      </c>
      <c r="F19" s="19" t="s">
        <v>30</v>
      </c>
      <c r="G19" s="19" t="s">
        <v>30</v>
      </c>
      <c r="H19" s="19" t="s">
        <v>30</v>
      </c>
      <c r="J19" s="7">
        <f ca="1">IF(M19="", IF(O19="","",X19+(INDIRECT("S" &amp; ROW() - 1) - S19)),IF(O19="", "", INDIRECT("S" &amp; ROW() - 1) - S19))</f>
        <v>-1.1368683772161603E-12</v>
      </c>
      <c r="M19" s="20">
        <v>8000</v>
      </c>
      <c r="N19" s="16">
        <f ca="1">IF(M19="", IF(X19=0, "", X19), IF(V19 = "", "", IF(V19/U19 = 0, "", V19/U19)))</f>
        <v>1000</v>
      </c>
      <c r="O19" s="19" t="s">
        <v>30</v>
      </c>
      <c r="P19" s="6">
        <f ca="1">IF(O19 = "-", -W19,I19)</f>
        <v>-1000</v>
      </c>
      <c r="Q19" s="6">
        <f ca="1">IF(O19 = "-", SUM(INDIRECT(ADDRESS(2,COLUMN(P19)) &amp; ":" &amp; ADDRESS(ROW(),COLUMN(P19)))), 0)</f>
        <v>1.1368683772161603E-12</v>
      </c>
      <c r="R19" s="6">
        <f>IF(O19="-",1,0)</f>
        <v>1</v>
      </c>
      <c r="S19" s="6">
        <f ca="1">IF(Q19 = 0, INDIRECT("S" &amp; ROW() - 1), Q19)</f>
        <v>1.1368683772161603E-12</v>
      </c>
      <c r="T19" s="6" t="str">
        <f>IF(H19="","",VLOOKUP(H19,'Вода SKU'!$A$1:$B$150,2,0))</f>
        <v>-</v>
      </c>
      <c r="U19" s="6">
        <f ca="1">IF(C19 = "", 8, IF(C19 = "-", 8000 / INDIRECT("C" &amp; ROW() - 1), 8000/C19))</f>
        <v>8</v>
      </c>
      <c r="V19" s="6">
        <f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8000</v>
      </c>
      <c r="W19" s="6">
        <f ca="1">IF(V19 = "", "", V19/U19)</f>
        <v>1000</v>
      </c>
      <c r="X19" s="6">
        <f ca="1">IF(O19="", "", MAX(ROUND(-(INDIRECT("S" &amp; ROW() - 1) - S19)/INDIRECT("C" &amp; ROW() - 1), 0), 1) * INDIRECT("C" &amp; ROW() - 1))</f>
        <v>1000</v>
      </c>
    </row>
    <row r="20" spans="1:24" ht="13.75" customHeight="1" x14ac:dyDescent="0.2">
      <c r="A20" s="17">
        <f t="shared" ca="1" si="0"/>
        <v>4</v>
      </c>
      <c r="B20" s="17" t="s">
        <v>22</v>
      </c>
      <c r="C20" s="17">
        <v>850</v>
      </c>
      <c r="D20" s="17" t="s">
        <v>28</v>
      </c>
      <c r="E20" s="17" t="s">
        <v>24</v>
      </c>
      <c r="F20" s="17" t="s">
        <v>25</v>
      </c>
      <c r="G20" s="17" t="s">
        <v>26</v>
      </c>
      <c r="H20" s="17" t="s">
        <v>29</v>
      </c>
      <c r="I20" s="17">
        <v>850</v>
      </c>
      <c r="J20" s="7" t="str">
        <f t="shared" ca="1" si="1"/>
        <v/>
      </c>
      <c r="K20" s="17">
        <v>1</v>
      </c>
      <c r="M20" s="18"/>
      <c r="N20" s="16" t="str">
        <f t="shared" ca="1" si="2"/>
        <v/>
      </c>
      <c r="P20" s="6">
        <f t="shared" si="3"/>
        <v>850</v>
      </c>
      <c r="Q20" s="6">
        <f t="shared" ca="1" si="4"/>
        <v>0</v>
      </c>
      <c r="R20" s="6">
        <f t="shared" si="5"/>
        <v>0</v>
      </c>
      <c r="S20" s="6">
        <f t="shared" ca="1" si="6"/>
        <v>1.1368683772161603E-12</v>
      </c>
      <c r="T20" s="6" t="str">
        <f>IF(H20="","",VLOOKUP(H20,'Вода SKU'!$A$1:$B$150,2,0))</f>
        <v>2.7, Альче</v>
      </c>
      <c r="U20" s="6">
        <f t="shared" ca="1" si="7"/>
        <v>9.4117647058823533</v>
      </c>
      <c r="V20" s="6">
        <f t="shared" si="8"/>
        <v>0</v>
      </c>
      <c r="W20" s="6">
        <f t="shared" ca="1" si="9"/>
        <v>0</v>
      </c>
      <c r="X20" s="6" t="str">
        <f t="shared" ca="1" si="10"/>
        <v/>
      </c>
    </row>
    <row r="21" spans="1:24" ht="13.75" customHeight="1" x14ac:dyDescent="0.2">
      <c r="A21" s="19" t="str">
        <f t="shared" ca="1" si="0"/>
        <v/>
      </c>
      <c r="B21" s="19" t="s">
        <v>30</v>
      </c>
      <c r="C21" s="19" t="s">
        <v>30</v>
      </c>
      <c r="D21" s="19" t="s">
        <v>30</v>
      </c>
      <c r="E21" s="19" t="s">
        <v>30</v>
      </c>
      <c r="F21" s="19" t="s">
        <v>30</v>
      </c>
      <c r="G21" s="19" t="s">
        <v>30</v>
      </c>
      <c r="H21" s="19" t="s">
        <v>30</v>
      </c>
      <c r="J21" s="7">
        <f t="shared" ca="1" si="1"/>
        <v>0</v>
      </c>
      <c r="M21" s="20">
        <v>8000</v>
      </c>
      <c r="N21" s="16">
        <f t="shared" ca="1" si="2"/>
        <v>850</v>
      </c>
      <c r="O21" s="19" t="s">
        <v>30</v>
      </c>
      <c r="P21" s="6">
        <f t="shared" ca="1" si="3"/>
        <v>-850</v>
      </c>
      <c r="Q21" s="6">
        <f t="shared" ca="1" si="4"/>
        <v>1.1368683772161603E-12</v>
      </c>
      <c r="R21" s="6">
        <f t="shared" si="5"/>
        <v>1</v>
      </c>
      <c r="S21" s="6">
        <f t="shared" ca="1" si="6"/>
        <v>1.1368683772161603E-12</v>
      </c>
      <c r="T21" s="6" t="str">
        <f>IF(H21="","",VLOOKUP(H21,'Вода SKU'!$A$1:$B$150,2,0))</f>
        <v>-</v>
      </c>
      <c r="U21" s="6">
        <f t="shared" ca="1" si="7"/>
        <v>9.4117647058823533</v>
      </c>
      <c r="V21" s="6">
        <f t="shared" si="8"/>
        <v>8000</v>
      </c>
      <c r="W21" s="6">
        <f t="shared" ca="1" si="9"/>
        <v>850</v>
      </c>
      <c r="X21" s="6">
        <f t="shared" ca="1" si="10"/>
        <v>850</v>
      </c>
    </row>
    <row r="22" spans="1:24" ht="13.75" customHeight="1" x14ac:dyDescent="0.2">
      <c r="A22" s="17">
        <f t="shared" ca="1" si="0"/>
        <v>5</v>
      </c>
      <c r="B22" s="17" t="s">
        <v>22</v>
      </c>
      <c r="C22" s="17">
        <v>850</v>
      </c>
      <c r="D22" s="17" t="s">
        <v>28</v>
      </c>
      <c r="E22" s="17" t="s">
        <v>24</v>
      </c>
      <c r="F22" s="17" t="s">
        <v>25</v>
      </c>
      <c r="G22" s="17" t="s">
        <v>26</v>
      </c>
      <c r="H22" s="17" t="s">
        <v>29</v>
      </c>
      <c r="I22" s="17">
        <v>850</v>
      </c>
      <c r="J22" s="7" t="str">
        <f t="shared" ca="1" si="1"/>
        <v/>
      </c>
      <c r="K22" s="17">
        <v>1</v>
      </c>
      <c r="M22" s="18"/>
      <c r="N22" s="16" t="str">
        <f t="shared" ca="1" si="2"/>
        <v/>
      </c>
      <c r="P22" s="6">
        <f t="shared" si="3"/>
        <v>850</v>
      </c>
      <c r="Q22" s="6">
        <f t="shared" ca="1" si="4"/>
        <v>0</v>
      </c>
      <c r="R22" s="6">
        <f t="shared" si="5"/>
        <v>0</v>
      </c>
      <c r="S22" s="6">
        <f t="shared" ca="1" si="6"/>
        <v>1.1368683772161603E-12</v>
      </c>
      <c r="T22" s="6" t="str">
        <f>IF(H22="","",VLOOKUP(H22,'Вода SKU'!$A$1:$B$150,2,0))</f>
        <v>2.7, Альче</v>
      </c>
      <c r="U22" s="6">
        <f t="shared" ca="1" si="7"/>
        <v>9.4117647058823533</v>
      </c>
      <c r="V22" s="6">
        <f t="shared" si="8"/>
        <v>0</v>
      </c>
      <c r="W22" s="6">
        <f t="shared" ca="1" si="9"/>
        <v>0</v>
      </c>
      <c r="X22" s="6" t="str">
        <f t="shared" ca="1" si="10"/>
        <v/>
      </c>
    </row>
    <row r="23" spans="1:24" ht="13.75" customHeight="1" x14ac:dyDescent="0.2">
      <c r="A23" s="19" t="str">
        <f t="shared" ca="1" si="0"/>
        <v/>
      </c>
      <c r="B23" s="19" t="s">
        <v>30</v>
      </c>
      <c r="C23" s="19" t="s">
        <v>30</v>
      </c>
      <c r="D23" s="19" t="s">
        <v>30</v>
      </c>
      <c r="E23" s="19" t="s">
        <v>30</v>
      </c>
      <c r="F23" s="19" t="s">
        <v>30</v>
      </c>
      <c r="G23" s="19" t="s">
        <v>30</v>
      </c>
      <c r="H23" s="19" t="s">
        <v>30</v>
      </c>
      <c r="J23" s="7">
        <f t="shared" ca="1" si="1"/>
        <v>0</v>
      </c>
      <c r="M23" s="20">
        <v>8000</v>
      </c>
      <c r="N23" s="16">
        <f t="shared" ca="1" si="2"/>
        <v>850</v>
      </c>
      <c r="O23" s="19" t="s">
        <v>30</v>
      </c>
      <c r="P23" s="6">
        <f t="shared" ca="1" si="3"/>
        <v>-850</v>
      </c>
      <c r="Q23" s="6">
        <f t="shared" ca="1" si="4"/>
        <v>1.1368683772161603E-12</v>
      </c>
      <c r="R23" s="6">
        <f t="shared" si="5"/>
        <v>1</v>
      </c>
      <c r="S23" s="6">
        <f t="shared" ca="1" si="6"/>
        <v>1.1368683772161603E-12</v>
      </c>
      <c r="T23" s="6" t="str">
        <f>IF(H23="","",VLOOKUP(H23,'Вода SKU'!$A$1:$B$150,2,0))</f>
        <v>-</v>
      </c>
      <c r="U23" s="6">
        <f t="shared" ca="1" si="7"/>
        <v>9.4117647058823533</v>
      </c>
      <c r="V23" s="6">
        <f t="shared" si="8"/>
        <v>8000</v>
      </c>
      <c r="W23" s="6">
        <f t="shared" ca="1" si="9"/>
        <v>850</v>
      </c>
      <c r="X23" s="6">
        <f t="shared" ca="1" si="10"/>
        <v>850</v>
      </c>
    </row>
    <row r="24" spans="1:24" ht="13.75" customHeight="1" x14ac:dyDescent="0.2">
      <c r="A24" s="22">
        <f t="shared" ca="1" si="0"/>
        <v>6</v>
      </c>
      <c r="B24" s="22" t="s">
        <v>55</v>
      </c>
      <c r="C24" s="22">
        <v>1000</v>
      </c>
      <c r="D24" s="22" t="s">
        <v>39</v>
      </c>
      <c r="E24" s="22" t="s">
        <v>56</v>
      </c>
      <c r="F24" s="22" t="s">
        <v>57</v>
      </c>
      <c r="G24" s="22" t="s">
        <v>58</v>
      </c>
      <c r="H24" s="22" t="s">
        <v>59</v>
      </c>
      <c r="I24" s="22">
        <v>37</v>
      </c>
      <c r="J24" s="7" t="str">
        <f t="shared" ca="1" si="1"/>
        <v/>
      </c>
      <c r="K24" s="22">
        <v>1</v>
      </c>
      <c r="M24" s="18"/>
      <c r="N24" s="16" t="str">
        <f t="shared" ca="1" si="2"/>
        <v/>
      </c>
      <c r="P24" s="6">
        <f t="shared" si="3"/>
        <v>37</v>
      </c>
      <c r="Q24" s="6">
        <f t="shared" ca="1" si="4"/>
        <v>0</v>
      </c>
      <c r="R24" s="6">
        <f t="shared" si="5"/>
        <v>0</v>
      </c>
      <c r="S24" s="6">
        <f t="shared" ca="1" si="6"/>
        <v>1.1368683772161603E-12</v>
      </c>
      <c r="T24" s="6" t="str">
        <f>IF(H24="","",VLOOKUP(H24,'Вода SKU'!$A$1:$B$150,2,0))</f>
        <v>3.6, Альче</v>
      </c>
      <c r="U24" s="6">
        <f t="shared" ca="1" si="7"/>
        <v>8</v>
      </c>
      <c r="V24" s="6">
        <f t="shared" si="8"/>
        <v>0</v>
      </c>
      <c r="W24" s="6">
        <f t="shared" ca="1" si="9"/>
        <v>0</v>
      </c>
      <c r="X24" s="6" t="str">
        <f t="shared" ca="1" si="10"/>
        <v/>
      </c>
    </row>
    <row r="25" spans="1:24" ht="13.75" customHeight="1" x14ac:dyDescent="0.2">
      <c r="A25" s="22">
        <f t="shared" ca="1" si="0"/>
        <v>6</v>
      </c>
      <c r="B25" s="22" t="s">
        <v>55</v>
      </c>
      <c r="C25" s="22">
        <v>1000</v>
      </c>
      <c r="D25" s="22" t="s">
        <v>39</v>
      </c>
      <c r="E25" s="22" t="s">
        <v>40</v>
      </c>
      <c r="F25" s="22" t="s">
        <v>41</v>
      </c>
      <c r="G25" s="22" t="s">
        <v>35</v>
      </c>
      <c r="H25" s="22" t="s">
        <v>60</v>
      </c>
      <c r="I25" s="22">
        <v>963</v>
      </c>
      <c r="J25" s="7" t="str">
        <f t="shared" ca="1" si="1"/>
        <v/>
      </c>
      <c r="K25" s="22">
        <v>1</v>
      </c>
      <c r="M25" s="18"/>
      <c r="N25" s="16" t="str">
        <f t="shared" ca="1" si="2"/>
        <v/>
      </c>
      <c r="P25" s="6">
        <f t="shared" si="3"/>
        <v>963</v>
      </c>
      <c r="Q25" s="6">
        <f t="shared" ca="1" si="4"/>
        <v>0</v>
      </c>
      <c r="R25" s="6">
        <f t="shared" si="5"/>
        <v>0</v>
      </c>
      <c r="S25" s="6">
        <f t="shared" ca="1" si="6"/>
        <v>1.1368683772161603E-12</v>
      </c>
      <c r="T25" s="6" t="str">
        <f>IF(H25="","",VLOOKUP(H25,'Вода SKU'!$A$1:$B$150,2,0))</f>
        <v>3.6, Альче</v>
      </c>
      <c r="U25" s="6">
        <f t="shared" ca="1" si="7"/>
        <v>8</v>
      </c>
      <c r="V25" s="6">
        <f t="shared" si="8"/>
        <v>0</v>
      </c>
      <c r="W25" s="6">
        <f t="shared" ca="1" si="9"/>
        <v>0</v>
      </c>
      <c r="X25" s="6" t="str">
        <f t="shared" ca="1" si="10"/>
        <v/>
      </c>
    </row>
    <row r="26" spans="1:24" ht="13.75" customHeight="1" x14ac:dyDescent="0.2">
      <c r="A26" s="19" t="str">
        <f t="shared" ca="1" si="0"/>
        <v/>
      </c>
      <c r="B26" s="19" t="s">
        <v>30</v>
      </c>
      <c r="C26" s="19" t="s">
        <v>30</v>
      </c>
      <c r="D26" s="19" t="s">
        <v>30</v>
      </c>
      <c r="E26" s="19" t="s">
        <v>30</v>
      </c>
      <c r="F26" s="19" t="s">
        <v>30</v>
      </c>
      <c r="G26" s="19" t="s">
        <v>30</v>
      </c>
      <c r="H26" s="19" t="s">
        <v>30</v>
      </c>
      <c r="J26" s="7">
        <f t="shared" ca="1" si="1"/>
        <v>0</v>
      </c>
      <c r="M26" s="20">
        <v>8000</v>
      </c>
      <c r="N26" s="16">
        <f t="shared" ca="1" si="2"/>
        <v>1000</v>
      </c>
      <c r="O26" s="19" t="s">
        <v>30</v>
      </c>
      <c r="P26" s="6">
        <f t="shared" ca="1" si="3"/>
        <v>-1000</v>
      </c>
      <c r="Q26" s="6">
        <f t="shared" ca="1" si="4"/>
        <v>1.1368683772161603E-12</v>
      </c>
      <c r="R26" s="6">
        <f t="shared" si="5"/>
        <v>1</v>
      </c>
      <c r="S26" s="6">
        <f t="shared" ca="1" si="6"/>
        <v>1.1368683772161603E-12</v>
      </c>
      <c r="T26" s="6" t="str">
        <f>IF(H26="","",VLOOKUP(H26,'Вода SKU'!$A$1:$B$150,2,0))</f>
        <v>-</v>
      </c>
      <c r="U26" s="6">
        <f t="shared" ca="1" si="7"/>
        <v>8</v>
      </c>
      <c r="V26" s="6">
        <f t="shared" si="8"/>
        <v>8000</v>
      </c>
      <c r="W26" s="6">
        <f t="shared" ca="1" si="9"/>
        <v>1000</v>
      </c>
      <c r="X26" s="6">
        <f t="shared" ca="1" si="10"/>
        <v>1000</v>
      </c>
    </row>
    <row r="27" spans="1:24" ht="13.75" customHeight="1" x14ac:dyDescent="0.2">
      <c r="A27" s="17">
        <f t="shared" ca="1" si="0"/>
        <v>7</v>
      </c>
      <c r="B27" s="17" t="s">
        <v>22</v>
      </c>
      <c r="C27" s="17">
        <v>850</v>
      </c>
      <c r="D27" s="17" t="s">
        <v>28</v>
      </c>
      <c r="E27" s="17" t="s">
        <v>24</v>
      </c>
      <c r="F27" s="17" t="s">
        <v>25</v>
      </c>
      <c r="G27" s="17" t="s">
        <v>26</v>
      </c>
      <c r="H27" s="17" t="s">
        <v>29</v>
      </c>
      <c r="I27" s="17">
        <v>850</v>
      </c>
      <c r="J27" s="7" t="str">
        <f t="shared" ca="1" si="1"/>
        <v/>
      </c>
      <c r="K27" s="17">
        <v>1</v>
      </c>
      <c r="M27" s="18"/>
      <c r="N27" s="16" t="str">
        <f t="shared" ca="1" si="2"/>
        <v/>
      </c>
      <c r="P27" s="6">
        <f t="shared" si="3"/>
        <v>850</v>
      </c>
      <c r="Q27" s="6">
        <f t="shared" ca="1" si="4"/>
        <v>0</v>
      </c>
      <c r="R27" s="6">
        <f t="shared" si="5"/>
        <v>0</v>
      </c>
      <c r="S27" s="6">
        <f t="shared" ca="1" si="6"/>
        <v>1.1368683772161603E-12</v>
      </c>
      <c r="T27" s="6" t="str">
        <f>IF(H27="","",VLOOKUP(H27,'Вода SKU'!$A$1:$B$150,2,0))</f>
        <v>2.7, Альче</v>
      </c>
      <c r="U27" s="6">
        <f t="shared" ca="1" si="7"/>
        <v>9.4117647058823533</v>
      </c>
      <c r="V27" s="6">
        <f t="shared" si="8"/>
        <v>0</v>
      </c>
      <c r="W27" s="6">
        <f t="shared" ca="1" si="9"/>
        <v>0</v>
      </c>
      <c r="X27" s="6" t="str">
        <f t="shared" ca="1" si="10"/>
        <v/>
      </c>
    </row>
    <row r="28" spans="1:24" ht="13.75" customHeight="1" x14ac:dyDescent="0.2">
      <c r="A28" s="19" t="str">
        <f t="shared" ca="1" si="0"/>
        <v/>
      </c>
      <c r="B28" s="19" t="s">
        <v>30</v>
      </c>
      <c r="C28" s="19" t="s">
        <v>30</v>
      </c>
      <c r="D28" s="19" t="s">
        <v>30</v>
      </c>
      <c r="E28" s="19" t="s">
        <v>30</v>
      </c>
      <c r="F28" s="19" t="s">
        <v>30</v>
      </c>
      <c r="G28" s="19" t="s">
        <v>30</v>
      </c>
      <c r="H28" s="19" t="s">
        <v>30</v>
      </c>
      <c r="J28" s="7">
        <f t="shared" ca="1" si="1"/>
        <v>0</v>
      </c>
      <c r="M28" s="20">
        <v>8000</v>
      </c>
      <c r="N28" s="16">
        <f t="shared" ca="1" si="2"/>
        <v>850</v>
      </c>
      <c r="O28" s="19" t="s">
        <v>30</v>
      </c>
      <c r="P28" s="6">
        <f t="shared" ca="1" si="3"/>
        <v>-850</v>
      </c>
      <c r="Q28" s="6">
        <f t="shared" ca="1" si="4"/>
        <v>1.1368683772161603E-12</v>
      </c>
      <c r="R28" s="6">
        <f t="shared" si="5"/>
        <v>1</v>
      </c>
      <c r="S28" s="6">
        <f t="shared" ca="1" si="6"/>
        <v>1.1368683772161603E-12</v>
      </c>
      <c r="T28" s="6" t="str">
        <f>IF(H28="","",VLOOKUP(H28,'Вода SKU'!$A$1:$B$150,2,0))</f>
        <v>-</v>
      </c>
      <c r="U28" s="6">
        <f t="shared" ca="1" si="7"/>
        <v>9.4117647058823533</v>
      </c>
      <c r="V28" s="6">
        <f t="shared" si="8"/>
        <v>8000</v>
      </c>
      <c r="W28" s="6">
        <f t="shared" ca="1" si="9"/>
        <v>850</v>
      </c>
      <c r="X28" s="6">
        <f t="shared" ca="1" si="10"/>
        <v>850</v>
      </c>
    </row>
    <row r="29" spans="1:24" ht="13.75" customHeight="1" x14ac:dyDescent="0.2">
      <c r="A29" s="22">
        <f t="shared" ca="1" si="0"/>
        <v>8</v>
      </c>
      <c r="B29" s="22" t="s">
        <v>55</v>
      </c>
      <c r="C29" s="22">
        <v>1000</v>
      </c>
      <c r="D29" s="22" t="s">
        <v>39</v>
      </c>
      <c r="E29" s="22" t="s">
        <v>40</v>
      </c>
      <c r="F29" s="22" t="s">
        <v>41</v>
      </c>
      <c r="G29" s="22" t="s">
        <v>35</v>
      </c>
      <c r="H29" s="22" t="s">
        <v>60</v>
      </c>
      <c r="I29" s="22">
        <v>248</v>
      </c>
      <c r="J29" s="7" t="str">
        <f t="shared" ca="1" si="1"/>
        <v/>
      </c>
      <c r="K29" s="22">
        <v>1</v>
      </c>
      <c r="M29" s="18"/>
      <c r="N29" s="16" t="str">
        <f t="shared" ca="1" si="2"/>
        <v/>
      </c>
      <c r="P29" s="6">
        <f t="shared" si="3"/>
        <v>248</v>
      </c>
      <c r="Q29" s="6">
        <f t="shared" ca="1" si="4"/>
        <v>0</v>
      </c>
      <c r="R29" s="6">
        <f t="shared" si="5"/>
        <v>0</v>
      </c>
      <c r="S29" s="6">
        <f t="shared" ca="1" si="6"/>
        <v>1.1368683772161603E-12</v>
      </c>
      <c r="T29" s="6" t="str">
        <f>IF(H29="","",VLOOKUP(H29,'Вода SKU'!$A$1:$B$150,2,0))</f>
        <v>3.6, Альче</v>
      </c>
      <c r="U29" s="6">
        <f t="shared" ca="1" si="7"/>
        <v>8</v>
      </c>
      <c r="V29" s="6">
        <f t="shared" si="8"/>
        <v>0</v>
      </c>
      <c r="W29" s="6">
        <f t="shared" ca="1" si="9"/>
        <v>0</v>
      </c>
      <c r="X29" s="6" t="str">
        <f t="shared" ca="1" si="10"/>
        <v/>
      </c>
    </row>
    <row r="30" spans="1:24" ht="13.75" customHeight="1" x14ac:dyDescent="0.2">
      <c r="A30" s="21">
        <f t="shared" ca="1" si="0"/>
        <v>8</v>
      </c>
      <c r="B30" s="21" t="s">
        <v>55</v>
      </c>
      <c r="C30" s="21">
        <v>1000</v>
      </c>
      <c r="D30" s="21" t="s">
        <v>32</v>
      </c>
      <c r="E30" s="21" t="s">
        <v>33</v>
      </c>
      <c r="F30" s="21" t="s">
        <v>34</v>
      </c>
      <c r="G30" s="21" t="s">
        <v>35</v>
      </c>
      <c r="H30" s="21" t="s">
        <v>61</v>
      </c>
      <c r="I30" s="21">
        <v>502</v>
      </c>
      <c r="J30" s="7" t="str">
        <f t="shared" ca="1" si="1"/>
        <v/>
      </c>
      <c r="K30" s="21">
        <v>1</v>
      </c>
      <c r="M30" s="18"/>
      <c r="N30" s="16" t="str">
        <f t="shared" ca="1" si="2"/>
        <v/>
      </c>
      <c r="P30" s="6">
        <f t="shared" si="3"/>
        <v>502</v>
      </c>
      <c r="Q30" s="6">
        <f t="shared" ca="1" si="4"/>
        <v>0</v>
      </c>
      <c r="R30" s="6">
        <f t="shared" si="5"/>
        <v>0</v>
      </c>
      <c r="S30" s="6">
        <f t="shared" ca="1" si="6"/>
        <v>1.1368683772161603E-12</v>
      </c>
      <c r="T30" s="6" t="str">
        <f>IF(H30="","",VLOOKUP(H30,'Вода SKU'!$A$1:$B$150,2,0))</f>
        <v>3.6, Альче</v>
      </c>
      <c r="U30" s="6">
        <f t="shared" ca="1" si="7"/>
        <v>8</v>
      </c>
      <c r="V30" s="6">
        <f t="shared" si="8"/>
        <v>0</v>
      </c>
      <c r="W30" s="6">
        <f t="shared" ca="1" si="9"/>
        <v>0</v>
      </c>
      <c r="X30" s="6" t="str">
        <f t="shared" ca="1" si="10"/>
        <v/>
      </c>
    </row>
    <row r="31" spans="1:24" ht="13.75" customHeight="1" x14ac:dyDescent="0.2">
      <c r="A31" s="19" t="str">
        <f t="shared" ca="1" si="0"/>
        <v/>
      </c>
      <c r="B31" s="19" t="s">
        <v>30</v>
      </c>
      <c r="C31" s="19" t="s">
        <v>30</v>
      </c>
      <c r="D31" s="19" t="s">
        <v>30</v>
      </c>
      <c r="E31" s="19" t="s">
        <v>30</v>
      </c>
      <c r="F31" s="19" t="s">
        <v>30</v>
      </c>
      <c r="G31" s="19" t="s">
        <v>30</v>
      </c>
      <c r="H31" s="19" t="s">
        <v>30</v>
      </c>
      <c r="J31" s="7">
        <f t="shared" ca="1" si="1"/>
        <v>0</v>
      </c>
      <c r="M31" s="20">
        <v>6000</v>
      </c>
      <c r="N31" s="16">
        <f t="shared" ca="1" si="2"/>
        <v>750</v>
      </c>
      <c r="O31" s="19" t="s">
        <v>30</v>
      </c>
      <c r="P31" s="6">
        <f t="shared" ca="1" si="3"/>
        <v>-750</v>
      </c>
      <c r="Q31" s="6">
        <f t="shared" ca="1" si="4"/>
        <v>1.1368683772161603E-12</v>
      </c>
      <c r="R31" s="6">
        <f t="shared" si="5"/>
        <v>1</v>
      </c>
      <c r="S31" s="6">
        <f t="shared" ca="1" si="6"/>
        <v>1.1368683772161603E-12</v>
      </c>
      <c r="T31" s="6" t="str">
        <f>IF(H31="","",VLOOKUP(H31,'Вода SKU'!$A$1:$B$150,2,0))</f>
        <v>-</v>
      </c>
      <c r="U31" s="6">
        <f t="shared" ca="1" si="7"/>
        <v>8</v>
      </c>
      <c r="V31" s="6">
        <f t="shared" si="8"/>
        <v>6000</v>
      </c>
      <c r="W31" s="6">
        <f t="shared" ca="1" si="9"/>
        <v>750</v>
      </c>
      <c r="X31" s="6">
        <f t="shared" ca="1" si="10"/>
        <v>1000</v>
      </c>
    </row>
    <row r="32" spans="1:24" ht="13.75" customHeight="1" x14ac:dyDescent="0.2">
      <c r="J32" s="7" t="str">
        <f t="shared" ca="1" si="1"/>
        <v/>
      </c>
      <c r="M32" s="18"/>
      <c r="N32" s="16" t="str">
        <f t="shared" ca="1" si="2"/>
        <v/>
      </c>
      <c r="P32" s="6">
        <f t="shared" si="3"/>
        <v>0</v>
      </c>
      <c r="Q32" s="6">
        <f t="shared" ca="1" si="4"/>
        <v>0</v>
      </c>
      <c r="R32" s="6">
        <f t="shared" si="5"/>
        <v>0</v>
      </c>
      <c r="S32" s="6">
        <f t="shared" ca="1" si="6"/>
        <v>1.1368683772161603E-12</v>
      </c>
      <c r="T32" s="6" t="str">
        <f>IF(H32="","",VLOOKUP(H32,'Вода SKU'!$A$1:$B$150,2,0))</f>
        <v/>
      </c>
      <c r="U32" s="6">
        <f t="shared" ca="1" si="7"/>
        <v>8</v>
      </c>
      <c r="V32" s="6">
        <f t="shared" si="8"/>
        <v>0</v>
      </c>
      <c r="W32" s="6">
        <f t="shared" ca="1" si="9"/>
        <v>0</v>
      </c>
      <c r="X32" s="6" t="str">
        <f t="shared" ca="1" si="10"/>
        <v/>
      </c>
    </row>
    <row r="33" spans="10:24" ht="13.75" customHeight="1" x14ac:dyDescent="0.2">
      <c r="J33" s="7" t="str">
        <f t="shared" ca="1" si="1"/>
        <v/>
      </c>
      <c r="M33" s="18"/>
      <c r="N33" s="16" t="str">
        <f t="shared" ca="1" si="2"/>
        <v/>
      </c>
      <c r="P33" s="6">
        <f t="shared" si="3"/>
        <v>0</v>
      </c>
      <c r="Q33" s="6">
        <f t="shared" ca="1" si="4"/>
        <v>0</v>
      </c>
      <c r="R33" s="6">
        <f t="shared" si="5"/>
        <v>0</v>
      </c>
      <c r="S33" s="6">
        <f t="shared" ca="1" si="6"/>
        <v>1.1368683772161603E-12</v>
      </c>
      <c r="T33" s="6" t="str">
        <f>IF(H33="","",VLOOKUP(H33,'Вода SKU'!$A$1:$B$150,2,0))</f>
        <v/>
      </c>
      <c r="U33" s="6">
        <f t="shared" ca="1" si="7"/>
        <v>8</v>
      </c>
      <c r="V33" s="6">
        <f t="shared" si="8"/>
        <v>0</v>
      </c>
      <c r="W33" s="6">
        <f t="shared" ca="1" si="9"/>
        <v>0</v>
      </c>
      <c r="X33" s="6" t="str">
        <f t="shared" ca="1" si="10"/>
        <v/>
      </c>
    </row>
    <row r="34" spans="10:24" ht="13.75" customHeight="1" x14ac:dyDescent="0.2">
      <c r="J34" s="7" t="str">
        <f t="shared" ref="J34:J65" ca="1" si="11">IF(M34="", IF(O34="","",X34+(INDIRECT("S" &amp; ROW() - 1) - S34)),IF(O34="", "", INDIRECT("S" &amp; ROW() - 1) - S34))</f>
        <v/>
      </c>
      <c r="M34" s="18"/>
      <c r="N34" s="16" t="str">
        <f t="shared" ref="N34:N65" ca="1" si="12">IF(M34="", IF(X34=0, "", X34), IF(V34 = "", "", IF(V34/U34 = 0, "", V34/U34)))</f>
        <v/>
      </c>
      <c r="P34" s="6">
        <f t="shared" ref="P34:P65" si="13">IF(O34 = "-", -W34,I34)</f>
        <v>0</v>
      </c>
      <c r="Q34" s="6">
        <f t="shared" ref="Q34:Q65" ca="1" si="14">IF(O34 = "-", SUM(INDIRECT(ADDRESS(2,COLUMN(P34)) &amp; ":" &amp; ADDRESS(ROW(),COLUMN(P34)))), 0)</f>
        <v>0</v>
      </c>
      <c r="R34" s="6">
        <f t="shared" ref="R34:R65" si="15">IF(O34="-",1,0)</f>
        <v>0</v>
      </c>
      <c r="S34" s="6">
        <f t="shared" ref="S34:S65" ca="1" si="16">IF(Q34 = 0, INDIRECT("S" &amp; ROW() - 1), Q34)</f>
        <v>1.1368683772161603E-12</v>
      </c>
      <c r="T34" s="6" t="str">
        <f>IF(H34="","",VLOOKUP(H34,'Вода SKU'!$A$1:$B$150,2,0))</f>
        <v/>
      </c>
      <c r="U34" s="6">
        <f t="shared" ref="U34:U65" ca="1" si="17">IF(C34 = "", 8, IF(C34 = "-", 8000 / INDIRECT("C" &amp; ROW() - 1), 8000/C34))</f>
        <v>8</v>
      </c>
      <c r="V34" s="6">
        <f t="shared" ref="V34:V65" si="18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6">
        <f t="shared" ref="W34:W65" ca="1" si="19">IF(V34 = "", "", V34/U34)</f>
        <v>0</v>
      </c>
      <c r="X34" s="6" t="str">
        <f t="shared" ref="X34:X65" ca="1" si="20">IF(O34="", "", MAX(ROUND(-(INDIRECT("S" &amp; ROW() - 1) - S34)/INDIRECT("C" &amp; ROW() - 1), 0), 1) * INDIRECT("C" &amp; ROW() - 1))</f>
        <v/>
      </c>
    </row>
    <row r="35" spans="10:24" ht="13.75" customHeight="1" x14ac:dyDescent="0.2">
      <c r="J35" s="7" t="str">
        <f t="shared" ca="1" si="11"/>
        <v/>
      </c>
      <c r="M35" s="18"/>
      <c r="N35" s="16" t="str">
        <f t="shared" ca="1" si="12"/>
        <v/>
      </c>
      <c r="P35" s="6">
        <f t="shared" si="13"/>
        <v>0</v>
      </c>
      <c r="Q35" s="6">
        <f t="shared" ca="1" si="14"/>
        <v>0</v>
      </c>
      <c r="R35" s="6">
        <f t="shared" si="15"/>
        <v>0</v>
      </c>
      <c r="S35" s="6">
        <f t="shared" ca="1" si="16"/>
        <v>1.1368683772161603E-12</v>
      </c>
      <c r="T35" s="6" t="str">
        <f>IF(H35="","",VLOOKUP(H35,'Вода SKU'!$A$1:$B$150,2,0))</f>
        <v/>
      </c>
      <c r="U35" s="6">
        <f t="shared" ca="1" si="17"/>
        <v>8</v>
      </c>
      <c r="V35" s="6">
        <f t="shared" si="18"/>
        <v>0</v>
      </c>
      <c r="W35" s="6">
        <f t="shared" ca="1" si="19"/>
        <v>0</v>
      </c>
      <c r="X35" s="6" t="str">
        <f t="shared" ca="1" si="20"/>
        <v/>
      </c>
    </row>
    <row r="36" spans="10:24" ht="13.75" customHeight="1" x14ac:dyDescent="0.2">
      <c r="J36" s="7" t="str">
        <f t="shared" ca="1" si="11"/>
        <v/>
      </c>
      <c r="M36" s="18"/>
      <c r="N36" s="16" t="str">
        <f t="shared" ca="1" si="12"/>
        <v/>
      </c>
      <c r="P36" s="6">
        <f t="shared" si="13"/>
        <v>0</v>
      </c>
      <c r="Q36" s="6">
        <f t="shared" ca="1" si="14"/>
        <v>0</v>
      </c>
      <c r="R36" s="6">
        <f t="shared" si="15"/>
        <v>0</v>
      </c>
      <c r="S36" s="6">
        <f t="shared" ca="1" si="16"/>
        <v>1.1368683772161603E-12</v>
      </c>
      <c r="T36" s="6" t="str">
        <f>IF(H36="","",VLOOKUP(H36,'Вода SKU'!$A$1:$B$150,2,0))</f>
        <v/>
      </c>
      <c r="U36" s="6">
        <f t="shared" ca="1" si="17"/>
        <v>8</v>
      </c>
      <c r="V36" s="6">
        <f t="shared" si="18"/>
        <v>0</v>
      </c>
      <c r="W36" s="6">
        <f t="shared" ca="1" si="19"/>
        <v>0</v>
      </c>
      <c r="X36" s="6" t="str">
        <f t="shared" ca="1" si="20"/>
        <v/>
      </c>
    </row>
    <row r="37" spans="10:24" ht="13.75" customHeight="1" x14ac:dyDescent="0.2">
      <c r="J37" s="7" t="str">
        <f t="shared" ca="1" si="11"/>
        <v/>
      </c>
      <c r="M37" s="18"/>
      <c r="N37" s="16" t="str">
        <f t="shared" ca="1" si="12"/>
        <v/>
      </c>
      <c r="P37" s="6">
        <f t="shared" si="13"/>
        <v>0</v>
      </c>
      <c r="Q37" s="6">
        <f t="shared" ca="1" si="14"/>
        <v>0</v>
      </c>
      <c r="R37" s="6">
        <f t="shared" si="15"/>
        <v>0</v>
      </c>
      <c r="S37" s="6">
        <f t="shared" ca="1" si="16"/>
        <v>1.1368683772161603E-12</v>
      </c>
      <c r="T37" s="6" t="str">
        <f>IF(H37="","",VLOOKUP(H37,'Вода SKU'!$A$1:$B$150,2,0))</f>
        <v/>
      </c>
      <c r="U37" s="6">
        <f t="shared" ca="1" si="17"/>
        <v>8</v>
      </c>
      <c r="V37" s="6">
        <f t="shared" si="18"/>
        <v>0</v>
      </c>
      <c r="W37" s="6">
        <f t="shared" ca="1" si="19"/>
        <v>0</v>
      </c>
      <c r="X37" s="6" t="str">
        <f t="shared" ca="1" si="20"/>
        <v/>
      </c>
    </row>
    <row r="38" spans="10:24" ht="13.75" customHeight="1" x14ac:dyDescent="0.2">
      <c r="J38" s="7" t="str">
        <f t="shared" ca="1" si="11"/>
        <v/>
      </c>
      <c r="M38" s="18"/>
      <c r="N38" s="16" t="str">
        <f t="shared" ca="1" si="12"/>
        <v/>
      </c>
      <c r="P38" s="6">
        <f t="shared" si="13"/>
        <v>0</v>
      </c>
      <c r="Q38" s="6">
        <f t="shared" ca="1" si="14"/>
        <v>0</v>
      </c>
      <c r="R38" s="6">
        <f t="shared" si="15"/>
        <v>0</v>
      </c>
      <c r="S38" s="6">
        <f t="shared" ca="1" si="16"/>
        <v>1.1368683772161603E-12</v>
      </c>
      <c r="T38" s="6" t="str">
        <f>IF(H38="","",VLOOKUP(H38,'Вода SKU'!$A$1:$B$150,2,0))</f>
        <v/>
      </c>
      <c r="U38" s="6">
        <f t="shared" ca="1" si="17"/>
        <v>8</v>
      </c>
      <c r="V38" s="6">
        <f t="shared" si="18"/>
        <v>0</v>
      </c>
      <c r="W38" s="6">
        <f t="shared" ca="1" si="19"/>
        <v>0</v>
      </c>
      <c r="X38" s="6" t="str">
        <f t="shared" ca="1" si="20"/>
        <v/>
      </c>
    </row>
    <row r="39" spans="10:24" ht="13.75" customHeight="1" x14ac:dyDescent="0.2">
      <c r="J39" s="7" t="str">
        <f t="shared" ca="1" si="11"/>
        <v/>
      </c>
      <c r="M39" s="18"/>
      <c r="N39" s="16" t="str">
        <f t="shared" ca="1" si="12"/>
        <v/>
      </c>
      <c r="P39" s="6">
        <f t="shared" si="13"/>
        <v>0</v>
      </c>
      <c r="Q39" s="6">
        <f t="shared" ca="1" si="14"/>
        <v>0</v>
      </c>
      <c r="R39" s="6">
        <f t="shared" si="15"/>
        <v>0</v>
      </c>
      <c r="S39" s="6">
        <f t="shared" ca="1" si="16"/>
        <v>1.1368683772161603E-12</v>
      </c>
      <c r="T39" s="6" t="str">
        <f>IF(H39="","",VLOOKUP(H39,'Вода SKU'!$A$1:$B$150,2,0))</f>
        <v/>
      </c>
      <c r="U39" s="6">
        <f t="shared" ca="1" si="17"/>
        <v>8</v>
      </c>
      <c r="V39" s="6">
        <f t="shared" si="18"/>
        <v>0</v>
      </c>
      <c r="W39" s="6">
        <f t="shared" ca="1" si="19"/>
        <v>0</v>
      </c>
      <c r="X39" s="6" t="str">
        <f t="shared" ca="1" si="20"/>
        <v/>
      </c>
    </row>
    <row r="40" spans="10:24" ht="13.75" customHeight="1" x14ac:dyDescent="0.2">
      <c r="J40" s="7" t="str">
        <f t="shared" ca="1" si="11"/>
        <v/>
      </c>
      <c r="M40" s="18"/>
      <c r="N40" s="16" t="str">
        <f t="shared" ca="1" si="12"/>
        <v/>
      </c>
      <c r="P40" s="6">
        <f t="shared" si="13"/>
        <v>0</v>
      </c>
      <c r="Q40" s="6">
        <f t="shared" ca="1" si="14"/>
        <v>0</v>
      </c>
      <c r="R40" s="6">
        <f t="shared" si="15"/>
        <v>0</v>
      </c>
      <c r="S40" s="6">
        <f t="shared" ca="1" si="16"/>
        <v>1.1368683772161603E-12</v>
      </c>
      <c r="T40" s="6" t="str">
        <f>IF(H40="","",VLOOKUP(H40,'Вода SKU'!$A$1:$B$150,2,0))</f>
        <v/>
      </c>
      <c r="U40" s="6">
        <f t="shared" ca="1" si="17"/>
        <v>8</v>
      </c>
      <c r="V40" s="6">
        <f t="shared" si="18"/>
        <v>0</v>
      </c>
      <c r="W40" s="6">
        <f t="shared" ca="1" si="19"/>
        <v>0</v>
      </c>
      <c r="X40" s="6" t="str">
        <f t="shared" ca="1" si="20"/>
        <v/>
      </c>
    </row>
    <row r="41" spans="10:24" ht="13.75" customHeight="1" x14ac:dyDescent="0.2">
      <c r="J41" s="7" t="str">
        <f t="shared" ca="1" si="11"/>
        <v/>
      </c>
      <c r="M41" s="18"/>
      <c r="N41" s="16" t="str">
        <f t="shared" ca="1" si="12"/>
        <v/>
      </c>
      <c r="P41" s="6">
        <f t="shared" si="13"/>
        <v>0</v>
      </c>
      <c r="Q41" s="6">
        <f t="shared" ca="1" si="14"/>
        <v>0</v>
      </c>
      <c r="R41" s="6">
        <f t="shared" si="15"/>
        <v>0</v>
      </c>
      <c r="S41" s="6">
        <f t="shared" ca="1" si="16"/>
        <v>1.1368683772161603E-12</v>
      </c>
      <c r="T41" s="6" t="str">
        <f>IF(H41="","",VLOOKUP(H41,'Вода SKU'!$A$1:$B$150,2,0))</f>
        <v/>
      </c>
      <c r="U41" s="6">
        <f t="shared" ca="1" si="17"/>
        <v>8</v>
      </c>
      <c r="V41" s="6">
        <f t="shared" si="18"/>
        <v>0</v>
      </c>
      <c r="W41" s="6">
        <f t="shared" ca="1" si="19"/>
        <v>0</v>
      </c>
      <c r="X41" s="6" t="str">
        <f t="shared" ca="1" si="20"/>
        <v/>
      </c>
    </row>
    <row r="42" spans="10:24" ht="13.75" customHeight="1" x14ac:dyDescent="0.2">
      <c r="J42" s="7" t="str">
        <f t="shared" ca="1" si="11"/>
        <v/>
      </c>
      <c r="M42" s="18"/>
      <c r="N42" s="16" t="str">
        <f t="shared" ca="1" si="12"/>
        <v/>
      </c>
      <c r="P42" s="6">
        <f t="shared" si="13"/>
        <v>0</v>
      </c>
      <c r="Q42" s="6">
        <f t="shared" ca="1" si="14"/>
        <v>0</v>
      </c>
      <c r="R42" s="6">
        <f t="shared" si="15"/>
        <v>0</v>
      </c>
      <c r="S42" s="6">
        <f t="shared" ca="1" si="16"/>
        <v>1.1368683772161603E-12</v>
      </c>
      <c r="T42" s="6" t="str">
        <f>IF(H42="","",VLOOKUP(H42,'Вода SKU'!$A$1:$B$150,2,0))</f>
        <v/>
      </c>
      <c r="U42" s="6">
        <f t="shared" ca="1" si="17"/>
        <v>8</v>
      </c>
      <c r="V42" s="6">
        <f t="shared" si="18"/>
        <v>0</v>
      </c>
      <c r="W42" s="6">
        <f t="shared" ca="1" si="19"/>
        <v>0</v>
      </c>
      <c r="X42" s="6" t="str">
        <f t="shared" ca="1" si="20"/>
        <v/>
      </c>
    </row>
    <row r="43" spans="10:24" ht="13.75" customHeight="1" x14ac:dyDescent="0.2">
      <c r="J43" s="7" t="str">
        <f t="shared" ca="1" si="11"/>
        <v/>
      </c>
      <c r="M43" s="18"/>
      <c r="N43" s="16" t="str">
        <f t="shared" ca="1" si="12"/>
        <v/>
      </c>
      <c r="P43" s="6">
        <f t="shared" si="13"/>
        <v>0</v>
      </c>
      <c r="Q43" s="6">
        <f t="shared" ca="1" si="14"/>
        <v>0</v>
      </c>
      <c r="R43" s="6">
        <f t="shared" si="15"/>
        <v>0</v>
      </c>
      <c r="S43" s="6">
        <f t="shared" ca="1" si="16"/>
        <v>1.1368683772161603E-12</v>
      </c>
      <c r="T43" s="6" t="str">
        <f>IF(H43="","",VLOOKUP(H43,'Вода SKU'!$A$1:$B$150,2,0))</f>
        <v/>
      </c>
      <c r="U43" s="6">
        <f t="shared" ca="1" si="17"/>
        <v>8</v>
      </c>
      <c r="V43" s="6">
        <f t="shared" si="18"/>
        <v>0</v>
      </c>
      <c r="W43" s="6">
        <f t="shared" ca="1" si="19"/>
        <v>0</v>
      </c>
      <c r="X43" s="6" t="str">
        <f t="shared" ca="1" si="20"/>
        <v/>
      </c>
    </row>
    <row r="44" spans="10:24" ht="13.75" customHeight="1" x14ac:dyDescent="0.2">
      <c r="J44" s="7" t="str">
        <f t="shared" ca="1" si="11"/>
        <v/>
      </c>
      <c r="M44" s="18"/>
      <c r="N44" s="16" t="str">
        <f t="shared" ca="1" si="12"/>
        <v/>
      </c>
      <c r="P44" s="6">
        <f t="shared" si="13"/>
        <v>0</v>
      </c>
      <c r="Q44" s="6">
        <f t="shared" ca="1" si="14"/>
        <v>0</v>
      </c>
      <c r="R44" s="6">
        <f t="shared" si="15"/>
        <v>0</v>
      </c>
      <c r="S44" s="6">
        <f t="shared" ca="1" si="16"/>
        <v>1.1368683772161603E-12</v>
      </c>
      <c r="T44" s="6" t="str">
        <f>IF(H44="","",VLOOKUP(H44,'Вода SKU'!$A$1:$B$150,2,0))</f>
        <v/>
      </c>
      <c r="U44" s="6">
        <f t="shared" ca="1" si="17"/>
        <v>8</v>
      </c>
      <c r="V44" s="6">
        <f t="shared" si="18"/>
        <v>0</v>
      </c>
      <c r="W44" s="6">
        <f t="shared" ca="1" si="19"/>
        <v>0</v>
      </c>
      <c r="X44" s="6" t="str">
        <f t="shared" ca="1" si="20"/>
        <v/>
      </c>
    </row>
    <row r="45" spans="10:24" ht="13.75" customHeight="1" x14ac:dyDescent="0.2">
      <c r="J45" s="7" t="str">
        <f t="shared" ca="1" si="11"/>
        <v/>
      </c>
      <c r="M45" s="18"/>
      <c r="N45" s="16" t="str">
        <f t="shared" ca="1" si="12"/>
        <v/>
      </c>
      <c r="P45" s="6">
        <f t="shared" si="13"/>
        <v>0</v>
      </c>
      <c r="Q45" s="6">
        <f t="shared" ca="1" si="14"/>
        <v>0</v>
      </c>
      <c r="R45" s="6">
        <f t="shared" si="15"/>
        <v>0</v>
      </c>
      <c r="S45" s="6">
        <f t="shared" ca="1" si="16"/>
        <v>1.1368683772161603E-12</v>
      </c>
      <c r="T45" s="6" t="str">
        <f>IF(H45="","",VLOOKUP(H45,'Вода SKU'!$A$1:$B$150,2,0))</f>
        <v/>
      </c>
      <c r="U45" s="6">
        <f t="shared" ca="1" si="17"/>
        <v>8</v>
      </c>
      <c r="V45" s="6">
        <f t="shared" si="18"/>
        <v>0</v>
      </c>
      <c r="W45" s="6">
        <f t="shared" ca="1" si="19"/>
        <v>0</v>
      </c>
      <c r="X45" s="6" t="str">
        <f t="shared" ca="1" si="20"/>
        <v/>
      </c>
    </row>
    <row r="46" spans="10:24" ht="13.75" customHeight="1" x14ac:dyDescent="0.2">
      <c r="J46" s="7" t="str">
        <f t="shared" ca="1" si="11"/>
        <v/>
      </c>
      <c r="M46" s="18"/>
      <c r="N46" s="16" t="str">
        <f t="shared" ca="1" si="12"/>
        <v/>
      </c>
      <c r="P46" s="6">
        <f t="shared" si="13"/>
        <v>0</v>
      </c>
      <c r="Q46" s="6">
        <f t="shared" ca="1" si="14"/>
        <v>0</v>
      </c>
      <c r="R46" s="6">
        <f t="shared" si="15"/>
        <v>0</v>
      </c>
      <c r="S46" s="6">
        <f t="shared" ca="1" si="16"/>
        <v>1.1368683772161603E-12</v>
      </c>
      <c r="T46" s="6" t="str">
        <f>IF(H46="","",VLOOKUP(H46,'Вода SKU'!$A$1:$B$150,2,0))</f>
        <v/>
      </c>
      <c r="U46" s="6">
        <f t="shared" ca="1" si="17"/>
        <v>8</v>
      </c>
      <c r="V46" s="6">
        <f t="shared" si="18"/>
        <v>0</v>
      </c>
      <c r="W46" s="6">
        <f t="shared" ca="1" si="19"/>
        <v>0</v>
      </c>
      <c r="X46" s="6" t="str">
        <f t="shared" ca="1" si="20"/>
        <v/>
      </c>
    </row>
    <row r="47" spans="10:24" ht="13.75" customHeight="1" x14ac:dyDescent="0.2">
      <c r="J47" s="7" t="str">
        <f t="shared" ca="1" si="11"/>
        <v/>
      </c>
      <c r="M47" s="18"/>
      <c r="N47" s="16" t="str">
        <f t="shared" ca="1" si="12"/>
        <v/>
      </c>
      <c r="P47" s="6">
        <f t="shared" si="13"/>
        <v>0</v>
      </c>
      <c r="Q47" s="6">
        <f t="shared" ca="1" si="14"/>
        <v>0</v>
      </c>
      <c r="R47" s="6">
        <f t="shared" si="15"/>
        <v>0</v>
      </c>
      <c r="S47" s="6">
        <f t="shared" ca="1" si="16"/>
        <v>1.1368683772161603E-12</v>
      </c>
      <c r="T47" s="6" t="str">
        <f>IF(H47="","",VLOOKUP(H47,'Вода SKU'!$A$1:$B$150,2,0))</f>
        <v/>
      </c>
      <c r="U47" s="6">
        <f t="shared" ca="1" si="17"/>
        <v>8</v>
      </c>
      <c r="V47" s="6">
        <f t="shared" si="18"/>
        <v>0</v>
      </c>
      <c r="W47" s="6">
        <f t="shared" ca="1" si="19"/>
        <v>0</v>
      </c>
      <c r="X47" s="6" t="str">
        <f t="shared" ca="1" si="20"/>
        <v/>
      </c>
    </row>
    <row r="48" spans="10:24" ht="13.75" customHeight="1" x14ac:dyDescent="0.2">
      <c r="J48" s="7" t="str">
        <f t="shared" ca="1" si="11"/>
        <v/>
      </c>
      <c r="M48" s="18"/>
      <c r="N48" s="16" t="str">
        <f t="shared" ca="1" si="12"/>
        <v/>
      </c>
      <c r="P48" s="6">
        <f t="shared" si="13"/>
        <v>0</v>
      </c>
      <c r="Q48" s="6">
        <f t="shared" ca="1" si="14"/>
        <v>0</v>
      </c>
      <c r="R48" s="6">
        <f t="shared" si="15"/>
        <v>0</v>
      </c>
      <c r="S48" s="6">
        <f t="shared" ca="1" si="16"/>
        <v>1.1368683772161603E-12</v>
      </c>
      <c r="T48" s="6" t="str">
        <f>IF(H48="","",VLOOKUP(H48,'Вода SKU'!$A$1:$B$150,2,0))</f>
        <v/>
      </c>
      <c r="U48" s="6">
        <f t="shared" ca="1" si="17"/>
        <v>8</v>
      </c>
      <c r="V48" s="6">
        <f t="shared" si="18"/>
        <v>0</v>
      </c>
      <c r="W48" s="6">
        <f t="shared" ca="1" si="19"/>
        <v>0</v>
      </c>
      <c r="X48" s="6" t="str">
        <f t="shared" ca="1" si="20"/>
        <v/>
      </c>
    </row>
    <row r="49" spans="10:24" ht="13.75" customHeight="1" x14ac:dyDescent="0.2">
      <c r="J49" s="7" t="str">
        <f t="shared" ca="1" si="11"/>
        <v/>
      </c>
      <c r="M49" s="18"/>
      <c r="N49" s="16" t="str">
        <f t="shared" ca="1" si="12"/>
        <v/>
      </c>
      <c r="P49" s="6">
        <f t="shared" si="13"/>
        <v>0</v>
      </c>
      <c r="Q49" s="6">
        <f t="shared" ca="1" si="14"/>
        <v>0</v>
      </c>
      <c r="R49" s="6">
        <f t="shared" si="15"/>
        <v>0</v>
      </c>
      <c r="S49" s="6">
        <f t="shared" ca="1" si="16"/>
        <v>1.1368683772161603E-12</v>
      </c>
      <c r="T49" s="6" t="str">
        <f>IF(H49="","",VLOOKUP(H49,'Вода SKU'!$A$1:$B$150,2,0))</f>
        <v/>
      </c>
      <c r="U49" s="6">
        <f t="shared" ca="1" si="17"/>
        <v>8</v>
      </c>
      <c r="V49" s="6">
        <f t="shared" si="18"/>
        <v>0</v>
      </c>
      <c r="W49" s="6">
        <f t="shared" ca="1" si="19"/>
        <v>0</v>
      </c>
      <c r="X49" s="6" t="str">
        <f t="shared" ca="1" si="20"/>
        <v/>
      </c>
    </row>
    <row r="50" spans="10:24" ht="13.75" customHeight="1" x14ac:dyDescent="0.2">
      <c r="J50" s="7" t="str">
        <f t="shared" ca="1" si="11"/>
        <v/>
      </c>
      <c r="M50" s="18"/>
      <c r="N50" s="16" t="str">
        <f t="shared" ca="1" si="12"/>
        <v/>
      </c>
      <c r="P50" s="6">
        <f t="shared" si="13"/>
        <v>0</v>
      </c>
      <c r="Q50" s="6">
        <f t="shared" ca="1" si="14"/>
        <v>0</v>
      </c>
      <c r="R50" s="6">
        <f t="shared" si="15"/>
        <v>0</v>
      </c>
      <c r="S50" s="6">
        <f t="shared" ca="1" si="16"/>
        <v>1.1368683772161603E-12</v>
      </c>
      <c r="T50" s="6" t="str">
        <f>IF(H50="","",VLOOKUP(H50,'Вода SKU'!$A$1:$B$150,2,0))</f>
        <v/>
      </c>
      <c r="U50" s="6">
        <f t="shared" ca="1" si="17"/>
        <v>8</v>
      </c>
      <c r="V50" s="6">
        <f t="shared" si="18"/>
        <v>0</v>
      </c>
      <c r="W50" s="6">
        <f t="shared" ca="1" si="19"/>
        <v>0</v>
      </c>
      <c r="X50" s="6" t="str">
        <f t="shared" ca="1" si="20"/>
        <v/>
      </c>
    </row>
    <row r="51" spans="10:24" ht="13.75" customHeight="1" x14ac:dyDescent="0.2">
      <c r="J51" s="7" t="str">
        <f t="shared" ca="1" si="11"/>
        <v/>
      </c>
      <c r="M51" s="18"/>
      <c r="N51" s="16" t="str">
        <f t="shared" ca="1" si="12"/>
        <v/>
      </c>
      <c r="P51" s="6">
        <f t="shared" si="13"/>
        <v>0</v>
      </c>
      <c r="Q51" s="6">
        <f t="shared" ca="1" si="14"/>
        <v>0</v>
      </c>
      <c r="R51" s="6">
        <f t="shared" si="15"/>
        <v>0</v>
      </c>
      <c r="S51" s="6">
        <f t="shared" ca="1" si="16"/>
        <v>1.1368683772161603E-12</v>
      </c>
      <c r="T51" s="6" t="str">
        <f>IF(H51="","",VLOOKUP(H51,'Вода SKU'!$A$1:$B$150,2,0))</f>
        <v/>
      </c>
      <c r="U51" s="6">
        <f t="shared" ca="1" si="17"/>
        <v>8</v>
      </c>
      <c r="V51" s="6">
        <f t="shared" si="18"/>
        <v>0</v>
      </c>
      <c r="W51" s="6">
        <f t="shared" ca="1" si="19"/>
        <v>0</v>
      </c>
      <c r="X51" s="6" t="str">
        <f t="shared" ca="1" si="20"/>
        <v/>
      </c>
    </row>
    <row r="52" spans="10:24" ht="13.75" customHeight="1" x14ac:dyDescent="0.2">
      <c r="J52" s="7" t="str">
        <f t="shared" ca="1" si="11"/>
        <v/>
      </c>
      <c r="M52" s="18"/>
      <c r="N52" s="16" t="str">
        <f t="shared" ca="1" si="12"/>
        <v/>
      </c>
      <c r="P52" s="6">
        <f t="shared" si="13"/>
        <v>0</v>
      </c>
      <c r="Q52" s="6">
        <f t="shared" ca="1" si="14"/>
        <v>0</v>
      </c>
      <c r="R52" s="6">
        <f t="shared" si="15"/>
        <v>0</v>
      </c>
      <c r="S52" s="6">
        <f t="shared" ca="1" si="16"/>
        <v>1.1368683772161603E-12</v>
      </c>
      <c r="T52" s="6" t="str">
        <f>IF(H52="","",VLOOKUP(H52,'Вода SKU'!$A$1:$B$150,2,0))</f>
        <v/>
      </c>
      <c r="U52" s="6">
        <f t="shared" ca="1" si="17"/>
        <v>8</v>
      </c>
      <c r="V52" s="6">
        <f t="shared" si="18"/>
        <v>0</v>
      </c>
      <c r="W52" s="6">
        <f t="shared" ca="1" si="19"/>
        <v>0</v>
      </c>
      <c r="X52" s="6" t="str">
        <f t="shared" ca="1" si="20"/>
        <v/>
      </c>
    </row>
    <row r="53" spans="10:24" ht="13.75" customHeight="1" x14ac:dyDescent="0.2">
      <c r="J53" s="7" t="str">
        <f t="shared" ca="1" si="11"/>
        <v/>
      </c>
      <c r="M53" s="18"/>
      <c r="N53" s="16" t="str">
        <f t="shared" ca="1" si="12"/>
        <v/>
      </c>
      <c r="P53" s="6">
        <f t="shared" si="13"/>
        <v>0</v>
      </c>
      <c r="Q53" s="6">
        <f t="shared" ca="1" si="14"/>
        <v>0</v>
      </c>
      <c r="R53" s="6">
        <f t="shared" si="15"/>
        <v>0</v>
      </c>
      <c r="S53" s="6">
        <f t="shared" ca="1" si="16"/>
        <v>1.1368683772161603E-12</v>
      </c>
      <c r="T53" s="6" t="str">
        <f>IF(H53="","",VLOOKUP(H53,'Вода SKU'!$A$1:$B$150,2,0))</f>
        <v/>
      </c>
      <c r="U53" s="6">
        <f t="shared" ca="1" si="17"/>
        <v>8</v>
      </c>
      <c r="V53" s="6">
        <f t="shared" si="18"/>
        <v>0</v>
      </c>
      <c r="W53" s="6">
        <f t="shared" ca="1" si="19"/>
        <v>0</v>
      </c>
      <c r="X53" s="6" t="str">
        <f t="shared" ca="1" si="20"/>
        <v/>
      </c>
    </row>
    <row r="54" spans="10:24" ht="13.75" customHeight="1" x14ac:dyDescent="0.2">
      <c r="J54" s="7" t="str">
        <f t="shared" ca="1" si="11"/>
        <v/>
      </c>
      <c r="M54" s="18"/>
      <c r="N54" s="16" t="str">
        <f t="shared" ca="1" si="12"/>
        <v/>
      </c>
      <c r="P54" s="6">
        <f t="shared" si="13"/>
        <v>0</v>
      </c>
      <c r="Q54" s="6">
        <f t="shared" ca="1" si="14"/>
        <v>0</v>
      </c>
      <c r="R54" s="6">
        <f t="shared" si="15"/>
        <v>0</v>
      </c>
      <c r="S54" s="6">
        <f t="shared" ca="1" si="16"/>
        <v>1.1368683772161603E-12</v>
      </c>
      <c r="T54" s="6" t="str">
        <f>IF(H54="","",VLOOKUP(H54,'Вода SKU'!$A$1:$B$150,2,0))</f>
        <v/>
      </c>
      <c r="U54" s="6">
        <f t="shared" ca="1" si="17"/>
        <v>8</v>
      </c>
      <c r="V54" s="6">
        <f t="shared" si="18"/>
        <v>0</v>
      </c>
      <c r="W54" s="6">
        <f t="shared" ca="1" si="19"/>
        <v>0</v>
      </c>
      <c r="X54" s="6" t="str">
        <f t="shared" ca="1" si="20"/>
        <v/>
      </c>
    </row>
    <row r="55" spans="10:24" ht="13.75" customHeight="1" x14ac:dyDescent="0.2">
      <c r="J55" s="7" t="str">
        <f t="shared" ca="1" si="11"/>
        <v/>
      </c>
      <c r="M55" s="18"/>
      <c r="N55" s="16" t="str">
        <f t="shared" ca="1" si="12"/>
        <v/>
      </c>
      <c r="P55" s="6">
        <f t="shared" si="13"/>
        <v>0</v>
      </c>
      <c r="Q55" s="6">
        <f t="shared" ca="1" si="14"/>
        <v>0</v>
      </c>
      <c r="R55" s="6">
        <f t="shared" si="15"/>
        <v>0</v>
      </c>
      <c r="S55" s="6">
        <f t="shared" ca="1" si="16"/>
        <v>1.1368683772161603E-12</v>
      </c>
      <c r="T55" s="6" t="str">
        <f>IF(H55="","",VLOOKUP(H55,'Вода SKU'!$A$1:$B$150,2,0))</f>
        <v/>
      </c>
      <c r="U55" s="6">
        <f t="shared" ca="1" si="17"/>
        <v>8</v>
      </c>
      <c r="V55" s="6">
        <f t="shared" si="18"/>
        <v>0</v>
      </c>
      <c r="W55" s="6">
        <f t="shared" ca="1" si="19"/>
        <v>0</v>
      </c>
      <c r="X55" s="6" t="str">
        <f t="shared" ca="1" si="20"/>
        <v/>
      </c>
    </row>
    <row r="56" spans="10:24" ht="13.75" customHeight="1" x14ac:dyDescent="0.2">
      <c r="J56" s="7" t="str">
        <f t="shared" ca="1" si="11"/>
        <v/>
      </c>
      <c r="M56" s="18"/>
      <c r="N56" s="16" t="str">
        <f t="shared" ca="1" si="12"/>
        <v/>
      </c>
      <c r="P56" s="6">
        <f t="shared" si="13"/>
        <v>0</v>
      </c>
      <c r="Q56" s="6">
        <f t="shared" ca="1" si="14"/>
        <v>0</v>
      </c>
      <c r="R56" s="6">
        <f t="shared" si="15"/>
        <v>0</v>
      </c>
      <c r="S56" s="6">
        <f t="shared" ca="1" si="16"/>
        <v>1.1368683772161603E-12</v>
      </c>
      <c r="T56" s="6" t="str">
        <f>IF(H56="","",VLOOKUP(H56,'Вода SKU'!$A$1:$B$150,2,0))</f>
        <v/>
      </c>
      <c r="U56" s="6">
        <f t="shared" ca="1" si="17"/>
        <v>8</v>
      </c>
      <c r="V56" s="6">
        <f t="shared" si="18"/>
        <v>0</v>
      </c>
      <c r="W56" s="6">
        <f t="shared" ca="1" si="19"/>
        <v>0</v>
      </c>
      <c r="X56" s="6" t="str">
        <f t="shared" ca="1" si="20"/>
        <v/>
      </c>
    </row>
    <row r="57" spans="10:24" ht="13.75" customHeight="1" x14ac:dyDescent="0.2">
      <c r="J57" s="7" t="str">
        <f t="shared" ca="1" si="11"/>
        <v/>
      </c>
      <c r="M57" s="18"/>
      <c r="N57" s="16" t="str">
        <f t="shared" ca="1" si="12"/>
        <v/>
      </c>
      <c r="P57" s="6">
        <f t="shared" si="13"/>
        <v>0</v>
      </c>
      <c r="Q57" s="6">
        <f t="shared" ca="1" si="14"/>
        <v>0</v>
      </c>
      <c r="R57" s="6">
        <f t="shared" si="15"/>
        <v>0</v>
      </c>
      <c r="S57" s="6">
        <f t="shared" ca="1" si="16"/>
        <v>1.1368683772161603E-12</v>
      </c>
      <c r="T57" s="6" t="str">
        <f>IF(H57="","",VLOOKUP(H57,'Вода SKU'!$A$1:$B$150,2,0))</f>
        <v/>
      </c>
      <c r="U57" s="6">
        <f t="shared" ca="1" si="17"/>
        <v>8</v>
      </c>
      <c r="V57" s="6">
        <f t="shared" si="18"/>
        <v>0</v>
      </c>
      <c r="W57" s="6">
        <f t="shared" ca="1" si="19"/>
        <v>0</v>
      </c>
      <c r="X57" s="6" t="str">
        <f t="shared" ca="1" si="20"/>
        <v/>
      </c>
    </row>
    <row r="58" spans="10:24" ht="13.75" customHeight="1" x14ac:dyDescent="0.2">
      <c r="J58" s="7" t="str">
        <f t="shared" ca="1" si="11"/>
        <v/>
      </c>
      <c r="M58" s="18"/>
      <c r="N58" s="16" t="str">
        <f t="shared" ca="1" si="12"/>
        <v/>
      </c>
      <c r="P58" s="6">
        <f t="shared" si="13"/>
        <v>0</v>
      </c>
      <c r="Q58" s="6">
        <f t="shared" ca="1" si="14"/>
        <v>0</v>
      </c>
      <c r="R58" s="6">
        <f t="shared" si="15"/>
        <v>0</v>
      </c>
      <c r="S58" s="6">
        <f t="shared" ca="1" si="16"/>
        <v>1.1368683772161603E-12</v>
      </c>
      <c r="T58" s="6" t="str">
        <f>IF(H58="","",VLOOKUP(H58,'Вода SKU'!$A$1:$B$150,2,0))</f>
        <v/>
      </c>
      <c r="U58" s="6">
        <f t="shared" ca="1" si="17"/>
        <v>8</v>
      </c>
      <c r="V58" s="6">
        <f t="shared" si="18"/>
        <v>0</v>
      </c>
      <c r="W58" s="6">
        <f t="shared" ca="1" si="19"/>
        <v>0</v>
      </c>
      <c r="X58" s="6" t="str">
        <f t="shared" ca="1" si="20"/>
        <v/>
      </c>
    </row>
    <row r="59" spans="10:24" ht="13.75" customHeight="1" x14ac:dyDescent="0.2">
      <c r="J59" s="7" t="str">
        <f t="shared" ca="1" si="11"/>
        <v/>
      </c>
      <c r="M59" s="16"/>
      <c r="N59" s="16" t="str">
        <f t="shared" ca="1" si="12"/>
        <v/>
      </c>
      <c r="P59" s="6">
        <f t="shared" si="13"/>
        <v>0</v>
      </c>
      <c r="Q59" s="6">
        <f t="shared" ca="1" si="14"/>
        <v>0</v>
      </c>
      <c r="R59" s="6">
        <f t="shared" si="15"/>
        <v>0</v>
      </c>
      <c r="S59" s="6">
        <f t="shared" ca="1" si="16"/>
        <v>1.1368683772161603E-12</v>
      </c>
      <c r="T59" s="6" t="str">
        <f>IF(H59="","",VLOOKUP(H59,'Вода SKU'!$A$1:$B$150,2,0))</f>
        <v/>
      </c>
      <c r="U59" s="6">
        <f t="shared" ca="1" si="17"/>
        <v>8</v>
      </c>
      <c r="V59" s="6">
        <f t="shared" si="18"/>
        <v>0</v>
      </c>
      <c r="W59" s="6">
        <f t="shared" ca="1" si="19"/>
        <v>0</v>
      </c>
      <c r="X59" s="6" t="str">
        <f t="shared" ca="1" si="20"/>
        <v/>
      </c>
    </row>
    <row r="60" spans="10:24" ht="13.75" customHeight="1" x14ac:dyDescent="0.2">
      <c r="J60" s="7" t="str">
        <f t="shared" ca="1" si="11"/>
        <v/>
      </c>
      <c r="M60" s="18"/>
      <c r="N60" s="16" t="str">
        <f t="shared" ca="1" si="12"/>
        <v/>
      </c>
      <c r="P60" s="6">
        <f t="shared" si="13"/>
        <v>0</v>
      </c>
      <c r="Q60" s="6">
        <f t="shared" ca="1" si="14"/>
        <v>0</v>
      </c>
      <c r="R60" s="6">
        <f t="shared" si="15"/>
        <v>0</v>
      </c>
      <c r="S60" s="6">
        <f t="shared" ca="1" si="16"/>
        <v>1.1368683772161603E-12</v>
      </c>
      <c r="T60" s="6" t="str">
        <f>IF(H60="","",VLOOKUP(H60,'Вода SKU'!$A$1:$B$150,2,0))</f>
        <v/>
      </c>
      <c r="U60" s="6">
        <f t="shared" ca="1" si="17"/>
        <v>8</v>
      </c>
      <c r="V60" s="6">
        <f t="shared" si="18"/>
        <v>0</v>
      </c>
      <c r="W60" s="6">
        <f t="shared" ca="1" si="19"/>
        <v>0</v>
      </c>
      <c r="X60" s="6" t="str">
        <f t="shared" ca="1" si="20"/>
        <v/>
      </c>
    </row>
    <row r="61" spans="10:24" ht="13.75" customHeight="1" x14ac:dyDescent="0.2">
      <c r="J61" s="7" t="str">
        <f t="shared" ca="1" si="11"/>
        <v/>
      </c>
      <c r="M61" s="18"/>
      <c r="N61" s="16" t="str">
        <f t="shared" ca="1" si="12"/>
        <v/>
      </c>
      <c r="P61" s="6">
        <f t="shared" si="13"/>
        <v>0</v>
      </c>
      <c r="Q61" s="6">
        <f t="shared" ca="1" si="14"/>
        <v>0</v>
      </c>
      <c r="R61" s="6">
        <f t="shared" si="15"/>
        <v>0</v>
      </c>
      <c r="S61" s="6">
        <f t="shared" ca="1" si="16"/>
        <v>1.1368683772161603E-12</v>
      </c>
      <c r="T61" s="6" t="str">
        <f>IF(H61="","",VLOOKUP(H61,'Вода SKU'!$A$1:$B$150,2,0))</f>
        <v/>
      </c>
      <c r="U61" s="6">
        <f t="shared" ca="1" si="17"/>
        <v>8</v>
      </c>
      <c r="V61" s="6">
        <f t="shared" si="18"/>
        <v>0</v>
      </c>
      <c r="W61" s="6">
        <f t="shared" ca="1" si="19"/>
        <v>0</v>
      </c>
      <c r="X61" s="6" t="str">
        <f t="shared" ca="1" si="20"/>
        <v/>
      </c>
    </row>
    <row r="62" spans="10:24" ht="13.75" customHeight="1" x14ac:dyDescent="0.2">
      <c r="J62" s="7" t="str">
        <f t="shared" ca="1" si="11"/>
        <v/>
      </c>
      <c r="M62" s="18"/>
      <c r="N62" s="16" t="str">
        <f t="shared" ca="1" si="12"/>
        <v/>
      </c>
      <c r="P62" s="6">
        <f t="shared" si="13"/>
        <v>0</v>
      </c>
      <c r="Q62" s="6">
        <f t="shared" ca="1" si="14"/>
        <v>0</v>
      </c>
      <c r="R62" s="6">
        <f t="shared" si="15"/>
        <v>0</v>
      </c>
      <c r="S62" s="6">
        <f t="shared" ca="1" si="16"/>
        <v>1.1368683772161603E-12</v>
      </c>
      <c r="T62" s="6" t="str">
        <f>IF(H62="","",VLOOKUP(H62,'Вода SKU'!$A$1:$B$150,2,0))</f>
        <v/>
      </c>
      <c r="U62" s="6">
        <f t="shared" ca="1" si="17"/>
        <v>8</v>
      </c>
      <c r="V62" s="6">
        <f t="shared" si="18"/>
        <v>0</v>
      </c>
      <c r="W62" s="6">
        <f t="shared" ca="1" si="19"/>
        <v>0</v>
      </c>
      <c r="X62" s="6" t="str">
        <f t="shared" ca="1" si="20"/>
        <v/>
      </c>
    </row>
    <row r="63" spans="10:24" ht="13.75" customHeight="1" x14ac:dyDescent="0.2">
      <c r="J63" s="7" t="str">
        <f t="shared" ca="1" si="11"/>
        <v/>
      </c>
      <c r="M63" s="18"/>
      <c r="N63" s="16" t="str">
        <f t="shared" ca="1" si="12"/>
        <v/>
      </c>
      <c r="P63" s="6">
        <f t="shared" si="13"/>
        <v>0</v>
      </c>
      <c r="Q63" s="6">
        <f t="shared" ca="1" si="14"/>
        <v>0</v>
      </c>
      <c r="R63" s="6">
        <f t="shared" si="15"/>
        <v>0</v>
      </c>
      <c r="S63" s="6">
        <f t="shared" ca="1" si="16"/>
        <v>1.1368683772161603E-12</v>
      </c>
      <c r="T63" s="6" t="str">
        <f>IF(H63="","",VLOOKUP(H63,'Вода SKU'!$A$1:$B$150,2,0))</f>
        <v/>
      </c>
      <c r="U63" s="6">
        <f t="shared" ca="1" si="17"/>
        <v>8</v>
      </c>
      <c r="V63" s="6">
        <f t="shared" si="18"/>
        <v>0</v>
      </c>
      <c r="W63" s="6">
        <f t="shared" ca="1" si="19"/>
        <v>0</v>
      </c>
      <c r="X63" s="6" t="str">
        <f t="shared" ca="1" si="20"/>
        <v/>
      </c>
    </row>
    <row r="64" spans="10:24" ht="13.75" customHeight="1" x14ac:dyDescent="0.2">
      <c r="J64" s="7" t="str">
        <f t="shared" ca="1" si="11"/>
        <v/>
      </c>
      <c r="M64" s="18"/>
      <c r="N64" s="16" t="str">
        <f t="shared" ca="1" si="12"/>
        <v/>
      </c>
      <c r="P64" s="6">
        <f t="shared" si="13"/>
        <v>0</v>
      </c>
      <c r="Q64" s="6">
        <f t="shared" ca="1" si="14"/>
        <v>0</v>
      </c>
      <c r="R64" s="6">
        <f t="shared" si="15"/>
        <v>0</v>
      </c>
      <c r="S64" s="6">
        <f t="shared" ca="1" si="16"/>
        <v>1.1368683772161603E-12</v>
      </c>
      <c r="T64" s="6" t="str">
        <f>IF(H64="","",VLOOKUP(H64,'Вода SKU'!$A$1:$B$150,2,0))</f>
        <v/>
      </c>
      <c r="U64" s="6">
        <f t="shared" ca="1" si="17"/>
        <v>8</v>
      </c>
      <c r="V64" s="6">
        <f t="shared" si="18"/>
        <v>0</v>
      </c>
      <c r="W64" s="6">
        <f t="shared" ca="1" si="19"/>
        <v>0</v>
      </c>
      <c r="X64" s="6" t="str">
        <f t="shared" ca="1" si="20"/>
        <v/>
      </c>
    </row>
    <row r="65" spans="10:24" ht="13.75" customHeight="1" x14ac:dyDescent="0.2">
      <c r="J65" s="7" t="str">
        <f t="shared" ca="1" si="11"/>
        <v/>
      </c>
      <c r="M65" s="18"/>
      <c r="N65" s="16" t="str">
        <f t="shared" ca="1" si="12"/>
        <v/>
      </c>
      <c r="P65" s="6">
        <f t="shared" si="13"/>
        <v>0</v>
      </c>
      <c r="Q65" s="6">
        <f t="shared" ca="1" si="14"/>
        <v>0</v>
      </c>
      <c r="R65" s="6">
        <f t="shared" si="15"/>
        <v>0</v>
      </c>
      <c r="S65" s="6">
        <f t="shared" ca="1" si="16"/>
        <v>1.1368683772161603E-12</v>
      </c>
      <c r="T65" s="6" t="str">
        <f>IF(H65="","",VLOOKUP(H65,'Вода SKU'!$A$1:$B$150,2,0))</f>
        <v/>
      </c>
      <c r="U65" s="6">
        <f t="shared" ca="1" si="17"/>
        <v>8</v>
      </c>
      <c r="V65" s="6">
        <f t="shared" si="18"/>
        <v>0</v>
      </c>
      <c r="W65" s="6">
        <f t="shared" ca="1" si="19"/>
        <v>0</v>
      </c>
      <c r="X65" s="6" t="str">
        <f t="shared" ca="1" si="20"/>
        <v/>
      </c>
    </row>
    <row r="66" spans="10:24" ht="13.75" customHeight="1" x14ac:dyDescent="0.2">
      <c r="J66" s="7" t="str">
        <f t="shared" ref="J66:J97" ca="1" si="21">IF(M66="", IF(O66="","",X66+(INDIRECT("S" &amp; ROW() - 1) - S66)),IF(O66="", "", INDIRECT("S" &amp; ROW() - 1) - S66))</f>
        <v/>
      </c>
      <c r="M66" s="18"/>
      <c r="N66" s="16" t="str">
        <f t="shared" ref="N66:N97" ca="1" si="22">IF(M66="", IF(X66=0, "", X66), IF(V66 = "", "", IF(V66/U66 = 0, "", V66/U66)))</f>
        <v/>
      </c>
      <c r="P66" s="6">
        <f t="shared" ref="P66:P97" si="23">IF(O66 = "-", -W66,I66)</f>
        <v>0</v>
      </c>
      <c r="Q66" s="6">
        <f t="shared" ref="Q66:Q97" ca="1" si="24">IF(O66 = "-", SUM(INDIRECT(ADDRESS(2,COLUMN(P66)) &amp; ":" &amp; ADDRESS(ROW(),COLUMN(P66)))), 0)</f>
        <v>0</v>
      </c>
      <c r="R66" s="6">
        <f t="shared" ref="R66:R97" si="25">IF(O66="-",1,0)</f>
        <v>0</v>
      </c>
      <c r="S66" s="6">
        <f t="shared" ref="S66:S97" ca="1" si="26">IF(Q66 = 0, INDIRECT("S" &amp; ROW() - 1), Q66)</f>
        <v>1.1368683772161603E-12</v>
      </c>
      <c r="T66" s="6" t="str">
        <f>IF(H66="","",VLOOKUP(H66,'Вода SKU'!$A$1:$B$150,2,0))</f>
        <v/>
      </c>
      <c r="U66" s="6">
        <f t="shared" ref="U66:U97" ca="1" si="27">IF(C66 = "", 8, IF(C66 = "-", 8000 / INDIRECT("C" &amp; ROW() - 1), 8000/C66))</f>
        <v>8</v>
      </c>
      <c r="V66" s="6">
        <f t="shared" ref="V66:V97" si="28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6">
        <f t="shared" ref="W66:W97" ca="1" si="29">IF(V66 = "", "", V66/U66)</f>
        <v>0</v>
      </c>
      <c r="X66" s="6" t="str">
        <f t="shared" ref="X66:X97" ca="1" si="30">IF(O66="", "", MAX(ROUND(-(INDIRECT("S" &amp; ROW() - 1) - S66)/INDIRECT("C" &amp; ROW() - 1), 0), 1) * INDIRECT("C" &amp; ROW() - 1))</f>
        <v/>
      </c>
    </row>
    <row r="67" spans="10:24" ht="13.75" customHeight="1" x14ac:dyDescent="0.2">
      <c r="J67" s="7" t="str">
        <f t="shared" ca="1" si="21"/>
        <v/>
      </c>
      <c r="M67" s="18"/>
      <c r="N67" s="16" t="str">
        <f t="shared" ca="1" si="22"/>
        <v/>
      </c>
      <c r="P67" s="6">
        <f t="shared" si="23"/>
        <v>0</v>
      </c>
      <c r="Q67" s="6">
        <f t="shared" ca="1" si="24"/>
        <v>0</v>
      </c>
      <c r="R67" s="6">
        <f t="shared" si="25"/>
        <v>0</v>
      </c>
      <c r="S67" s="6">
        <f t="shared" ca="1" si="26"/>
        <v>1.1368683772161603E-12</v>
      </c>
      <c r="T67" s="6" t="str">
        <f>IF(H67="","",VLOOKUP(H67,'Вода SKU'!$A$1:$B$150,2,0))</f>
        <v/>
      </c>
      <c r="U67" s="6">
        <f t="shared" ca="1" si="27"/>
        <v>8</v>
      </c>
      <c r="V67" s="6">
        <f t="shared" si="28"/>
        <v>0</v>
      </c>
      <c r="W67" s="6">
        <f t="shared" ca="1" si="29"/>
        <v>0</v>
      </c>
      <c r="X67" s="6" t="str">
        <f t="shared" ca="1" si="30"/>
        <v/>
      </c>
    </row>
    <row r="68" spans="10:24" ht="13.75" customHeight="1" x14ac:dyDescent="0.2">
      <c r="J68" s="7" t="str">
        <f t="shared" ca="1" si="21"/>
        <v/>
      </c>
      <c r="M68" s="18"/>
      <c r="N68" s="16" t="str">
        <f t="shared" ca="1" si="22"/>
        <v/>
      </c>
      <c r="P68" s="6">
        <f t="shared" si="23"/>
        <v>0</v>
      </c>
      <c r="Q68" s="6">
        <f t="shared" ca="1" si="24"/>
        <v>0</v>
      </c>
      <c r="R68" s="6">
        <f t="shared" si="25"/>
        <v>0</v>
      </c>
      <c r="S68" s="6">
        <f t="shared" ca="1" si="26"/>
        <v>1.1368683772161603E-12</v>
      </c>
      <c r="T68" s="6" t="str">
        <f>IF(H68="","",VLOOKUP(H68,'Вода SKU'!$A$1:$B$150,2,0))</f>
        <v/>
      </c>
      <c r="U68" s="6">
        <f t="shared" ca="1" si="27"/>
        <v>8</v>
      </c>
      <c r="V68" s="6">
        <f t="shared" si="28"/>
        <v>0</v>
      </c>
      <c r="W68" s="6">
        <f t="shared" ca="1" si="29"/>
        <v>0</v>
      </c>
      <c r="X68" s="6" t="str">
        <f t="shared" ca="1" si="30"/>
        <v/>
      </c>
    </row>
    <row r="69" spans="10:24" ht="13.75" customHeight="1" x14ac:dyDescent="0.2">
      <c r="J69" s="7" t="str">
        <f t="shared" ca="1" si="21"/>
        <v/>
      </c>
      <c r="M69" s="18"/>
      <c r="N69" s="16" t="str">
        <f t="shared" ca="1" si="22"/>
        <v/>
      </c>
      <c r="P69" s="6">
        <f t="shared" si="23"/>
        <v>0</v>
      </c>
      <c r="Q69" s="6">
        <f t="shared" ca="1" si="24"/>
        <v>0</v>
      </c>
      <c r="R69" s="6">
        <f t="shared" si="25"/>
        <v>0</v>
      </c>
      <c r="S69" s="6">
        <f t="shared" ca="1" si="26"/>
        <v>1.1368683772161603E-12</v>
      </c>
      <c r="T69" s="6" t="str">
        <f>IF(H69="","",VLOOKUP(H69,'Вода SKU'!$A$1:$B$150,2,0))</f>
        <v/>
      </c>
      <c r="U69" s="6">
        <f t="shared" ca="1" si="27"/>
        <v>8</v>
      </c>
      <c r="V69" s="6">
        <f t="shared" si="28"/>
        <v>0</v>
      </c>
      <c r="W69" s="6">
        <f t="shared" ca="1" si="29"/>
        <v>0</v>
      </c>
      <c r="X69" s="6" t="str">
        <f t="shared" ca="1" si="30"/>
        <v/>
      </c>
    </row>
    <row r="70" spans="10:24" ht="13.75" customHeight="1" x14ac:dyDescent="0.2">
      <c r="J70" s="7" t="str">
        <f t="shared" ca="1" si="21"/>
        <v/>
      </c>
      <c r="M70" s="18"/>
      <c r="N70" s="16" t="str">
        <f t="shared" ca="1" si="22"/>
        <v/>
      </c>
      <c r="P70" s="6">
        <f t="shared" si="23"/>
        <v>0</v>
      </c>
      <c r="Q70" s="6">
        <f t="shared" ca="1" si="24"/>
        <v>0</v>
      </c>
      <c r="R70" s="6">
        <f t="shared" si="25"/>
        <v>0</v>
      </c>
      <c r="S70" s="6">
        <f t="shared" ca="1" si="26"/>
        <v>1.1368683772161603E-12</v>
      </c>
      <c r="T70" s="6" t="str">
        <f>IF(H70="","",VLOOKUP(H70,'Вода SKU'!$A$1:$B$150,2,0))</f>
        <v/>
      </c>
      <c r="U70" s="6">
        <f t="shared" ca="1" si="27"/>
        <v>8</v>
      </c>
      <c r="V70" s="6">
        <f t="shared" si="28"/>
        <v>0</v>
      </c>
      <c r="W70" s="6">
        <f t="shared" ca="1" si="29"/>
        <v>0</v>
      </c>
      <c r="X70" s="6" t="str">
        <f t="shared" ca="1" si="30"/>
        <v/>
      </c>
    </row>
    <row r="71" spans="10:24" ht="13.75" customHeight="1" x14ac:dyDescent="0.2">
      <c r="J71" s="7" t="str">
        <f t="shared" ca="1" si="21"/>
        <v/>
      </c>
      <c r="M71" s="18"/>
      <c r="N71" s="16" t="str">
        <f t="shared" ca="1" si="22"/>
        <v/>
      </c>
      <c r="P71" s="6">
        <f t="shared" si="23"/>
        <v>0</v>
      </c>
      <c r="Q71" s="6">
        <f t="shared" ca="1" si="24"/>
        <v>0</v>
      </c>
      <c r="R71" s="6">
        <f t="shared" si="25"/>
        <v>0</v>
      </c>
      <c r="S71" s="6">
        <f t="shared" ca="1" si="26"/>
        <v>1.1368683772161603E-12</v>
      </c>
      <c r="T71" s="6" t="str">
        <f>IF(H71="","",VLOOKUP(H71,'Вода SKU'!$A$1:$B$150,2,0))</f>
        <v/>
      </c>
      <c r="U71" s="6">
        <f t="shared" ca="1" si="27"/>
        <v>8</v>
      </c>
      <c r="V71" s="6">
        <f t="shared" si="28"/>
        <v>0</v>
      </c>
      <c r="W71" s="6">
        <f t="shared" ca="1" si="29"/>
        <v>0</v>
      </c>
      <c r="X71" s="6" t="str">
        <f t="shared" ca="1" si="30"/>
        <v/>
      </c>
    </row>
    <row r="72" spans="10:24" ht="13.75" customHeight="1" x14ac:dyDescent="0.2">
      <c r="J72" s="7" t="str">
        <f t="shared" ca="1" si="21"/>
        <v/>
      </c>
      <c r="M72" s="18"/>
      <c r="N72" s="16" t="str">
        <f t="shared" ca="1" si="22"/>
        <v/>
      </c>
      <c r="P72" s="6">
        <f t="shared" si="23"/>
        <v>0</v>
      </c>
      <c r="Q72" s="6">
        <f t="shared" ca="1" si="24"/>
        <v>0</v>
      </c>
      <c r="R72" s="6">
        <f t="shared" si="25"/>
        <v>0</v>
      </c>
      <c r="S72" s="6">
        <f t="shared" ca="1" si="26"/>
        <v>1.1368683772161603E-12</v>
      </c>
      <c r="T72" s="6" t="str">
        <f>IF(H72="","",VLOOKUP(H72,'Вода SKU'!$A$1:$B$150,2,0))</f>
        <v/>
      </c>
      <c r="U72" s="6">
        <f t="shared" ca="1" si="27"/>
        <v>8</v>
      </c>
      <c r="V72" s="6">
        <f t="shared" si="28"/>
        <v>0</v>
      </c>
      <c r="W72" s="6">
        <f t="shared" ca="1" si="29"/>
        <v>0</v>
      </c>
      <c r="X72" s="6" t="str">
        <f t="shared" ca="1" si="30"/>
        <v/>
      </c>
    </row>
    <row r="73" spans="10:24" ht="13.75" customHeight="1" x14ac:dyDescent="0.2">
      <c r="J73" s="7" t="str">
        <f t="shared" ca="1" si="21"/>
        <v/>
      </c>
      <c r="M73" s="18"/>
      <c r="N73" s="16" t="str">
        <f t="shared" ca="1" si="22"/>
        <v/>
      </c>
      <c r="P73" s="6">
        <f t="shared" si="23"/>
        <v>0</v>
      </c>
      <c r="Q73" s="6">
        <f t="shared" ca="1" si="24"/>
        <v>0</v>
      </c>
      <c r="R73" s="6">
        <f t="shared" si="25"/>
        <v>0</v>
      </c>
      <c r="S73" s="6">
        <f t="shared" ca="1" si="26"/>
        <v>1.1368683772161603E-12</v>
      </c>
      <c r="T73" s="6" t="str">
        <f>IF(H73="","",VLOOKUP(H73,'Вода SKU'!$A$1:$B$150,2,0))</f>
        <v/>
      </c>
      <c r="U73" s="6">
        <f t="shared" ca="1" si="27"/>
        <v>8</v>
      </c>
      <c r="V73" s="6">
        <f t="shared" si="28"/>
        <v>0</v>
      </c>
      <c r="W73" s="6">
        <f t="shared" ca="1" si="29"/>
        <v>0</v>
      </c>
      <c r="X73" s="6" t="str">
        <f t="shared" ca="1" si="30"/>
        <v/>
      </c>
    </row>
    <row r="74" spans="10:24" ht="13.75" customHeight="1" x14ac:dyDescent="0.2">
      <c r="J74" s="7" t="str">
        <f t="shared" ca="1" si="21"/>
        <v/>
      </c>
      <c r="M74" s="18"/>
      <c r="N74" s="16" t="str">
        <f t="shared" ca="1" si="22"/>
        <v/>
      </c>
      <c r="P74" s="6">
        <f t="shared" si="23"/>
        <v>0</v>
      </c>
      <c r="Q74" s="6">
        <f t="shared" ref="Q74:Q99" ca="1" si="31">IF(O74="-",SUM(INDIRECT(ADDRESS(2,COLUMN(P74))&amp;":"&amp;ADDRESS(ROW(),COLUMN(P74)))),0)</f>
        <v>0</v>
      </c>
      <c r="R74" s="6">
        <f t="shared" si="25"/>
        <v>0</v>
      </c>
      <c r="S74" s="6">
        <f t="shared" ca="1" si="26"/>
        <v>1.1368683772161603E-12</v>
      </c>
      <c r="T74" s="6" t="str">
        <f>IF(H74="","",VLOOKUP(H74,'Вода SKU'!$A$1:$B$150,2,0))</f>
        <v/>
      </c>
      <c r="U74" s="6">
        <f t="shared" ca="1" si="27"/>
        <v>8</v>
      </c>
      <c r="V74" s="6">
        <f t="shared" si="28"/>
        <v>0</v>
      </c>
      <c r="W74" s="6">
        <f t="shared" ca="1" si="29"/>
        <v>0</v>
      </c>
      <c r="X74" s="6" t="str">
        <f t="shared" ca="1" si="30"/>
        <v/>
      </c>
    </row>
    <row r="75" spans="10:24" ht="13.75" customHeight="1" x14ac:dyDescent="0.2">
      <c r="J75" s="7" t="str">
        <f t="shared" ca="1" si="21"/>
        <v/>
      </c>
      <c r="M75" s="18"/>
      <c r="N75" s="16" t="str">
        <f t="shared" ca="1" si="22"/>
        <v/>
      </c>
      <c r="P75" s="6">
        <f t="shared" si="23"/>
        <v>0</v>
      </c>
      <c r="Q75" s="6">
        <f t="shared" ca="1" si="31"/>
        <v>0</v>
      </c>
      <c r="R75" s="6">
        <f t="shared" si="25"/>
        <v>0</v>
      </c>
      <c r="S75" s="6">
        <f t="shared" ca="1" si="26"/>
        <v>1.1368683772161603E-12</v>
      </c>
      <c r="T75" s="6" t="str">
        <f>IF(H75="","",VLOOKUP(H75,'Вода SKU'!$A$1:$B$150,2,0))</f>
        <v/>
      </c>
      <c r="U75" s="6">
        <f t="shared" ca="1" si="27"/>
        <v>8</v>
      </c>
      <c r="V75" s="6">
        <f t="shared" si="28"/>
        <v>0</v>
      </c>
      <c r="W75" s="6">
        <f t="shared" ca="1" si="29"/>
        <v>0</v>
      </c>
      <c r="X75" s="6" t="str">
        <f t="shared" ca="1" si="30"/>
        <v/>
      </c>
    </row>
    <row r="76" spans="10:24" ht="13.75" customHeight="1" x14ac:dyDescent="0.2">
      <c r="J76" s="7" t="str">
        <f t="shared" ca="1" si="21"/>
        <v/>
      </c>
      <c r="M76" s="18"/>
      <c r="N76" s="16" t="str">
        <f t="shared" ca="1" si="22"/>
        <v/>
      </c>
      <c r="P76" s="6">
        <f t="shared" si="23"/>
        <v>0</v>
      </c>
      <c r="Q76" s="6">
        <f t="shared" ca="1" si="31"/>
        <v>0</v>
      </c>
      <c r="R76" s="6">
        <f t="shared" si="25"/>
        <v>0</v>
      </c>
      <c r="S76" s="6">
        <f t="shared" ca="1" si="26"/>
        <v>1.1368683772161603E-12</v>
      </c>
      <c r="T76" s="6" t="str">
        <f>IF(H76="","",VLOOKUP(H76,'Вода SKU'!$A$1:$B$150,2,0))</f>
        <v/>
      </c>
      <c r="U76" s="6">
        <f t="shared" ca="1" si="27"/>
        <v>8</v>
      </c>
      <c r="V76" s="6">
        <f t="shared" si="28"/>
        <v>0</v>
      </c>
      <c r="W76" s="6">
        <f t="shared" ca="1" si="29"/>
        <v>0</v>
      </c>
      <c r="X76" s="6" t="str">
        <f t="shared" ca="1" si="30"/>
        <v/>
      </c>
    </row>
    <row r="77" spans="10:24" ht="13.75" customHeight="1" x14ac:dyDescent="0.2">
      <c r="J77" s="7" t="str">
        <f t="shared" ca="1" si="21"/>
        <v/>
      </c>
      <c r="M77" s="18"/>
      <c r="N77" s="16" t="str">
        <f t="shared" ca="1" si="22"/>
        <v/>
      </c>
      <c r="P77" s="6">
        <f t="shared" si="23"/>
        <v>0</v>
      </c>
      <c r="Q77" s="6">
        <f t="shared" ca="1" si="31"/>
        <v>0</v>
      </c>
      <c r="R77" s="6">
        <f t="shared" si="25"/>
        <v>0</v>
      </c>
      <c r="S77" s="6">
        <f t="shared" ca="1" si="26"/>
        <v>1.1368683772161603E-12</v>
      </c>
      <c r="T77" s="6" t="str">
        <f>IF(H77="","",VLOOKUP(H77,'Вода SKU'!$A$1:$B$150,2,0))</f>
        <v/>
      </c>
      <c r="U77" s="6">
        <f t="shared" ca="1" si="27"/>
        <v>8</v>
      </c>
      <c r="V77" s="6">
        <f t="shared" si="28"/>
        <v>0</v>
      </c>
      <c r="W77" s="6">
        <f t="shared" ca="1" si="29"/>
        <v>0</v>
      </c>
      <c r="X77" s="6" t="str">
        <f t="shared" ca="1" si="30"/>
        <v/>
      </c>
    </row>
    <row r="78" spans="10:24" ht="13.75" customHeight="1" x14ac:dyDescent="0.2">
      <c r="J78" s="7" t="str">
        <f t="shared" ca="1" si="21"/>
        <v/>
      </c>
      <c r="M78" s="18"/>
      <c r="N78" s="16" t="str">
        <f t="shared" ca="1" si="22"/>
        <v/>
      </c>
      <c r="P78" s="6">
        <f t="shared" si="23"/>
        <v>0</v>
      </c>
      <c r="Q78" s="6">
        <f t="shared" ca="1" si="31"/>
        <v>0</v>
      </c>
      <c r="R78" s="6">
        <f t="shared" si="25"/>
        <v>0</v>
      </c>
      <c r="S78" s="6">
        <f t="shared" ca="1" si="26"/>
        <v>1.1368683772161603E-12</v>
      </c>
      <c r="T78" s="6" t="str">
        <f>IF(H78="","",VLOOKUP(H78,'Вода SKU'!$A$1:$B$150,2,0))</f>
        <v/>
      </c>
      <c r="U78" s="6">
        <f t="shared" ca="1" si="27"/>
        <v>8</v>
      </c>
      <c r="V78" s="6">
        <f t="shared" si="28"/>
        <v>0</v>
      </c>
      <c r="W78" s="6">
        <f t="shared" ca="1" si="29"/>
        <v>0</v>
      </c>
      <c r="X78" s="6" t="str">
        <f t="shared" ca="1" si="30"/>
        <v/>
      </c>
    </row>
    <row r="79" spans="10:24" ht="13.75" customHeight="1" x14ac:dyDescent="0.2">
      <c r="J79" s="7" t="str">
        <f t="shared" ca="1" si="21"/>
        <v/>
      </c>
      <c r="M79" s="18"/>
      <c r="N79" s="16" t="str">
        <f t="shared" ca="1" si="22"/>
        <v/>
      </c>
      <c r="P79" s="6">
        <f t="shared" si="23"/>
        <v>0</v>
      </c>
      <c r="Q79" s="6">
        <f t="shared" ca="1" si="31"/>
        <v>0</v>
      </c>
      <c r="R79" s="6">
        <f t="shared" si="25"/>
        <v>0</v>
      </c>
      <c r="S79" s="6">
        <f t="shared" ca="1" si="26"/>
        <v>1.1368683772161603E-12</v>
      </c>
      <c r="T79" s="6" t="str">
        <f>IF(H79="","",VLOOKUP(H79,'Вода SKU'!$A$1:$B$150,2,0))</f>
        <v/>
      </c>
      <c r="U79" s="6">
        <f t="shared" ca="1" si="27"/>
        <v>8</v>
      </c>
      <c r="V79" s="6">
        <f t="shared" si="28"/>
        <v>0</v>
      </c>
      <c r="W79" s="6">
        <f t="shared" ca="1" si="29"/>
        <v>0</v>
      </c>
      <c r="X79" s="6" t="str">
        <f t="shared" ca="1" si="30"/>
        <v/>
      </c>
    </row>
    <row r="80" spans="10:24" ht="13.75" customHeight="1" x14ac:dyDescent="0.2">
      <c r="J80" s="7" t="str">
        <f t="shared" ca="1" si="21"/>
        <v/>
      </c>
      <c r="M80" s="18"/>
      <c r="N80" s="16" t="str">
        <f t="shared" ca="1" si="22"/>
        <v/>
      </c>
      <c r="P80" s="6">
        <f t="shared" si="23"/>
        <v>0</v>
      </c>
      <c r="Q80" s="6">
        <f t="shared" ca="1" si="31"/>
        <v>0</v>
      </c>
      <c r="R80" s="6">
        <f t="shared" si="25"/>
        <v>0</v>
      </c>
      <c r="S80" s="6">
        <f t="shared" ca="1" si="26"/>
        <v>1.1368683772161603E-12</v>
      </c>
      <c r="T80" s="6" t="str">
        <f>IF(H80="","",VLOOKUP(H80,'Вода SKU'!$A$1:$B$150,2,0))</f>
        <v/>
      </c>
      <c r="U80" s="6">
        <f t="shared" ca="1" si="27"/>
        <v>8</v>
      </c>
      <c r="V80" s="6">
        <f t="shared" si="28"/>
        <v>0</v>
      </c>
      <c r="W80" s="6">
        <f t="shared" ca="1" si="29"/>
        <v>0</v>
      </c>
      <c r="X80" s="6" t="str">
        <f t="shared" ca="1" si="30"/>
        <v/>
      </c>
    </row>
    <row r="81" spans="10:24" ht="13.75" customHeight="1" x14ac:dyDescent="0.2">
      <c r="J81" s="7" t="str">
        <f t="shared" ca="1" si="21"/>
        <v/>
      </c>
      <c r="M81" s="18"/>
      <c r="N81" s="16" t="str">
        <f t="shared" ca="1" si="22"/>
        <v/>
      </c>
      <c r="P81" s="6">
        <f t="shared" si="23"/>
        <v>0</v>
      </c>
      <c r="Q81" s="6">
        <f t="shared" ca="1" si="31"/>
        <v>0</v>
      </c>
      <c r="R81" s="6">
        <f t="shared" si="25"/>
        <v>0</v>
      </c>
      <c r="S81" s="6">
        <f t="shared" ca="1" si="26"/>
        <v>1.1368683772161603E-12</v>
      </c>
      <c r="T81" s="6" t="str">
        <f>IF(H81="","",VLOOKUP(H81,'Вода SKU'!$A$1:$B$150,2,0))</f>
        <v/>
      </c>
      <c r="U81" s="6">
        <f t="shared" ca="1" si="27"/>
        <v>8</v>
      </c>
      <c r="V81" s="6">
        <f t="shared" si="28"/>
        <v>0</v>
      </c>
      <c r="W81" s="6">
        <f t="shared" ca="1" si="29"/>
        <v>0</v>
      </c>
      <c r="X81" s="6" t="str">
        <f t="shared" ca="1" si="30"/>
        <v/>
      </c>
    </row>
    <row r="82" spans="10:24" ht="13.75" customHeight="1" x14ac:dyDescent="0.2">
      <c r="J82" s="7" t="str">
        <f t="shared" ca="1" si="21"/>
        <v/>
      </c>
      <c r="M82" s="18"/>
      <c r="N82" s="16" t="str">
        <f t="shared" ca="1" si="22"/>
        <v/>
      </c>
      <c r="P82" s="6">
        <f t="shared" si="23"/>
        <v>0</v>
      </c>
      <c r="Q82" s="6">
        <f t="shared" ca="1" si="31"/>
        <v>0</v>
      </c>
      <c r="R82" s="6">
        <f t="shared" si="25"/>
        <v>0</v>
      </c>
      <c r="S82" s="6">
        <f t="shared" ca="1" si="26"/>
        <v>1.1368683772161603E-12</v>
      </c>
      <c r="T82" s="6" t="str">
        <f>IF(H82="","",VLOOKUP(H82,'Вода SKU'!$A$1:$B$150,2,0))</f>
        <v/>
      </c>
      <c r="U82" s="6">
        <f t="shared" ca="1" si="27"/>
        <v>8</v>
      </c>
      <c r="V82" s="6">
        <f t="shared" si="28"/>
        <v>0</v>
      </c>
      <c r="W82" s="6">
        <f t="shared" ca="1" si="29"/>
        <v>0</v>
      </c>
      <c r="X82" s="6" t="str">
        <f t="shared" ca="1" si="30"/>
        <v/>
      </c>
    </row>
    <row r="83" spans="10:24" ht="13.75" customHeight="1" x14ac:dyDescent="0.2">
      <c r="J83" s="7" t="str">
        <f t="shared" ca="1" si="21"/>
        <v/>
      </c>
      <c r="M83" s="18"/>
      <c r="N83" s="16" t="str">
        <f t="shared" ca="1" si="22"/>
        <v/>
      </c>
      <c r="P83" s="6">
        <f t="shared" si="23"/>
        <v>0</v>
      </c>
      <c r="Q83" s="6">
        <f t="shared" ca="1" si="31"/>
        <v>0</v>
      </c>
      <c r="R83" s="6">
        <f t="shared" si="25"/>
        <v>0</v>
      </c>
      <c r="S83" s="6">
        <f t="shared" ca="1" si="26"/>
        <v>1.1368683772161603E-12</v>
      </c>
      <c r="T83" s="6" t="str">
        <f>IF(H83="","",VLOOKUP(H83,'Вода SKU'!$A$1:$B$150,2,0))</f>
        <v/>
      </c>
      <c r="U83" s="6">
        <f t="shared" ca="1" si="27"/>
        <v>8</v>
      </c>
      <c r="V83" s="6">
        <f t="shared" si="28"/>
        <v>0</v>
      </c>
      <c r="W83" s="6">
        <f t="shared" ca="1" si="29"/>
        <v>0</v>
      </c>
      <c r="X83" s="6" t="str">
        <f t="shared" ca="1" si="30"/>
        <v/>
      </c>
    </row>
    <row r="84" spans="10:24" ht="13.75" customHeight="1" x14ac:dyDescent="0.2">
      <c r="J84" s="7" t="str">
        <f t="shared" ca="1" si="21"/>
        <v/>
      </c>
      <c r="M84" s="18"/>
      <c r="N84" s="16" t="str">
        <f t="shared" ca="1" si="22"/>
        <v/>
      </c>
      <c r="P84" s="6">
        <f t="shared" si="23"/>
        <v>0</v>
      </c>
      <c r="Q84" s="6">
        <f t="shared" ca="1" si="31"/>
        <v>0</v>
      </c>
      <c r="R84" s="6">
        <f t="shared" si="25"/>
        <v>0</v>
      </c>
      <c r="S84" s="6">
        <f t="shared" ca="1" si="26"/>
        <v>1.1368683772161603E-12</v>
      </c>
      <c r="T84" s="6" t="str">
        <f>IF(H84="","",VLOOKUP(H84,'Вода SKU'!$A$1:$B$150,2,0))</f>
        <v/>
      </c>
      <c r="U84" s="6">
        <f t="shared" ca="1" si="27"/>
        <v>8</v>
      </c>
      <c r="V84" s="6">
        <f t="shared" si="28"/>
        <v>0</v>
      </c>
      <c r="W84" s="6">
        <f t="shared" ca="1" si="29"/>
        <v>0</v>
      </c>
      <c r="X84" s="6" t="str">
        <f t="shared" ca="1" si="30"/>
        <v/>
      </c>
    </row>
    <row r="85" spans="10:24" ht="13.75" customHeight="1" x14ac:dyDescent="0.2">
      <c r="J85" s="7" t="str">
        <f t="shared" ca="1" si="21"/>
        <v/>
      </c>
      <c r="M85" s="18"/>
      <c r="N85" s="16" t="str">
        <f t="shared" ca="1" si="22"/>
        <v/>
      </c>
      <c r="P85" s="6">
        <f t="shared" si="23"/>
        <v>0</v>
      </c>
      <c r="Q85" s="6">
        <f t="shared" ca="1" si="31"/>
        <v>0</v>
      </c>
      <c r="R85" s="6">
        <f t="shared" si="25"/>
        <v>0</v>
      </c>
      <c r="S85" s="6">
        <f t="shared" ca="1" si="26"/>
        <v>1.1368683772161603E-12</v>
      </c>
      <c r="T85" s="6" t="str">
        <f>IF(H85="","",VLOOKUP(H85,'Вода SKU'!$A$1:$B$150,2,0))</f>
        <v/>
      </c>
      <c r="U85" s="6">
        <f t="shared" ca="1" si="27"/>
        <v>8</v>
      </c>
      <c r="V85" s="6">
        <f t="shared" si="28"/>
        <v>0</v>
      </c>
      <c r="W85" s="6">
        <f t="shared" ca="1" si="29"/>
        <v>0</v>
      </c>
      <c r="X85" s="6" t="str">
        <f t="shared" ca="1" si="30"/>
        <v/>
      </c>
    </row>
    <row r="86" spans="10:24" ht="13.75" customHeight="1" x14ac:dyDescent="0.2">
      <c r="J86" s="7" t="str">
        <f t="shared" ca="1" si="21"/>
        <v/>
      </c>
      <c r="M86" s="18"/>
      <c r="N86" s="16" t="str">
        <f t="shared" ca="1" si="22"/>
        <v/>
      </c>
      <c r="P86" s="6">
        <f t="shared" si="23"/>
        <v>0</v>
      </c>
      <c r="Q86" s="6">
        <f t="shared" ca="1" si="31"/>
        <v>0</v>
      </c>
      <c r="R86" s="6">
        <f t="shared" si="25"/>
        <v>0</v>
      </c>
      <c r="S86" s="6">
        <f t="shared" ca="1" si="26"/>
        <v>1.1368683772161603E-12</v>
      </c>
      <c r="T86" s="6" t="str">
        <f>IF(H86="","",VLOOKUP(H86,'Вода SKU'!$A$1:$B$150,2,0))</f>
        <v/>
      </c>
      <c r="U86" s="6">
        <f t="shared" ca="1" si="27"/>
        <v>8</v>
      </c>
      <c r="V86" s="6">
        <f t="shared" si="28"/>
        <v>0</v>
      </c>
      <c r="W86" s="6">
        <f t="shared" ca="1" si="29"/>
        <v>0</v>
      </c>
      <c r="X86" s="6" t="str">
        <f t="shared" ca="1" si="30"/>
        <v/>
      </c>
    </row>
    <row r="87" spans="10:24" ht="13.75" customHeight="1" x14ac:dyDescent="0.2">
      <c r="J87" s="7" t="str">
        <f t="shared" ca="1" si="21"/>
        <v/>
      </c>
      <c r="M87" s="18"/>
      <c r="N87" s="16" t="str">
        <f t="shared" ca="1" si="22"/>
        <v/>
      </c>
      <c r="P87" s="6">
        <f t="shared" si="23"/>
        <v>0</v>
      </c>
      <c r="Q87" s="6">
        <f t="shared" ca="1" si="31"/>
        <v>0</v>
      </c>
      <c r="R87" s="6">
        <f t="shared" si="25"/>
        <v>0</v>
      </c>
      <c r="S87" s="6">
        <f t="shared" ca="1" si="26"/>
        <v>1.1368683772161603E-12</v>
      </c>
      <c r="T87" s="6" t="str">
        <f>IF(H87="","",VLOOKUP(H87,'Вода SKU'!$A$1:$B$150,2,0))</f>
        <v/>
      </c>
      <c r="U87" s="6">
        <f t="shared" ca="1" si="27"/>
        <v>8</v>
      </c>
      <c r="V87" s="6">
        <f t="shared" si="28"/>
        <v>0</v>
      </c>
      <c r="W87" s="6">
        <f t="shared" ca="1" si="29"/>
        <v>0</v>
      </c>
      <c r="X87" s="6" t="str">
        <f t="shared" ca="1" si="30"/>
        <v/>
      </c>
    </row>
    <row r="88" spans="10:24" ht="13.75" customHeight="1" x14ac:dyDescent="0.2">
      <c r="J88" s="7" t="str">
        <f t="shared" ca="1" si="21"/>
        <v/>
      </c>
      <c r="M88" s="18"/>
      <c r="N88" s="16" t="str">
        <f t="shared" ca="1" si="22"/>
        <v/>
      </c>
      <c r="P88" s="6">
        <f t="shared" si="23"/>
        <v>0</v>
      </c>
      <c r="Q88" s="6">
        <f t="shared" ca="1" si="31"/>
        <v>0</v>
      </c>
      <c r="R88" s="6">
        <f t="shared" si="25"/>
        <v>0</v>
      </c>
      <c r="S88" s="6">
        <f t="shared" ca="1" si="26"/>
        <v>1.1368683772161603E-12</v>
      </c>
      <c r="T88" s="6" t="str">
        <f>IF(H88="","",VLOOKUP(H88,'Вода SKU'!$A$1:$B$150,2,0))</f>
        <v/>
      </c>
      <c r="U88" s="6">
        <f t="shared" ca="1" si="27"/>
        <v>8</v>
      </c>
      <c r="V88" s="6">
        <f t="shared" si="28"/>
        <v>0</v>
      </c>
      <c r="W88" s="6">
        <f t="shared" ca="1" si="29"/>
        <v>0</v>
      </c>
      <c r="X88" s="6" t="str">
        <f t="shared" ca="1" si="30"/>
        <v/>
      </c>
    </row>
    <row r="89" spans="10:24" ht="13.75" customHeight="1" x14ac:dyDescent="0.2">
      <c r="J89" s="7" t="str">
        <f t="shared" ca="1" si="21"/>
        <v/>
      </c>
      <c r="M89" s="18"/>
      <c r="N89" s="16" t="str">
        <f t="shared" ca="1" si="22"/>
        <v/>
      </c>
      <c r="P89" s="6">
        <f t="shared" si="23"/>
        <v>0</v>
      </c>
      <c r="Q89" s="6">
        <f t="shared" ca="1" si="31"/>
        <v>0</v>
      </c>
      <c r="R89" s="6">
        <f t="shared" si="25"/>
        <v>0</v>
      </c>
      <c r="S89" s="6">
        <f t="shared" ca="1" si="26"/>
        <v>1.1368683772161603E-12</v>
      </c>
      <c r="T89" s="6" t="str">
        <f>IF(H89="","",VLOOKUP(H89,'Вода SKU'!$A$1:$B$150,2,0))</f>
        <v/>
      </c>
      <c r="U89" s="6">
        <f t="shared" ca="1" si="27"/>
        <v>8</v>
      </c>
      <c r="V89" s="6">
        <f t="shared" si="28"/>
        <v>0</v>
      </c>
      <c r="W89" s="6">
        <f t="shared" ca="1" si="29"/>
        <v>0</v>
      </c>
      <c r="X89" s="6" t="str">
        <f t="shared" ca="1" si="30"/>
        <v/>
      </c>
    </row>
    <row r="90" spans="10:24" ht="13.75" customHeight="1" x14ac:dyDescent="0.2">
      <c r="J90" s="7" t="str">
        <f t="shared" ca="1" si="21"/>
        <v/>
      </c>
      <c r="M90" s="18"/>
      <c r="N90" s="16" t="str">
        <f t="shared" ca="1" si="22"/>
        <v/>
      </c>
      <c r="P90" s="6">
        <f t="shared" si="23"/>
        <v>0</v>
      </c>
      <c r="Q90" s="6">
        <f t="shared" ca="1" si="31"/>
        <v>0</v>
      </c>
      <c r="R90" s="6">
        <f t="shared" si="25"/>
        <v>0</v>
      </c>
      <c r="S90" s="6">
        <f t="shared" ca="1" si="26"/>
        <v>1.1368683772161603E-12</v>
      </c>
      <c r="T90" s="6" t="str">
        <f>IF(H90="","",VLOOKUP(H90,'Вода SKU'!$A$1:$B$150,2,0))</f>
        <v/>
      </c>
      <c r="U90" s="6">
        <f t="shared" ca="1" si="27"/>
        <v>8</v>
      </c>
      <c r="V90" s="6">
        <f t="shared" si="28"/>
        <v>0</v>
      </c>
      <c r="W90" s="6">
        <f t="shared" ca="1" si="29"/>
        <v>0</v>
      </c>
      <c r="X90" s="6" t="str">
        <f t="shared" ca="1" si="30"/>
        <v/>
      </c>
    </row>
    <row r="91" spans="10:24" ht="13.75" customHeight="1" x14ac:dyDescent="0.2">
      <c r="J91" s="7" t="str">
        <f t="shared" ca="1" si="21"/>
        <v/>
      </c>
      <c r="M91" s="18"/>
      <c r="N91" s="16" t="str">
        <f t="shared" ca="1" si="22"/>
        <v/>
      </c>
      <c r="P91" s="6">
        <f t="shared" si="23"/>
        <v>0</v>
      </c>
      <c r="Q91" s="6">
        <f t="shared" ca="1" si="31"/>
        <v>0</v>
      </c>
      <c r="R91" s="6">
        <f t="shared" si="25"/>
        <v>0</v>
      </c>
      <c r="S91" s="6">
        <f t="shared" ca="1" si="26"/>
        <v>1.1368683772161603E-12</v>
      </c>
      <c r="T91" s="6" t="str">
        <f>IF(H91="","",VLOOKUP(H91,'Вода SKU'!$A$1:$B$150,2,0))</f>
        <v/>
      </c>
      <c r="U91" s="6">
        <f t="shared" ca="1" si="27"/>
        <v>8</v>
      </c>
      <c r="V91" s="6">
        <f t="shared" si="28"/>
        <v>0</v>
      </c>
      <c r="W91" s="6">
        <f t="shared" ca="1" si="29"/>
        <v>0</v>
      </c>
      <c r="X91" s="6" t="str">
        <f t="shared" ca="1" si="30"/>
        <v/>
      </c>
    </row>
    <row r="92" spans="10:24" ht="13.75" customHeight="1" x14ac:dyDescent="0.2">
      <c r="J92" s="7" t="str">
        <f t="shared" ca="1" si="21"/>
        <v/>
      </c>
      <c r="M92" s="18"/>
      <c r="N92" s="16" t="str">
        <f t="shared" ca="1" si="22"/>
        <v/>
      </c>
      <c r="P92" s="6">
        <f t="shared" si="23"/>
        <v>0</v>
      </c>
      <c r="Q92" s="6">
        <f t="shared" ca="1" si="31"/>
        <v>0</v>
      </c>
      <c r="R92" s="6">
        <f t="shared" si="25"/>
        <v>0</v>
      </c>
      <c r="S92" s="6">
        <f t="shared" ca="1" si="26"/>
        <v>1.1368683772161603E-12</v>
      </c>
      <c r="T92" s="6" t="str">
        <f>IF(H92="","",VLOOKUP(H92,'Вода SKU'!$A$1:$B$150,2,0))</f>
        <v/>
      </c>
      <c r="U92" s="6">
        <f t="shared" ca="1" si="27"/>
        <v>8</v>
      </c>
      <c r="V92" s="6">
        <f t="shared" si="28"/>
        <v>0</v>
      </c>
      <c r="W92" s="6">
        <f t="shared" ca="1" si="29"/>
        <v>0</v>
      </c>
      <c r="X92" s="6" t="str">
        <f t="shared" ca="1" si="30"/>
        <v/>
      </c>
    </row>
    <row r="93" spans="10:24" ht="13.75" customHeight="1" x14ac:dyDescent="0.2">
      <c r="J93" s="7" t="str">
        <f t="shared" ca="1" si="21"/>
        <v/>
      </c>
      <c r="M93" s="18"/>
      <c r="N93" s="16" t="str">
        <f t="shared" ca="1" si="22"/>
        <v/>
      </c>
      <c r="P93" s="6">
        <f t="shared" si="23"/>
        <v>0</v>
      </c>
      <c r="Q93" s="6">
        <f t="shared" ca="1" si="31"/>
        <v>0</v>
      </c>
      <c r="R93" s="6">
        <f t="shared" si="25"/>
        <v>0</v>
      </c>
      <c r="S93" s="6">
        <f t="shared" ca="1" si="26"/>
        <v>1.1368683772161603E-12</v>
      </c>
      <c r="T93" s="6" t="str">
        <f>IF(H93="","",VLOOKUP(H93,'Вода SKU'!$A$1:$B$150,2,0))</f>
        <v/>
      </c>
      <c r="U93" s="6">
        <f t="shared" ca="1" si="27"/>
        <v>8</v>
      </c>
      <c r="V93" s="6">
        <f t="shared" si="28"/>
        <v>0</v>
      </c>
      <c r="W93" s="6">
        <f t="shared" ca="1" si="29"/>
        <v>0</v>
      </c>
      <c r="X93" s="6" t="str">
        <f t="shared" ca="1" si="30"/>
        <v/>
      </c>
    </row>
    <row r="94" spans="10:24" ht="13.75" customHeight="1" x14ac:dyDescent="0.2">
      <c r="J94" s="7" t="str">
        <f t="shared" ca="1" si="21"/>
        <v/>
      </c>
      <c r="M94" s="18"/>
      <c r="N94" s="16" t="str">
        <f t="shared" ca="1" si="22"/>
        <v/>
      </c>
      <c r="P94" s="6">
        <f t="shared" si="23"/>
        <v>0</v>
      </c>
      <c r="Q94" s="6">
        <f t="shared" ca="1" si="31"/>
        <v>0</v>
      </c>
      <c r="R94" s="6">
        <f t="shared" si="25"/>
        <v>0</v>
      </c>
      <c r="S94" s="6">
        <f t="shared" ca="1" si="26"/>
        <v>1.1368683772161603E-12</v>
      </c>
      <c r="T94" s="6" t="str">
        <f>IF(H94="","",VLOOKUP(H94,'Вода SKU'!$A$1:$B$150,2,0))</f>
        <v/>
      </c>
      <c r="U94" s="6">
        <f t="shared" ca="1" si="27"/>
        <v>8</v>
      </c>
      <c r="V94" s="6">
        <f t="shared" si="28"/>
        <v>0</v>
      </c>
      <c r="W94" s="6">
        <f t="shared" ca="1" si="29"/>
        <v>0</v>
      </c>
      <c r="X94" s="6" t="str">
        <f t="shared" ca="1" si="30"/>
        <v/>
      </c>
    </row>
    <row r="95" spans="10:24" ht="13.75" customHeight="1" x14ac:dyDescent="0.2">
      <c r="J95" s="7" t="str">
        <f t="shared" ca="1" si="21"/>
        <v/>
      </c>
      <c r="M95" s="18"/>
      <c r="N95" s="16" t="str">
        <f t="shared" ca="1" si="22"/>
        <v/>
      </c>
      <c r="P95" s="6">
        <f t="shared" si="23"/>
        <v>0</v>
      </c>
      <c r="Q95" s="6">
        <f t="shared" ca="1" si="31"/>
        <v>0</v>
      </c>
      <c r="R95" s="6">
        <f t="shared" si="25"/>
        <v>0</v>
      </c>
      <c r="S95" s="6">
        <f t="shared" ca="1" si="26"/>
        <v>1.1368683772161603E-12</v>
      </c>
      <c r="T95" s="6" t="str">
        <f>IF(H95="","",VLOOKUP(H95,'Вода SKU'!$A$1:$B$150,2,0))</f>
        <v/>
      </c>
      <c r="U95" s="6">
        <f t="shared" ca="1" si="27"/>
        <v>8</v>
      </c>
      <c r="V95" s="6">
        <f t="shared" si="28"/>
        <v>0</v>
      </c>
      <c r="W95" s="6">
        <f t="shared" ca="1" si="29"/>
        <v>0</v>
      </c>
      <c r="X95" s="6" t="str">
        <f t="shared" ca="1" si="30"/>
        <v/>
      </c>
    </row>
    <row r="96" spans="10:24" ht="13.75" customHeight="1" x14ac:dyDescent="0.2">
      <c r="J96" s="7" t="str">
        <f t="shared" ca="1" si="21"/>
        <v/>
      </c>
      <c r="M96" s="18"/>
      <c r="N96" s="16" t="str">
        <f t="shared" ca="1" si="22"/>
        <v/>
      </c>
      <c r="P96" s="6">
        <f t="shared" si="23"/>
        <v>0</v>
      </c>
      <c r="Q96" s="6">
        <f t="shared" ca="1" si="31"/>
        <v>0</v>
      </c>
      <c r="R96" s="6">
        <f t="shared" si="25"/>
        <v>0</v>
      </c>
      <c r="S96" s="6">
        <f t="shared" ca="1" si="26"/>
        <v>1.1368683772161603E-12</v>
      </c>
      <c r="T96" s="6" t="str">
        <f>IF(H96="","",VLOOKUP(H96,'Вода SKU'!$A$1:$B$150,2,0))</f>
        <v/>
      </c>
      <c r="U96" s="6">
        <f t="shared" ca="1" si="27"/>
        <v>8</v>
      </c>
      <c r="V96" s="6">
        <f t="shared" si="28"/>
        <v>0</v>
      </c>
      <c r="W96" s="6">
        <f t="shared" ca="1" si="29"/>
        <v>0</v>
      </c>
      <c r="X96" s="6" t="str">
        <f t="shared" ca="1" si="30"/>
        <v/>
      </c>
    </row>
    <row r="97" spans="10:24" ht="13.75" customHeight="1" x14ac:dyDescent="0.2">
      <c r="J97" s="7" t="str">
        <f t="shared" ca="1" si="21"/>
        <v/>
      </c>
      <c r="M97" s="18"/>
      <c r="N97" s="16" t="str">
        <f t="shared" ca="1" si="22"/>
        <v/>
      </c>
      <c r="P97" s="6">
        <f t="shared" si="23"/>
        <v>0</v>
      </c>
      <c r="Q97" s="6">
        <f t="shared" ca="1" si="31"/>
        <v>0</v>
      </c>
      <c r="R97" s="6">
        <f t="shared" si="25"/>
        <v>0</v>
      </c>
      <c r="S97" s="6">
        <f t="shared" ca="1" si="26"/>
        <v>1.1368683772161603E-12</v>
      </c>
      <c r="T97" s="6" t="str">
        <f>IF(H97="","",VLOOKUP(H97,'Вода SKU'!$A$1:$B$150,2,0))</f>
        <v/>
      </c>
      <c r="U97" s="6">
        <f t="shared" ca="1" si="27"/>
        <v>8</v>
      </c>
      <c r="V97" s="6">
        <f t="shared" si="28"/>
        <v>0</v>
      </c>
      <c r="W97" s="6">
        <f t="shared" ca="1" si="29"/>
        <v>0</v>
      </c>
      <c r="X97" s="6" t="str">
        <f t="shared" ca="1" si="30"/>
        <v/>
      </c>
    </row>
    <row r="98" spans="10:24" ht="13.75" customHeight="1" x14ac:dyDescent="0.2">
      <c r="J98" s="7" t="str">
        <f t="shared" ref="J98:J122" ca="1" si="32">IF(M98="", IF(O98="","",X98+(INDIRECT("S" &amp; ROW() - 1) - S98)),IF(O98="", "", INDIRECT("S" &amp; ROW() - 1) - S98))</f>
        <v/>
      </c>
      <c r="M98" s="18"/>
      <c r="N98" s="16" t="str">
        <f t="shared" ref="N98:N129" ca="1" si="33">IF(M98="", IF(X98=0, "", X98), IF(V98 = "", "", IF(V98/U98 = 0, "", V98/U98)))</f>
        <v/>
      </c>
      <c r="P98" s="6">
        <f t="shared" ref="P98:P129" si="34">IF(O98 = "-", -W98,I98)</f>
        <v>0</v>
      </c>
      <c r="Q98" s="6">
        <f t="shared" ca="1" si="31"/>
        <v>0</v>
      </c>
      <c r="R98" s="6">
        <f t="shared" ref="R98:R122" si="35">IF(O98="-",1,0)</f>
        <v>0</v>
      </c>
      <c r="S98" s="6">
        <f t="shared" ref="S98:S122" ca="1" si="36">IF(Q98 = 0, INDIRECT("S" &amp; ROW() - 1), Q98)</f>
        <v>1.1368683772161603E-12</v>
      </c>
      <c r="T98" s="6" t="str">
        <f>IF(H98="","",VLOOKUP(H98,'Вода SKU'!$A$1:$B$150,2,0))</f>
        <v/>
      </c>
      <c r="U98" s="6">
        <f t="shared" ref="U98:U122" ca="1" si="37">IF(C98 = "", 8, IF(C98 = "-", 8000 / INDIRECT("C" &amp; ROW() - 1), 8000/C98))</f>
        <v>8</v>
      </c>
      <c r="V98" s="6">
        <f t="shared" ref="V98:V122" si="38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6">
        <f t="shared" ref="W98:W129" ca="1" si="39">IF(V98 = "", "", V98/U98)</f>
        <v>0</v>
      </c>
      <c r="X98" s="6" t="str">
        <f t="shared" ref="X98:X122" ca="1" si="40">IF(O98="", "", MAX(ROUND(-(INDIRECT("S" &amp; ROW() - 1) - S98)/INDIRECT("C" &amp; ROW() - 1), 0), 1) * INDIRECT("C" &amp; ROW() - 1))</f>
        <v/>
      </c>
    </row>
    <row r="99" spans="10:24" ht="13.75" customHeight="1" x14ac:dyDescent="0.2">
      <c r="J99" s="7" t="str">
        <f t="shared" ca="1" si="32"/>
        <v/>
      </c>
      <c r="M99" s="18"/>
      <c r="N99" s="16" t="str">
        <f t="shared" ca="1" si="33"/>
        <v/>
      </c>
      <c r="P99" s="6">
        <f t="shared" si="34"/>
        <v>0</v>
      </c>
      <c r="Q99" s="6">
        <f t="shared" ca="1" si="31"/>
        <v>0</v>
      </c>
      <c r="R99" s="6">
        <f t="shared" si="35"/>
        <v>0</v>
      </c>
      <c r="S99" s="6">
        <f t="shared" ca="1" si="36"/>
        <v>1.1368683772161603E-12</v>
      </c>
      <c r="T99" s="6" t="str">
        <f>IF(H99="","",VLOOKUP(H99,'Вода SKU'!$A$1:$B$150,2,0))</f>
        <v/>
      </c>
      <c r="U99" s="6">
        <f t="shared" ca="1" si="37"/>
        <v>8</v>
      </c>
      <c r="V99" s="6">
        <f t="shared" si="38"/>
        <v>0</v>
      </c>
      <c r="W99" s="6">
        <f t="shared" ca="1" si="39"/>
        <v>0</v>
      </c>
      <c r="X99" s="6" t="str">
        <f t="shared" ca="1" si="40"/>
        <v/>
      </c>
    </row>
    <row r="100" spans="10:24" ht="13.75" customHeight="1" x14ac:dyDescent="0.2">
      <c r="J100" s="7" t="str">
        <f t="shared" ca="1" si="32"/>
        <v/>
      </c>
      <c r="M100" s="18"/>
      <c r="N100" s="16" t="str">
        <f t="shared" ca="1" si="33"/>
        <v/>
      </c>
      <c r="P100" s="6">
        <f t="shared" si="34"/>
        <v>0</v>
      </c>
      <c r="Q100" s="6">
        <f t="shared" ref="Q100:Q122" ca="1" si="41">IF(O100 = "-", SUM(INDIRECT(ADDRESS(2,COLUMN(P100)) &amp; ":" &amp; ADDRESS(ROW(),COLUMN(P100)))), 0)</f>
        <v>0</v>
      </c>
      <c r="R100" s="6">
        <f t="shared" si="35"/>
        <v>0</v>
      </c>
      <c r="S100" s="6">
        <f t="shared" ca="1" si="36"/>
        <v>1.1368683772161603E-12</v>
      </c>
      <c r="T100" s="6" t="str">
        <f>IF(H100="","",VLOOKUP(H100,'Вода SKU'!$A$1:$B$150,2,0))</f>
        <v/>
      </c>
      <c r="U100" s="6">
        <f t="shared" ca="1" si="37"/>
        <v>8</v>
      </c>
      <c r="V100" s="6">
        <f t="shared" si="38"/>
        <v>0</v>
      </c>
      <c r="W100" s="6">
        <f t="shared" ca="1" si="39"/>
        <v>0</v>
      </c>
      <c r="X100" s="6" t="str">
        <f t="shared" ca="1" si="40"/>
        <v/>
      </c>
    </row>
    <row r="101" spans="10:24" ht="13.75" customHeight="1" x14ac:dyDescent="0.2">
      <c r="J101" s="7" t="str">
        <f t="shared" ca="1" si="32"/>
        <v/>
      </c>
      <c r="M101" s="18"/>
      <c r="N101" s="16" t="str">
        <f t="shared" ca="1" si="33"/>
        <v/>
      </c>
      <c r="P101" s="6">
        <f t="shared" si="34"/>
        <v>0</v>
      </c>
      <c r="Q101" s="6">
        <f t="shared" ca="1" si="41"/>
        <v>0</v>
      </c>
      <c r="R101" s="6">
        <f t="shared" si="35"/>
        <v>0</v>
      </c>
      <c r="S101" s="6">
        <f t="shared" ca="1" si="36"/>
        <v>1.1368683772161603E-12</v>
      </c>
      <c r="T101" s="6" t="str">
        <f>IF(H101="","",VLOOKUP(H101,'Вода SKU'!$A$1:$B$150,2,0))</f>
        <v/>
      </c>
      <c r="U101" s="6">
        <f t="shared" ca="1" si="37"/>
        <v>8</v>
      </c>
      <c r="V101" s="6">
        <f t="shared" si="38"/>
        <v>0</v>
      </c>
      <c r="W101" s="6">
        <f t="shared" ca="1" si="39"/>
        <v>0</v>
      </c>
      <c r="X101" s="6" t="str">
        <f t="shared" ca="1" si="40"/>
        <v/>
      </c>
    </row>
    <row r="102" spans="10:24" ht="13.75" customHeight="1" x14ac:dyDescent="0.2">
      <c r="J102" s="7" t="str">
        <f t="shared" ca="1" si="32"/>
        <v/>
      </c>
      <c r="M102" s="18"/>
      <c r="N102" s="16" t="str">
        <f t="shared" ca="1" si="33"/>
        <v/>
      </c>
      <c r="P102" s="6">
        <f t="shared" si="34"/>
        <v>0</v>
      </c>
      <c r="Q102" s="6">
        <f t="shared" ca="1" si="41"/>
        <v>0</v>
      </c>
      <c r="R102" s="6">
        <f t="shared" si="35"/>
        <v>0</v>
      </c>
      <c r="S102" s="6">
        <f t="shared" ca="1" si="36"/>
        <v>1.1368683772161603E-12</v>
      </c>
      <c r="T102" s="6" t="str">
        <f>IF(H102="","",VLOOKUP(H102,'Вода SKU'!$A$1:$B$150,2,0))</f>
        <v/>
      </c>
      <c r="U102" s="6">
        <f t="shared" ca="1" si="37"/>
        <v>8</v>
      </c>
      <c r="V102" s="6">
        <f t="shared" si="38"/>
        <v>0</v>
      </c>
      <c r="W102" s="6">
        <f t="shared" ca="1" si="39"/>
        <v>0</v>
      </c>
      <c r="X102" s="6" t="str">
        <f t="shared" ca="1" si="40"/>
        <v/>
      </c>
    </row>
    <row r="103" spans="10:24" ht="13.75" customHeight="1" x14ac:dyDescent="0.2">
      <c r="J103" s="7" t="str">
        <f t="shared" ca="1" si="32"/>
        <v/>
      </c>
      <c r="M103" s="18"/>
      <c r="N103" s="16" t="str">
        <f t="shared" ca="1" si="33"/>
        <v/>
      </c>
      <c r="P103" s="6">
        <f t="shared" si="34"/>
        <v>0</v>
      </c>
      <c r="Q103" s="6">
        <f t="shared" ca="1" si="41"/>
        <v>0</v>
      </c>
      <c r="R103" s="6">
        <f t="shared" si="35"/>
        <v>0</v>
      </c>
      <c r="S103" s="6">
        <f t="shared" ca="1" si="36"/>
        <v>1.1368683772161603E-12</v>
      </c>
      <c r="T103" s="6" t="str">
        <f>IF(H103="","",VLOOKUP(H103,'Вода SKU'!$A$1:$B$150,2,0))</f>
        <v/>
      </c>
      <c r="U103" s="6">
        <f t="shared" ca="1" si="37"/>
        <v>8</v>
      </c>
      <c r="V103" s="6">
        <f t="shared" si="38"/>
        <v>0</v>
      </c>
      <c r="W103" s="6">
        <f t="shared" ca="1" si="39"/>
        <v>0</v>
      </c>
      <c r="X103" s="6" t="str">
        <f t="shared" ca="1" si="40"/>
        <v/>
      </c>
    </row>
    <row r="104" spans="10:24" ht="13.75" customHeight="1" x14ac:dyDescent="0.2">
      <c r="J104" s="7" t="str">
        <f t="shared" ca="1" si="32"/>
        <v/>
      </c>
      <c r="M104" s="18"/>
      <c r="N104" s="16" t="str">
        <f t="shared" ca="1" si="33"/>
        <v/>
      </c>
      <c r="P104" s="6">
        <f t="shared" si="34"/>
        <v>0</v>
      </c>
      <c r="Q104" s="6">
        <f t="shared" ca="1" si="41"/>
        <v>0</v>
      </c>
      <c r="R104" s="6">
        <f t="shared" si="35"/>
        <v>0</v>
      </c>
      <c r="S104" s="6">
        <f t="shared" ca="1" si="36"/>
        <v>1.1368683772161603E-12</v>
      </c>
      <c r="T104" s="6" t="str">
        <f>IF(H104="","",VLOOKUP(H104,'Вода SKU'!$A$1:$B$150,2,0))</f>
        <v/>
      </c>
      <c r="U104" s="6">
        <f t="shared" ca="1" si="37"/>
        <v>8</v>
      </c>
      <c r="V104" s="6">
        <f t="shared" si="38"/>
        <v>0</v>
      </c>
      <c r="W104" s="6">
        <f t="shared" ca="1" si="39"/>
        <v>0</v>
      </c>
      <c r="X104" s="6" t="str">
        <f t="shared" ca="1" si="40"/>
        <v/>
      </c>
    </row>
    <row r="105" spans="10:24" ht="13.75" customHeight="1" x14ac:dyDescent="0.2">
      <c r="J105" s="7" t="str">
        <f t="shared" ca="1" si="32"/>
        <v/>
      </c>
      <c r="M105" s="18"/>
      <c r="N105" s="16" t="str">
        <f t="shared" ca="1" si="33"/>
        <v/>
      </c>
      <c r="P105" s="6">
        <f t="shared" si="34"/>
        <v>0</v>
      </c>
      <c r="Q105" s="6">
        <f t="shared" ca="1" si="41"/>
        <v>0</v>
      </c>
      <c r="R105" s="6">
        <f t="shared" si="35"/>
        <v>0</v>
      </c>
      <c r="S105" s="6">
        <f t="shared" ca="1" si="36"/>
        <v>1.1368683772161603E-12</v>
      </c>
      <c r="T105" s="6" t="str">
        <f>IF(H105="","",VLOOKUP(H105,'Вода SKU'!$A$1:$B$150,2,0))</f>
        <v/>
      </c>
      <c r="U105" s="6">
        <f t="shared" ca="1" si="37"/>
        <v>8</v>
      </c>
      <c r="V105" s="6">
        <f t="shared" si="38"/>
        <v>0</v>
      </c>
      <c r="W105" s="6">
        <f t="shared" ca="1" si="39"/>
        <v>0</v>
      </c>
      <c r="X105" s="6" t="str">
        <f t="shared" ca="1" si="40"/>
        <v/>
      </c>
    </row>
    <row r="106" spans="10:24" ht="13.75" customHeight="1" x14ac:dyDescent="0.2">
      <c r="J106" s="7" t="str">
        <f t="shared" ca="1" si="32"/>
        <v/>
      </c>
      <c r="M106" s="18"/>
      <c r="N106" s="16" t="str">
        <f t="shared" ca="1" si="33"/>
        <v/>
      </c>
      <c r="P106" s="6">
        <f t="shared" si="34"/>
        <v>0</v>
      </c>
      <c r="Q106" s="6">
        <f t="shared" ca="1" si="41"/>
        <v>0</v>
      </c>
      <c r="R106" s="6">
        <f t="shared" si="35"/>
        <v>0</v>
      </c>
      <c r="S106" s="6">
        <f t="shared" ca="1" si="36"/>
        <v>1.1368683772161603E-12</v>
      </c>
      <c r="T106" s="6" t="str">
        <f>IF(H106="","",VLOOKUP(H106,'Вода SKU'!$A$1:$B$150,2,0))</f>
        <v/>
      </c>
      <c r="U106" s="6">
        <f t="shared" ca="1" si="37"/>
        <v>8</v>
      </c>
      <c r="V106" s="6">
        <f t="shared" si="38"/>
        <v>0</v>
      </c>
      <c r="W106" s="6">
        <f t="shared" ca="1" si="39"/>
        <v>0</v>
      </c>
      <c r="X106" s="6" t="str">
        <f t="shared" ca="1" si="40"/>
        <v/>
      </c>
    </row>
    <row r="107" spans="10:24" ht="13.75" customHeight="1" x14ac:dyDescent="0.2">
      <c r="J107" s="7" t="str">
        <f t="shared" ca="1" si="32"/>
        <v/>
      </c>
      <c r="M107" s="18"/>
      <c r="N107" s="16" t="str">
        <f t="shared" ca="1" si="33"/>
        <v/>
      </c>
      <c r="P107" s="6">
        <f t="shared" si="34"/>
        <v>0</v>
      </c>
      <c r="Q107" s="6">
        <f t="shared" ca="1" si="41"/>
        <v>0</v>
      </c>
      <c r="R107" s="6">
        <f t="shared" si="35"/>
        <v>0</v>
      </c>
      <c r="S107" s="6">
        <f t="shared" ca="1" si="36"/>
        <v>1.1368683772161603E-12</v>
      </c>
      <c r="T107" s="6" t="str">
        <f>IF(H107="","",VLOOKUP(H107,'Вода SKU'!$A$1:$B$150,2,0))</f>
        <v/>
      </c>
      <c r="U107" s="6">
        <f t="shared" ca="1" si="37"/>
        <v>8</v>
      </c>
      <c r="V107" s="6">
        <f t="shared" si="38"/>
        <v>0</v>
      </c>
      <c r="W107" s="6">
        <f t="shared" ca="1" si="39"/>
        <v>0</v>
      </c>
      <c r="X107" s="6" t="str">
        <f t="shared" ca="1" si="40"/>
        <v/>
      </c>
    </row>
    <row r="108" spans="10:24" ht="13.75" customHeight="1" x14ac:dyDescent="0.2">
      <c r="J108" s="7" t="str">
        <f t="shared" ca="1" si="32"/>
        <v/>
      </c>
      <c r="M108" s="18"/>
      <c r="N108" s="16" t="str">
        <f t="shared" ca="1" si="33"/>
        <v/>
      </c>
      <c r="P108" s="6">
        <f t="shared" si="34"/>
        <v>0</v>
      </c>
      <c r="Q108" s="6">
        <f t="shared" ca="1" si="41"/>
        <v>0</v>
      </c>
      <c r="R108" s="6">
        <f t="shared" si="35"/>
        <v>0</v>
      </c>
      <c r="S108" s="6">
        <f t="shared" ca="1" si="36"/>
        <v>1.1368683772161603E-12</v>
      </c>
      <c r="T108" s="6" t="str">
        <f>IF(H108="","",VLOOKUP(H108,'Вода SKU'!$A$1:$B$150,2,0))</f>
        <v/>
      </c>
      <c r="U108" s="6">
        <f t="shared" ca="1" si="37"/>
        <v>8</v>
      </c>
      <c r="V108" s="6">
        <f t="shared" si="38"/>
        <v>0</v>
      </c>
      <c r="W108" s="6">
        <f t="shared" ca="1" si="39"/>
        <v>0</v>
      </c>
      <c r="X108" s="6" t="str">
        <f t="shared" ca="1" si="40"/>
        <v/>
      </c>
    </row>
    <row r="109" spans="10:24" ht="13.75" customHeight="1" x14ac:dyDescent="0.2">
      <c r="J109" s="7" t="str">
        <f t="shared" ca="1" si="32"/>
        <v/>
      </c>
      <c r="M109" s="18"/>
      <c r="N109" s="16" t="str">
        <f t="shared" ca="1" si="33"/>
        <v/>
      </c>
      <c r="P109" s="6">
        <f t="shared" si="34"/>
        <v>0</v>
      </c>
      <c r="Q109" s="6">
        <f t="shared" ca="1" si="41"/>
        <v>0</v>
      </c>
      <c r="R109" s="6">
        <f t="shared" si="35"/>
        <v>0</v>
      </c>
      <c r="S109" s="6">
        <f t="shared" ca="1" si="36"/>
        <v>1.1368683772161603E-12</v>
      </c>
      <c r="T109" s="6" t="str">
        <f>IF(H109="","",VLOOKUP(H109,'Вода SKU'!$A$1:$B$150,2,0))</f>
        <v/>
      </c>
      <c r="U109" s="6">
        <f t="shared" ca="1" si="37"/>
        <v>8</v>
      </c>
      <c r="V109" s="6">
        <f t="shared" si="38"/>
        <v>0</v>
      </c>
      <c r="W109" s="6">
        <f t="shared" ca="1" si="39"/>
        <v>0</v>
      </c>
      <c r="X109" s="6" t="str">
        <f t="shared" ca="1" si="40"/>
        <v/>
      </c>
    </row>
    <row r="110" spans="10:24" ht="13.75" customHeight="1" x14ac:dyDescent="0.2">
      <c r="J110" s="7" t="str">
        <f t="shared" ca="1" si="32"/>
        <v/>
      </c>
      <c r="M110" s="18"/>
      <c r="N110" s="16" t="str">
        <f t="shared" ca="1" si="33"/>
        <v/>
      </c>
      <c r="P110" s="6">
        <f t="shared" si="34"/>
        <v>0</v>
      </c>
      <c r="Q110" s="6">
        <f t="shared" ca="1" si="41"/>
        <v>0</v>
      </c>
      <c r="R110" s="6">
        <f t="shared" si="35"/>
        <v>0</v>
      </c>
      <c r="S110" s="6">
        <f t="shared" ca="1" si="36"/>
        <v>1.1368683772161603E-12</v>
      </c>
      <c r="T110" s="6" t="str">
        <f>IF(H110="","",VLOOKUP(H110,'Вода SKU'!$A$1:$B$150,2,0))</f>
        <v/>
      </c>
      <c r="U110" s="6">
        <f t="shared" ca="1" si="37"/>
        <v>8</v>
      </c>
      <c r="V110" s="6">
        <f t="shared" si="38"/>
        <v>0</v>
      </c>
      <c r="W110" s="6">
        <f t="shared" ca="1" si="39"/>
        <v>0</v>
      </c>
      <c r="X110" s="6" t="str">
        <f t="shared" ca="1" si="40"/>
        <v/>
      </c>
    </row>
    <row r="111" spans="10:24" ht="13.75" customHeight="1" x14ac:dyDescent="0.2">
      <c r="J111" s="7" t="str">
        <f t="shared" ca="1" si="32"/>
        <v/>
      </c>
      <c r="M111" s="18"/>
      <c r="N111" s="16" t="str">
        <f t="shared" ca="1" si="33"/>
        <v/>
      </c>
      <c r="P111" s="6">
        <f t="shared" si="34"/>
        <v>0</v>
      </c>
      <c r="Q111" s="6">
        <f t="shared" ca="1" si="41"/>
        <v>0</v>
      </c>
      <c r="R111" s="6">
        <f t="shared" si="35"/>
        <v>0</v>
      </c>
      <c r="S111" s="6">
        <f t="shared" ca="1" si="36"/>
        <v>1.1368683772161603E-12</v>
      </c>
      <c r="T111" s="6" t="str">
        <f>IF(H111="","",VLOOKUP(H111,'Вода SKU'!$A$1:$B$150,2,0))</f>
        <v/>
      </c>
      <c r="U111" s="6">
        <f t="shared" ca="1" si="37"/>
        <v>8</v>
      </c>
      <c r="V111" s="6">
        <f t="shared" si="38"/>
        <v>0</v>
      </c>
      <c r="W111" s="6">
        <f t="shared" ca="1" si="39"/>
        <v>0</v>
      </c>
      <c r="X111" s="6" t="str">
        <f t="shared" ca="1" si="40"/>
        <v/>
      </c>
    </row>
    <row r="112" spans="10:24" ht="13.75" customHeight="1" x14ac:dyDescent="0.2">
      <c r="J112" s="7" t="str">
        <f t="shared" ca="1" si="32"/>
        <v/>
      </c>
      <c r="M112" s="18"/>
      <c r="N112" s="16" t="str">
        <f t="shared" ca="1" si="33"/>
        <v/>
      </c>
      <c r="P112" s="6">
        <f t="shared" si="34"/>
        <v>0</v>
      </c>
      <c r="Q112" s="6">
        <f t="shared" ca="1" si="41"/>
        <v>0</v>
      </c>
      <c r="R112" s="6">
        <f t="shared" si="35"/>
        <v>0</v>
      </c>
      <c r="S112" s="6">
        <f t="shared" ca="1" si="36"/>
        <v>1.1368683772161603E-12</v>
      </c>
      <c r="T112" s="6" t="str">
        <f>IF(H112="","",VLOOKUP(H112,'Вода SKU'!$A$1:$B$150,2,0))</f>
        <v/>
      </c>
      <c r="U112" s="6">
        <f t="shared" ca="1" si="37"/>
        <v>8</v>
      </c>
      <c r="V112" s="6">
        <f t="shared" si="38"/>
        <v>0</v>
      </c>
      <c r="W112" s="6">
        <f t="shared" ca="1" si="39"/>
        <v>0</v>
      </c>
      <c r="X112" s="6" t="str">
        <f t="shared" ca="1" si="40"/>
        <v/>
      </c>
    </row>
    <row r="113" spans="10:24" ht="13.75" customHeight="1" x14ac:dyDescent="0.2">
      <c r="J113" s="7" t="str">
        <f t="shared" ca="1" si="32"/>
        <v/>
      </c>
      <c r="M113" s="18"/>
      <c r="N113" s="16" t="str">
        <f t="shared" ca="1" si="33"/>
        <v/>
      </c>
      <c r="P113" s="6">
        <f t="shared" si="34"/>
        <v>0</v>
      </c>
      <c r="Q113" s="6">
        <f t="shared" ca="1" si="41"/>
        <v>0</v>
      </c>
      <c r="R113" s="6">
        <f t="shared" si="35"/>
        <v>0</v>
      </c>
      <c r="S113" s="6">
        <f t="shared" ca="1" si="36"/>
        <v>1.1368683772161603E-12</v>
      </c>
      <c r="T113" s="6" t="str">
        <f>IF(H113="","",VLOOKUP(H113,'Вода SKU'!$A$1:$B$150,2,0))</f>
        <v/>
      </c>
      <c r="U113" s="6">
        <f t="shared" ca="1" si="37"/>
        <v>8</v>
      </c>
      <c r="V113" s="6">
        <f t="shared" si="38"/>
        <v>0</v>
      </c>
      <c r="W113" s="6">
        <f t="shared" ca="1" si="39"/>
        <v>0</v>
      </c>
      <c r="X113" s="6" t="str">
        <f t="shared" ca="1" si="40"/>
        <v/>
      </c>
    </row>
    <row r="114" spans="10:24" ht="13.75" customHeight="1" x14ac:dyDescent="0.2">
      <c r="J114" s="7" t="str">
        <f t="shared" ca="1" si="32"/>
        <v/>
      </c>
      <c r="M114" s="18"/>
      <c r="N114" s="16" t="str">
        <f t="shared" ca="1" si="33"/>
        <v/>
      </c>
      <c r="P114" s="6">
        <f t="shared" si="34"/>
        <v>0</v>
      </c>
      <c r="Q114" s="6">
        <f t="shared" ca="1" si="41"/>
        <v>0</v>
      </c>
      <c r="R114" s="6">
        <f t="shared" si="35"/>
        <v>0</v>
      </c>
      <c r="S114" s="6">
        <f t="shared" ca="1" si="36"/>
        <v>1.1368683772161603E-12</v>
      </c>
      <c r="T114" s="6" t="str">
        <f>IF(H114="","",VLOOKUP(H114,'Вода SKU'!$A$1:$B$150,2,0))</f>
        <v/>
      </c>
      <c r="U114" s="6">
        <f t="shared" ca="1" si="37"/>
        <v>8</v>
      </c>
      <c r="V114" s="6">
        <f t="shared" si="38"/>
        <v>0</v>
      </c>
      <c r="W114" s="6">
        <f t="shared" ca="1" si="39"/>
        <v>0</v>
      </c>
      <c r="X114" s="6" t="str">
        <f t="shared" ca="1" si="40"/>
        <v/>
      </c>
    </row>
    <row r="115" spans="10:24" ht="13.75" customHeight="1" x14ac:dyDescent="0.2">
      <c r="J115" s="7" t="str">
        <f t="shared" ca="1" si="32"/>
        <v/>
      </c>
      <c r="M115" s="18"/>
      <c r="N115" s="16" t="str">
        <f t="shared" ca="1" si="33"/>
        <v/>
      </c>
      <c r="P115" s="6">
        <f t="shared" si="34"/>
        <v>0</v>
      </c>
      <c r="Q115" s="6">
        <f t="shared" ca="1" si="41"/>
        <v>0</v>
      </c>
      <c r="R115" s="6">
        <f t="shared" si="35"/>
        <v>0</v>
      </c>
      <c r="S115" s="6">
        <f t="shared" ca="1" si="36"/>
        <v>1.1368683772161603E-12</v>
      </c>
      <c r="T115" s="6" t="str">
        <f>IF(H115="","",VLOOKUP(H115,'Вода SKU'!$A$1:$B$150,2,0))</f>
        <v/>
      </c>
      <c r="U115" s="6">
        <f t="shared" ca="1" si="37"/>
        <v>8</v>
      </c>
      <c r="V115" s="6">
        <f t="shared" si="38"/>
        <v>0</v>
      </c>
      <c r="W115" s="6">
        <f t="shared" ca="1" si="39"/>
        <v>0</v>
      </c>
      <c r="X115" s="6" t="str">
        <f t="shared" ca="1" si="40"/>
        <v/>
      </c>
    </row>
    <row r="116" spans="10:24" ht="13.75" customHeight="1" x14ac:dyDescent="0.2">
      <c r="J116" s="7" t="str">
        <f t="shared" ca="1" si="32"/>
        <v/>
      </c>
      <c r="M116" s="18"/>
      <c r="N116" s="16" t="str">
        <f t="shared" ca="1" si="33"/>
        <v/>
      </c>
      <c r="P116" s="6">
        <f t="shared" si="34"/>
        <v>0</v>
      </c>
      <c r="Q116" s="6">
        <f t="shared" ca="1" si="41"/>
        <v>0</v>
      </c>
      <c r="R116" s="6">
        <f t="shared" si="35"/>
        <v>0</v>
      </c>
      <c r="S116" s="6">
        <f t="shared" ca="1" si="36"/>
        <v>1.1368683772161603E-12</v>
      </c>
      <c r="T116" s="6" t="str">
        <f>IF(H116="","",VLOOKUP(H116,'Вода SKU'!$A$1:$B$150,2,0))</f>
        <v/>
      </c>
      <c r="U116" s="6">
        <f t="shared" ca="1" si="37"/>
        <v>8</v>
      </c>
      <c r="V116" s="6">
        <f t="shared" si="38"/>
        <v>0</v>
      </c>
      <c r="W116" s="6">
        <f t="shared" ca="1" si="39"/>
        <v>0</v>
      </c>
      <c r="X116" s="6" t="str">
        <f t="shared" ca="1" si="40"/>
        <v/>
      </c>
    </row>
    <row r="117" spans="10:24" ht="13.75" customHeight="1" x14ac:dyDescent="0.2">
      <c r="J117" s="7" t="str">
        <f t="shared" ca="1" si="32"/>
        <v/>
      </c>
      <c r="M117" s="18"/>
      <c r="N117" s="16" t="str">
        <f t="shared" ca="1" si="33"/>
        <v/>
      </c>
      <c r="P117" s="6">
        <f t="shared" si="34"/>
        <v>0</v>
      </c>
      <c r="Q117" s="6">
        <f t="shared" ca="1" si="41"/>
        <v>0</v>
      </c>
      <c r="R117" s="6">
        <f t="shared" si="35"/>
        <v>0</v>
      </c>
      <c r="S117" s="6">
        <f t="shared" ca="1" si="36"/>
        <v>1.1368683772161603E-12</v>
      </c>
      <c r="T117" s="6" t="str">
        <f>IF(H117="","",VLOOKUP(H117,'Вода SKU'!$A$1:$B$150,2,0))</f>
        <v/>
      </c>
      <c r="U117" s="6">
        <f t="shared" ca="1" si="37"/>
        <v>8</v>
      </c>
      <c r="V117" s="6">
        <f t="shared" si="38"/>
        <v>0</v>
      </c>
      <c r="W117" s="6">
        <f t="shared" ca="1" si="39"/>
        <v>0</v>
      </c>
      <c r="X117" s="6" t="str">
        <f t="shared" ca="1" si="40"/>
        <v/>
      </c>
    </row>
    <row r="118" spans="10:24" ht="13.75" customHeight="1" x14ac:dyDescent="0.2">
      <c r="J118" s="7" t="str">
        <f t="shared" ca="1" si="32"/>
        <v/>
      </c>
      <c r="M118" s="18"/>
      <c r="N118" s="16" t="str">
        <f t="shared" ca="1" si="33"/>
        <v/>
      </c>
      <c r="P118" s="6">
        <f t="shared" si="34"/>
        <v>0</v>
      </c>
      <c r="Q118" s="6">
        <f t="shared" ca="1" si="41"/>
        <v>0</v>
      </c>
      <c r="R118" s="6">
        <f t="shared" si="35"/>
        <v>0</v>
      </c>
      <c r="S118" s="6">
        <f t="shared" ca="1" si="36"/>
        <v>1.1368683772161603E-12</v>
      </c>
      <c r="T118" s="6" t="str">
        <f>IF(H118="","",VLOOKUP(H118,'Вода SKU'!$A$1:$B$150,2,0))</f>
        <v/>
      </c>
      <c r="U118" s="6">
        <f t="shared" ca="1" si="37"/>
        <v>8</v>
      </c>
      <c r="V118" s="6">
        <f t="shared" si="38"/>
        <v>0</v>
      </c>
      <c r="W118" s="6">
        <f t="shared" ca="1" si="39"/>
        <v>0</v>
      </c>
      <c r="X118" s="6" t="str">
        <f t="shared" ca="1" si="40"/>
        <v/>
      </c>
    </row>
    <row r="119" spans="10:24" ht="13.75" customHeight="1" x14ac:dyDescent="0.2">
      <c r="J119" s="7" t="str">
        <f t="shared" ca="1" si="32"/>
        <v/>
      </c>
      <c r="M119" s="18"/>
      <c r="N119" s="16" t="str">
        <f t="shared" ca="1" si="33"/>
        <v/>
      </c>
      <c r="P119" s="6">
        <f t="shared" si="34"/>
        <v>0</v>
      </c>
      <c r="Q119" s="6">
        <f t="shared" ca="1" si="41"/>
        <v>0</v>
      </c>
      <c r="R119" s="6">
        <f t="shared" si="35"/>
        <v>0</v>
      </c>
      <c r="S119" s="6">
        <f t="shared" ca="1" si="36"/>
        <v>1.1368683772161603E-12</v>
      </c>
      <c r="T119" s="6" t="str">
        <f>IF(H119="","",VLOOKUP(H119,'Вода SKU'!$A$1:$B$150,2,0))</f>
        <v/>
      </c>
      <c r="U119" s="6">
        <f t="shared" ca="1" si="37"/>
        <v>8</v>
      </c>
      <c r="V119" s="6">
        <f t="shared" si="38"/>
        <v>0</v>
      </c>
      <c r="W119" s="6">
        <f t="shared" ca="1" si="39"/>
        <v>0</v>
      </c>
      <c r="X119" s="6" t="str">
        <f t="shared" ca="1" si="40"/>
        <v/>
      </c>
    </row>
    <row r="120" spans="10:24" ht="13.75" customHeight="1" x14ac:dyDescent="0.2">
      <c r="J120" s="7" t="str">
        <f t="shared" ca="1" si="32"/>
        <v/>
      </c>
      <c r="M120" s="18"/>
      <c r="N120" s="16" t="str">
        <f t="shared" ca="1" si="33"/>
        <v/>
      </c>
      <c r="P120" s="6">
        <f t="shared" si="34"/>
        <v>0</v>
      </c>
      <c r="Q120" s="6">
        <f t="shared" ca="1" si="41"/>
        <v>0</v>
      </c>
      <c r="R120" s="6">
        <f t="shared" si="35"/>
        <v>0</v>
      </c>
      <c r="S120" s="6">
        <f t="shared" ca="1" si="36"/>
        <v>1.1368683772161603E-12</v>
      </c>
      <c r="T120" s="6" t="str">
        <f>IF(H120="","",VLOOKUP(H120,'Вода SKU'!$A$1:$B$150,2,0))</f>
        <v/>
      </c>
      <c r="U120" s="6">
        <f t="shared" ca="1" si="37"/>
        <v>8</v>
      </c>
      <c r="V120" s="6">
        <f t="shared" si="38"/>
        <v>0</v>
      </c>
      <c r="W120" s="6">
        <f t="shared" ca="1" si="39"/>
        <v>0</v>
      </c>
      <c r="X120" s="6" t="str">
        <f t="shared" ca="1" si="40"/>
        <v/>
      </c>
    </row>
    <row r="121" spans="10:24" ht="13.75" customHeight="1" x14ac:dyDescent="0.2">
      <c r="J121" s="7" t="str">
        <f t="shared" ca="1" si="32"/>
        <v/>
      </c>
      <c r="M121" s="18"/>
      <c r="N121" s="16" t="str">
        <f t="shared" ca="1" si="33"/>
        <v/>
      </c>
      <c r="P121" s="6">
        <f t="shared" si="34"/>
        <v>0</v>
      </c>
      <c r="Q121" s="6">
        <f t="shared" ca="1" si="41"/>
        <v>0</v>
      </c>
      <c r="R121" s="6">
        <f t="shared" si="35"/>
        <v>0</v>
      </c>
      <c r="S121" s="6">
        <f t="shared" ca="1" si="36"/>
        <v>1.1368683772161603E-12</v>
      </c>
      <c r="T121" s="6" t="str">
        <f>IF(H121="","",VLOOKUP(H121,'Вода SKU'!$A$1:$B$150,2,0))</f>
        <v/>
      </c>
      <c r="U121" s="6">
        <f t="shared" ca="1" si="37"/>
        <v>8</v>
      </c>
      <c r="V121" s="6">
        <f t="shared" si="38"/>
        <v>0</v>
      </c>
      <c r="W121" s="6">
        <f t="shared" ca="1" si="39"/>
        <v>0</v>
      </c>
      <c r="X121" s="6" t="str">
        <f t="shared" ca="1" si="40"/>
        <v/>
      </c>
    </row>
    <row r="122" spans="10:24" ht="13.75" customHeight="1" x14ac:dyDescent="0.2">
      <c r="J122" s="7" t="str">
        <f t="shared" ca="1" si="32"/>
        <v/>
      </c>
      <c r="M122" s="18"/>
      <c r="N122" s="16" t="str">
        <f t="shared" ca="1" si="33"/>
        <v/>
      </c>
      <c r="P122" s="6">
        <f t="shared" si="34"/>
        <v>0</v>
      </c>
      <c r="Q122" s="6">
        <f t="shared" ca="1" si="41"/>
        <v>0</v>
      </c>
      <c r="R122" s="6">
        <f t="shared" si="35"/>
        <v>0</v>
      </c>
      <c r="S122" s="6">
        <f t="shared" ca="1" si="36"/>
        <v>1.1368683772161603E-12</v>
      </c>
      <c r="T122" s="6" t="str">
        <f>IF(H122="","",VLOOKUP(H122,'Вода SKU'!$A$1:$B$150,2,0))</f>
        <v/>
      </c>
      <c r="U122" s="6">
        <f t="shared" ca="1" si="37"/>
        <v>8</v>
      </c>
      <c r="V122" s="6">
        <f t="shared" si="38"/>
        <v>0</v>
      </c>
      <c r="W122" s="6">
        <f t="shared" ca="1" si="39"/>
        <v>0</v>
      </c>
      <c r="X122" s="6" t="str">
        <f t="shared" ca="1" si="40"/>
        <v/>
      </c>
    </row>
  </sheetData>
  <conditionalFormatting sqref="B2:B122">
    <cfRule type="expression" dxfId="6" priority="2">
      <formula>$B2&lt;&gt;$T2</formula>
    </cfRule>
    <cfRule type="expression" dxfId="5" priority="3">
      <formula>$B2&lt;&gt;$T2</formula>
    </cfRule>
  </conditionalFormatting>
  <conditionalFormatting sqref="J1:J1048576">
    <cfRule type="expression" dxfId="4" priority="5">
      <formula>IF(N1="",0, J1)  &lt; - 0.05* IF(N1="",0,N1)</formula>
    </cfRule>
    <cfRule type="expression" dxfId="3" priority="6">
      <formula>AND(IF(N1="",0, J1)  &gt;= - 0.05* IF(N1="",0,N1), IF(N1="",0, J1) &lt; 0)</formula>
    </cfRule>
    <cfRule type="expression" dxfId="2" priority="7">
      <formula>AND(IF(N1="",0, J1)  &lt;= 0.05* IF(N1="",0,N1), IF(N1="",0, J1) &gt; 0)</formula>
    </cfRule>
    <cfRule type="expression" dxfId="1" priority="8">
      <formula>IF(N1="",0,J1)  &gt; 0.05* IF(N1="",0,N1)</formula>
    </cfRule>
  </conditionalFormatting>
  <conditionalFormatting sqref="J1">
    <cfRule type="expression" dxfId="0" priority="18">
      <formula>SUMIF(J10:J122,"&gt;0")-SUMIF(J10:J122,"&lt;0")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100-000000000000}">
          <x14:formula1>
            <xm:f>'Типы варок'!$A$1:$A$102</xm:f>
          </x14:formula1>
          <x14:formula2>
            <xm:f>0</xm:f>
          </x14:formula2>
          <xm:sqref>B2:B9 B10:B122</xm:sqref>
        </x14:dataValidation>
        <x14:dataValidation type="list" showInputMessage="1" xr:uid="{00000000-0002-0000-0100-000001000000}">
          <x14:formula1>
            <xm:f>'Форм фактор плавления'!$A$1:$A$25</xm:f>
          </x14:formula1>
          <x14:formula2>
            <xm:f>0</xm:f>
          </x14:formula2>
          <xm:sqref>E2:F9 E10:F122</xm:sqref>
        </x14:dataValidation>
        <x14:dataValidation type="list" showInputMessage="1" xr:uid="{00000000-0002-0000-0100-000002000000}">
          <x14:formula1>
            <xm:f>Мойки!$A$1:$A$3</xm:f>
          </x14:formula1>
          <x14:formula2>
            <xm:f>0</xm:f>
          </x14:formula2>
          <xm:sqref>L1:L9 L10:L122</xm:sqref>
        </x14:dataValidation>
        <x14:dataValidation type="list" showInputMessage="1" showErrorMessage="1" xr:uid="{00000000-0002-0000-0100-000003000000}">
          <x14:formula1>
            <xm:f>'Вода SKU'!$A$1:$A$137</xm:f>
          </x14:formula1>
          <x14:formula2>
            <xm:f>0</xm:f>
          </x14:formula2>
          <xm:sqref>H2:H9 H10:H59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6" customWidth="1"/>
  </cols>
  <sheetData>
    <row r="1" spans="1:1" ht="14.5" customHeight="1" x14ac:dyDescent="0.2">
      <c r="A1" s="6" t="s">
        <v>30</v>
      </c>
    </row>
    <row r="2" spans="1:1" ht="14.5" customHeight="1" x14ac:dyDescent="0.2">
      <c r="A2" s="6" t="s">
        <v>62</v>
      </c>
    </row>
    <row r="3" spans="1:1" ht="14.5" customHeight="1" x14ac:dyDescent="0.2">
      <c r="A3" s="6" t="s">
        <v>63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6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66"/>
  <sheetViews>
    <sheetView zoomScale="90" zoomScaleNormal="90" workbookViewId="0">
      <selection activeCell="F26" sqref="F26"/>
    </sheetView>
  </sheetViews>
  <sheetFormatPr baseColWidth="10" defaultColWidth="8.83203125" defaultRowHeight="15" x14ac:dyDescent="0.2"/>
  <cols>
    <col min="1" max="1" width="43.6640625" style="6" customWidth="1"/>
    <col min="2" max="1025" width="8.5" style="6" customWidth="1"/>
  </cols>
  <sheetData>
    <row r="1" spans="1:2" x14ac:dyDescent="0.2">
      <c r="A1" s="19" t="s">
        <v>30</v>
      </c>
      <c r="B1" s="19" t="s">
        <v>30</v>
      </c>
    </row>
    <row r="2" spans="1:2" x14ac:dyDescent="0.2">
      <c r="A2" s="19" t="s">
        <v>64</v>
      </c>
      <c r="B2" s="19" t="s">
        <v>55</v>
      </c>
    </row>
    <row r="3" spans="1:2" x14ac:dyDescent="0.2">
      <c r="A3" s="19" t="s">
        <v>65</v>
      </c>
      <c r="B3" s="19" t="s">
        <v>55</v>
      </c>
    </row>
    <row r="4" spans="1:2" x14ac:dyDescent="0.2">
      <c r="A4" s="19" t="s">
        <v>66</v>
      </c>
      <c r="B4" s="19" t="s">
        <v>55</v>
      </c>
    </row>
    <row r="5" spans="1:2" x14ac:dyDescent="0.2">
      <c r="A5" s="19" t="s">
        <v>67</v>
      </c>
      <c r="B5" s="19" t="s">
        <v>55</v>
      </c>
    </row>
    <row r="6" spans="1:2" x14ac:dyDescent="0.2">
      <c r="A6" s="19" t="s">
        <v>68</v>
      </c>
      <c r="B6" s="19" t="s">
        <v>55</v>
      </c>
    </row>
    <row r="7" spans="1:2" x14ac:dyDescent="0.2">
      <c r="A7" s="19" t="s">
        <v>69</v>
      </c>
      <c r="B7" s="19" t="s">
        <v>70</v>
      </c>
    </row>
    <row r="8" spans="1:2" x14ac:dyDescent="0.2">
      <c r="A8" s="19" t="s">
        <v>71</v>
      </c>
      <c r="B8" s="19" t="s">
        <v>70</v>
      </c>
    </row>
    <row r="9" spans="1:2" x14ac:dyDescent="0.2">
      <c r="A9" s="19" t="s">
        <v>72</v>
      </c>
      <c r="B9" s="19" t="s">
        <v>22</v>
      </c>
    </row>
    <row r="10" spans="1:2" x14ac:dyDescent="0.2">
      <c r="A10" s="19" t="s">
        <v>73</v>
      </c>
      <c r="B10" s="19" t="s">
        <v>22</v>
      </c>
    </row>
    <row r="11" spans="1:2" x14ac:dyDescent="0.2">
      <c r="A11" s="19" t="s">
        <v>74</v>
      </c>
      <c r="B11" s="19" t="s">
        <v>22</v>
      </c>
    </row>
    <row r="12" spans="1:2" x14ac:dyDescent="0.2">
      <c r="A12" s="19" t="s">
        <v>75</v>
      </c>
      <c r="B12" s="19" t="s">
        <v>22</v>
      </c>
    </row>
    <row r="13" spans="1:2" x14ac:dyDescent="0.2">
      <c r="A13" s="19" t="s">
        <v>59</v>
      </c>
      <c r="B13" s="19" t="s">
        <v>55</v>
      </c>
    </row>
    <row r="14" spans="1:2" x14ac:dyDescent="0.2">
      <c r="A14" s="19" t="s">
        <v>54</v>
      </c>
      <c r="B14" s="19" t="s">
        <v>46</v>
      </c>
    </row>
    <row r="15" spans="1:2" x14ac:dyDescent="0.2">
      <c r="A15" s="19" t="s">
        <v>45</v>
      </c>
      <c r="B15" s="19" t="s">
        <v>46</v>
      </c>
    </row>
    <row r="16" spans="1:2" x14ac:dyDescent="0.2">
      <c r="A16" s="19" t="s">
        <v>52</v>
      </c>
      <c r="B16" s="19" t="s">
        <v>46</v>
      </c>
    </row>
    <row r="17" spans="1:2" x14ac:dyDescent="0.2">
      <c r="A17" s="19" t="s">
        <v>49</v>
      </c>
      <c r="B17" s="19" t="s">
        <v>46</v>
      </c>
    </row>
    <row r="18" spans="1:2" x14ac:dyDescent="0.2">
      <c r="A18" s="19" t="s">
        <v>48</v>
      </c>
      <c r="B18" s="19" t="s">
        <v>46</v>
      </c>
    </row>
    <row r="19" spans="1:2" x14ac:dyDescent="0.2">
      <c r="A19" s="19" t="s">
        <v>60</v>
      </c>
      <c r="B19" s="19" t="s">
        <v>55</v>
      </c>
    </row>
    <row r="20" spans="1:2" x14ac:dyDescent="0.2">
      <c r="A20" s="19" t="s">
        <v>76</v>
      </c>
      <c r="B20" s="19" t="s">
        <v>46</v>
      </c>
    </row>
    <row r="21" spans="1:2" x14ac:dyDescent="0.2">
      <c r="A21" s="19" t="s">
        <v>77</v>
      </c>
      <c r="B21" s="19" t="s">
        <v>46</v>
      </c>
    </row>
    <row r="22" spans="1:2" x14ac:dyDescent="0.2">
      <c r="A22" s="19" t="s">
        <v>61</v>
      </c>
      <c r="B22" s="19" t="s">
        <v>55</v>
      </c>
    </row>
    <row r="23" spans="1:2" x14ac:dyDescent="0.2">
      <c r="A23" s="19" t="s">
        <v>78</v>
      </c>
      <c r="B23" s="19" t="s">
        <v>46</v>
      </c>
    </row>
    <row r="24" spans="1:2" x14ac:dyDescent="0.2">
      <c r="A24" s="19" t="s">
        <v>79</v>
      </c>
      <c r="B24" s="19" t="s">
        <v>46</v>
      </c>
    </row>
    <row r="25" spans="1:2" x14ac:dyDescent="0.2">
      <c r="A25" s="19" t="s">
        <v>80</v>
      </c>
      <c r="B25" s="19" t="s">
        <v>81</v>
      </c>
    </row>
    <row r="26" spans="1:2" x14ac:dyDescent="0.2">
      <c r="A26" s="19" t="s">
        <v>47</v>
      </c>
      <c r="B26" s="19" t="s">
        <v>31</v>
      </c>
    </row>
    <row r="27" spans="1:2" x14ac:dyDescent="0.2">
      <c r="A27" s="19" t="s">
        <v>82</v>
      </c>
      <c r="B27" s="19" t="s">
        <v>46</v>
      </c>
    </row>
    <row r="28" spans="1:2" x14ac:dyDescent="0.2">
      <c r="A28" s="19" t="s">
        <v>53</v>
      </c>
      <c r="B28" s="19" t="s">
        <v>46</v>
      </c>
    </row>
    <row r="29" spans="1:2" x14ac:dyDescent="0.2">
      <c r="A29" s="19" t="s">
        <v>83</v>
      </c>
      <c r="B29" s="19" t="s">
        <v>31</v>
      </c>
    </row>
    <row r="30" spans="1:2" x14ac:dyDescent="0.2">
      <c r="A30" s="19" t="s">
        <v>44</v>
      </c>
      <c r="B30" s="19" t="s">
        <v>31</v>
      </c>
    </row>
    <row r="31" spans="1:2" x14ac:dyDescent="0.2">
      <c r="A31" s="19" t="s">
        <v>42</v>
      </c>
      <c r="B31" s="19" t="s">
        <v>31</v>
      </c>
    </row>
    <row r="32" spans="1:2" x14ac:dyDescent="0.2">
      <c r="A32" s="19" t="s">
        <v>43</v>
      </c>
      <c r="B32" s="19" t="s">
        <v>31</v>
      </c>
    </row>
    <row r="33" spans="1:2" x14ac:dyDescent="0.2">
      <c r="A33" s="19" t="s">
        <v>84</v>
      </c>
      <c r="B33" s="19" t="s">
        <v>46</v>
      </c>
    </row>
    <row r="34" spans="1:2" x14ac:dyDescent="0.2">
      <c r="A34" s="19" t="s">
        <v>85</v>
      </c>
      <c r="B34" s="19" t="s">
        <v>46</v>
      </c>
    </row>
    <row r="35" spans="1:2" x14ac:dyDescent="0.2">
      <c r="A35" s="19" t="s">
        <v>36</v>
      </c>
      <c r="B35" s="19" t="s">
        <v>31</v>
      </c>
    </row>
    <row r="36" spans="1:2" x14ac:dyDescent="0.2">
      <c r="A36" s="19" t="s">
        <v>86</v>
      </c>
      <c r="B36" s="19" t="s">
        <v>46</v>
      </c>
    </row>
    <row r="37" spans="1:2" x14ac:dyDescent="0.2">
      <c r="A37" s="19" t="s">
        <v>87</v>
      </c>
      <c r="B37" s="19" t="s">
        <v>46</v>
      </c>
    </row>
    <row r="38" spans="1:2" x14ac:dyDescent="0.2">
      <c r="A38" s="19" t="s">
        <v>38</v>
      </c>
      <c r="B38" s="19" t="s">
        <v>31</v>
      </c>
    </row>
    <row r="39" spans="1:2" x14ac:dyDescent="0.2">
      <c r="A39" s="19" t="s">
        <v>37</v>
      </c>
      <c r="B39" s="19" t="s">
        <v>31</v>
      </c>
    </row>
    <row r="40" spans="1:2" x14ac:dyDescent="0.2">
      <c r="A40" s="19" t="s">
        <v>88</v>
      </c>
      <c r="B40" s="19" t="s">
        <v>70</v>
      </c>
    </row>
    <row r="41" spans="1:2" x14ac:dyDescent="0.2">
      <c r="A41" s="19" t="s">
        <v>89</v>
      </c>
      <c r="B41" s="19" t="s">
        <v>70</v>
      </c>
    </row>
    <row r="42" spans="1:2" x14ac:dyDescent="0.2">
      <c r="A42" s="19" t="s">
        <v>90</v>
      </c>
      <c r="B42" s="19" t="s">
        <v>70</v>
      </c>
    </row>
    <row r="43" spans="1:2" x14ac:dyDescent="0.2">
      <c r="A43" s="19" t="s">
        <v>91</v>
      </c>
      <c r="B43" s="19" t="s">
        <v>70</v>
      </c>
    </row>
    <row r="44" spans="1:2" x14ac:dyDescent="0.2">
      <c r="A44" s="19" t="s">
        <v>92</v>
      </c>
      <c r="B44" s="19" t="s">
        <v>70</v>
      </c>
    </row>
    <row r="45" spans="1:2" x14ac:dyDescent="0.2">
      <c r="A45" s="19" t="s">
        <v>93</v>
      </c>
      <c r="B45" s="19" t="s">
        <v>22</v>
      </c>
    </row>
    <row r="46" spans="1:2" x14ac:dyDescent="0.2">
      <c r="A46" s="19" t="s">
        <v>94</v>
      </c>
      <c r="B46" s="19" t="s">
        <v>70</v>
      </c>
    </row>
    <row r="47" spans="1:2" x14ac:dyDescent="0.2">
      <c r="A47" s="19" t="s">
        <v>95</v>
      </c>
      <c r="B47" s="19" t="s">
        <v>70</v>
      </c>
    </row>
    <row r="48" spans="1:2" x14ac:dyDescent="0.2">
      <c r="A48" s="19" t="s">
        <v>96</v>
      </c>
      <c r="B48" s="19" t="s">
        <v>70</v>
      </c>
    </row>
    <row r="49" spans="1:2" x14ac:dyDescent="0.2">
      <c r="A49" s="19" t="s">
        <v>97</v>
      </c>
      <c r="B49" s="19" t="s">
        <v>22</v>
      </c>
    </row>
    <row r="50" spans="1:2" x14ac:dyDescent="0.2">
      <c r="A50" s="19" t="s">
        <v>98</v>
      </c>
      <c r="B50" s="19" t="s">
        <v>22</v>
      </c>
    </row>
    <row r="51" spans="1:2" x14ac:dyDescent="0.2">
      <c r="A51" s="19" t="s">
        <v>29</v>
      </c>
      <c r="B51" s="19" t="s">
        <v>22</v>
      </c>
    </row>
    <row r="52" spans="1:2" x14ac:dyDescent="0.2">
      <c r="A52" s="19" t="s">
        <v>99</v>
      </c>
      <c r="B52" s="19" t="s">
        <v>22</v>
      </c>
    </row>
    <row r="53" spans="1:2" x14ac:dyDescent="0.2">
      <c r="A53" s="19" t="s">
        <v>100</v>
      </c>
      <c r="B53" s="19" t="s">
        <v>22</v>
      </c>
    </row>
    <row r="54" spans="1:2" x14ac:dyDescent="0.2">
      <c r="A54" s="19" t="s">
        <v>101</v>
      </c>
      <c r="B54" s="19" t="s">
        <v>22</v>
      </c>
    </row>
    <row r="55" spans="1:2" x14ac:dyDescent="0.2">
      <c r="A55" s="19" t="s">
        <v>102</v>
      </c>
      <c r="B55" s="19" t="s">
        <v>103</v>
      </c>
    </row>
    <row r="56" spans="1:2" x14ac:dyDescent="0.2">
      <c r="A56" s="19" t="s">
        <v>104</v>
      </c>
      <c r="B56" s="19" t="s">
        <v>70</v>
      </c>
    </row>
    <row r="57" spans="1:2" x14ac:dyDescent="0.2">
      <c r="A57" s="19" t="s">
        <v>105</v>
      </c>
      <c r="B57" s="19" t="s">
        <v>22</v>
      </c>
    </row>
    <row r="58" spans="1:2" x14ac:dyDescent="0.2">
      <c r="A58" s="19" t="s">
        <v>106</v>
      </c>
      <c r="B58" s="19" t="s">
        <v>22</v>
      </c>
    </row>
    <row r="59" spans="1:2" x14ac:dyDescent="0.2">
      <c r="A59" s="19" t="s">
        <v>107</v>
      </c>
      <c r="B59" s="19" t="s">
        <v>70</v>
      </c>
    </row>
    <row r="60" spans="1:2" x14ac:dyDescent="0.2">
      <c r="A60" s="19" t="s">
        <v>108</v>
      </c>
      <c r="B60" s="19" t="s">
        <v>22</v>
      </c>
    </row>
    <row r="61" spans="1:2" x14ac:dyDescent="0.2">
      <c r="A61" s="19" t="s">
        <v>109</v>
      </c>
      <c r="B61" s="19" t="s">
        <v>22</v>
      </c>
    </row>
    <row r="62" spans="1:2" x14ac:dyDescent="0.2">
      <c r="A62" s="19" t="s">
        <v>110</v>
      </c>
      <c r="B62" s="19" t="s">
        <v>22</v>
      </c>
    </row>
    <row r="63" spans="1:2" x14ac:dyDescent="0.2">
      <c r="A63" s="19" t="s">
        <v>111</v>
      </c>
      <c r="B63" s="19" t="s">
        <v>81</v>
      </c>
    </row>
    <row r="64" spans="1:2" x14ac:dyDescent="0.2">
      <c r="A64" s="19" t="s">
        <v>112</v>
      </c>
      <c r="B64" s="19" t="s">
        <v>22</v>
      </c>
    </row>
    <row r="65" spans="1:2" x14ac:dyDescent="0.2">
      <c r="A65" s="19" t="s">
        <v>113</v>
      </c>
      <c r="B65" s="19" t="s">
        <v>22</v>
      </c>
    </row>
    <row r="66" spans="1:2" x14ac:dyDescent="0.2">
      <c r="A66" s="19" t="s">
        <v>27</v>
      </c>
      <c r="B66" s="19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"/>
  <sheetViews>
    <sheetView topLeftCell="A28" zoomScale="90" zoomScaleNormal="90" workbookViewId="0">
      <selection activeCell="A34" sqref="A34"/>
    </sheetView>
  </sheetViews>
  <sheetFormatPr baseColWidth="10" defaultColWidth="8.83203125" defaultRowHeight="15" x14ac:dyDescent="0.2"/>
  <cols>
    <col min="1" max="1" width="43.6640625" style="6" customWidth="1"/>
    <col min="2" max="1025" width="8.5" style="6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8"/>
  <sheetViews>
    <sheetView zoomScale="90" zoomScaleNormal="90" workbookViewId="0">
      <selection activeCell="A10" sqref="A10"/>
    </sheetView>
  </sheetViews>
  <sheetFormatPr baseColWidth="10" defaultColWidth="8.83203125" defaultRowHeight="15" x14ac:dyDescent="0.2"/>
  <cols>
    <col min="1" max="1" width="69.83203125" style="6" customWidth="1"/>
    <col min="2" max="1025" width="8.5" style="6" customWidth="1"/>
  </cols>
  <sheetData>
    <row r="1" spans="1:1" x14ac:dyDescent="0.2">
      <c r="A1" s="23" t="s">
        <v>30</v>
      </c>
    </row>
    <row r="2" spans="1:1" x14ac:dyDescent="0.2">
      <c r="A2" s="19" t="s">
        <v>46</v>
      </c>
    </row>
    <row r="3" spans="1:1" x14ac:dyDescent="0.2">
      <c r="A3" s="19" t="s">
        <v>103</v>
      </c>
    </row>
    <row r="4" spans="1:1" x14ac:dyDescent="0.2">
      <c r="A4" s="19" t="s">
        <v>55</v>
      </c>
    </row>
    <row r="5" spans="1:1" x14ac:dyDescent="0.2">
      <c r="A5" s="19" t="s">
        <v>70</v>
      </c>
    </row>
    <row r="6" spans="1:1" x14ac:dyDescent="0.2">
      <c r="A6" s="19" t="s">
        <v>22</v>
      </c>
    </row>
    <row r="7" spans="1:1" x14ac:dyDescent="0.2">
      <c r="A7" s="19" t="s">
        <v>81</v>
      </c>
    </row>
    <row r="8" spans="1:1" x14ac:dyDescent="0.2">
      <c r="A8" s="19" t="s">
        <v>31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29"/>
  <sheetViews>
    <sheetView zoomScaleNormal="100" workbookViewId="0"/>
  </sheetViews>
  <sheetFormatPr baseColWidth="10" defaultColWidth="8.83203125" defaultRowHeight="15" x14ac:dyDescent="0.2"/>
  <cols>
    <col min="1" max="2" width="8.5" customWidth="1"/>
    <col min="3" max="3" width="25" customWidth="1"/>
    <col min="4" max="1025" width="8.5" customWidth="1"/>
  </cols>
  <sheetData>
    <row r="2" spans="2:12" ht="30" customHeight="1" x14ac:dyDescent="0.2">
      <c r="B2" s="5" t="s">
        <v>114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30" customHeight="1" x14ac:dyDescent="0.2">
      <c r="B3" s="4">
        <v>44299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2:12" ht="28" customHeight="1" x14ac:dyDescent="0.2">
      <c r="B4" s="24" t="s">
        <v>115</v>
      </c>
      <c r="C4" s="3" t="s">
        <v>116</v>
      </c>
      <c r="D4" s="3"/>
      <c r="E4" s="3"/>
      <c r="F4" s="3"/>
      <c r="G4" s="3"/>
      <c r="H4" s="3"/>
      <c r="I4" s="24" t="s">
        <v>117</v>
      </c>
      <c r="J4" s="24" t="s">
        <v>118</v>
      </c>
      <c r="K4" s="24" t="s">
        <v>119</v>
      </c>
      <c r="L4" s="24" t="s">
        <v>120</v>
      </c>
    </row>
    <row r="5" spans="2:12" ht="22" customHeight="1" x14ac:dyDescent="0.2">
      <c r="B5" s="25">
        <v>1</v>
      </c>
      <c r="C5" s="2" t="s">
        <v>59</v>
      </c>
      <c r="D5" s="2"/>
      <c r="E5" s="2"/>
      <c r="F5" s="2"/>
      <c r="G5" s="2"/>
      <c r="H5" s="2"/>
      <c r="I5" s="26">
        <v>8</v>
      </c>
      <c r="J5" s="26">
        <v>37</v>
      </c>
      <c r="K5" s="26">
        <v>24</v>
      </c>
      <c r="L5" s="26"/>
    </row>
    <row r="6" spans="2:12" ht="22" customHeight="1" x14ac:dyDescent="0.2">
      <c r="B6" s="25">
        <v>2</v>
      </c>
      <c r="C6" s="2" t="s">
        <v>54</v>
      </c>
      <c r="D6" s="2"/>
      <c r="E6" s="2"/>
      <c r="F6" s="2"/>
      <c r="G6" s="2"/>
      <c r="H6" s="2"/>
      <c r="I6" s="26">
        <v>8</v>
      </c>
      <c r="J6" s="26">
        <v>489</v>
      </c>
      <c r="K6" s="26">
        <v>612</v>
      </c>
      <c r="L6" s="26"/>
    </row>
    <row r="7" spans="2:12" ht="22" customHeight="1" x14ac:dyDescent="0.2">
      <c r="B7" s="25">
        <v>3</v>
      </c>
      <c r="C7" s="2" t="s">
        <v>45</v>
      </c>
      <c r="D7" s="2"/>
      <c r="E7" s="2"/>
      <c r="F7" s="2"/>
      <c r="G7" s="2"/>
      <c r="H7" s="2"/>
      <c r="I7" s="26">
        <v>8</v>
      </c>
      <c r="J7" s="26">
        <v>53</v>
      </c>
      <c r="K7" s="26">
        <v>53</v>
      </c>
      <c r="L7" s="26"/>
    </row>
    <row r="8" spans="2:12" ht="22" customHeight="1" x14ac:dyDescent="0.2">
      <c r="B8" s="25">
        <v>4</v>
      </c>
      <c r="C8" s="2" t="s">
        <v>52</v>
      </c>
      <c r="D8" s="2"/>
      <c r="E8" s="2"/>
      <c r="F8" s="2"/>
      <c r="G8" s="2"/>
      <c r="H8" s="2"/>
      <c r="I8" s="26">
        <v>12</v>
      </c>
      <c r="J8" s="26">
        <v>131</v>
      </c>
      <c r="K8" s="26">
        <v>110</v>
      </c>
      <c r="L8" s="26"/>
    </row>
    <row r="9" spans="2:12" ht="22" customHeight="1" x14ac:dyDescent="0.2">
      <c r="B9" s="25">
        <v>5</v>
      </c>
      <c r="C9" s="2" t="s">
        <v>49</v>
      </c>
      <c r="D9" s="2"/>
      <c r="E9" s="2"/>
      <c r="F9" s="2"/>
      <c r="G9" s="2"/>
      <c r="H9" s="2"/>
      <c r="I9" s="26">
        <v>12</v>
      </c>
      <c r="J9" s="26">
        <v>189</v>
      </c>
      <c r="K9" s="26">
        <v>126</v>
      </c>
      <c r="L9" s="26"/>
    </row>
    <row r="10" spans="2:12" ht="22" customHeight="1" x14ac:dyDescent="0.2">
      <c r="B10" s="25">
        <v>6</v>
      </c>
      <c r="C10" s="2" t="s">
        <v>48</v>
      </c>
      <c r="D10" s="2"/>
      <c r="E10" s="2"/>
      <c r="F10" s="2"/>
      <c r="G10" s="2"/>
      <c r="H10" s="2"/>
      <c r="I10" s="26">
        <v>12</v>
      </c>
      <c r="J10" s="26">
        <v>58</v>
      </c>
      <c r="K10" s="26">
        <v>39</v>
      </c>
      <c r="L10" s="26"/>
    </row>
    <row r="11" spans="2:12" ht="22" customHeight="1" x14ac:dyDescent="0.2">
      <c r="B11" s="25">
        <v>7</v>
      </c>
      <c r="C11" s="2" t="s">
        <v>60</v>
      </c>
      <c r="D11" s="2"/>
      <c r="E11" s="2"/>
      <c r="F11" s="2"/>
      <c r="G11" s="2"/>
      <c r="H11" s="2"/>
      <c r="I11" s="26">
        <v>8</v>
      </c>
      <c r="J11" s="26">
        <v>1211</v>
      </c>
      <c r="K11" s="26">
        <v>1211</v>
      </c>
      <c r="L11" s="26"/>
    </row>
    <row r="12" spans="2:12" ht="22" customHeight="1" x14ac:dyDescent="0.2">
      <c r="B12" s="25">
        <v>8</v>
      </c>
      <c r="C12" s="2" t="s">
        <v>61</v>
      </c>
      <c r="D12" s="2"/>
      <c r="E12" s="2"/>
      <c r="F12" s="2"/>
      <c r="G12" s="2"/>
      <c r="H12" s="2"/>
      <c r="I12" s="26">
        <v>8</v>
      </c>
      <c r="J12" s="26">
        <v>502</v>
      </c>
      <c r="K12" s="26">
        <v>502</v>
      </c>
      <c r="L12" s="26"/>
    </row>
    <row r="13" spans="2:12" ht="22" customHeight="1" x14ac:dyDescent="0.2">
      <c r="B13" s="25">
        <v>9</v>
      </c>
      <c r="C13" s="2" t="s">
        <v>47</v>
      </c>
      <c r="D13" s="2"/>
      <c r="E13" s="2"/>
      <c r="F13" s="2"/>
      <c r="G13" s="2"/>
      <c r="H13" s="2"/>
      <c r="I13" s="26">
        <v>8</v>
      </c>
      <c r="J13" s="26">
        <v>3</v>
      </c>
      <c r="K13" s="26">
        <v>3</v>
      </c>
      <c r="L13" s="26"/>
    </row>
    <row r="14" spans="2:12" ht="22" customHeight="1" x14ac:dyDescent="0.2">
      <c r="B14" s="25">
        <v>10</v>
      </c>
      <c r="C14" s="2" t="s">
        <v>53</v>
      </c>
      <c r="D14" s="2"/>
      <c r="E14" s="2"/>
      <c r="F14" s="2"/>
      <c r="G14" s="2"/>
      <c r="H14" s="2"/>
      <c r="I14" s="26">
        <v>12</v>
      </c>
      <c r="J14" s="26">
        <v>178</v>
      </c>
      <c r="K14" s="26">
        <v>149</v>
      </c>
      <c r="L14" s="26"/>
    </row>
    <row r="15" spans="2:12" ht="22" customHeight="1" x14ac:dyDescent="0.2">
      <c r="B15" s="25">
        <v>11</v>
      </c>
      <c r="C15" s="2" t="s">
        <v>44</v>
      </c>
      <c r="D15" s="2"/>
      <c r="E15" s="2"/>
      <c r="F15" s="2"/>
      <c r="G15" s="2"/>
      <c r="H15" s="2"/>
      <c r="I15" s="26">
        <v>8</v>
      </c>
      <c r="J15" s="26">
        <v>368</v>
      </c>
      <c r="K15" s="26">
        <v>368</v>
      </c>
      <c r="L15" s="26"/>
    </row>
    <row r="16" spans="2:12" ht="22" customHeight="1" x14ac:dyDescent="0.2">
      <c r="B16" s="25">
        <v>12</v>
      </c>
      <c r="C16" s="2" t="s">
        <v>42</v>
      </c>
      <c r="D16" s="2"/>
      <c r="E16" s="2"/>
      <c r="F16" s="2"/>
      <c r="G16" s="2"/>
      <c r="H16" s="2"/>
      <c r="I16" s="26">
        <v>8</v>
      </c>
      <c r="J16" s="26">
        <v>23</v>
      </c>
      <c r="K16" s="26">
        <v>23</v>
      </c>
      <c r="L16" s="26"/>
    </row>
    <row r="17" spans="2:12" ht="22" customHeight="1" x14ac:dyDescent="0.2">
      <c r="B17" s="25">
        <v>13</v>
      </c>
      <c r="C17" s="2" t="s">
        <v>43</v>
      </c>
      <c r="D17" s="2"/>
      <c r="E17" s="2"/>
      <c r="F17" s="2"/>
      <c r="G17" s="2"/>
      <c r="H17" s="2"/>
      <c r="I17" s="26">
        <v>8</v>
      </c>
      <c r="J17" s="26">
        <v>291</v>
      </c>
      <c r="K17" s="26">
        <v>291</v>
      </c>
      <c r="L17" s="26"/>
    </row>
    <row r="18" spans="2:12" ht="22" customHeight="1" x14ac:dyDescent="0.2">
      <c r="B18" s="25">
        <v>14</v>
      </c>
      <c r="C18" s="2" t="s">
        <v>36</v>
      </c>
      <c r="D18" s="2"/>
      <c r="E18" s="2"/>
      <c r="F18" s="2"/>
      <c r="G18" s="2"/>
      <c r="H18" s="2"/>
      <c r="I18" s="26">
        <v>8</v>
      </c>
      <c r="J18" s="26">
        <v>3</v>
      </c>
      <c r="K18" s="26">
        <v>3</v>
      </c>
      <c r="L18" s="26"/>
    </row>
    <row r="19" spans="2:12" ht="22" customHeight="1" x14ac:dyDescent="0.2">
      <c r="B19" s="25">
        <v>15</v>
      </c>
      <c r="C19" s="2" t="s">
        <v>38</v>
      </c>
      <c r="D19" s="2"/>
      <c r="E19" s="2"/>
      <c r="F19" s="2"/>
      <c r="G19" s="2"/>
      <c r="H19" s="2"/>
      <c r="I19" s="26">
        <v>8</v>
      </c>
      <c r="J19" s="26">
        <v>218</v>
      </c>
      <c r="K19" s="26">
        <v>218</v>
      </c>
      <c r="L19" s="26"/>
    </row>
    <row r="20" spans="2:12" ht="22" customHeight="1" x14ac:dyDescent="0.2">
      <c r="B20" s="25">
        <v>16</v>
      </c>
      <c r="C20" s="2" t="s">
        <v>37</v>
      </c>
      <c r="D20" s="2"/>
      <c r="E20" s="2"/>
      <c r="F20" s="2"/>
      <c r="G20" s="2"/>
      <c r="H20" s="2"/>
      <c r="I20" s="26">
        <v>8</v>
      </c>
      <c r="J20" s="26">
        <v>25</v>
      </c>
      <c r="K20" s="26">
        <v>25</v>
      </c>
      <c r="L20" s="26"/>
    </row>
    <row r="25" spans="2:12" ht="30" customHeight="1" x14ac:dyDescent="0.2">
      <c r="B25" s="5" t="s">
        <v>121</v>
      </c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2:12" ht="30" customHeight="1" x14ac:dyDescent="0.2">
      <c r="B26" s="4">
        <v>44299</v>
      </c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2:12" ht="28" customHeight="1" x14ac:dyDescent="0.2">
      <c r="B27" s="24" t="s">
        <v>115</v>
      </c>
      <c r="C27" s="3" t="s">
        <v>116</v>
      </c>
      <c r="D27" s="3"/>
      <c r="E27" s="3"/>
      <c r="F27" s="3"/>
      <c r="G27" s="3"/>
      <c r="H27" s="3"/>
      <c r="I27" s="24" t="s">
        <v>117</v>
      </c>
      <c r="J27" s="24" t="s">
        <v>118</v>
      </c>
      <c r="K27" s="24" t="s">
        <v>119</v>
      </c>
      <c r="L27" s="24" t="s">
        <v>120</v>
      </c>
    </row>
    <row r="28" spans="2:12" ht="22" customHeight="1" x14ac:dyDescent="0.2">
      <c r="B28" s="25">
        <v>1</v>
      </c>
      <c r="C28" s="2" t="s">
        <v>29</v>
      </c>
      <c r="D28" s="2"/>
      <c r="E28" s="2"/>
      <c r="F28" s="2"/>
      <c r="G28" s="2"/>
      <c r="H28" s="2"/>
      <c r="I28" s="26">
        <v>10</v>
      </c>
      <c r="J28" s="26">
        <v>2726</v>
      </c>
      <c r="K28" s="26">
        <v>2272</v>
      </c>
      <c r="L28" s="26"/>
    </row>
    <row r="29" spans="2:12" ht="22" customHeight="1" x14ac:dyDescent="0.2">
      <c r="B29" s="25">
        <v>2</v>
      </c>
      <c r="C29" s="2" t="s">
        <v>27</v>
      </c>
      <c r="D29" s="2"/>
      <c r="E29" s="2"/>
      <c r="F29" s="2"/>
      <c r="G29" s="2"/>
      <c r="H29" s="2"/>
      <c r="I29" s="26">
        <v>10</v>
      </c>
      <c r="J29" s="26">
        <v>674</v>
      </c>
      <c r="K29" s="26">
        <v>562</v>
      </c>
      <c r="L29" s="26"/>
    </row>
  </sheetData>
  <mergeCells count="24">
    <mergeCell ref="B26:L26"/>
    <mergeCell ref="C27:H27"/>
    <mergeCell ref="C28:H28"/>
    <mergeCell ref="C29:H29"/>
    <mergeCell ref="C17:H17"/>
    <mergeCell ref="C18:H18"/>
    <mergeCell ref="C19:H19"/>
    <mergeCell ref="C20:H20"/>
    <mergeCell ref="B25:L25"/>
    <mergeCell ref="C12:H12"/>
    <mergeCell ref="C13:H13"/>
    <mergeCell ref="C14:H14"/>
    <mergeCell ref="C15:H15"/>
    <mergeCell ref="C16:H16"/>
    <mergeCell ref="C7:H7"/>
    <mergeCell ref="C8:H8"/>
    <mergeCell ref="C9:H9"/>
    <mergeCell ref="C10:H10"/>
    <mergeCell ref="C11:H11"/>
    <mergeCell ref="B2:L2"/>
    <mergeCell ref="B3:L3"/>
    <mergeCell ref="C4:H4"/>
    <mergeCell ref="C5:H5"/>
    <mergeCell ref="C6:H6"/>
  </mergeCell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L41"/>
  <sheetViews>
    <sheetView zoomScaleNormal="100" workbookViewId="0"/>
  </sheetViews>
  <sheetFormatPr baseColWidth="10" defaultColWidth="8.83203125" defaultRowHeight="15" x14ac:dyDescent="0.2"/>
  <cols>
    <col min="1" max="2" width="8.5" customWidth="1"/>
    <col min="3" max="3" width="25" customWidth="1"/>
    <col min="4" max="1025" width="8.5" customWidth="1"/>
  </cols>
  <sheetData>
    <row r="2" spans="2:12" ht="30" customHeight="1" x14ac:dyDescent="0.2">
      <c r="B2" s="5" t="s">
        <v>114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30" customHeight="1" x14ac:dyDescent="0.2">
      <c r="B3" s="4">
        <v>44299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2:12" ht="28" customHeight="1" x14ac:dyDescent="0.2">
      <c r="B4" s="24" t="s">
        <v>0</v>
      </c>
      <c r="C4" s="3" t="s">
        <v>116</v>
      </c>
      <c r="D4" s="3"/>
      <c r="E4" s="3"/>
      <c r="F4" s="3"/>
      <c r="G4" s="3"/>
      <c r="H4" s="3"/>
      <c r="I4" s="24" t="s">
        <v>117</v>
      </c>
      <c r="J4" s="24" t="s">
        <v>118</v>
      </c>
      <c r="K4" s="24" t="s">
        <v>119</v>
      </c>
      <c r="L4" s="24" t="s">
        <v>120</v>
      </c>
    </row>
    <row r="5" spans="2:12" ht="22" customHeight="1" x14ac:dyDescent="0.2">
      <c r="B5" s="25">
        <v>9</v>
      </c>
      <c r="C5" s="2" t="s">
        <v>36</v>
      </c>
      <c r="D5" s="2"/>
      <c r="E5" s="2"/>
      <c r="F5" s="2"/>
      <c r="G5" s="2"/>
      <c r="H5" s="2"/>
      <c r="I5" s="26">
        <v>8</v>
      </c>
      <c r="J5" s="26">
        <v>3</v>
      </c>
      <c r="K5" s="26">
        <v>3</v>
      </c>
      <c r="L5" s="26"/>
    </row>
    <row r="6" spans="2:12" ht="22" customHeight="1" x14ac:dyDescent="0.2">
      <c r="B6" s="25">
        <v>9</v>
      </c>
      <c r="C6" s="2" t="s">
        <v>37</v>
      </c>
      <c r="D6" s="2"/>
      <c r="E6" s="2"/>
      <c r="F6" s="2"/>
      <c r="G6" s="2"/>
      <c r="H6" s="2"/>
      <c r="I6" s="26">
        <v>8</v>
      </c>
      <c r="J6" s="26">
        <v>25</v>
      </c>
      <c r="K6" s="26">
        <v>25</v>
      </c>
      <c r="L6" s="26"/>
    </row>
    <row r="7" spans="2:12" ht="22" customHeight="1" x14ac:dyDescent="0.2">
      <c r="B7" s="25">
        <v>9</v>
      </c>
      <c r="C7" s="2" t="s">
        <v>38</v>
      </c>
      <c r="D7" s="2"/>
      <c r="E7" s="2"/>
      <c r="F7" s="2"/>
      <c r="G7" s="2"/>
      <c r="H7" s="2"/>
      <c r="I7" s="26">
        <v>8</v>
      </c>
      <c r="J7" s="26">
        <v>218</v>
      </c>
      <c r="K7" s="26">
        <v>218</v>
      </c>
      <c r="L7" s="26"/>
    </row>
    <row r="8" spans="2:12" ht="22" customHeight="1" x14ac:dyDescent="0.2">
      <c r="B8" s="25">
        <v>9</v>
      </c>
      <c r="C8" s="2" t="s">
        <v>42</v>
      </c>
      <c r="D8" s="2"/>
      <c r="E8" s="2"/>
      <c r="F8" s="2"/>
      <c r="G8" s="2"/>
      <c r="H8" s="2"/>
      <c r="I8" s="26">
        <v>8</v>
      </c>
      <c r="J8" s="26">
        <v>23</v>
      </c>
      <c r="K8" s="26">
        <v>23</v>
      </c>
      <c r="L8" s="26"/>
    </row>
    <row r="9" spans="2:12" ht="22" customHeight="1" x14ac:dyDescent="0.2">
      <c r="B9" s="25">
        <v>9</v>
      </c>
      <c r="C9" s="2" t="s">
        <v>43</v>
      </c>
      <c r="D9" s="2"/>
      <c r="E9" s="2"/>
      <c r="F9" s="2"/>
      <c r="G9" s="2"/>
      <c r="H9" s="2"/>
      <c r="I9" s="26">
        <v>8</v>
      </c>
      <c r="J9" s="26">
        <v>291</v>
      </c>
      <c r="K9" s="26">
        <v>291</v>
      </c>
      <c r="L9" s="26"/>
    </row>
    <row r="10" spans="2:12" ht="22" customHeight="1" x14ac:dyDescent="0.2">
      <c r="B10" s="25">
        <v>9</v>
      </c>
      <c r="C10" s="2" t="s">
        <v>44</v>
      </c>
      <c r="D10" s="2"/>
      <c r="E10" s="2"/>
      <c r="F10" s="2"/>
      <c r="G10" s="2"/>
      <c r="H10" s="2"/>
      <c r="I10" s="26">
        <v>8</v>
      </c>
      <c r="J10" s="26">
        <v>368</v>
      </c>
      <c r="K10" s="26">
        <v>368</v>
      </c>
      <c r="L10" s="26"/>
    </row>
    <row r="11" spans="2:12" ht="22" customHeight="1" x14ac:dyDescent="0.2">
      <c r="B11" s="25">
        <v>9</v>
      </c>
      <c r="C11" s="2" t="s">
        <v>45</v>
      </c>
      <c r="D11" s="2"/>
      <c r="E11" s="2"/>
      <c r="F11" s="2"/>
      <c r="G11" s="2"/>
      <c r="H11" s="2"/>
      <c r="I11" s="26">
        <v>8</v>
      </c>
      <c r="J11" s="26">
        <v>53</v>
      </c>
      <c r="K11" s="26">
        <v>53</v>
      </c>
      <c r="L11" s="26"/>
    </row>
    <row r="12" spans="2:12" x14ac:dyDescent="0.2">
      <c r="B12" s="25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2:12" ht="22" customHeight="1" x14ac:dyDescent="0.2">
      <c r="B13" s="25">
        <v>10</v>
      </c>
      <c r="C13" s="2" t="s">
        <v>47</v>
      </c>
      <c r="D13" s="2"/>
      <c r="E13" s="2"/>
      <c r="F13" s="2"/>
      <c r="G13" s="2"/>
      <c r="H13" s="2"/>
      <c r="I13" s="26">
        <v>8</v>
      </c>
      <c r="J13" s="26">
        <v>3</v>
      </c>
      <c r="K13" s="26">
        <v>3</v>
      </c>
      <c r="L13" s="26"/>
    </row>
    <row r="14" spans="2:12" ht="22" customHeight="1" x14ac:dyDescent="0.2">
      <c r="B14" s="25">
        <v>10</v>
      </c>
      <c r="C14" s="2" t="s">
        <v>48</v>
      </c>
      <c r="D14" s="2"/>
      <c r="E14" s="2"/>
      <c r="F14" s="2"/>
      <c r="G14" s="2"/>
      <c r="H14" s="2"/>
      <c r="I14" s="26">
        <v>12</v>
      </c>
      <c r="J14" s="26">
        <v>58</v>
      </c>
      <c r="K14" s="26">
        <v>39</v>
      </c>
      <c r="L14" s="26"/>
    </row>
    <row r="15" spans="2:12" ht="22" customHeight="1" x14ac:dyDescent="0.2">
      <c r="B15" s="25">
        <v>10</v>
      </c>
      <c r="C15" s="2" t="s">
        <v>49</v>
      </c>
      <c r="D15" s="2"/>
      <c r="E15" s="2"/>
      <c r="F15" s="2"/>
      <c r="G15" s="2"/>
      <c r="H15" s="2"/>
      <c r="I15" s="26">
        <v>12</v>
      </c>
      <c r="J15" s="26">
        <v>189</v>
      </c>
      <c r="K15" s="26">
        <v>126</v>
      </c>
      <c r="L15" s="26"/>
    </row>
    <row r="16" spans="2:12" ht="22" customHeight="1" x14ac:dyDescent="0.2">
      <c r="B16" s="25">
        <v>10</v>
      </c>
      <c r="C16" s="2" t="s">
        <v>52</v>
      </c>
      <c r="D16" s="2"/>
      <c r="E16" s="2"/>
      <c r="F16" s="2"/>
      <c r="G16" s="2"/>
      <c r="H16" s="2"/>
      <c r="I16" s="26">
        <v>12</v>
      </c>
      <c r="J16" s="26">
        <v>131</v>
      </c>
      <c r="K16" s="26">
        <v>110</v>
      </c>
      <c r="L16" s="26"/>
    </row>
    <row r="17" spans="2:12" ht="22" customHeight="1" x14ac:dyDescent="0.2">
      <c r="B17" s="25">
        <v>10</v>
      </c>
      <c r="C17" s="2" t="s">
        <v>53</v>
      </c>
      <c r="D17" s="2"/>
      <c r="E17" s="2"/>
      <c r="F17" s="2"/>
      <c r="G17" s="2"/>
      <c r="H17" s="2"/>
      <c r="I17" s="26">
        <v>12</v>
      </c>
      <c r="J17" s="26">
        <v>178</v>
      </c>
      <c r="K17" s="26">
        <v>149</v>
      </c>
      <c r="L17" s="26"/>
    </row>
    <row r="18" spans="2:12" ht="22" customHeight="1" x14ac:dyDescent="0.2">
      <c r="B18" s="25">
        <v>10</v>
      </c>
      <c r="C18" s="2" t="s">
        <v>54</v>
      </c>
      <c r="D18" s="2"/>
      <c r="E18" s="2"/>
      <c r="F18" s="2"/>
      <c r="G18" s="2"/>
      <c r="H18" s="2"/>
      <c r="I18" s="26">
        <v>8</v>
      </c>
      <c r="J18" s="26">
        <v>489</v>
      </c>
      <c r="K18" s="26">
        <v>612</v>
      </c>
      <c r="L18" s="26"/>
    </row>
    <row r="19" spans="2:12" x14ac:dyDescent="0.2">
      <c r="B19" s="25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2:12" ht="22" customHeight="1" x14ac:dyDescent="0.2">
      <c r="B20" s="25">
        <v>11</v>
      </c>
      <c r="C20" s="2" t="s">
        <v>59</v>
      </c>
      <c r="D20" s="2"/>
      <c r="E20" s="2"/>
      <c r="F20" s="2"/>
      <c r="G20" s="2"/>
      <c r="H20" s="2"/>
      <c r="I20" s="26">
        <v>8</v>
      </c>
      <c r="J20" s="26">
        <v>37</v>
      </c>
      <c r="K20" s="26">
        <v>24</v>
      </c>
      <c r="L20" s="26"/>
    </row>
    <row r="21" spans="2:12" ht="22" customHeight="1" x14ac:dyDescent="0.2">
      <c r="B21" s="25">
        <v>11</v>
      </c>
      <c r="C21" s="2" t="s">
        <v>60</v>
      </c>
      <c r="D21" s="2"/>
      <c r="E21" s="2"/>
      <c r="F21" s="2"/>
      <c r="G21" s="2"/>
      <c r="H21" s="2"/>
      <c r="I21" s="26">
        <v>8</v>
      </c>
      <c r="J21" s="26">
        <v>963</v>
      </c>
      <c r="K21" s="26">
        <v>963</v>
      </c>
      <c r="L21" s="26"/>
    </row>
    <row r="22" spans="2:12" x14ac:dyDescent="0.2">
      <c r="B22" s="25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2:12" ht="22" customHeight="1" x14ac:dyDescent="0.2">
      <c r="B23" s="25">
        <v>12</v>
      </c>
      <c r="C23" s="2" t="s">
        <v>60</v>
      </c>
      <c r="D23" s="2"/>
      <c r="E23" s="2"/>
      <c r="F23" s="2"/>
      <c r="G23" s="2"/>
      <c r="H23" s="2"/>
      <c r="I23" s="26">
        <v>8</v>
      </c>
      <c r="J23" s="26">
        <v>248</v>
      </c>
      <c r="K23" s="26">
        <v>248</v>
      </c>
      <c r="L23" s="26"/>
    </row>
    <row r="24" spans="2:12" ht="22" customHeight="1" x14ac:dyDescent="0.2">
      <c r="B24" s="25">
        <v>12</v>
      </c>
      <c r="C24" s="2" t="s">
        <v>61</v>
      </c>
      <c r="D24" s="2"/>
      <c r="E24" s="2"/>
      <c r="F24" s="2"/>
      <c r="G24" s="2"/>
      <c r="H24" s="2"/>
      <c r="I24" s="26">
        <v>8</v>
      </c>
      <c r="J24" s="26">
        <v>502</v>
      </c>
      <c r="K24" s="26">
        <v>502</v>
      </c>
      <c r="L24" s="26"/>
    </row>
    <row r="25" spans="2:12" x14ac:dyDescent="0.2">
      <c r="B25" s="25"/>
      <c r="C25" s="1"/>
      <c r="D25" s="1"/>
      <c r="E25" s="1"/>
      <c r="F25" s="1"/>
      <c r="G25" s="1"/>
      <c r="H25" s="1"/>
      <c r="I25" s="1"/>
      <c r="J25" s="1"/>
      <c r="K25" s="1"/>
      <c r="L25" s="1"/>
    </row>
    <row r="30" spans="2:12" ht="30" customHeight="1" x14ac:dyDescent="0.2">
      <c r="B30" s="5" t="s">
        <v>121</v>
      </c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2:12" ht="30" customHeight="1" x14ac:dyDescent="0.2">
      <c r="B31" s="4">
        <v>44299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2:12" ht="28" customHeight="1" x14ac:dyDescent="0.2">
      <c r="B32" s="24" t="s">
        <v>0</v>
      </c>
      <c r="C32" s="3" t="s">
        <v>116</v>
      </c>
      <c r="D32" s="3"/>
      <c r="E32" s="3"/>
      <c r="F32" s="3"/>
      <c r="G32" s="3"/>
      <c r="H32" s="3"/>
      <c r="I32" s="24" t="s">
        <v>117</v>
      </c>
      <c r="J32" s="24" t="s">
        <v>118</v>
      </c>
      <c r="K32" s="24" t="s">
        <v>119</v>
      </c>
      <c r="L32" s="24" t="s">
        <v>120</v>
      </c>
    </row>
    <row r="33" spans="2:12" ht="22" customHeight="1" x14ac:dyDescent="0.2">
      <c r="B33" s="25">
        <v>13</v>
      </c>
      <c r="C33" s="2" t="s">
        <v>27</v>
      </c>
      <c r="D33" s="2"/>
      <c r="E33" s="2"/>
      <c r="F33" s="2"/>
      <c r="G33" s="2"/>
      <c r="H33" s="2"/>
      <c r="I33" s="26">
        <v>10</v>
      </c>
      <c r="J33" s="26">
        <v>674</v>
      </c>
      <c r="K33" s="26">
        <v>562</v>
      </c>
      <c r="L33" s="26"/>
    </row>
    <row r="34" spans="2:12" ht="22" customHeight="1" x14ac:dyDescent="0.2">
      <c r="B34" s="25">
        <v>13</v>
      </c>
      <c r="C34" s="2" t="s">
        <v>29</v>
      </c>
      <c r="D34" s="2"/>
      <c r="E34" s="2"/>
      <c r="F34" s="2"/>
      <c r="G34" s="2"/>
      <c r="H34" s="2"/>
      <c r="I34" s="26">
        <v>10</v>
      </c>
      <c r="J34" s="26">
        <v>176</v>
      </c>
      <c r="K34" s="26">
        <v>147</v>
      </c>
      <c r="L34" s="26"/>
    </row>
    <row r="35" spans="2:12" x14ac:dyDescent="0.2">
      <c r="B35" s="25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2:12" ht="22" customHeight="1" x14ac:dyDescent="0.2">
      <c r="B36" s="25">
        <v>14</v>
      </c>
      <c r="C36" s="2" t="s">
        <v>29</v>
      </c>
      <c r="D36" s="2"/>
      <c r="E36" s="2"/>
      <c r="F36" s="2"/>
      <c r="G36" s="2"/>
      <c r="H36" s="2"/>
      <c r="I36" s="26">
        <v>10</v>
      </c>
      <c r="J36" s="26">
        <v>850</v>
      </c>
      <c r="K36" s="26">
        <v>709</v>
      </c>
      <c r="L36" s="26"/>
    </row>
    <row r="37" spans="2:12" x14ac:dyDescent="0.2">
      <c r="B37" s="25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2:12" ht="22" customHeight="1" x14ac:dyDescent="0.2">
      <c r="B38" s="25">
        <v>15</v>
      </c>
      <c r="C38" s="2" t="s">
        <v>29</v>
      </c>
      <c r="D38" s="2"/>
      <c r="E38" s="2"/>
      <c r="F38" s="2"/>
      <c r="G38" s="2"/>
      <c r="H38" s="2"/>
      <c r="I38" s="26">
        <v>10</v>
      </c>
      <c r="J38" s="26">
        <v>850</v>
      </c>
      <c r="K38" s="26">
        <v>709</v>
      </c>
      <c r="L38" s="26"/>
    </row>
    <row r="39" spans="2:12" x14ac:dyDescent="0.2">
      <c r="B39" s="25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2:12" ht="22" customHeight="1" x14ac:dyDescent="0.2">
      <c r="B40" s="25">
        <v>16</v>
      </c>
      <c r="C40" s="2" t="s">
        <v>29</v>
      </c>
      <c r="D40" s="2"/>
      <c r="E40" s="2"/>
      <c r="F40" s="2"/>
      <c r="G40" s="2"/>
      <c r="H40" s="2"/>
      <c r="I40" s="26">
        <v>10</v>
      </c>
      <c r="J40" s="26">
        <v>850</v>
      </c>
      <c r="K40" s="26">
        <v>709</v>
      </c>
      <c r="L40" s="26"/>
    </row>
    <row r="41" spans="2:12" x14ac:dyDescent="0.2">
      <c r="B41" s="25"/>
      <c r="C41" s="1"/>
      <c r="D41" s="1"/>
      <c r="E41" s="1"/>
      <c r="F41" s="1"/>
      <c r="G41" s="1"/>
      <c r="H41" s="1"/>
      <c r="I41" s="1"/>
      <c r="J41" s="1"/>
      <c r="K41" s="1"/>
      <c r="L41" s="1"/>
    </row>
  </sheetData>
  <mergeCells count="36">
    <mergeCell ref="C41:L41"/>
    <mergeCell ref="C36:H36"/>
    <mergeCell ref="C37:L37"/>
    <mergeCell ref="C38:H38"/>
    <mergeCell ref="C39:L39"/>
    <mergeCell ref="C40:H40"/>
    <mergeCell ref="B31:L31"/>
    <mergeCell ref="C32:H32"/>
    <mergeCell ref="C33:H33"/>
    <mergeCell ref="C34:H34"/>
    <mergeCell ref="C35:L35"/>
    <mergeCell ref="C22:L22"/>
    <mergeCell ref="C23:H23"/>
    <mergeCell ref="C24:H24"/>
    <mergeCell ref="C25:L25"/>
    <mergeCell ref="B30:L30"/>
    <mergeCell ref="C17:H17"/>
    <mergeCell ref="C18:H18"/>
    <mergeCell ref="C19:L19"/>
    <mergeCell ref="C20:H20"/>
    <mergeCell ref="C21:H21"/>
    <mergeCell ref="C12:L12"/>
    <mergeCell ref="C13:H13"/>
    <mergeCell ref="C14:H14"/>
    <mergeCell ref="C15:H15"/>
    <mergeCell ref="C16:H16"/>
    <mergeCell ref="C7:H7"/>
    <mergeCell ref="C8:H8"/>
    <mergeCell ref="C9:H9"/>
    <mergeCell ref="C10:H10"/>
    <mergeCell ref="C11:H11"/>
    <mergeCell ref="B2:L2"/>
    <mergeCell ref="B3:L3"/>
    <mergeCell ref="C4:H4"/>
    <mergeCell ref="C5:H5"/>
    <mergeCell ref="C6:H6"/>
  </mergeCells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Расписание</vt:lpstr>
      <vt:lpstr>План варок</vt:lpstr>
      <vt:lpstr>Мойки</vt:lpstr>
      <vt:lpstr>Форм фактор плавления</vt:lpstr>
      <vt:lpstr>Вода SKU</vt:lpstr>
      <vt:lpstr>Соль SKU</vt:lpstr>
      <vt:lpstr>Типы варок</vt:lpstr>
      <vt:lpstr>Печать заданий</vt:lpstr>
      <vt:lpstr>Печать заданий 2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54</cp:revision>
  <dcterms:created xsi:type="dcterms:W3CDTF">2020-12-13T08:44:49Z</dcterms:created>
  <dcterms:modified xsi:type="dcterms:W3CDTF">2021-04-12T15:22:29Z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