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\Desktop\code\git\2020.10-umalat\umalat\app\data\inputs\"/>
    </mc:Choice>
  </mc:AlternateContent>
  <xr:revisionPtr revIDLastSave="0" documentId="13_ncr:1_{3AB03098-A2E2-4D07-8744-73730D0689C3}" xr6:coauthVersionLast="37" xr6:coauthVersionMax="37" xr10:uidLastSave="{00000000-0000-0000-0000-000000000000}"/>
  <bookViews>
    <workbookView xWindow="0" yWindow="0" windowWidth="16380" windowHeight="8196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Расписание" sheetId="5" r:id="rId5"/>
    <sheet name="Форм фактор плавления" sheetId="6" state="hidden" r:id="rId6"/>
    <sheet name="Дополнительная фасовка" sheetId="7" state="hidden" r:id="rId7"/>
    <sheet name="Вода SKU" sheetId="8" state="hidden" r:id="rId8"/>
    <sheet name="Соль SKU" sheetId="9" state="hidden" r:id="rId9"/>
    <sheet name="Типы варок" sheetId="10" state="hidden" r:id="rId10"/>
  </sheets>
  <definedNames>
    <definedName name="Water_SKU">'Вода SKU'!$A$1:$A$100</definedName>
  </definedNames>
  <calcPr calcId="179021" iterateDelta="1E-4"/>
</workbook>
</file>

<file path=xl/calcChain.xml><?xml version="1.0" encoding="utf-8"?>
<calcChain xmlns="http://schemas.openxmlformats.org/spreadsheetml/2006/main">
  <c r="W122" i="4" l="1"/>
  <c r="M122" i="4" s="1"/>
  <c r="U122" i="4"/>
  <c r="V122" i="4" s="1"/>
  <c r="T122" i="4"/>
  <c r="S122" i="4"/>
  <c r="Q122" i="4"/>
  <c r="P122" i="4"/>
  <c r="O122" i="4"/>
  <c r="J122" i="4"/>
  <c r="W121" i="4"/>
  <c r="M121" i="4" s="1"/>
  <c r="U121" i="4"/>
  <c r="V121" i="4" s="1"/>
  <c r="T121" i="4"/>
  <c r="S121" i="4"/>
  <c r="Q121" i="4"/>
  <c r="P121" i="4"/>
  <c r="O121" i="4"/>
  <c r="J121" i="4"/>
  <c r="W120" i="4"/>
  <c r="V120" i="4"/>
  <c r="U120" i="4"/>
  <c r="T120" i="4"/>
  <c r="S120" i="4"/>
  <c r="Q120" i="4"/>
  <c r="P120" i="4"/>
  <c r="O120" i="4"/>
  <c r="M120" i="4"/>
  <c r="J120" i="4"/>
  <c r="W119" i="4"/>
  <c r="M119" i="4" s="1"/>
  <c r="U119" i="4"/>
  <c r="V119" i="4" s="1"/>
  <c r="T119" i="4"/>
  <c r="S119" i="4"/>
  <c r="Q119" i="4"/>
  <c r="P119" i="4"/>
  <c r="O119" i="4"/>
  <c r="J119" i="4"/>
  <c r="W118" i="4"/>
  <c r="M118" i="4" s="1"/>
  <c r="U118" i="4"/>
  <c r="T118" i="4"/>
  <c r="V118" i="4" s="1"/>
  <c r="S118" i="4"/>
  <c r="Q118" i="4"/>
  <c r="P118" i="4"/>
  <c r="O118" i="4"/>
  <c r="J118" i="4"/>
  <c r="W117" i="4"/>
  <c r="M117" i="4" s="1"/>
  <c r="U117" i="4"/>
  <c r="T117" i="4"/>
  <c r="V117" i="4" s="1"/>
  <c r="S117" i="4"/>
  <c r="Q117" i="4"/>
  <c r="P117" i="4"/>
  <c r="O117" i="4"/>
  <c r="J117" i="4"/>
  <c r="W116" i="4"/>
  <c r="M116" i="4" s="1"/>
  <c r="U116" i="4"/>
  <c r="T116" i="4"/>
  <c r="V116" i="4" s="1"/>
  <c r="S116" i="4"/>
  <c r="Q116" i="4"/>
  <c r="P116" i="4"/>
  <c r="O116" i="4"/>
  <c r="J116" i="4"/>
  <c r="W115" i="4"/>
  <c r="M115" i="4" s="1"/>
  <c r="U115" i="4"/>
  <c r="V115" i="4" s="1"/>
  <c r="T115" i="4"/>
  <c r="S115" i="4"/>
  <c r="Q115" i="4"/>
  <c r="P115" i="4"/>
  <c r="O115" i="4"/>
  <c r="J115" i="4"/>
  <c r="W114" i="4"/>
  <c r="M114" i="4" s="1"/>
  <c r="U114" i="4"/>
  <c r="V114" i="4" s="1"/>
  <c r="T114" i="4"/>
  <c r="S114" i="4"/>
  <c r="Q114" i="4"/>
  <c r="P114" i="4"/>
  <c r="O114" i="4"/>
  <c r="J114" i="4"/>
  <c r="W113" i="4"/>
  <c r="M113" i="4" s="1"/>
  <c r="U113" i="4"/>
  <c r="V113" i="4" s="1"/>
  <c r="T113" i="4"/>
  <c r="S113" i="4"/>
  <c r="Q113" i="4"/>
  <c r="P113" i="4"/>
  <c r="O113" i="4"/>
  <c r="J113" i="4"/>
  <c r="W112" i="4"/>
  <c r="V112" i="4"/>
  <c r="U112" i="4"/>
  <c r="T112" i="4"/>
  <c r="S112" i="4"/>
  <c r="Q112" i="4"/>
  <c r="P112" i="4"/>
  <c r="O112" i="4"/>
  <c r="M112" i="4"/>
  <c r="J112" i="4"/>
  <c r="W111" i="4"/>
  <c r="V111" i="4"/>
  <c r="U111" i="4"/>
  <c r="T111" i="4"/>
  <c r="S111" i="4"/>
  <c r="Q111" i="4"/>
  <c r="P111" i="4"/>
  <c r="O111" i="4"/>
  <c r="M111" i="4"/>
  <c r="J111" i="4"/>
  <c r="W110" i="4"/>
  <c r="M110" i="4" s="1"/>
  <c r="U110" i="4"/>
  <c r="T110" i="4"/>
  <c r="V110" i="4" s="1"/>
  <c r="S110" i="4"/>
  <c r="Q110" i="4"/>
  <c r="P110" i="4"/>
  <c r="O110" i="4"/>
  <c r="J110" i="4"/>
  <c r="W109" i="4"/>
  <c r="M109" i="4" s="1"/>
  <c r="U109" i="4"/>
  <c r="V109" i="4" s="1"/>
  <c r="T109" i="4"/>
  <c r="S109" i="4"/>
  <c r="Q109" i="4"/>
  <c r="P109" i="4"/>
  <c r="O109" i="4"/>
  <c r="J109" i="4"/>
  <c r="W108" i="4"/>
  <c r="M108" i="4" s="1"/>
  <c r="U108" i="4"/>
  <c r="T108" i="4"/>
  <c r="V108" i="4" s="1"/>
  <c r="S108" i="4"/>
  <c r="Q108" i="4"/>
  <c r="P108" i="4"/>
  <c r="O108" i="4"/>
  <c r="J108" i="4"/>
  <c r="W107" i="4"/>
  <c r="M107" i="4" s="1"/>
  <c r="U107" i="4"/>
  <c r="V107" i="4" s="1"/>
  <c r="T107" i="4"/>
  <c r="S107" i="4"/>
  <c r="Q107" i="4"/>
  <c r="P107" i="4"/>
  <c r="O107" i="4"/>
  <c r="J107" i="4"/>
  <c r="W106" i="4"/>
  <c r="M106" i="4" s="1"/>
  <c r="U106" i="4"/>
  <c r="V106" i="4" s="1"/>
  <c r="T106" i="4"/>
  <c r="S106" i="4"/>
  <c r="Q106" i="4"/>
  <c r="P106" i="4"/>
  <c r="O106" i="4"/>
  <c r="J106" i="4"/>
  <c r="W105" i="4"/>
  <c r="M105" i="4" s="1"/>
  <c r="U105" i="4"/>
  <c r="V105" i="4" s="1"/>
  <c r="T105" i="4"/>
  <c r="S105" i="4"/>
  <c r="Q105" i="4"/>
  <c r="P105" i="4"/>
  <c r="O105" i="4"/>
  <c r="J105" i="4"/>
  <c r="W104" i="4"/>
  <c r="V104" i="4"/>
  <c r="U104" i="4"/>
  <c r="T104" i="4"/>
  <c r="S104" i="4"/>
  <c r="Q104" i="4"/>
  <c r="P104" i="4"/>
  <c r="O104" i="4"/>
  <c r="M104" i="4"/>
  <c r="J104" i="4"/>
  <c r="W103" i="4"/>
  <c r="V103" i="4"/>
  <c r="U103" i="4"/>
  <c r="T103" i="4"/>
  <c r="S103" i="4"/>
  <c r="Q103" i="4"/>
  <c r="P103" i="4"/>
  <c r="O103" i="4"/>
  <c r="M103" i="4"/>
  <c r="J103" i="4"/>
  <c r="W102" i="4"/>
  <c r="M102" i="4" s="1"/>
  <c r="U102" i="4"/>
  <c r="T102" i="4"/>
  <c r="S102" i="4"/>
  <c r="Q102" i="4"/>
  <c r="P102" i="4"/>
  <c r="O102" i="4"/>
  <c r="J102" i="4"/>
  <c r="W101" i="4"/>
  <c r="M101" i="4" s="1"/>
  <c r="U101" i="4"/>
  <c r="V101" i="4" s="1"/>
  <c r="T101" i="4"/>
  <c r="S101" i="4"/>
  <c r="Q101" i="4"/>
  <c r="P101" i="4"/>
  <c r="O101" i="4"/>
  <c r="J101" i="4"/>
  <c r="W100" i="4"/>
  <c r="M100" i="4" s="1"/>
  <c r="V100" i="4"/>
  <c r="U100" i="4"/>
  <c r="T100" i="4"/>
  <c r="S100" i="4"/>
  <c r="Q100" i="4"/>
  <c r="P100" i="4"/>
  <c r="O100" i="4"/>
  <c r="J100" i="4"/>
  <c r="W99" i="4"/>
  <c r="M99" i="4" s="1"/>
  <c r="U99" i="4"/>
  <c r="V99" i="4" s="1"/>
  <c r="T99" i="4"/>
  <c r="S99" i="4"/>
  <c r="Q99" i="4"/>
  <c r="P99" i="4"/>
  <c r="O99" i="4"/>
  <c r="J99" i="4"/>
  <c r="W98" i="4"/>
  <c r="M98" i="4" s="1"/>
  <c r="V98" i="4"/>
  <c r="U98" i="4"/>
  <c r="T98" i="4"/>
  <c r="S98" i="4"/>
  <c r="Q98" i="4"/>
  <c r="P98" i="4"/>
  <c r="O98" i="4"/>
  <c r="J98" i="4"/>
  <c r="W97" i="4"/>
  <c r="M97" i="4" s="1"/>
  <c r="U97" i="4"/>
  <c r="V97" i="4" s="1"/>
  <c r="T97" i="4"/>
  <c r="S97" i="4"/>
  <c r="Q97" i="4"/>
  <c r="P97" i="4"/>
  <c r="O97" i="4"/>
  <c r="J97" i="4"/>
  <c r="W96" i="4"/>
  <c r="V96" i="4"/>
  <c r="U96" i="4"/>
  <c r="T96" i="4"/>
  <c r="S96" i="4"/>
  <c r="Q96" i="4"/>
  <c r="P96" i="4"/>
  <c r="O96" i="4"/>
  <c r="M96" i="4"/>
  <c r="J96" i="4"/>
  <c r="W95" i="4"/>
  <c r="M95" i="4" s="1"/>
  <c r="V95" i="4"/>
  <c r="U95" i="4"/>
  <c r="T95" i="4"/>
  <c r="S95" i="4"/>
  <c r="Q95" i="4"/>
  <c r="P95" i="4"/>
  <c r="O95" i="4"/>
  <c r="J95" i="4"/>
  <c r="W94" i="4"/>
  <c r="M94" i="4" s="1"/>
  <c r="U94" i="4"/>
  <c r="V94" i="4" s="1"/>
  <c r="T94" i="4"/>
  <c r="S94" i="4"/>
  <c r="Q94" i="4"/>
  <c r="P94" i="4"/>
  <c r="O94" i="4"/>
  <c r="J94" i="4"/>
  <c r="W93" i="4"/>
  <c r="M93" i="4" s="1"/>
  <c r="U93" i="4"/>
  <c r="V93" i="4" s="1"/>
  <c r="T93" i="4"/>
  <c r="S93" i="4"/>
  <c r="Q93" i="4"/>
  <c r="P93" i="4"/>
  <c r="O93" i="4"/>
  <c r="J93" i="4"/>
  <c r="W92" i="4"/>
  <c r="M92" i="4" s="1"/>
  <c r="V92" i="4"/>
  <c r="U92" i="4"/>
  <c r="T92" i="4"/>
  <c r="S92" i="4"/>
  <c r="Q92" i="4"/>
  <c r="P92" i="4"/>
  <c r="O92" i="4"/>
  <c r="J92" i="4"/>
  <c r="W91" i="4"/>
  <c r="M91" i="4" s="1"/>
  <c r="U91" i="4"/>
  <c r="V91" i="4" s="1"/>
  <c r="T91" i="4"/>
  <c r="S91" i="4"/>
  <c r="Q91" i="4"/>
  <c r="P91" i="4"/>
  <c r="O91" i="4"/>
  <c r="J91" i="4"/>
  <c r="W90" i="4"/>
  <c r="V90" i="4"/>
  <c r="U90" i="4"/>
  <c r="T90" i="4"/>
  <c r="S90" i="4"/>
  <c r="Q90" i="4"/>
  <c r="P90" i="4"/>
  <c r="O90" i="4"/>
  <c r="M90" i="4"/>
  <c r="J90" i="4"/>
  <c r="W89" i="4"/>
  <c r="M89" i="4" s="1"/>
  <c r="U89" i="4"/>
  <c r="V89" i="4" s="1"/>
  <c r="T89" i="4"/>
  <c r="S89" i="4"/>
  <c r="Q89" i="4"/>
  <c r="P89" i="4"/>
  <c r="O89" i="4"/>
  <c r="J89" i="4"/>
  <c r="W88" i="4"/>
  <c r="V88" i="4"/>
  <c r="U88" i="4"/>
  <c r="T88" i="4"/>
  <c r="S88" i="4"/>
  <c r="Q88" i="4"/>
  <c r="P88" i="4"/>
  <c r="O88" i="4"/>
  <c r="M88" i="4"/>
  <c r="J88" i="4"/>
  <c r="W87" i="4"/>
  <c r="M87" i="4" s="1"/>
  <c r="V87" i="4"/>
  <c r="U87" i="4"/>
  <c r="T87" i="4"/>
  <c r="S87" i="4"/>
  <c r="Q87" i="4"/>
  <c r="P87" i="4"/>
  <c r="O87" i="4"/>
  <c r="J87" i="4"/>
  <c r="W86" i="4"/>
  <c r="M86" i="4" s="1"/>
  <c r="U86" i="4"/>
  <c r="T86" i="4"/>
  <c r="V86" i="4" s="1"/>
  <c r="S86" i="4"/>
  <c r="Q86" i="4"/>
  <c r="P86" i="4"/>
  <c r="O86" i="4"/>
  <c r="J86" i="4"/>
  <c r="W85" i="4"/>
  <c r="M85" i="4" s="1"/>
  <c r="U85" i="4"/>
  <c r="V85" i="4" s="1"/>
  <c r="T85" i="4"/>
  <c r="S85" i="4"/>
  <c r="Q85" i="4"/>
  <c r="P85" i="4"/>
  <c r="O85" i="4"/>
  <c r="J85" i="4"/>
  <c r="W84" i="4"/>
  <c r="M84" i="4" s="1"/>
  <c r="U84" i="4"/>
  <c r="T84" i="4"/>
  <c r="V84" i="4" s="1"/>
  <c r="S84" i="4"/>
  <c r="Q84" i="4"/>
  <c r="P84" i="4"/>
  <c r="O84" i="4"/>
  <c r="J84" i="4"/>
  <c r="W83" i="4"/>
  <c r="M83" i="4" s="1"/>
  <c r="U83" i="4"/>
  <c r="V83" i="4" s="1"/>
  <c r="T83" i="4"/>
  <c r="S83" i="4"/>
  <c r="Q83" i="4"/>
  <c r="P83" i="4"/>
  <c r="O83" i="4"/>
  <c r="J83" i="4"/>
  <c r="W82" i="4"/>
  <c r="V82" i="4"/>
  <c r="U82" i="4"/>
  <c r="T82" i="4"/>
  <c r="S82" i="4"/>
  <c r="Q82" i="4"/>
  <c r="P82" i="4"/>
  <c r="O82" i="4"/>
  <c r="M82" i="4"/>
  <c r="J82" i="4"/>
  <c r="W81" i="4"/>
  <c r="M81" i="4" s="1"/>
  <c r="U81" i="4"/>
  <c r="V81" i="4" s="1"/>
  <c r="T81" i="4"/>
  <c r="S81" i="4"/>
  <c r="Q81" i="4"/>
  <c r="P81" i="4"/>
  <c r="O81" i="4"/>
  <c r="J81" i="4"/>
  <c r="W80" i="4"/>
  <c r="V80" i="4"/>
  <c r="U80" i="4"/>
  <c r="T80" i="4"/>
  <c r="S80" i="4"/>
  <c r="Q80" i="4"/>
  <c r="P80" i="4"/>
  <c r="O80" i="4"/>
  <c r="M80" i="4"/>
  <c r="J80" i="4"/>
  <c r="W79" i="4"/>
  <c r="M79" i="4" s="1"/>
  <c r="V79" i="4"/>
  <c r="U79" i="4"/>
  <c r="T79" i="4"/>
  <c r="S79" i="4"/>
  <c r="Q79" i="4"/>
  <c r="P79" i="4"/>
  <c r="O79" i="4"/>
  <c r="J79" i="4"/>
  <c r="W78" i="4"/>
  <c r="M78" i="4" s="1"/>
  <c r="U78" i="4"/>
  <c r="T78" i="4"/>
  <c r="V78" i="4" s="1"/>
  <c r="S78" i="4"/>
  <c r="Q78" i="4"/>
  <c r="P78" i="4"/>
  <c r="O78" i="4"/>
  <c r="J78" i="4"/>
  <c r="W77" i="4"/>
  <c r="M77" i="4" s="1"/>
  <c r="U77" i="4"/>
  <c r="V77" i="4" s="1"/>
  <c r="T77" i="4"/>
  <c r="S77" i="4"/>
  <c r="Q77" i="4"/>
  <c r="P77" i="4"/>
  <c r="O77" i="4"/>
  <c r="J77" i="4"/>
  <c r="W76" i="4"/>
  <c r="M76" i="4" s="1"/>
  <c r="U76" i="4"/>
  <c r="T76" i="4"/>
  <c r="V76" i="4" s="1"/>
  <c r="S76" i="4"/>
  <c r="Q76" i="4"/>
  <c r="P76" i="4"/>
  <c r="O76" i="4"/>
  <c r="J76" i="4"/>
  <c r="W75" i="4"/>
  <c r="M75" i="4" s="1"/>
  <c r="U75" i="4"/>
  <c r="V75" i="4" s="1"/>
  <c r="T75" i="4"/>
  <c r="S75" i="4"/>
  <c r="Q75" i="4"/>
  <c r="P75" i="4"/>
  <c r="O75" i="4"/>
  <c r="J75" i="4"/>
  <c r="W74" i="4"/>
  <c r="V74" i="4"/>
  <c r="U74" i="4"/>
  <c r="T74" i="4"/>
  <c r="S74" i="4"/>
  <c r="Q74" i="4"/>
  <c r="P74" i="4"/>
  <c r="O74" i="4"/>
  <c r="M74" i="4"/>
  <c r="J74" i="4"/>
  <c r="W73" i="4"/>
  <c r="M73" i="4" s="1"/>
  <c r="U73" i="4"/>
  <c r="V73" i="4" s="1"/>
  <c r="T73" i="4"/>
  <c r="S73" i="4"/>
  <c r="Q73" i="4"/>
  <c r="P73" i="4"/>
  <c r="O73" i="4"/>
  <c r="J73" i="4"/>
  <c r="W72" i="4"/>
  <c r="M72" i="4" s="1"/>
  <c r="V72" i="4"/>
  <c r="U72" i="4"/>
  <c r="T72" i="4"/>
  <c r="S72" i="4"/>
  <c r="Q72" i="4"/>
  <c r="P72" i="4"/>
  <c r="O72" i="4"/>
  <c r="J72" i="4"/>
  <c r="W71" i="4"/>
  <c r="M71" i="4" s="1"/>
  <c r="V71" i="4"/>
  <c r="U71" i="4"/>
  <c r="T71" i="4"/>
  <c r="S71" i="4"/>
  <c r="Q71" i="4"/>
  <c r="P71" i="4"/>
  <c r="O71" i="4"/>
  <c r="J71" i="4"/>
  <c r="W70" i="4"/>
  <c r="M70" i="4" s="1"/>
  <c r="U70" i="4"/>
  <c r="T70" i="4"/>
  <c r="V70" i="4" s="1"/>
  <c r="S70" i="4"/>
  <c r="Q70" i="4"/>
  <c r="P70" i="4"/>
  <c r="O70" i="4"/>
  <c r="J70" i="4"/>
  <c r="W69" i="4"/>
  <c r="M69" i="4" s="1"/>
  <c r="U69" i="4"/>
  <c r="V69" i="4" s="1"/>
  <c r="T69" i="4"/>
  <c r="S69" i="4"/>
  <c r="Q69" i="4"/>
  <c r="P69" i="4"/>
  <c r="O69" i="4"/>
  <c r="J69" i="4"/>
  <c r="W68" i="4"/>
  <c r="M68" i="4" s="1"/>
  <c r="U68" i="4"/>
  <c r="T68" i="4"/>
  <c r="V68" i="4" s="1"/>
  <c r="S68" i="4"/>
  <c r="Q68" i="4"/>
  <c r="P68" i="4"/>
  <c r="O68" i="4"/>
  <c r="J68" i="4"/>
  <c r="W67" i="4"/>
  <c r="M67" i="4" s="1"/>
  <c r="U67" i="4"/>
  <c r="V67" i="4" s="1"/>
  <c r="T67" i="4"/>
  <c r="S67" i="4"/>
  <c r="Q67" i="4"/>
  <c r="P67" i="4"/>
  <c r="O67" i="4"/>
  <c r="J67" i="4"/>
  <c r="W66" i="4"/>
  <c r="M66" i="4" s="1"/>
  <c r="V66" i="4"/>
  <c r="U66" i="4"/>
  <c r="T66" i="4"/>
  <c r="S66" i="4"/>
  <c r="Q66" i="4"/>
  <c r="P66" i="4"/>
  <c r="O66" i="4"/>
  <c r="J66" i="4"/>
  <c r="W65" i="4"/>
  <c r="M65" i="4" s="1"/>
  <c r="U65" i="4"/>
  <c r="V65" i="4" s="1"/>
  <c r="T65" i="4"/>
  <c r="S65" i="4"/>
  <c r="Q65" i="4"/>
  <c r="P65" i="4"/>
  <c r="O65" i="4"/>
  <c r="J65" i="4"/>
  <c r="W64" i="4"/>
  <c r="V64" i="4"/>
  <c r="U64" i="4"/>
  <c r="T64" i="4"/>
  <c r="S64" i="4"/>
  <c r="Q64" i="4"/>
  <c r="P64" i="4"/>
  <c r="O64" i="4"/>
  <c r="M64" i="4"/>
  <c r="J64" i="4"/>
  <c r="W63" i="4"/>
  <c r="M63" i="4" s="1"/>
  <c r="V63" i="4"/>
  <c r="U63" i="4"/>
  <c r="T63" i="4"/>
  <c r="S63" i="4"/>
  <c r="Q63" i="4"/>
  <c r="P63" i="4"/>
  <c r="O63" i="4"/>
  <c r="J63" i="4"/>
  <c r="W62" i="4"/>
  <c r="M62" i="4" s="1"/>
  <c r="U62" i="4"/>
  <c r="T62" i="4"/>
  <c r="V62" i="4" s="1"/>
  <c r="S62" i="4"/>
  <c r="Q62" i="4"/>
  <c r="P62" i="4"/>
  <c r="O62" i="4"/>
  <c r="J62" i="4"/>
  <c r="W61" i="4"/>
  <c r="M61" i="4" s="1"/>
  <c r="U61" i="4"/>
  <c r="V61" i="4" s="1"/>
  <c r="T61" i="4"/>
  <c r="S61" i="4"/>
  <c r="Q61" i="4"/>
  <c r="P61" i="4"/>
  <c r="O61" i="4"/>
  <c r="J61" i="4"/>
  <c r="W60" i="4"/>
  <c r="M60" i="4" s="1"/>
  <c r="U60" i="4"/>
  <c r="T60" i="4"/>
  <c r="V60" i="4" s="1"/>
  <c r="S60" i="4"/>
  <c r="Q60" i="4"/>
  <c r="P60" i="4"/>
  <c r="O60" i="4"/>
  <c r="J60" i="4"/>
  <c r="W59" i="4"/>
  <c r="M59" i="4" s="1"/>
  <c r="U59" i="4"/>
  <c r="V59" i="4" s="1"/>
  <c r="T59" i="4"/>
  <c r="S59" i="4"/>
  <c r="Q59" i="4"/>
  <c r="P59" i="4"/>
  <c r="O59" i="4"/>
  <c r="J59" i="4"/>
  <c r="W58" i="4"/>
  <c r="V58" i="4"/>
  <c r="U58" i="4"/>
  <c r="T58" i="4"/>
  <c r="S58" i="4"/>
  <c r="Q58" i="4"/>
  <c r="P58" i="4"/>
  <c r="O58" i="4"/>
  <c r="M58" i="4"/>
  <c r="J58" i="4"/>
  <c r="W57" i="4"/>
  <c r="M57" i="4" s="1"/>
  <c r="U57" i="4"/>
  <c r="V57" i="4" s="1"/>
  <c r="T57" i="4"/>
  <c r="S57" i="4"/>
  <c r="Q57" i="4"/>
  <c r="P57" i="4"/>
  <c r="O57" i="4"/>
  <c r="J57" i="4"/>
  <c r="W56" i="4"/>
  <c r="M56" i="4" s="1"/>
  <c r="V56" i="4"/>
  <c r="U56" i="4"/>
  <c r="T56" i="4"/>
  <c r="S56" i="4"/>
  <c r="Q56" i="4"/>
  <c r="P56" i="4"/>
  <c r="O56" i="4"/>
  <c r="J56" i="4"/>
  <c r="W55" i="4"/>
  <c r="M55" i="4" s="1"/>
  <c r="V55" i="4"/>
  <c r="U55" i="4"/>
  <c r="T55" i="4"/>
  <c r="S55" i="4"/>
  <c r="Q55" i="4"/>
  <c r="P55" i="4"/>
  <c r="O55" i="4"/>
  <c r="J55" i="4"/>
  <c r="W54" i="4"/>
  <c r="M54" i="4" s="1"/>
  <c r="U54" i="4"/>
  <c r="T54" i="4"/>
  <c r="V54" i="4" s="1"/>
  <c r="S54" i="4"/>
  <c r="Q54" i="4"/>
  <c r="P54" i="4"/>
  <c r="O54" i="4"/>
  <c r="J54" i="4"/>
  <c r="W53" i="4"/>
  <c r="M53" i="4" s="1"/>
  <c r="U53" i="4"/>
  <c r="V53" i="4" s="1"/>
  <c r="T53" i="4"/>
  <c r="S53" i="4"/>
  <c r="Q53" i="4"/>
  <c r="P53" i="4"/>
  <c r="O53" i="4"/>
  <c r="J53" i="4"/>
  <c r="W52" i="4"/>
  <c r="M52" i="4" s="1"/>
  <c r="U52" i="4"/>
  <c r="T52" i="4"/>
  <c r="V52" i="4" s="1"/>
  <c r="S52" i="4"/>
  <c r="Q52" i="4"/>
  <c r="P52" i="4"/>
  <c r="O52" i="4"/>
  <c r="J52" i="4"/>
  <c r="W51" i="4"/>
  <c r="M51" i="4" s="1"/>
  <c r="U51" i="4"/>
  <c r="V51" i="4" s="1"/>
  <c r="T51" i="4"/>
  <c r="S51" i="4"/>
  <c r="Q51" i="4"/>
  <c r="P51" i="4"/>
  <c r="O51" i="4"/>
  <c r="J51" i="4"/>
  <c r="W50" i="4"/>
  <c r="V50" i="4"/>
  <c r="U50" i="4"/>
  <c r="T50" i="4"/>
  <c r="S50" i="4"/>
  <c r="Q50" i="4"/>
  <c r="P50" i="4"/>
  <c r="O50" i="4"/>
  <c r="M50" i="4"/>
  <c r="J50" i="4"/>
  <c r="W49" i="4"/>
  <c r="M49" i="4" s="1"/>
  <c r="U49" i="4"/>
  <c r="V49" i="4" s="1"/>
  <c r="T49" i="4"/>
  <c r="S49" i="4"/>
  <c r="Q49" i="4"/>
  <c r="P49" i="4"/>
  <c r="O49" i="4"/>
  <c r="J49" i="4"/>
  <c r="W48" i="4"/>
  <c r="V48" i="4"/>
  <c r="U48" i="4"/>
  <c r="T48" i="4"/>
  <c r="S48" i="4"/>
  <c r="Q48" i="4"/>
  <c r="P48" i="4"/>
  <c r="O48" i="4"/>
  <c r="M48" i="4"/>
  <c r="J48" i="4"/>
  <c r="W47" i="4"/>
  <c r="M47" i="4" s="1"/>
  <c r="V47" i="4"/>
  <c r="U47" i="4"/>
  <c r="T47" i="4"/>
  <c r="S47" i="4"/>
  <c r="Q47" i="4"/>
  <c r="P47" i="4"/>
  <c r="O47" i="4"/>
  <c r="J47" i="4"/>
  <c r="W46" i="4"/>
  <c r="M46" i="4" s="1"/>
  <c r="U46" i="4"/>
  <c r="T46" i="4"/>
  <c r="V46" i="4" s="1"/>
  <c r="S46" i="4"/>
  <c r="Q46" i="4"/>
  <c r="P46" i="4"/>
  <c r="O46" i="4"/>
  <c r="J46" i="4"/>
  <c r="W45" i="4"/>
  <c r="M45" i="4" s="1"/>
  <c r="U45" i="4"/>
  <c r="V45" i="4" s="1"/>
  <c r="T45" i="4"/>
  <c r="S45" i="4"/>
  <c r="Q45" i="4"/>
  <c r="P45" i="4"/>
  <c r="O45" i="4"/>
  <c r="W44" i="4"/>
  <c r="M44" i="4" s="1"/>
  <c r="U44" i="4"/>
  <c r="T44" i="4"/>
  <c r="V44" i="4" s="1"/>
  <c r="S44" i="4"/>
  <c r="Q44" i="4"/>
  <c r="P44" i="4"/>
  <c r="O44" i="4"/>
  <c r="W43" i="4"/>
  <c r="M43" i="4" s="1"/>
  <c r="U43" i="4"/>
  <c r="V43" i="4" s="1"/>
  <c r="T43" i="4"/>
  <c r="S43" i="4"/>
  <c r="Q43" i="4"/>
  <c r="P43" i="4"/>
  <c r="O43" i="4"/>
  <c r="W42" i="4"/>
  <c r="M42" i="4" s="1"/>
  <c r="V42" i="4"/>
  <c r="U42" i="4"/>
  <c r="T42" i="4"/>
  <c r="S42" i="4"/>
  <c r="Q42" i="4"/>
  <c r="P42" i="4"/>
  <c r="O42" i="4"/>
  <c r="W41" i="4"/>
  <c r="M41" i="4" s="1"/>
  <c r="U41" i="4"/>
  <c r="V41" i="4" s="1"/>
  <c r="T41" i="4"/>
  <c r="S41" i="4"/>
  <c r="Q41" i="4"/>
  <c r="P41" i="4"/>
  <c r="O41" i="4"/>
  <c r="W40" i="4"/>
  <c r="V40" i="4"/>
  <c r="U40" i="4"/>
  <c r="T40" i="4"/>
  <c r="S40" i="4"/>
  <c r="Q40" i="4"/>
  <c r="P40" i="4"/>
  <c r="O40" i="4"/>
  <c r="M40" i="4"/>
  <c r="W39" i="4"/>
  <c r="M39" i="4" s="1"/>
  <c r="V39" i="4"/>
  <c r="U39" i="4"/>
  <c r="T39" i="4"/>
  <c r="S39" i="4"/>
  <c r="Q39" i="4"/>
  <c r="P39" i="4"/>
  <c r="O39" i="4"/>
  <c r="W38" i="4"/>
  <c r="M38" i="4" s="1"/>
  <c r="U38" i="4"/>
  <c r="T38" i="4"/>
  <c r="V38" i="4" s="1"/>
  <c r="S38" i="4"/>
  <c r="Q38" i="4"/>
  <c r="P38" i="4"/>
  <c r="O38" i="4"/>
  <c r="W37" i="4"/>
  <c r="M37" i="4" s="1"/>
  <c r="U37" i="4"/>
  <c r="V37" i="4" s="1"/>
  <c r="T37" i="4"/>
  <c r="S37" i="4"/>
  <c r="Q37" i="4"/>
  <c r="P37" i="4"/>
  <c r="O37" i="4"/>
  <c r="W36" i="4"/>
  <c r="M36" i="4" s="1"/>
  <c r="U36" i="4"/>
  <c r="T36" i="4"/>
  <c r="V36" i="4" s="1"/>
  <c r="S36" i="4"/>
  <c r="Q36" i="4"/>
  <c r="P36" i="4"/>
  <c r="O36" i="4"/>
  <c r="W35" i="4"/>
  <c r="M35" i="4" s="1"/>
  <c r="U35" i="4"/>
  <c r="V35" i="4" s="1"/>
  <c r="T35" i="4"/>
  <c r="S35" i="4"/>
  <c r="Q35" i="4"/>
  <c r="P35" i="4"/>
  <c r="O35" i="4"/>
  <c r="W34" i="4"/>
  <c r="V34" i="4"/>
  <c r="U34" i="4"/>
  <c r="T34" i="4"/>
  <c r="S34" i="4"/>
  <c r="Q34" i="4"/>
  <c r="P34" i="4"/>
  <c r="O34" i="4"/>
  <c r="M34" i="4"/>
  <c r="W33" i="4"/>
  <c r="M33" i="4" s="1"/>
  <c r="U33" i="4"/>
  <c r="V33" i="4" s="1"/>
  <c r="T33" i="4"/>
  <c r="S33" i="4"/>
  <c r="Q33" i="4"/>
  <c r="P33" i="4"/>
  <c r="O33" i="4"/>
  <c r="W32" i="4"/>
  <c r="M32" i="4" s="1"/>
  <c r="V32" i="4"/>
  <c r="U32" i="4"/>
  <c r="T32" i="4"/>
  <c r="S32" i="4"/>
  <c r="Q32" i="4"/>
  <c r="P32" i="4"/>
  <c r="O32" i="4"/>
  <c r="W31" i="4"/>
  <c r="M31" i="4" s="1"/>
  <c r="V31" i="4"/>
  <c r="U31" i="4"/>
  <c r="T31" i="4"/>
  <c r="S31" i="4"/>
  <c r="Q31" i="4"/>
  <c r="P31" i="4"/>
  <c r="O31" i="4"/>
  <c r="W30" i="4"/>
  <c r="M30" i="4" s="1"/>
  <c r="U30" i="4"/>
  <c r="T30" i="4"/>
  <c r="V30" i="4" s="1"/>
  <c r="S30" i="4"/>
  <c r="Q30" i="4"/>
  <c r="P30" i="4"/>
  <c r="O30" i="4"/>
  <c r="W29" i="4"/>
  <c r="M29" i="4" s="1"/>
  <c r="U29" i="4"/>
  <c r="V29" i="4" s="1"/>
  <c r="T29" i="4"/>
  <c r="S29" i="4"/>
  <c r="Q29" i="4"/>
  <c r="P29" i="4"/>
  <c r="O29" i="4"/>
  <c r="W28" i="4"/>
  <c r="M28" i="4" s="1"/>
  <c r="U28" i="4"/>
  <c r="V28" i="4" s="1"/>
  <c r="T28" i="4"/>
  <c r="S28" i="4"/>
  <c r="Q28" i="4"/>
  <c r="P28" i="4"/>
  <c r="O28" i="4"/>
  <c r="W27" i="4"/>
  <c r="M27" i="4" s="1"/>
  <c r="U27" i="4"/>
  <c r="V27" i="4" s="1"/>
  <c r="T27" i="4"/>
  <c r="S27" i="4"/>
  <c r="Q27" i="4"/>
  <c r="P27" i="4"/>
  <c r="O27" i="4"/>
  <c r="W26" i="4"/>
  <c r="M26" i="4" s="1"/>
  <c r="V26" i="4"/>
  <c r="U26" i="4"/>
  <c r="T26" i="4"/>
  <c r="S26" i="4"/>
  <c r="Q26" i="4"/>
  <c r="P26" i="4"/>
  <c r="O26" i="4"/>
  <c r="W25" i="4"/>
  <c r="M25" i="4" s="1"/>
  <c r="U25" i="4"/>
  <c r="V25" i="4" s="1"/>
  <c r="T25" i="4"/>
  <c r="S25" i="4"/>
  <c r="Q25" i="4"/>
  <c r="P25" i="4"/>
  <c r="O25" i="4"/>
  <c r="W24" i="4"/>
  <c r="M24" i="4" s="1"/>
  <c r="V24" i="4"/>
  <c r="U24" i="4"/>
  <c r="T24" i="4"/>
  <c r="S24" i="4"/>
  <c r="Q24" i="4"/>
  <c r="P24" i="4"/>
  <c r="O24" i="4"/>
  <c r="W23" i="4"/>
  <c r="M23" i="4" s="1"/>
  <c r="V23" i="4"/>
  <c r="U23" i="4"/>
  <c r="T23" i="4"/>
  <c r="S23" i="4"/>
  <c r="Q23" i="4"/>
  <c r="P23" i="4"/>
  <c r="O23" i="4"/>
  <c r="W22" i="4"/>
  <c r="M22" i="4" s="1"/>
  <c r="U22" i="4"/>
  <c r="T22" i="4"/>
  <c r="V22" i="4" s="1"/>
  <c r="S22" i="4"/>
  <c r="Q22" i="4"/>
  <c r="P22" i="4"/>
  <c r="O22" i="4"/>
  <c r="W21" i="4"/>
  <c r="M21" i="4" s="1"/>
  <c r="U21" i="4"/>
  <c r="V21" i="4" s="1"/>
  <c r="T21" i="4"/>
  <c r="S21" i="4"/>
  <c r="Q21" i="4"/>
  <c r="P21" i="4"/>
  <c r="O21" i="4"/>
  <c r="W20" i="4"/>
  <c r="M20" i="4" s="1"/>
  <c r="U20" i="4"/>
  <c r="V20" i="4" s="1"/>
  <c r="T20" i="4"/>
  <c r="S20" i="4"/>
  <c r="Q20" i="4"/>
  <c r="P20" i="4"/>
  <c r="O20" i="4"/>
  <c r="W19" i="4"/>
  <c r="M19" i="4" s="1"/>
  <c r="U19" i="4"/>
  <c r="V19" i="4" s="1"/>
  <c r="T19" i="4"/>
  <c r="S19" i="4"/>
  <c r="Q19" i="4"/>
  <c r="P19" i="4"/>
  <c r="O19" i="4"/>
  <c r="W18" i="4"/>
  <c r="V18" i="4"/>
  <c r="U18" i="4"/>
  <c r="T18" i="4"/>
  <c r="S18" i="4"/>
  <c r="Q18" i="4"/>
  <c r="P18" i="4"/>
  <c r="O18" i="4"/>
  <c r="M18" i="4"/>
  <c r="W17" i="4"/>
  <c r="M17" i="4" s="1"/>
  <c r="U17" i="4"/>
  <c r="V17" i="4" s="1"/>
  <c r="T17" i="4"/>
  <c r="S17" i="4"/>
  <c r="Q17" i="4"/>
  <c r="P17" i="4"/>
  <c r="O17" i="4"/>
  <c r="W16" i="4"/>
  <c r="V16" i="4"/>
  <c r="U16" i="4"/>
  <c r="T16" i="4"/>
  <c r="S16" i="4"/>
  <c r="Q16" i="4"/>
  <c r="P16" i="4"/>
  <c r="O16" i="4"/>
  <c r="M16" i="4"/>
  <c r="W15" i="4"/>
  <c r="M15" i="4" s="1"/>
  <c r="V15" i="4"/>
  <c r="U15" i="4"/>
  <c r="T15" i="4"/>
  <c r="S15" i="4"/>
  <c r="Q15" i="4"/>
  <c r="P15" i="4"/>
  <c r="O15" i="4"/>
  <c r="W14" i="4"/>
  <c r="M14" i="4" s="1"/>
  <c r="U14" i="4"/>
  <c r="T14" i="4"/>
  <c r="V14" i="4" s="1"/>
  <c r="S14" i="4"/>
  <c r="Q14" i="4"/>
  <c r="P14" i="4"/>
  <c r="O14" i="4"/>
  <c r="W13" i="4"/>
  <c r="M13" i="4" s="1"/>
  <c r="U13" i="4"/>
  <c r="V13" i="4" s="1"/>
  <c r="T13" i="4"/>
  <c r="S13" i="4"/>
  <c r="Q13" i="4"/>
  <c r="P13" i="4"/>
  <c r="O13" i="4"/>
  <c r="W12" i="4"/>
  <c r="M12" i="4" s="1"/>
  <c r="U12" i="4"/>
  <c r="V12" i="4" s="1"/>
  <c r="T12" i="4"/>
  <c r="S12" i="4"/>
  <c r="Q12" i="4"/>
  <c r="P12" i="4"/>
  <c r="O12" i="4"/>
  <c r="W11" i="4"/>
  <c r="M11" i="4" s="1"/>
  <c r="U11" i="4"/>
  <c r="V11" i="4" s="1"/>
  <c r="T11" i="4"/>
  <c r="S11" i="4"/>
  <c r="Q11" i="4"/>
  <c r="P11" i="4"/>
  <c r="O11" i="4"/>
  <c r="W10" i="4"/>
  <c r="M10" i="4" s="1"/>
  <c r="V10" i="4"/>
  <c r="U10" i="4"/>
  <c r="T10" i="4"/>
  <c r="S10" i="4"/>
  <c r="Q10" i="4"/>
  <c r="P10" i="4"/>
  <c r="O10" i="4"/>
  <c r="W9" i="4"/>
  <c r="M9" i="4" s="1"/>
  <c r="U9" i="4"/>
  <c r="V9" i="4" s="1"/>
  <c r="T9" i="4"/>
  <c r="S9" i="4"/>
  <c r="Q9" i="4"/>
  <c r="P9" i="4"/>
  <c r="O9" i="4"/>
  <c r="W8" i="4"/>
  <c r="M8" i="4" s="1"/>
  <c r="V8" i="4"/>
  <c r="U8" i="4"/>
  <c r="T8" i="4"/>
  <c r="S8" i="4"/>
  <c r="Q8" i="4"/>
  <c r="P8" i="4"/>
  <c r="O8" i="4"/>
  <c r="W7" i="4"/>
  <c r="M7" i="4" s="1"/>
  <c r="V7" i="4"/>
  <c r="U7" i="4"/>
  <c r="T7" i="4"/>
  <c r="S7" i="4"/>
  <c r="Q7" i="4"/>
  <c r="P7" i="4"/>
  <c r="O7" i="4"/>
  <c r="W6" i="4"/>
  <c r="M6" i="4" s="1"/>
  <c r="U6" i="4"/>
  <c r="T6" i="4"/>
  <c r="V6" i="4" s="1"/>
  <c r="S6" i="4"/>
  <c r="Q6" i="4"/>
  <c r="P6" i="4"/>
  <c r="O6" i="4"/>
  <c r="W5" i="4"/>
  <c r="M5" i="4" s="1"/>
  <c r="U5" i="4"/>
  <c r="V5" i="4" s="1"/>
  <c r="T5" i="4"/>
  <c r="S5" i="4"/>
  <c r="Q5" i="4"/>
  <c r="P5" i="4"/>
  <c r="O5" i="4"/>
  <c r="W4" i="4"/>
  <c r="M4" i="4" s="1"/>
  <c r="U4" i="4"/>
  <c r="V4" i="4" s="1"/>
  <c r="T4" i="4"/>
  <c r="S4" i="4"/>
  <c r="Q4" i="4"/>
  <c r="P4" i="4"/>
  <c r="O4" i="4"/>
  <c r="W3" i="4"/>
  <c r="M3" i="4" s="1"/>
  <c r="U3" i="4"/>
  <c r="V3" i="4" s="1"/>
  <c r="T3" i="4"/>
  <c r="S3" i="4"/>
  <c r="Q3" i="4"/>
  <c r="P3" i="4"/>
  <c r="O3" i="4"/>
  <c r="W2" i="4"/>
  <c r="V2" i="4"/>
  <c r="U2" i="4"/>
  <c r="T2" i="4"/>
  <c r="S2" i="4"/>
  <c r="Q2" i="4"/>
  <c r="P2" i="4"/>
  <c r="O2" i="4"/>
  <c r="M2" i="4"/>
  <c r="W122" i="3"/>
  <c r="M122" i="3" s="1"/>
  <c r="U122" i="3"/>
  <c r="V122" i="3" s="1"/>
  <c r="T122" i="3"/>
  <c r="S122" i="3"/>
  <c r="Q122" i="3"/>
  <c r="P122" i="3"/>
  <c r="O122" i="3"/>
  <c r="J122" i="3"/>
  <c r="W121" i="3"/>
  <c r="V121" i="3"/>
  <c r="U121" i="3"/>
  <c r="T121" i="3"/>
  <c r="S121" i="3"/>
  <c r="Q121" i="3"/>
  <c r="P121" i="3"/>
  <c r="O121" i="3"/>
  <c r="M121" i="3"/>
  <c r="J121" i="3"/>
  <c r="W120" i="3"/>
  <c r="M120" i="3" s="1"/>
  <c r="V120" i="3"/>
  <c r="U120" i="3"/>
  <c r="T120" i="3"/>
  <c r="S120" i="3"/>
  <c r="Q120" i="3"/>
  <c r="P120" i="3"/>
  <c r="O120" i="3"/>
  <c r="J120" i="3"/>
  <c r="W119" i="3"/>
  <c r="M119" i="3" s="1"/>
  <c r="U119" i="3"/>
  <c r="T119" i="3"/>
  <c r="V119" i="3" s="1"/>
  <c r="S119" i="3"/>
  <c r="Q119" i="3"/>
  <c r="P119" i="3"/>
  <c r="O119" i="3"/>
  <c r="J119" i="3"/>
  <c r="W118" i="3"/>
  <c r="M118" i="3" s="1"/>
  <c r="U118" i="3"/>
  <c r="V118" i="3" s="1"/>
  <c r="T118" i="3"/>
  <c r="S118" i="3"/>
  <c r="Q118" i="3"/>
  <c r="P118" i="3"/>
  <c r="O118" i="3"/>
  <c r="J118" i="3"/>
  <c r="W117" i="3"/>
  <c r="M117" i="3" s="1"/>
  <c r="U117" i="3"/>
  <c r="V117" i="3" s="1"/>
  <c r="T117" i="3"/>
  <c r="S117" i="3"/>
  <c r="Q117" i="3"/>
  <c r="P117" i="3"/>
  <c r="O117" i="3"/>
  <c r="J117" i="3"/>
  <c r="W116" i="3"/>
  <c r="M116" i="3" s="1"/>
  <c r="U116" i="3"/>
  <c r="V116" i="3" s="1"/>
  <c r="T116" i="3"/>
  <c r="S116" i="3"/>
  <c r="Q116" i="3"/>
  <c r="P116" i="3"/>
  <c r="O116" i="3"/>
  <c r="J116" i="3"/>
  <c r="W115" i="3"/>
  <c r="M115" i="3" s="1"/>
  <c r="V115" i="3"/>
  <c r="U115" i="3"/>
  <c r="T115" i="3"/>
  <c r="S115" i="3"/>
  <c r="Q115" i="3"/>
  <c r="P115" i="3"/>
  <c r="O115" i="3"/>
  <c r="J115" i="3"/>
  <c r="W114" i="3"/>
  <c r="M114" i="3" s="1"/>
  <c r="U114" i="3"/>
  <c r="V114" i="3" s="1"/>
  <c r="T114" i="3"/>
  <c r="S114" i="3"/>
  <c r="Q114" i="3"/>
  <c r="P114" i="3"/>
  <c r="O114" i="3"/>
  <c r="J114" i="3"/>
  <c r="W113" i="3"/>
  <c r="V113" i="3"/>
  <c r="U113" i="3"/>
  <c r="T113" i="3"/>
  <c r="S113" i="3"/>
  <c r="Q113" i="3"/>
  <c r="P113" i="3"/>
  <c r="O113" i="3"/>
  <c r="M113" i="3"/>
  <c r="J113" i="3"/>
  <c r="W112" i="3"/>
  <c r="M112" i="3" s="1"/>
  <c r="V112" i="3"/>
  <c r="U112" i="3"/>
  <c r="T112" i="3"/>
  <c r="S112" i="3"/>
  <c r="Q112" i="3"/>
  <c r="P112" i="3"/>
  <c r="O112" i="3"/>
  <c r="J112" i="3"/>
  <c r="W111" i="3"/>
  <c r="M111" i="3" s="1"/>
  <c r="U111" i="3"/>
  <c r="T111" i="3"/>
  <c r="V111" i="3" s="1"/>
  <c r="S111" i="3"/>
  <c r="Q111" i="3"/>
  <c r="P111" i="3"/>
  <c r="O111" i="3"/>
  <c r="J111" i="3"/>
  <c r="W110" i="3"/>
  <c r="M110" i="3" s="1"/>
  <c r="U110" i="3"/>
  <c r="V110" i="3" s="1"/>
  <c r="T110" i="3"/>
  <c r="S110" i="3"/>
  <c r="Q110" i="3"/>
  <c r="P110" i="3"/>
  <c r="O110" i="3"/>
  <c r="J110" i="3"/>
  <c r="W109" i="3"/>
  <c r="M109" i="3" s="1"/>
  <c r="U109" i="3"/>
  <c r="V109" i="3" s="1"/>
  <c r="T109" i="3"/>
  <c r="S109" i="3"/>
  <c r="Q109" i="3"/>
  <c r="P109" i="3"/>
  <c r="O109" i="3"/>
  <c r="J109" i="3"/>
  <c r="W108" i="3"/>
  <c r="M108" i="3" s="1"/>
  <c r="U108" i="3"/>
  <c r="V108" i="3" s="1"/>
  <c r="T108" i="3"/>
  <c r="S108" i="3"/>
  <c r="Q108" i="3"/>
  <c r="P108" i="3"/>
  <c r="O108" i="3"/>
  <c r="J108" i="3"/>
  <c r="W107" i="3"/>
  <c r="M107" i="3" s="1"/>
  <c r="V107" i="3"/>
  <c r="U107" i="3"/>
  <c r="T107" i="3"/>
  <c r="S107" i="3"/>
  <c r="Q107" i="3"/>
  <c r="P107" i="3"/>
  <c r="O107" i="3"/>
  <c r="J107" i="3"/>
  <c r="W106" i="3"/>
  <c r="M106" i="3" s="1"/>
  <c r="U106" i="3"/>
  <c r="V106" i="3" s="1"/>
  <c r="T106" i="3"/>
  <c r="S106" i="3"/>
  <c r="Q106" i="3"/>
  <c r="P106" i="3"/>
  <c r="O106" i="3"/>
  <c r="J106" i="3"/>
  <c r="W105" i="3"/>
  <c r="M105" i="3" s="1"/>
  <c r="V105" i="3"/>
  <c r="U105" i="3"/>
  <c r="T105" i="3"/>
  <c r="S105" i="3"/>
  <c r="Q105" i="3"/>
  <c r="P105" i="3"/>
  <c r="O105" i="3"/>
  <c r="J105" i="3"/>
  <c r="W104" i="3"/>
  <c r="M104" i="3" s="1"/>
  <c r="V104" i="3"/>
  <c r="U104" i="3"/>
  <c r="T104" i="3"/>
  <c r="S104" i="3"/>
  <c r="Q104" i="3"/>
  <c r="P104" i="3"/>
  <c r="O104" i="3"/>
  <c r="J104" i="3"/>
  <c r="W103" i="3"/>
  <c r="M103" i="3" s="1"/>
  <c r="U103" i="3"/>
  <c r="T103" i="3"/>
  <c r="V103" i="3" s="1"/>
  <c r="S103" i="3"/>
  <c r="Q103" i="3"/>
  <c r="P103" i="3"/>
  <c r="O103" i="3"/>
  <c r="J103" i="3"/>
  <c r="W102" i="3"/>
  <c r="M102" i="3" s="1"/>
  <c r="U102" i="3"/>
  <c r="V102" i="3" s="1"/>
  <c r="T102" i="3"/>
  <c r="S102" i="3"/>
  <c r="Q102" i="3"/>
  <c r="P102" i="3"/>
  <c r="O102" i="3"/>
  <c r="J102" i="3"/>
  <c r="W101" i="3"/>
  <c r="M101" i="3" s="1"/>
  <c r="U101" i="3"/>
  <c r="V101" i="3" s="1"/>
  <c r="T101" i="3"/>
  <c r="S101" i="3"/>
  <c r="Q101" i="3"/>
  <c r="P101" i="3"/>
  <c r="O101" i="3"/>
  <c r="J101" i="3"/>
  <c r="W100" i="3"/>
  <c r="M100" i="3" s="1"/>
  <c r="U100" i="3"/>
  <c r="V100" i="3" s="1"/>
  <c r="T100" i="3"/>
  <c r="S100" i="3"/>
  <c r="Q100" i="3"/>
  <c r="P100" i="3"/>
  <c r="O100" i="3"/>
  <c r="J100" i="3"/>
  <c r="W99" i="3"/>
  <c r="V99" i="3"/>
  <c r="U99" i="3"/>
  <c r="T99" i="3"/>
  <c r="S99" i="3"/>
  <c r="Q99" i="3"/>
  <c r="P99" i="3"/>
  <c r="O99" i="3"/>
  <c r="M99" i="3"/>
  <c r="J99" i="3"/>
  <c r="W98" i="3"/>
  <c r="M98" i="3" s="1"/>
  <c r="U98" i="3"/>
  <c r="V98" i="3" s="1"/>
  <c r="T98" i="3"/>
  <c r="S98" i="3"/>
  <c r="Q98" i="3"/>
  <c r="P98" i="3"/>
  <c r="O98" i="3"/>
  <c r="J98" i="3"/>
  <c r="W97" i="3"/>
  <c r="V97" i="3"/>
  <c r="U97" i="3"/>
  <c r="T97" i="3"/>
  <c r="S97" i="3"/>
  <c r="Q97" i="3"/>
  <c r="P97" i="3"/>
  <c r="O97" i="3"/>
  <c r="M97" i="3"/>
  <c r="J97" i="3"/>
  <c r="W96" i="3"/>
  <c r="M96" i="3" s="1"/>
  <c r="V96" i="3"/>
  <c r="U96" i="3"/>
  <c r="T96" i="3"/>
  <c r="S96" i="3"/>
  <c r="Q96" i="3"/>
  <c r="P96" i="3"/>
  <c r="O96" i="3"/>
  <c r="J96" i="3"/>
  <c r="W95" i="3"/>
  <c r="M95" i="3" s="1"/>
  <c r="U95" i="3"/>
  <c r="T95" i="3"/>
  <c r="V95" i="3" s="1"/>
  <c r="S95" i="3"/>
  <c r="Q95" i="3"/>
  <c r="P95" i="3"/>
  <c r="O95" i="3"/>
  <c r="J95" i="3"/>
  <c r="W94" i="3"/>
  <c r="M94" i="3" s="1"/>
  <c r="U94" i="3"/>
  <c r="V94" i="3" s="1"/>
  <c r="T94" i="3"/>
  <c r="S94" i="3"/>
  <c r="Q94" i="3"/>
  <c r="P94" i="3"/>
  <c r="O94" i="3"/>
  <c r="J94" i="3"/>
  <c r="W93" i="3"/>
  <c r="M93" i="3" s="1"/>
  <c r="U93" i="3"/>
  <c r="V93" i="3" s="1"/>
  <c r="T93" i="3"/>
  <c r="S93" i="3"/>
  <c r="Q93" i="3"/>
  <c r="P93" i="3"/>
  <c r="O93" i="3"/>
  <c r="J93" i="3"/>
  <c r="W92" i="3"/>
  <c r="M92" i="3" s="1"/>
  <c r="U92" i="3"/>
  <c r="V92" i="3" s="1"/>
  <c r="T92" i="3"/>
  <c r="S92" i="3"/>
  <c r="Q92" i="3"/>
  <c r="P92" i="3"/>
  <c r="O92" i="3"/>
  <c r="J92" i="3"/>
  <c r="W91" i="3"/>
  <c r="V91" i="3"/>
  <c r="U91" i="3"/>
  <c r="T91" i="3"/>
  <c r="S91" i="3"/>
  <c r="Q91" i="3"/>
  <c r="P91" i="3"/>
  <c r="O91" i="3"/>
  <c r="M91" i="3"/>
  <c r="J91" i="3"/>
  <c r="W90" i="3"/>
  <c r="M90" i="3" s="1"/>
  <c r="U90" i="3"/>
  <c r="V90" i="3" s="1"/>
  <c r="T90" i="3"/>
  <c r="S90" i="3"/>
  <c r="Q90" i="3"/>
  <c r="P90" i="3"/>
  <c r="O90" i="3"/>
  <c r="J90" i="3"/>
  <c r="W89" i="3"/>
  <c r="V89" i="3"/>
  <c r="U89" i="3"/>
  <c r="T89" i="3"/>
  <c r="S89" i="3"/>
  <c r="Q89" i="3"/>
  <c r="P89" i="3"/>
  <c r="O89" i="3"/>
  <c r="M89" i="3"/>
  <c r="J89" i="3"/>
  <c r="W88" i="3"/>
  <c r="M88" i="3" s="1"/>
  <c r="V88" i="3"/>
  <c r="U88" i="3"/>
  <c r="T88" i="3"/>
  <c r="S88" i="3"/>
  <c r="Q88" i="3"/>
  <c r="P88" i="3"/>
  <c r="O88" i="3"/>
  <c r="J88" i="3"/>
  <c r="W87" i="3"/>
  <c r="M87" i="3" s="1"/>
  <c r="U87" i="3"/>
  <c r="T87" i="3"/>
  <c r="V87" i="3" s="1"/>
  <c r="S87" i="3"/>
  <c r="Q87" i="3"/>
  <c r="P87" i="3"/>
  <c r="O87" i="3"/>
  <c r="J87" i="3"/>
  <c r="W86" i="3"/>
  <c r="M86" i="3" s="1"/>
  <c r="U86" i="3"/>
  <c r="V86" i="3" s="1"/>
  <c r="T86" i="3"/>
  <c r="S86" i="3"/>
  <c r="Q86" i="3"/>
  <c r="P86" i="3"/>
  <c r="O86" i="3"/>
  <c r="J86" i="3"/>
  <c r="W85" i="3"/>
  <c r="M85" i="3" s="1"/>
  <c r="U85" i="3"/>
  <c r="V85" i="3" s="1"/>
  <c r="T85" i="3"/>
  <c r="S85" i="3"/>
  <c r="Q85" i="3"/>
  <c r="P85" i="3"/>
  <c r="O85" i="3"/>
  <c r="J85" i="3"/>
  <c r="W84" i="3"/>
  <c r="M84" i="3" s="1"/>
  <c r="U84" i="3"/>
  <c r="V84" i="3" s="1"/>
  <c r="T84" i="3"/>
  <c r="S84" i="3"/>
  <c r="Q84" i="3"/>
  <c r="P84" i="3"/>
  <c r="O84" i="3"/>
  <c r="J84" i="3"/>
  <c r="W83" i="3"/>
  <c r="V83" i="3"/>
  <c r="U83" i="3"/>
  <c r="T83" i="3"/>
  <c r="S83" i="3"/>
  <c r="Q83" i="3"/>
  <c r="P83" i="3"/>
  <c r="O83" i="3"/>
  <c r="M83" i="3"/>
  <c r="J83" i="3"/>
  <c r="W82" i="3"/>
  <c r="M82" i="3" s="1"/>
  <c r="U82" i="3"/>
  <c r="V82" i="3" s="1"/>
  <c r="T82" i="3"/>
  <c r="S82" i="3"/>
  <c r="Q82" i="3"/>
  <c r="P82" i="3"/>
  <c r="O82" i="3"/>
  <c r="J82" i="3"/>
  <c r="W81" i="3"/>
  <c r="V81" i="3"/>
  <c r="U81" i="3"/>
  <c r="T81" i="3"/>
  <c r="S81" i="3"/>
  <c r="Q81" i="3"/>
  <c r="P81" i="3"/>
  <c r="O81" i="3"/>
  <c r="M81" i="3"/>
  <c r="J81" i="3"/>
  <c r="W80" i="3"/>
  <c r="M80" i="3" s="1"/>
  <c r="V80" i="3"/>
  <c r="U80" i="3"/>
  <c r="T80" i="3"/>
  <c r="S80" i="3"/>
  <c r="Q80" i="3"/>
  <c r="P80" i="3"/>
  <c r="O80" i="3"/>
  <c r="J80" i="3"/>
  <c r="W79" i="3"/>
  <c r="M79" i="3" s="1"/>
  <c r="U79" i="3"/>
  <c r="T79" i="3"/>
  <c r="V79" i="3" s="1"/>
  <c r="S79" i="3"/>
  <c r="Q79" i="3"/>
  <c r="P79" i="3"/>
  <c r="O79" i="3"/>
  <c r="J79" i="3"/>
  <c r="W78" i="3"/>
  <c r="M78" i="3" s="1"/>
  <c r="U78" i="3"/>
  <c r="V78" i="3" s="1"/>
  <c r="T78" i="3"/>
  <c r="S78" i="3"/>
  <c r="Q78" i="3"/>
  <c r="P78" i="3"/>
  <c r="O78" i="3"/>
  <c r="J78" i="3"/>
  <c r="W77" i="3"/>
  <c r="M77" i="3" s="1"/>
  <c r="U77" i="3"/>
  <c r="V77" i="3" s="1"/>
  <c r="T77" i="3"/>
  <c r="S77" i="3"/>
  <c r="Q77" i="3"/>
  <c r="P77" i="3"/>
  <c r="O77" i="3"/>
  <c r="J77" i="3"/>
  <c r="W76" i="3"/>
  <c r="M76" i="3" s="1"/>
  <c r="U76" i="3"/>
  <c r="V76" i="3" s="1"/>
  <c r="T76" i="3"/>
  <c r="S76" i="3"/>
  <c r="Q76" i="3"/>
  <c r="P76" i="3"/>
  <c r="O76" i="3"/>
  <c r="J76" i="3"/>
  <c r="W75" i="3"/>
  <c r="V75" i="3"/>
  <c r="U75" i="3"/>
  <c r="T75" i="3"/>
  <c r="S75" i="3"/>
  <c r="Q75" i="3"/>
  <c r="P75" i="3"/>
  <c r="O75" i="3"/>
  <c r="M75" i="3"/>
  <c r="J75" i="3"/>
  <c r="W74" i="3"/>
  <c r="M74" i="3" s="1"/>
  <c r="U74" i="3"/>
  <c r="V74" i="3" s="1"/>
  <c r="T74" i="3"/>
  <c r="S74" i="3"/>
  <c r="Q74" i="3"/>
  <c r="P74" i="3"/>
  <c r="O74" i="3"/>
  <c r="J74" i="3"/>
  <c r="W73" i="3"/>
  <c r="V73" i="3"/>
  <c r="U73" i="3"/>
  <c r="T73" i="3"/>
  <c r="S73" i="3"/>
  <c r="Q73" i="3"/>
  <c r="P73" i="3"/>
  <c r="O73" i="3"/>
  <c r="M73" i="3"/>
  <c r="J73" i="3"/>
  <c r="W72" i="3"/>
  <c r="M72" i="3" s="1"/>
  <c r="V72" i="3"/>
  <c r="U72" i="3"/>
  <c r="T72" i="3"/>
  <c r="S72" i="3"/>
  <c r="Q72" i="3"/>
  <c r="P72" i="3"/>
  <c r="O72" i="3"/>
  <c r="J72" i="3"/>
  <c r="W71" i="3"/>
  <c r="M71" i="3" s="1"/>
  <c r="U71" i="3"/>
  <c r="T71" i="3"/>
  <c r="V71" i="3" s="1"/>
  <c r="S71" i="3"/>
  <c r="Q71" i="3"/>
  <c r="P71" i="3"/>
  <c r="O71" i="3"/>
  <c r="J71" i="3"/>
  <c r="W70" i="3"/>
  <c r="M70" i="3" s="1"/>
  <c r="U70" i="3"/>
  <c r="V70" i="3" s="1"/>
  <c r="T70" i="3"/>
  <c r="S70" i="3"/>
  <c r="Q70" i="3"/>
  <c r="P70" i="3"/>
  <c r="O70" i="3"/>
  <c r="J70" i="3"/>
  <c r="W69" i="3"/>
  <c r="M69" i="3" s="1"/>
  <c r="U69" i="3"/>
  <c r="V69" i="3" s="1"/>
  <c r="T69" i="3"/>
  <c r="S69" i="3"/>
  <c r="Q69" i="3"/>
  <c r="P69" i="3"/>
  <c r="O69" i="3"/>
  <c r="J69" i="3"/>
  <c r="W68" i="3"/>
  <c r="M68" i="3" s="1"/>
  <c r="U68" i="3"/>
  <c r="V68" i="3" s="1"/>
  <c r="T68" i="3"/>
  <c r="S68" i="3"/>
  <c r="Q68" i="3"/>
  <c r="P68" i="3"/>
  <c r="O68" i="3"/>
  <c r="J68" i="3"/>
  <c r="W67" i="3"/>
  <c r="M67" i="3" s="1"/>
  <c r="V67" i="3"/>
  <c r="U67" i="3"/>
  <c r="T67" i="3"/>
  <c r="S67" i="3"/>
  <c r="Q67" i="3"/>
  <c r="P67" i="3"/>
  <c r="O67" i="3"/>
  <c r="J67" i="3"/>
  <c r="W66" i="3"/>
  <c r="M66" i="3" s="1"/>
  <c r="U66" i="3"/>
  <c r="V66" i="3" s="1"/>
  <c r="T66" i="3"/>
  <c r="S66" i="3"/>
  <c r="Q66" i="3"/>
  <c r="P66" i="3"/>
  <c r="O66" i="3"/>
  <c r="J66" i="3"/>
  <c r="W65" i="3"/>
  <c r="V65" i="3"/>
  <c r="U65" i="3"/>
  <c r="T65" i="3"/>
  <c r="S65" i="3"/>
  <c r="Q65" i="3"/>
  <c r="P65" i="3"/>
  <c r="O65" i="3"/>
  <c r="M65" i="3"/>
  <c r="J65" i="3"/>
  <c r="W64" i="3"/>
  <c r="M64" i="3" s="1"/>
  <c r="V64" i="3"/>
  <c r="U64" i="3"/>
  <c r="T64" i="3"/>
  <c r="S64" i="3"/>
  <c r="Q64" i="3"/>
  <c r="P64" i="3"/>
  <c r="O64" i="3"/>
  <c r="J64" i="3"/>
  <c r="W63" i="3"/>
  <c r="M63" i="3" s="1"/>
  <c r="U63" i="3"/>
  <c r="T63" i="3"/>
  <c r="V63" i="3" s="1"/>
  <c r="S63" i="3"/>
  <c r="Q63" i="3"/>
  <c r="P63" i="3"/>
  <c r="O63" i="3"/>
  <c r="J63" i="3"/>
  <c r="W62" i="3"/>
  <c r="M62" i="3" s="1"/>
  <c r="U62" i="3"/>
  <c r="V62" i="3" s="1"/>
  <c r="T62" i="3"/>
  <c r="S62" i="3"/>
  <c r="Q62" i="3"/>
  <c r="P62" i="3"/>
  <c r="O62" i="3"/>
  <c r="J62" i="3"/>
  <c r="W61" i="3"/>
  <c r="M61" i="3" s="1"/>
  <c r="U61" i="3"/>
  <c r="V61" i="3" s="1"/>
  <c r="T61" i="3"/>
  <c r="S61" i="3"/>
  <c r="Q61" i="3"/>
  <c r="P61" i="3"/>
  <c r="O61" i="3"/>
  <c r="J61" i="3"/>
  <c r="W60" i="3"/>
  <c r="M60" i="3" s="1"/>
  <c r="U60" i="3"/>
  <c r="V60" i="3" s="1"/>
  <c r="T60" i="3"/>
  <c r="S60" i="3"/>
  <c r="Q60" i="3"/>
  <c r="P60" i="3"/>
  <c r="O60" i="3"/>
  <c r="J60" i="3"/>
  <c r="W59" i="3"/>
  <c r="V59" i="3"/>
  <c r="U59" i="3"/>
  <c r="T59" i="3"/>
  <c r="S59" i="3"/>
  <c r="Q59" i="3"/>
  <c r="P59" i="3"/>
  <c r="O59" i="3"/>
  <c r="M59" i="3"/>
  <c r="J59" i="3"/>
  <c r="W58" i="3"/>
  <c r="M58" i="3" s="1"/>
  <c r="U58" i="3"/>
  <c r="V58" i="3" s="1"/>
  <c r="T58" i="3"/>
  <c r="S58" i="3"/>
  <c r="Q58" i="3"/>
  <c r="P58" i="3"/>
  <c r="O58" i="3"/>
  <c r="J58" i="3"/>
  <c r="W57" i="3"/>
  <c r="M57" i="3" s="1"/>
  <c r="V57" i="3"/>
  <c r="U57" i="3"/>
  <c r="T57" i="3"/>
  <c r="S57" i="3"/>
  <c r="Q57" i="3"/>
  <c r="P57" i="3"/>
  <c r="O57" i="3"/>
  <c r="J57" i="3"/>
  <c r="W56" i="3"/>
  <c r="M56" i="3" s="1"/>
  <c r="V56" i="3"/>
  <c r="U56" i="3"/>
  <c r="T56" i="3"/>
  <c r="S56" i="3"/>
  <c r="Q56" i="3"/>
  <c r="P56" i="3"/>
  <c r="O56" i="3"/>
  <c r="J56" i="3"/>
  <c r="W55" i="3"/>
  <c r="M55" i="3" s="1"/>
  <c r="U55" i="3"/>
  <c r="T55" i="3"/>
  <c r="V55" i="3" s="1"/>
  <c r="S55" i="3"/>
  <c r="Q55" i="3"/>
  <c r="P55" i="3"/>
  <c r="O55" i="3"/>
  <c r="J55" i="3"/>
  <c r="W54" i="3"/>
  <c r="M54" i="3" s="1"/>
  <c r="U54" i="3"/>
  <c r="V54" i="3" s="1"/>
  <c r="T54" i="3"/>
  <c r="S54" i="3"/>
  <c r="Q54" i="3"/>
  <c r="P54" i="3"/>
  <c r="O54" i="3"/>
  <c r="J54" i="3"/>
  <c r="W53" i="3"/>
  <c r="M53" i="3" s="1"/>
  <c r="U53" i="3"/>
  <c r="V53" i="3" s="1"/>
  <c r="T53" i="3"/>
  <c r="S53" i="3"/>
  <c r="Q53" i="3"/>
  <c r="P53" i="3"/>
  <c r="O53" i="3"/>
  <c r="J53" i="3"/>
  <c r="W52" i="3"/>
  <c r="M52" i="3" s="1"/>
  <c r="U52" i="3"/>
  <c r="V52" i="3" s="1"/>
  <c r="T52" i="3"/>
  <c r="S52" i="3"/>
  <c r="Q52" i="3"/>
  <c r="P52" i="3"/>
  <c r="O52" i="3"/>
  <c r="J52" i="3"/>
  <c r="W51" i="3"/>
  <c r="M51" i="3" s="1"/>
  <c r="V51" i="3"/>
  <c r="U51" i="3"/>
  <c r="T51" i="3"/>
  <c r="S51" i="3"/>
  <c r="Q51" i="3"/>
  <c r="P51" i="3"/>
  <c r="O51" i="3"/>
  <c r="J51" i="3"/>
  <c r="W50" i="3"/>
  <c r="M50" i="3" s="1"/>
  <c r="U50" i="3"/>
  <c r="V50" i="3" s="1"/>
  <c r="T50" i="3"/>
  <c r="S50" i="3"/>
  <c r="Q50" i="3"/>
  <c r="P50" i="3"/>
  <c r="O50" i="3"/>
  <c r="J50" i="3"/>
  <c r="W49" i="3"/>
  <c r="M49" i="3" s="1"/>
  <c r="U49" i="3"/>
  <c r="T49" i="3"/>
  <c r="V49" i="3" s="1"/>
  <c r="S49" i="3"/>
  <c r="Q49" i="3"/>
  <c r="P49" i="3"/>
  <c r="O49" i="3"/>
  <c r="J49" i="3"/>
  <c r="W48" i="3"/>
  <c r="M48" i="3" s="1"/>
  <c r="V48" i="3"/>
  <c r="U48" i="3"/>
  <c r="T48" i="3"/>
  <c r="S48" i="3"/>
  <c r="Q48" i="3"/>
  <c r="P48" i="3"/>
  <c r="O48" i="3"/>
  <c r="J48" i="3"/>
  <c r="W47" i="3"/>
  <c r="M47" i="3" s="1"/>
  <c r="V47" i="3"/>
  <c r="U47" i="3"/>
  <c r="T47" i="3"/>
  <c r="S47" i="3"/>
  <c r="Q47" i="3"/>
  <c r="P47" i="3"/>
  <c r="O47" i="3"/>
  <c r="J47" i="3"/>
  <c r="W46" i="3"/>
  <c r="M46" i="3" s="1"/>
  <c r="U46" i="3"/>
  <c r="V46" i="3" s="1"/>
  <c r="T46" i="3"/>
  <c r="S46" i="3"/>
  <c r="Q46" i="3"/>
  <c r="P46" i="3"/>
  <c r="O46" i="3"/>
  <c r="J46" i="3"/>
  <c r="W45" i="3"/>
  <c r="M45" i="3" s="1"/>
  <c r="U45" i="3"/>
  <c r="T45" i="3"/>
  <c r="S45" i="3"/>
  <c r="Q45" i="3"/>
  <c r="P45" i="3"/>
  <c r="O45" i="3"/>
  <c r="J45" i="3"/>
  <c r="W44" i="3"/>
  <c r="M44" i="3" s="1"/>
  <c r="U44" i="3"/>
  <c r="V44" i="3" s="1"/>
  <c r="T44" i="3"/>
  <c r="S44" i="3"/>
  <c r="Q44" i="3"/>
  <c r="P44" i="3"/>
  <c r="O44" i="3"/>
  <c r="J44" i="3"/>
  <c r="W43" i="3"/>
  <c r="M43" i="3" s="1"/>
  <c r="V43" i="3"/>
  <c r="U43" i="3"/>
  <c r="T43" i="3"/>
  <c r="S43" i="3"/>
  <c r="Q43" i="3"/>
  <c r="P43" i="3"/>
  <c r="O43" i="3"/>
  <c r="J43" i="3"/>
  <c r="W42" i="3"/>
  <c r="M42" i="3" s="1"/>
  <c r="U42" i="3"/>
  <c r="V42" i="3" s="1"/>
  <c r="T42" i="3"/>
  <c r="S42" i="3"/>
  <c r="Q42" i="3"/>
  <c r="P42" i="3"/>
  <c r="O42" i="3"/>
  <c r="J42" i="3"/>
  <c r="W41" i="3"/>
  <c r="V41" i="3"/>
  <c r="U41" i="3"/>
  <c r="T41" i="3"/>
  <c r="S41" i="3"/>
  <c r="Q41" i="3"/>
  <c r="P41" i="3"/>
  <c r="O41" i="3"/>
  <c r="M41" i="3"/>
  <c r="J41" i="3"/>
  <c r="W40" i="3"/>
  <c r="M40" i="3" s="1"/>
  <c r="V40" i="3"/>
  <c r="U40" i="3"/>
  <c r="T40" i="3"/>
  <c r="S40" i="3"/>
  <c r="Q40" i="3"/>
  <c r="P40" i="3"/>
  <c r="O40" i="3"/>
  <c r="J40" i="3"/>
  <c r="W39" i="3"/>
  <c r="V39" i="3"/>
  <c r="U39" i="3"/>
  <c r="T39" i="3"/>
  <c r="S39" i="3"/>
  <c r="Q39" i="3"/>
  <c r="P39" i="3"/>
  <c r="O39" i="3"/>
  <c r="M39" i="3"/>
  <c r="J39" i="3"/>
  <c r="W38" i="3"/>
  <c r="M38" i="3" s="1"/>
  <c r="U38" i="3"/>
  <c r="V38" i="3" s="1"/>
  <c r="T38" i="3"/>
  <c r="S38" i="3"/>
  <c r="Q38" i="3"/>
  <c r="P38" i="3"/>
  <c r="O38" i="3"/>
  <c r="J38" i="3"/>
  <c r="W37" i="3"/>
  <c r="M37" i="3" s="1"/>
  <c r="U37" i="3"/>
  <c r="V37" i="3" s="1"/>
  <c r="T37" i="3"/>
  <c r="S37" i="3"/>
  <c r="Q37" i="3"/>
  <c r="P37" i="3"/>
  <c r="O37" i="3"/>
  <c r="J37" i="3"/>
  <c r="W36" i="3"/>
  <c r="M36" i="3" s="1"/>
  <c r="U36" i="3"/>
  <c r="V36" i="3" s="1"/>
  <c r="T36" i="3"/>
  <c r="S36" i="3"/>
  <c r="Q36" i="3"/>
  <c r="P36" i="3"/>
  <c r="O36" i="3"/>
  <c r="J36" i="3"/>
  <c r="W35" i="3"/>
  <c r="M35" i="3" s="1"/>
  <c r="V35" i="3"/>
  <c r="U35" i="3"/>
  <c r="T35" i="3"/>
  <c r="S35" i="3"/>
  <c r="Q35" i="3"/>
  <c r="P35" i="3"/>
  <c r="O35" i="3"/>
  <c r="J35" i="3"/>
  <c r="W34" i="3"/>
  <c r="M34" i="3" s="1"/>
  <c r="U34" i="3"/>
  <c r="V34" i="3" s="1"/>
  <c r="T34" i="3"/>
  <c r="S34" i="3"/>
  <c r="Q34" i="3"/>
  <c r="P34" i="3"/>
  <c r="O34" i="3"/>
  <c r="J34" i="3"/>
  <c r="W33" i="3"/>
  <c r="M33" i="3" s="1"/>
  <c r="V33" i="3"/>
  <c r="U33" i="3"/>
  <c r="T33" i="3"/>
  <c r="S33" i="3"/>
  <c r="Q33" i="3"/>
  <c r="P33" i="3"/>
  <c r="O33" i="3"/>
  <c r="J33" i="3"/>
  <c r="W32" i="3"/>
  <c r="V32" i="3"/>
  <c r="U32" i="3"/>
  <c r="T32" i="3"/>
  <c r="S32" i="3"/>
  <c r="Q32" i="3"/>
  <c r="P32" i="3"/>
  <c r="O32" i="3"/>
  <c r="M32" i="3"/>
  <c r="J32" i="3"/>
  <c r="W31" i="3"/>
  <c r="M31" i="3" s="1"/>
  <c r="V31" i="3"/>
  <c r="U31" i="3"/>
  <c r="T31" i="3"/>
  <c r="S31" i="3"/>
  <c r="Q31" i="3"/>
  <c r="P31" i="3"/>
  <c r="O31" i="3"/>
  <c r="J31" i="3"/>
  <c r="W30" i="3"/>
  <c r="M30" i="3" s="1"/>
  <c r="U30" i="3"/>
  <c r="V30" i="3" s="1"/>
  <c r="T30" i="3"/>
  <c r="S30" i="3"/>
  <c r="Q30" i="3"/>
  <c r="P30" i="3"/>
  <c r="O30" i="3"/>
  <c r="J30" i="3"/>
  <c r="W29" i="3"/>
  <c r="M29" i="3" s="1"/>
  <c r="U29" i="3"/>
  <c r="V29" i="3" s="1"/>
  <c r="T29" i="3"/>
  <c r="S29" i="3"/>
  <c r="Q29" i="3"/>
  <c r="P29" i="3"/>
  <c r="O29" i="3"/>
  <c r="J29" i="3"/>
  <c r="W28" i="3"/>
  <c r="M28" i="3" s="1"/>
  <c r="U28" i="3"/>
  <c r="V28" i="3" s="1"/>
  <c r="T28" i="3"/>
  <c r="S28" i="3"/>
  <c r="Q28" i="3"/>
  <c r="P28" i="3"/>
  <c r="O28" i="3"/>
  <c r="J28" i="3"/>
  <c r="W27" i="3"/>
  <c r="M27" i="3" s="1"/>
  <c r="V27" i="3"/>
  <c r="U27" i="3"/>
  <c r="T27" i="3"/>
  <c r="S27" i="3"/>
  <c r="Q27" i="3"/>
  <c r="P27" i="3"/>
  <c r="O27" i="3"/>
  <c r="J27" i="3"/>
  <c r="W26" i="3"/>
  <c r="M26" i="3" s="1"/>
  <c r="U26" i="3"/>
  <c r="V26" i="3" s="1"/>
  <c r="T26" i="3"/>
  <c r="S26" i="3"/>
  <c r="Q26" i="3"/>
  <c r="P26" i="3"/>
  <c r="O26" i="3"/>
  <c r="J26" i="3"/>
  <c r="W25" i="3"/>
  <c r="M25" i="3" s="1"/>
  <c r="V25" i="3"/>
  <c r="U25" i="3"/>
  <c r="T25" i="3"/>
  <c r="S25" i="3"/>
  <c r="Q25" i="3"/>
  <c r="P25" i="3"/>
  <c r="O25" i="3"/>
  <c r="J25" i="3"/>
  <c r="W24" i="3"/>
  <c r="M24" i="3" s="1"/>
  <c r="V24" i="3"/>
  <c r="U24" i="3"/>
  <c r="T24" i="3"/>
  <c r="S24" i="3"/>
  <c r="Q24" i="3"/>
  <c r="P24" i="3"/>
  <c r="O24" i="3"/>
  <c r="J24" i="3"/>
  <c r="W23" i="3"/>
  <c r="M23" i="3" s="1"/>
  <c r="U23" i="3"/>
  <c r="T23" i="3"/>
  <c r="V23" i="3" s="1"/>
  <c r="S23" i="3"/>
  <c r="Q23" i="3"/>
  <c r="P23" i="3"/>
  <c r="O23" i="3"/>
  <c r="J23" i="3"/>
  <c r="W22" i="3"/>
  <c r="M22" i="3" s="1"/>
  <c r="U22" i="3"/>
  <c r="T22" i="3"/>
  <c r="S22" i="3"/>
  <c r="Q22" i="3"/>
  <c r="P22" i="3"/>
  <c r="O22" i="3"/>
  <c r="J22" i="3"/>
  <c r="W21" i="3"/>
  <c r="M21" i="3" s="1"/>
  <c r="U21" i="3"/>
  <c r="T21" i="3"/>
  <c r="S21" i="3"/>
  <c r="Q21" i="3"/>
  <c r="P21" i="3"/>
  <c r="O21" i="3"/>
  <c r="W20" i="3"/>
  <c r="M20" i="3" s="1"/>
  <c r="V20" i="3"/>
  <c r="U20" i="3"/>
  <c r="T20" i="3"/>
  <c r="S20" i="3"/>
  <c r="Q20" i="3"/>
  <c r="P20" i="3"/>
  <c r="O20" i="3"/>
  <c r="W19" i="3"/>
  <c r="U19" i="3"/>
  <c r="V19" i="3" s="1"/>
  <c r="T19" i="3"/>
  <c r="S19" i="3"/>
  <c r="Q19" i="3"/>
  <c r="P19" i="3"/>
  <c r="O19" i="3"/>
  <c r="M19" i="3"/>
  <c r="W18" i="3"/>
  <c r="M18" i="3" s="1"/>
  <c r="U18" i="3"/>
  <c r="V18" i="3" s="1"/>
  <c r="T18" i="3"/>
  <c r="S18" i="3"/>
  <c r="Q18" i="3"/>
  <c r="P18" i="3"/>
  <c r="O18" i="3"/>
  <c r="W17" i="3"/>
  <c r="M17" i="3" s="1"/>
  <c r="V17" i="3"/>
  <c r="U17" i="3"/>
  <c r="T17" i="3"/>
  <c r="S17" i="3"/>
  <c r="Q17" i="3"/>
  <c r="P17" i="3"/>
  <c r="O17" i="3"/>
  <c r="W16" i="3"/>
  <c r="M16" i="3" s="1"/>
  <c r="U16" i="3"/>
  <c r="T16" i="3"/>
  <c r="V16" i="3" s="1"/>
  <c r="S16" i="3"/>
  <c r="Q16" i="3"/>
  <c r="P16" i="3"/>
  <c r="O16" i="3"/>
  <c r="W15" i="3"/>
  <c r="M15" i="3" s="1"/>
  <c r="U15" i="3"/>
  <c r="V15" i="3" s="1"/>
  <c r="T15" i="3"/>
  <c r="S15" i="3"/>
  <c r="Q15" i="3"/>
  <c r="P15" i="3"/>
  <c r="O15" i="3"/>
  <c r="W14" i="3"/>
  <c r="M14" i="3" s="1"/>
  <c r="V14" i="3"/>
  <c r="U14" i="3"/>
  <c r="T14" i="3"/>
  <c r="S14" i="3"/>
  <c r="Q14" i="3"/>
  <c r="P14" i="3"/>
  <c r="O14" i="3"/>
  <c r="W13" i="3"/>
  <c r="M13" i="3" s="1"/>
  <c r="U13" i="3"/>
  <c r="V13" i="3" s="1"/>
  <c r="T13" i="3"/>
  <c r="S13" i="3"/>
  <c r="Q13" i="3"/>
  <c r="P13" i="3"/>
  <c r="O13" i="3"/>
  <c r="W12" i="3"/>
  <c r="M12" i="3" s="1"/>
  <c r="U12" i="3"/>
  <c r="V12" i="3" s="1"/>
  <c r="T12" i="3"/>
  <c r="S12" i="3"/>
  <c r="Q12" i="3"/>
  <c r="P12" i="3"/>
  <c r="O12" i="3"/>
  <c r="W11" i="3"/>
  <c r="M11" i="3" s="1"/>
  <c r="U11" i="3"/>
  <c r="V11" i="3" s="1"/>
  <c r="T11" i="3"/>
  <c r="S11" i="3"/>
  <c r="Q11" i="3"/>
  <c r="P11" i="3"/>
  <c r="O11" i="3"/>
  <c r="W10" i="3"/>
  <c r="M10" i="3" s="1"/>
  <c r="U10" i="3"/>
  <c r="T10" i="3"/>
  <c r="V10" i="3" s="1"/>
  <c r="S10" i="3"/>
  <c r="Q10" i="3"/>
  <c r="P10" i="3"/>
  <c r="O10" i="3"/>
  <c r="W9" i="3"/>
  <c r="M9" i="3" s="1"/>
  <c r="U9" i="3"/>
  <c r="V9" i="3" s="1"/>
  <c r="T9" i="3"/>
  <c r="S9" i="3"/>
  <c r="Q9" i="3"/>
  <c r="P9" i="3"/>
  <c r="O9" i="3"/>
  <c r="W8" i="3"/>
  <c r="M8" i="3" s="1"/>
  <c r="V8" i="3"/>
  <c r="U8" i="3"/>
  <c r="T8" i="3"/>
  <c r="S8" i="3"/>
  <c r="Q8" i="3"/>
  <c r="P8" i="3"/>
  <c r="O8" i="3"/>
  <c r="W7" i="3"/>
  <c r="M7" i="3" s="1"/>
  <c r="U7" i="3"/>
  <c r="V7" i="3" s="1"/>
  <c r="T7" i="3"/>
  <c r="S7" i="3"/>
  <c r="Q7" i="3"/>
  <c r="P7" i="3"/>
  <c r="O7" i="3"/>
  <c r="W6" i="3"/>
  <c r="M6" i="3" s="1"/>
  <c r="V6" i="3"/>
  <c r="U6" i="3"/>
  <c r="T6" i="3"/>
  <c r="S6" i="3"/>
  <c r="Q6" i="3"/>
  <c r="P6" i="3"/>
  <c r="O6" i="3"/>
  <c r="W5" i="3"/>
  <c r="M5" i="3" s="1"/>
  <c r="U5" i="3"/>
  <c r="V5" i="3" s="1"/>
  <c r="T5" i="3"/>
  <c r="S5" i="3"/>
  <c r="Q5" i="3"/>
  <c r="P5" i="3"/>
  <c r="O5" i="3"/>
  <c r="W4" i="3"/>
  <c r="M4" i="3" s="1"/>
  <c r="U4" i="3"/>
  <c r="V4" i="3" s="1"/>
  <c r="T4" i="3"/>
  <c r="S4" i="3"/>
  <c r="Q4" i="3"/>
  <c r="P4" i="3"/>
  <c r="O4" i="3"/>
  <c r="W3" i="3"/>
  <c r="M3" i="3" s="1"/>
  <c r="U3" i="3"/>
  <c r="V3" i="3" s="1"/>
  <c r="T3" i="3"/>
  <c r="S3" i="3"/>
  <c r="Q3" i="3"/>
  <c r="P3" i="3"/>
  <c r="O3" i="3"/>
  <c r="W2" i="3"/>
  <c r="M2" i="3" s="1"/>
  <c r="U2" i="3"/>
  <c r="T2" i="3"/>
  <c r="V2" i="3" s="1"/>
  <c r="S2" i="3"/>
  <c r="Q2" i="3"/>
  <c r="P2" i="3"/>
  <c r="O2" i="3"/>
  <c r="R2" i="3"/>
  <c r="R2" i="4"/>
  <c r="R3" i="4" s="1"/>
  <c r="R4" i="4" s="1"/>
  <c r="R5" i="4" s="1"/>
  <c r="R6" i="4" s="1"/>
  <c r="R7" i="4" s="1"/>
  <c r="R8" i="4" s="1"/>
  <c r="R9" i="4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3" i="3"/>
  <c r="R4" i="3"/>
  <c r="R5" i="3" s="1"/>
  <c r="R6" i="3"/>
  <c r="R7" i="3" s="1"/>
  <c r="R8" i="3" s="1"/>
  <c r="R9" i="3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R55" i="3" s="1"/>
  <c r="R56" i="3" s="1"/>
  <c r="R57" i="3" s="1"/>
  <c r="R58" i="3" s="1"/>
  <c r="R59" i="3" s="1"/>
  <c r="R60" i="3" s="1"/>
  <c r="R61" i="3" s="1"/>
  <c r="R62" i="3" s="1"/>
  <c r="R63" i="3" s="1"/>
  <c r="R64" i="3" s="1"/>
  <c r="R65" i="3" s="1"/>
  <c r="R66" i="3" s="1"/>
  <c r="R67" i="3" s="1"/>
  <c r="R68" i="3" s="1"/>
  <c r="R69" i="3" s="1"/>
  <c r="R70" i="3" s="1"/>
  <c r="R71" i="3" s="1"/>
  <c r="R72" i="3" s="1"/>
  <c r="R73" i="3" s="1"/>
  <c r="R74" i="3" s="1"/>
  <c r="R75" i="3" s="1"/>
  <c r="R76" i="3" s="1"/>
  <c r="R77" i="3" s="1"/>
  <c r="R78" i="3" s="1"/>
  <c r="R79" i="3" s="1"/>
  <c r="R80" i="3" s="1"/>
  <c r="R81" i="3" s="1"/>
  <c r="R82" i="3" s="1"/>
  <c r="R83" i="3" s="1"/>
  <c r="R84" i="3" s="1"/>
  <c r="R85" i="3" s="1"/>
  <c r="R86" i="3" s="1"/>
  <c r="R87" i="3" s="1"/>
  <c r="R88" i="3" s="1"/>
  <c r="R89" i="3" s="1"/>
  <c r="R90" i="3" s="1"/>
  <c r="R91" i="3" s="1"/>
  <c r="R92" i="3" s="1"/>
  <c r="R93" i="3" s="1"/>
  <c r="R94" i="3" s="1"/>
  <c r="R95" i="3" s="1"/>
  <c r="R96" i="3" s="1"/>
  <c r="R97" i="3" s="1"/>
  <c r="R98" i="3" s="1"/>
  <c r="R99" i="3" s="1"/>
  <c r="R100" i="3" s="1"/>
  <c r="R101" i="3" s="1"/>
  <c r="R102" i="3" s="1"/>
  <c r="R103" i="3" s="1"/>
  <c r="R104" i="3" s="1"/>
  <c r="R105" i="3" s="1"/>
  <c r="R106" i="3" s="1"/>
  <c r="R107" i="3" s="1"/>
  <c r="R108" i="3" s="1"/>
  <c r="R109" i="3" s="1"/>
  <c r="R110" i="3" s="1"/>
  <c r="R111" i="3" s="1"/>
  <c r="R112" i="3" s="1"/>
  <c r="R113" i="3" s="1"/>
  <c r="R114" i="3" s="1"/>
  <c r="R115" i="3" s="1"/>
  <c r="R116" i="3" s="1"/>
  <c r="R117" i="3" s="1"/>
  <c r="R118" i="3" s="1"/>
  <c r="R119" i="3" s="1"/>
  <c r="R120" i="3" s="1"/>
  <c r="R121" i="3" s="1"/>
  <c r="R122" i="3" s="1"/>
  <c r="V21" i="3" l="1"/>
  <c r="V45" i="3"/>
  <c r="V102" i="4"/>
  <c r="V22" i="3"/>
</calcChain>
</file>

<file path=xl/sharedStrings.xml><?xml version="1.0" encoding="utf-8"?>
<sst xmlns="http://schemas.openxmlformats.org/spreadsheetml/2006/main" count="467" uniqueCount="79">
  <si>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</si>
  <si>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</si>
  <si>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</si>
  <si>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</si>
  <si>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</si>
  <si>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</si>
  <si>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</si>
  <si>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</si>
  <si>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</si>
  <si>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</si>
  <si>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</si>
  <si>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</si>
  <si>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Фактические остатки на складах - Заявлено, кг:</t>
  </si>
  <si>
    <t>Номер варки</t>
  </si>
  <si>
    <t>Группа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</si>
  <si>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</si>
  <si>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</si>
  <si>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</si>
  <si>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</si>
  <si>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</si>
  <si>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</si>
  <si>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</si>
  <si>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</si>
  <si>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</si>
  <si>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</si>
  <si>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</si>
  <si>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</si>
  <si>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</si>
  <si>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</si>
  <si>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</si>
  <si>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</si>
  <si>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3.3, Альче, без лактозы</t>
  </si>
  <si>
    <t>Фиор Ди Латте</t>
  </si>
  <si>
    <t>0.125</t>
  </si>
  <si>
    <t>Чильеджина</t>
  </si>
  <si>
    <t>0.008</t>
  </si>
  <si>
    <t>0.025</t>
  </si>
  <si>
    <t/>
  </si>
  <si>
    <t>-</t>
  </si>
  <si>
    <t>3.3, Сакко</t>
  </si>
  <si>
    <t>0.1</t>
  </si>
  <si>
    <t>3.6, Альче</t>
  </si>
  <si>
    <t>0.2</t>
  </si>
  <si>
    <t>Моцарелла в воде Фиор Ди Латте без лактозы “Unagrande", 45%, 0,125 кг, ф/п, (8 шт)</t>
  </si>
  <si>
    <t>Моцарелла в воде Фиор Ди Латте без лактозы "Красная птица", 45%, 0,125 кг, ф/п</t>
  </si>
  <si>
    <t>Моцарелла в воде Фиор Ди Латте без лактозы "ВкусВилл", 45%, 0,125 кг, ф/п (8 шт)</t>
  </si>
  <si>
    <t>Моцарелла в воде Чильеджина без лактозы "Unagrande", 45%, 0,125 кг, ф/п</t>
  </si>
  <si>
    <t>Моцарелла в воде Чильеджина без лактозы "Красная птица", 45%, 0,125 кг, ф/п</t>
  </si>
  <si>
    <t>Моцарелла сердечки в воде "Unagrande", 45%, 0,125 кг, ф/п, (8 шт)</t>
  </si>
  <si>
    <t>Моцарелла Фиор Ди Латте в воде "Pretto", 45%, 0,125 кг, ф/п, (8 шт)</t>
  </si>
  <si>
    <t>Моцарелла Фиор ди Латте в воде "Красная птица", 45%, 0,125 кг, ф/п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</si>
  <si>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</si>
  <si>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</si>
  <si>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"Ваш выбор", 50%, 0,1 кг, ф/п</t>
  </si>
  <si>
    <t>Моцарелла Грандиоза в воде "Unagrande", 50%, 0,2 кг, ф/п</t>
  </si>
  <si>
    <t>Моцарелла Фиор ди латте в воде "Unagrande", 50%, 0,125 кг, ф/п, (8 шт)</t>
  </si>
  <si>
    <t>Моцарелла Чильеджина в воде "Unagrande", 50%, 0,125, ф/п, (8 шт)</t>
  </si>
  <si>
    <t>2.7, Альче</t>
  </si>
  <si>
    <t>Терка</t>
  </si>
  <si>
    <t>2.7, Сакко</t>
  </si>
  <si>
    <t>Для пиццы</t>
  </si>
  <si>
    <t>Сулугуни</t>
  </si>
  <si>
    <t>0.28</t>
  </si>
  <si>
    <t>0.37</t>
  </si>
  <si>
    <t>0.46</t>
  </si>
  <si>
    <t>1.2</t>
  </si>
  <si>
    <t>Сулугуни "Умалат" (для хачапури), 45%, 0,12 кг, ф/п</t>
  </si>
  <si>
    <t>Моцарелла "Unagrande", 45%, 3 кг, пл/л</t>
  </si>
  <si>
    <t>Моцарелла для бутербродов "Aventino", 45%, 0,2 кг, т/ф</t>
  </si>
  <si>
    <t>Моцарелла "Pretto" (для бутербродов), 45%, 0,2 кг, т/ф, (9 шт)</t>
  </si>
  <si>
    <t>Сулугуни "Умалат", 45%, 0,2 кг, т/ф, (9 шт)</t>
  </si>
  <si>
    <t>Сулугуни "Маркет Перекресток", 45%, 0,28 кг, т/ф</t>
  </si>
  <si>
    <t>Моцарелла для сэндвичей "Unagrande", 45%, 0,28 кг, т/ф, (8 шт)</t>
  </si>
  <si>
    <t>Сулугуни "Умалат", 45%, 0,28 кг, т/ф, (8 шт)</t>
  </si>
  <si>
    <t>Сулугуни  "Умалат", 45%, 0,37 кг, т/ф, (6 шт)</t>
  </si>
  <si>
    <t>Моцарелла для пиццы "Pretto", 45%, 0,46 кг, т/ф, (8 шт)</t>
  </si>
  <si>
    <t>Моцарелла шары "Metro Chef", 45%, кг, в/у</t>
  </si>
  <si>
    <t>Моцарелла для пиццы "Unagrande", 45%, 0,46 кг, в/у, (8 шт)</t>
  </si>
  <si>
    <t>Моцарелла "Pretto", 45%, 1,2 кг, в/у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</si>
</sst>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name val="Calibri"/>
      <charset val="1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F1DADA"/>
      </patternFill>
    </fill>
    <fill>
      <patternFill patternType="solid">
        <fgColor rgb="FFFFEBE0"/>
      </patternFill>
    </fill>
    <fill>
      <patternFill patternType="solid">
        <fgColor rgb="FFCBC0D9"/>
      </patternFill>
    </fill>
    <fill>
      <patternFill patternType="solid">
        <fgColor rgb="FFE5DF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49" fontId="3" fillId="0" borderId="0" xfId="0" applyNumberFormat="1" applyFont="1"/>
    <xf numFmtId="49" fontId="4" fillId="0" borderId="0" xfId="0" applyNumberFormat="1" applyFont="1" applyAlignment="1">
      <alignment horizontal="center" vertical="center" wrapText="1"/>
    </xf>
    <xf numFmtId="0" fontId="7" fillId="5" borderId="0" xfId="0" applyFont="1" applyFill="1"/>
    <xf numFmtId="0" fontId="7" fillId="5" borderId="0" xfId="0" applyFont="1" applyFill="1" applyAlignment="1">
      <alignment horizontal="center" vertical="center" wrapText="1"/>
    </xf>
    <xf numFmtId="0" fontId="7" fillId="5" borderId="0" xfId="0" applyFont="1" applyFill="1" applyAlignment="1"/>
    <xf numFmtId="0" fontId="7" fillId="0" borderId="0" xfId="0" applyFont="1"/>
    <xf numFmtId="0" fontId="7" fillId="6" borderId="0" xfId="0" applyFont="1" applyFill="1" applyAlignment="1">
      <alignment horizontal="center" vertical="center" wrapText="1"/>
    </xf>
    <xf numFmtId="0" fontId="7" fillId="6" borderId="0" xfId="0" applyFont="1" applyFill="1"/>
    <xf numFmtId="0" fontId="6" fillId="0" borderId="0" xfId="0" applyFont="1" applyAlignment="1">
      <alignment horizontal="center" vertical="center" wrapText="1"/>
    </xf>
    <xf numFmtId="0" fontId="0" fillId="0" borderId="0" xfId="0" applyAlignment="1"/>
    <xf numFmtId="0" fontId="7" fillId="5" borderId="0" xfId="0" applyFont="1" applyFill="1"/>
    <xf numFmtId="0" fontId="7" fillId="0" borderId="0" xfId="0" applyFont="1"/>
    <xf numFmtId="0" fontId="7" fillId="6" borderId="0" xfId="0" applyFont="1" applyFill="1"/>
    <xf numFmtId="0" fontId="0" fillId="0" borderId="0" xfId="0" applyAlignment="1"/>
    <xf numFmtId="0" fontId="7" fillId="0" borderId="0" xfId="0" applyFont="1"/>
    <xf numFmtId="0" fontId="6" fillId="0" borderId="0" xfId="0" applyFont="1" applyAlignment="1">
      <alignment horizontal="center" vertical="center" wrapText="1"/>
    </xf>
    <xf numFmtId="0" fontId="7" fillId="2" borderId="0" xfId="0" applyFont="1" applyFill="1"/>
    <xf numFmtId="0" fontId="7" fillId="2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/>
    <xf numFmtId="0" fontId="7" fillId="4" borderId="0" xfId="0" applyFont="1" applyFill="1" applyAlignment="1">
      <alignment horizontal="center" vertical="center" wrapText="1"/>
    </xf>
    <xf numFmtId="0" fontId="7" fillId="4" borderId="0" xfId="0" applyFont="1" applyFill="1"/>
    <xf numFmtId="0" fontId="0" fillId="0" borderId="0" xfId="0" applyAlignment="1"/>
    <xf numFmtId="0" fontId="7" fillId="0" borderId="0" xfId="0" applyFont="1"/>
    <xf numFmtId="0" fontId="7" fillId="2" borderId="0" xfId="0" applyFont="1" applyFill="1"/>
    <xf numFmtId="0" fontId="7" fillId="3" borderId="0" xfId="0" applyFont="1" applyFill="1"/>
    <xf numFmtId="0" fontId="7" fillId="4" borderId="0" xfId="0" applyFont="1" applyFill="1"/>
  </cellXfs>
  <cellStyles count="1">
    <cellStyle name="Normal" xfId="0" builtinId="0"/>
  </cellStyles>
  <dxfs count="9">
    <dxf>
      <font>
        <color rgb="FF000000"/>
        <name val="Calibri"/>
        <charset val="1"/>
      </font>
      <fill>
        <patternFill>
          <bgColor rgb="FFF8AA97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F8AA97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8AA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L24" sqref="L24"/>
    </sheetView>
  </sheetViews>
  <sheetFormatPr defaultRowHeight="14.4" x14ac:dyDescent="0.3"/>
  <cols>
    <col min="1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="A10" sqref="A10"/>
    </sheetView>
  </sheetViews>
  <sheetFormatPr defaultRowHeight="14.4" x14ac:dyDescent="0.3"/>
  <cols>
    <col min="1" max="1" width="69.77734375" customWidth="1"/>
    <col min="2" max="1025" width="8.554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"/>
  <sheetViews>
    <sheetView zoomScaleNormal="100" workbookViewId="0">
      <pane ySplit="1" topLeftCell="A2" activePane="bottomLeft" state="frozen"/>
      <selection pane="bottomLeft" activeCell="I18" sqref="I18"/>
    </sheetView>
  </sheetViews>
  <sheetFormatPr defaultRowHeight="14.4" x14ac:dyDescent="0.3"/>
  <cols>
    <col min="1" max="1" width="13.109375" customWidth="1"/>
    <col min="2" max="2" width="11.21875" customWidth="1"/>
    <col min="3" max="3" width="9.109375" customWidth="1"/>
    <col min="4" max="4" width="62.21875" customWidth="1"/>
    <col min="5" max="8" width="10.21875" customWidth="1"/>
    <col min="9" max="9" width="18.21875" customWidth="1"/>
    <col min="10" max="1025" width="9.109375" customWidth="1"/>
  </cols>
  <sheetData>
    <row r="1" spans="1:15" s="2" customFormat="1" ht="30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O1" s="2" t="s">
        <v>12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22"/>
  <sheetViews>
    <sheetView zoomScaleNormal="100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K13" sqref="K13"/>
    </sheetView>
  </sheetViews>
  <sheetFormatPr defaultRowHeight="14.4" x14ac:dyDescent="0.3"/>
  <cols>
    <col min="1" max="1" width="8.5546875" customWidth="1"/>
    <col min="2" max="2" width="15" customWidth="1"/>
    <col min="3" max="3" width="10.21875" customWidth="1"/>
    <col min="4" max="5" width="10.33203125" customWidth="1"/>
    <col min="6" max="7" width="10.21875" customWidth="1"/>
    <col min="8" max="8" width="43.21875" customWidth="1"/>
    <col min="9" max="9" width="10.21875" customWidth="1"/>
    <col min="10" max="11" width="8.6640625" customWidth="1"/>
    <col min="12" max="12" width="8.6640625" style="3" customWidth="1"/>
    <col min="13" max="13" width="12.33203125" style="4" customWidth="1"/>
    <col min="14" max="14" width="1.77734375" hidden="1" customWidth="1"/>
    <col min="15" max="15" width="5.5546875" hidden="1" customWidth="1"/>
    <col min="16" max="16" width="5.44140625" hidden="1" customWidth="1"/>
    <col min="17" max="17" width="5" hidden="1" customWidth="1"/>
    <col min="18" max="18" width="7.5546875" hidden="1" customWidth="1"/>
    <col min="19" max="19" width="3.21875" hidden="1" customWidth="1"/>
    <col min="20" max="20" width="4.5546875" hidden="1" customWidth="1"/>
    <col min="21" max="21" width="6.77734375" hidden="1" customWidth="1"/>
    <col min="22" max="22" width="8.77734375" hidden="1" customWidth="1"/>
    <col min="23" max="23" width="8.5546875" hidden="1" customWidth="1"/>
    <col min="24" max="1025" width="8.5546875" customWidth="1"/>
  </cols>
  <sheetData>
    <row r="1" spans="1:23" ht="34.5" customHeight="1" x14ac:dyDescent="0.3">
      <c r="A1" s="5" t="s">
        <v>13</v>
      </c>
      <c r="B1" s="6" t="s">
        <v>0</v>
      </c>
      <c r="C1" s="6" t="s">
        <v>8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7" t="s">
        <v>21</v>
      </c>
      <c r="M1" s="7" t="s">
        <v>22</v>
      </c>
      <c r="N1" s="6" t="s">
        <v>23</v>
      </c>
      <c r="P1" s="6" t="s">
        <v>24</v>
      </c>
      <c r="Q1" s="6" t="s">
        <v>25</v>
      </c>
      <c r="R1" s="6">
        <v>0</v>
      </c>
      <c r="S1" s="5" t="s">
        <v>26</v>
      </c>
      <c r="T1" s="5" t="s">
        <v>27</v>
      </c>
      <c r="U1" s="5" t="s">
        <v>28</v>
      </c>
      <c r="V1" s="5" t="s">
        <v>29</v>
      </c>
      <c r="W1" s="8" t="s">
        <v>30</v>
      </c>
    </row>
    <row r="2" spans="1:23" x14ac:dyDescent="0.3">
      <c r="A2" s="13">
        <v>1</v>
      </c>
      <c r="B2" s="14" t="s">
        <v>31</v>
      </c>
      <c r="C2" s="12">
        <v>1000</v>
      </c>
      <c r="D2" s="12" t="s">
        <v>32</v>
      </c>
      <c r="E2" s="12" t="s">
        <v>33</v>
      </c>
      <c r="H2" s="20" t="s">
        <v>43</v>
      </c>
      <c r="I2" s="20">
        <v>295</v>
      </c>
      <c r="J2" s="19" t="s">
        <v>37</v>
      </c>
      <c r="K2" s="21">
        <v>1</v>
      </c>
      <c r="L2" s="10"/>
      <c r="M2" s="10" t="str">
        <f t="shared" ref="M2:M33" ca="1" si="0">IF(L2="", IF(W2=0, "", W2), IF(U2 = "", "", IF(U2/T2 = 0, "", U2/T2)))</f>
        <v/>
      </c>
      <c r="O2">
        <f t="shared" ref="O2:O33" si="1">IF(N2 = "-", -V2,I2)</f>
        <v>295</v>
      </c>
      <c r="P2">
        <f t="shared" ref="P2:P33" ca="1" si="2">IF(N2 = "-", SUM(INDIRECT(ADDRESS(2,COLUMN(O2)) &amp; ":" &amp; ADDRESS(ROW(),COLUMN(O2)))), 0)</f>
        <v>0</v>
      </c>
      <c r="Q2">
        <f t="shared" ref="Q2:Q33" si="3">IF(N2="-",1,0)</f>
        <v>0</v>
      </c>
      <c r="R2">
        <f t="shared" ref="R2:R33" ca="1" si="4">IF(P2 = 0, INDIRECT("R" &amp; ROW() - 1), P2)</f>
        <v>0</v>
      </c>
      <c r="S2" t="e">
        <f>IF(H2="","",VLOOKUP(H2,'Вода SKU'!$A$1:$B$150,2,0))</f>
        <v>#N/A</v>
      </c>
      <c r="T2">
        <f t="shared" ref="T2:T33" si="5">8000/1000</f>
        <v>8</v>
      </c>
      <c r="U2">
        <f t="shared" ref="U2:U33" si="6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>
        <f t="shared" ref="V2:V33" si="7">IF(U2 = "", "", U2/T2)</f>
        <v>0</v>
      </c>
      <c r="W2" t="str">
        <f t="shared" ref="W2:W33" ca="1" si="8">IF(N2="", "", MAX(ROUND(-(INDIRECT("R" &amp; ROW() - 1) - R2)/1000, 0), 1) * 1000)</f>
        <v/>
      </c>
    </row>
    <row r="3" spans="1:23" x14ac:dyDescent="0.3">
      <c r="A3" s="13">
        <v>1</v>
      </c>
      <c r="B3" s="12" t="s">
        <v>31</v>
      </c>
      <c r="C3" s="12">
        <v>1000</v>
      </c>
      <c r="D3" s="12" t="s">
        <v>32</v>
      </c>
      <c r="E3" s="12" t="s">
        <v>33</v>
      </c>
      <c r="H3" s="20" t="s">
        <v>44</v>
      </c>
      <c r="I3" s="20">
        <v>66</v>
      </c>
      <c r="J3" s="19" t="s">
        <v>37</v>
      </c>
      <c r="K3" s="21">
        <v>1</v>
      </c>
      <c r="M3" s="10" t="str">
        <f t="shared" ca="1" si="0"/>
        <v/>
      </c>
      <c r="O3">
        <f t="shared" si="1"/>
        <v>66</v>
      </c>
      <c r="P3">
        <f t="shared" ca="1" si="2"/>
        <v>0</v>
      </c>
      <c r="Q3">
        <f t="shared" si="3"/>
        <v>0</v>
      </c>
      <c r="R3">
        <f t="shared" ca="1" si="4"/>
        <v>0</v>
      </c>
      <c r="S3" t="e">
        <f>IF(H3="","",VLOOKUP(H3,'Вода SKU'!$A$1:$B$150,2,0))</f>
        <v>#N/A</v>
      </c>
      <c r="T3">
        <f t="shared" si="5"/>
        <v>8</v>
      </c>
      <c r="U3">
        <f t="shared" si="6"/>
        <v>0</v>
      </c>
      <c r="V3">
        <f t="shared" si="7"/>
        <v>0</v>
      </c>
      <c r="W3" t="str">
        <f t="shared" ca="1" si="8"/>
        <v/>
      </c>
    </row>
    <row r="4" spans="1:23" x14ac:dyDescent="0.3">
      <c r="A4" s="13">
        <v>1</v>
      </c>
      <c r="B4" s="12" t="s">
        <v>31</v>
      </c>
      <c r="C4" s="12">
        <v>1000</v>
      </c>
      <c r="D4" s="12" t="s">
        <v>32</v>
      </c>
      <c r="E4" s="12" t="s">
        <v>33</v>
      </c>
      <c r="H4" s="20" t="s">
        <v>45</v>
      </c>
      <c r="I4" s="20">
        <v>490</v>
      </c>
      <c r="J4" s="19" t="s">
        <v>37</v>
      </c>
      <c r="K4" s="21">
        <v>1</v>
      </c>
      <c r="M4" s="10" t="str">
        <f t="shared" ca="1" si="0"/>
        <v/>
      </c>
      <c r="O4">
        <f t="shared" si="1"/>
        <v>490</v>
      </c>
      <c r="P4">
        <f t="shared" ca="1" si="2"/>
        <v>0</v>
      </c>
      <c r="Q4">
        <f t="shared" si="3"/>
        <v>0</v>
      </c>
      <c r="R4">
        <f t="shared" ca="1" si="4"/>
        <v>0</v>
      </c>
      <c r="S4" t="e">
        <f>IF(H4="","",VLOOKUP(H4,'Вода SKU'!$A$1:$B$150,2,0))</f>
        <v>#N/A</v>
      </c>
      <c r="T4">
        <f t="shared" si="5"/>
        <v>8</v>
      </c>
      <c r="U4">
        <f t="shared" si="6"/>
        <v>0</v>
      </c>
      <c r="V4">
        <f t="shared" si="7"/>
        <v>0</v>
      </c>
      <c r="W4" t="str">
        <f t="shared" ca="1" si="8"/>
        <v/>
      </c>
    </row>
    <row r="5" spans="1:23" x14ac:dyDescent="0.3">
      <c r="A5" s="16">
        <v>1</v>
      </c>
      <c r="B5" s="17" t="s">
        <v>31</v>
      </c>
      <c r="C5" s="17">
        <v>1000</v>
      </c>
      <c r="D5" s="17" t="s">
        <v>34</v>
      </c>
      <c r="E5" s="17" t="s">
        <v>35</v>
      </c>
      <c r="H5" s="22" t="s">
        <v>46</v>
      </c>
      <c r="I5" s="22">
        <v>93</v>
      </c>
      <c r="J5" s="19" t="s">
        <v>37</v>
      </c>
      <c r="K5" s="21">
        <v>1</v>
      </c>
      <c r="M5" s="10" t="str">
        <f t="shared" ca="1" si="0"/>
        <v/>
      </c>
      <c r="O5">
        <f t="shared" si="1"/>
        <v>93</v>
      </c>
      <c r="P5">
        <f t="shared" ca="1" si="2"/>
        <v>0</v>
      </c>
      <c r="Q5">
        <f t="shared" si="3"/>
        <v>0</v>
      </c>
      <c r="R5">
        <f t="shared" ca="1" si="4"/>
        <v>0</v>
      </c>
      <c r="S5" t="e">
        <f>IF(H5="","",VLOOKUP(H5,'Вода SKU'!$A$1:$B$150,2,0))</f>
        <v>#N/A</v>
      </c>
      <c r="T5">
        <f t="shared" si="5"/>
        <v>8</v>
      </c>
      <c r="U5">
        <f t="shared" si="6"/>
        <v>0</v>
      </c>
      <c r="V5">
        <f t="shared" si="7"/>
        <v>0</v>
      </c>
      <c r="W5" t="str">
        <f t="shared" ca="1" si="8"/>
        <v/>
      </c>
    </row>
    <row r="6" spans="1:23" x14ac:dyDescent="0.3">
      <c r="A6" s="16">
        <v>1</v>
      </c>
      <c r="B6" s="17" t="s">
        <v>31</v>
      </c>
      <c r="C6" s="17">
        <v>1000</v>
      </c>
      <c r="D6" s="17" t="s">
        <v>34</v>
      </c>
      <c r="E6" s="17" t="s">
        <v>35</v>
      </c>
      <c r="H6" s="22" t="s">
        <v>47</v>
      </c>
      <c r="I6" s="22">
        <v>37</v>
      </c>
      <c r="J6" s="19" t="s">
        <v>37</v>
      </c>
      <c r="K6" s="21">
        <v>1</v>
      </c>
      <c r="M6" s="10" t="str">
        <f t="shared" ca="1" si="0"/>
        <v/>
      </c>
      <c r="O6">
        <f t="shared" si="1"/>
        <v>37</v>
      </c>
      <c r="P6">
        <f t="shared" ca="1" si="2"/>
        <v>0</v>
      </c>
      <c r="Q6">
        <f t="shared" si="3"/>
        <v>0</v>
      </c>
      <c r="R6">
        <f t="shared" ca="1" si="4"/>
        <v>0</v>
      </c>
      <c r="S6" t="e">
        <f>IF(H6="","",VLOOKUP(H6,'Вода SKU'!$A$1:$B$150,2,0))</f>
        <v>#N/A</v>
      </c>
      <c r="T6">
        <f t="shared" si="5"/>
        <v>8</v>
      </c>
      <c r="U6">
        <f t="shared" si="6"/>
        <v>0</v>
      </c>
      <c r="V6">
        <f t="shared" si="7"/>
        <v>0</v>
      </c>
      <c r="W6" t="str">
        <f t="shared" ca="1" si="8"/>
        <v/>
      </c>
    </row>
    <row r="7" spans="1:23" x14ac:dyDescent="0.3">
      <c r="A7" s="13">
        <v>1</v>
      </c>
      <c r="B7" s="12" t="s">
        <v>31</v>
      </c>
      <c r="C7" s="12">
        <v>1000</v>
      </c>
      <c r="D7" s="12" t="s">
        <v>32</v>
      </c>
      <c r="E7" s="12" t="s">
        <v>36</v>
      </c>
      <c r="H7" s="20" t="s">
        <v>48</v>
      </c>
      <c r="I7" s="20">
        <v>19</v>
      </c>
      <c r="J7" s="19" t="s">
        <v>37</v>
      </c>
      <c r="K7" s="21">
        <v>1</v>
      </c>
      <c r="M7" s="10" t="str">
        <f t="shared" ca="1" si="0"/>
        <v/>
      </c>
      <c r="O7">
        <f t="shared" si="1"/>
        <v>19</v>
      </c>
      <c r="P7">
        <f t="shared" ca="1" si="2"/>
        <v>0</v>
      </c>
      <c r="Q7">
        <f t="shared" si="3"/>
        <v>0</v>
      </c>
      <c r="R7">
        <f t="shared" ca="1" si="4"/>
        <v>0</v>
      </c>
      <c r="S7" t="e">
        <f>IF(H7="","",VLOOKUP(H7,'Вода SKU'!$A$1:$B$150,2,0))</f>
        <v>#N/A</v>
      </c>
      <c r="T7">
        <f t="shared" si="5"/>
        <v>8</v>
      </c>
      <c r="U7">
        <f t="shared" si="6"/>
        <v>0</v>
      </c>
      <c r="V7">
        <f t="shared" si="7"/>
        <v>0</v>
      </c>
      <c r="W7" t="str">
        <f t="shared" ca="1" si="8"/>
        <v/>
      </c>
    </row>
    <row r="8" spans="1:23" x14ac:dyDescent="0.3">
      <c r="A8" s="18" t="s">
        <v>37</v>
      </c>
      <c r="B8" s="15" t="s">
        <v>38</v>
      </c>
      <c r="C8" s="15" t="s">
        <v>38</v>
      </c>
      <c r="D8" s="15" t="s">
        <v>38</v>
      </c>
      <c r="E8" s="15" t="s">
        <v>38</v>
      </c>
      <c r="H8" s="21" t="s">
        <v>38</v>
      </c>
      <c r="I8" s="21" t="s">
        <v>38</v>
      </c>
      <c r="J8" s="19" t="s">
        <v>37</v>
      </c>
      <c r="K8" s="21" t="s">
        <v>38</v>
      </c>
      <c r="M8" s="10" t="str">
        <f t="shared" ca="1" si="0"/>
        <v/>
      </c>
      <c r="O8" t="str">
        <f t="shared" si="1"/>
        <v>-</v>
      </c>
      <c r="P8">
        <f t="shared" ca="1" si="2"/>
        <v>0</v>
      </c>
      <c r="Q8">
        <f t="shared" si="3"/>
        <v>0</v>
      </c>
      <c r="R8">
        <f t="shared" ca="1" si="4"/>
        <v>0</v>
      </c>
      <c r="S8" t="e">
        <f>IF(H8="","",VLOOKUP(H8,'Вода SKU'!$A$1:$B$150,2,0))</f>
        <v>#N/A</v>
      </c>
      <c r="T8">
        <f t="shared" si="5"/>
        <v>8</v>
      </c>
      <c r="U8">
        <f t="shared" si="6"/>
        <v>0</v>
      </c>
      <c r="V8">
        <f t="shared" si="7"/>
        <v>0</v>
      </c>
      <c r="W8" t="str">
        <f t="shared" ca="1" si="8"/>
        <v/>
      </c>
    </row>
    <row r="9" spans="1:23" x14ac:dyDescent="0.3">
      <c r="A9" s="13">
        <v>2</v>
      </c>
      <c r="B9" s="12" t="s">
        <v>39</v>
      </c>
      <c r="C9" s="12">
        <v>1000</v>
      </c>
      <c r="D9" s="12" t="s">
        <v>32</v>
      </c>
      <c r="E9" s="12" t="s">
        <v>33</v>
      </c>
      <c r="H9" s="20" t="s">
        <v>49</v>
      </c>
      <c r="I9" s="20">
        <v>803</v>
      </c>
      <c r="J9" s="19" t="s">
        <v>37</v>
      </c>
      <c r="K9" s="21">
        <v>1</v>
      </c>
      <c r="M9" s="10" t="str">
        <f t="shared" ca="1" si="0"/>
        <v/>
      </c>
      <c r="O9">
        <f t="shared" si="1"/>
        <v>803</v>
      </c>
      <c r="P9">
        <f t="shared" ca="1" si="2"/>
        <v>0</v>
      </c>
      <c r="Q9">
        <f t="shared" si="3"/>
        <v>0</v>
      </c>
      <c r="R9">
        <f t="shared" ca="1" si="4"/>
        <v>0</v>
      </c>
      <c r="S9" t="e">
        <f>IF(H9="","",VLOOKUP(H9,'Вода SKU'!$A$1:$B$150,2,0))</f>
        <v>#N/A</v>
      </c>
      <c r="T9">
        <f t="shared" si="5"/>
        <v>8</v>
      </c>
      <c r="U9">
        <f t="shared" si="6"/>
        <v>0</v>
      </c>
      <c r="V9">
        <f t="shared" si="7"/>
        <v>0</v>
      </c>
      <c r="W9" t="str">
        <f t="shared" ca="1" si="8"/>
        <v/>
      </c>
    </row>
    <row r="10" spans="1:23" x14ac:dyDescent="0.3">
      <c r="A10" s="13">
        <v>2</v>
      </c>
      <c r="B10" s="12" t="s">
        <v>39</v>
      </c>
      <c r="C10" s="12">
        <v>1000</v>
      </c>
      <c r="D10" s="12" t="s">
        <v>32</v>
      </c>
      <c r="E10" s="12" t="s">
        <v>33</v>
      </c>
      <c r="H10" s="20" t="s">
        <v>50</v>
      </c>
      <c r="I10" s="20">
        <v>197</v>
      </c>
      <c r="J10" s="19" t="s">
        <v>37</v>
      </c>
      <c r="K10" s="21">
        <v>1</v>
      </c>
      <c r="M10" s="10" t="str">
        <f t="shared" ca="1" si="0"/>
        <v/>
      </c>
      <c r="O10">
        <f t="shared" si="1"/>
        <v>197</v>
      </c>
      <c r="P10">
        <f t="shared" ca="1" si="2"/>
        <v>0</v>
      </c>
      <c r="Q10">
        <f t="shared" si="3"/>
        <v>0</v>
      </c>
      <c r="R10">
        <f t="shared" ca="1" si="4"/>
        <v>0</v>
      </c>
      <c r="S10" t="e">
        <f>IF(H10="","",VLOOKUP(H10,'Вода SKU'!$A$1:$B$150,2,0))</f>
        <v>#N/A</v>
      </c>
      <c r="T10">
        <f t="shared" si="5"/>
        <v>8</v>
      </c>
      <c r="U10">
        <f t="shared" si="6"/>
        <v>0</v>
      </c>
      <c r="V10">
        <f t="shared" si="7"/>
        <v>0</v>
      </c>
      <c r="W10" t="str">
        <f t="shared" ca="1" si="8"/>
        <v/>
      </c>
    </row>
    <row r="11" spans="1:23" x14ac:dyDescent="0.3">
      <c r="A11" s="18" t="s">
        <v>37</v>
      </c>
      <c r="B11" s="15" t="s">
        <v>38</v>
      </c>
      <c r="C11" s="15" t="s">
        <v>38</v>
      </c>
      <c r="D11" s="15" t="s">
        <v>38</v>
      </c>
      <c r="E11" s="15" t="s">
        <v>38</v>
      </c>
      <c r="H11" s="21" t="s">
        <v>38</v>
      </c>
      <c r="I11" s="21" t="s">
        <v>38</v>
      </c>
      <c r="J11" s="19" t="s">
        <v>37</v>
      </c>
      <c r="K11" s="21" t="s">
        <v>38</v>
      </c>
      <c r="M11" s="10" t="str">
        <f t="shared" ca="1" si="0"/>
        <v/>
      </c>
      <c r="O11" t="str">
        <f t="shared" si="1"/>
        <v>-</v>
      </c>
      <c r="P11">
        <f t="shared" ca="1" si="2"/>
        <v>0</v>
      </c>
      <c r="Q11">
        <f t="shared" si="3"/>
        <v>0</v>
      </c>
      <c r="R11">
        <f t="shared" ca="1" si="4"/>
        <v>0</v>
      </c>
      <c r="S11" t="e">
        <f>IF(H11="","",VLOOKUP(H11,'Вода SKU'!$A$1:$B$150,2,0))</f>
        <v>#N/A</v>
      </c>
      <c r="T11">
        <f t="shared" si="5"/>
        <v>8</v>
      </c>
      <c r="U11">
        <f t="shared" si="6"/>
        <v>0</v>
      </c>
      <c r="V11">
        <f t="shared" si="7"/>
        <v>0</v>
      </c>
      <c r="W11" t="str">
        <f t="shared" ca="1" si="8"/>
        <v/>
      </c>
    </row>
    <row r="12" spans="1:23" x14ac:dyDescent="0.3">
      <c r="A12" s="13">
        <v>3</v>
      </c>
      <c r="B12" s="12" t="s">
        <v>39</v>
      </c>
      <c r="C12" s="12">
        <v>1000</v>
      </c>
      <c r="D12" s="12" t="s">
        <v>32</v>
      </c>
      <c r="E12" s="12" t="s">
        <v>33</v>
      </c>
      <c r="H12" s="20" t="s">
        <v>50</v>
      </c>
      <c r="I12" s="20">
        <v>103</v>
      </c>
      <c r="J12" s="19" t="s">
        <v>37</v>
      </c>
      <c r="K12" s="21">
        <v>1</v>
      </c>
      <c r="M12" s="10" t="str">
        <f t="shared" ca="1" si="0"/>
        <v/>
      </c>
      <c r="O12">
        <f t="shared" si="1"/>
        <v>103</v>
      </c>
      <c r="P12">
        <f t="shared" ca="1" si="2"/>
        <v>0</v>
      </c>
      <c r="Q12">
        <f t="shared" si="3"/>
        <v>0</v>
      </c>
      <c r="R12">
        <f t="shared" ca="1" si="4"/>
        <v>0</v>
      </c>
      <c r="S12" t="e">
        <f>IF(H12="","",VLOOKUP(H12,'Вода SKU'!$A$1:$B$150,2,0))</f>
        <v>#N/A</v>
      </c>
      <c r="T12">
        <f t="shared" si="5"/>
        <v>8</v>
      </c>
      <c r="U12">
        <f t="shared" si="6"/>
        <v>0</v>
      </c>
      <c r="V12">
        <f t="shared" si="7"/>
        <v>0</v>
      </c>
      <c r="W12" t="str">
        <f t="shared" ca="1" si="8"/>
        <v/>
      </c>
    </row>
    <row r="13" spans="1:23" x14ac:dyDescent="0.3">
      <c r="A13" s="13">
        <v>3</v>
      </c>
      <c r="B13" s="12" t="s">
        <v>39</v>
      </c>
      <c r="C13" s="12">
        <v>1000</v>
      </c>
      <c r="D13" s="12" t="s">
        <v>32</v>
      </c>
      <c r="E13" s="12" t="s">
        <v>33</v>
      </c>
      <c r="H13" s="20" t="s">
        <v>51</v>
      </c>
      <c r="I13" s="20">
        <v>75</v>
      </c>
      <c r="J13" s="19" t="s">
        <v>37</v>
      </c>
      <c r="K13" s="21">
        <v>1</v>
      </c>
      <c r="M13" s="10" t="str">
        <f t="shared" ca="1" si="0"/>
        <v/>
      </c>
      <c r="O13">
        <f t="shared" si="1"/>
        <v>75</v>
      </c>
      <c r="P13">
        <f t="shared" ca="1" si="2"/>
        <v>0</v>
      </c>
      <c r="Q13">
        <f t="shared" si="3"/>
        <v>0</v>
      </c>
      <c r="R13">
        <f t="shared" ca="1" si="4"/>
        <v>0</v>
      </c>
      <c r="S13" t="e">
        <f>IF(H13="","",VLOOKUP(H13,'Вода SKU'!$A$1:$B$150,2,0))</f>
        <v>#N/A</v>
      </c>
      <c r="T13">
        <f t="shared" si="5"/>
        <v>8</v>
      </c>
      <c r="U13">
        <f t="shared" si="6"/>
        <v>0</v>
      </c>
      <c r="V13">
        <f t="shared" si="7"/>
        <v>0</v>
      </c>
      <c r="W13" t="str">
        <f t="shared" ca="1" si="8"/>
        <v/>
      </c>
    </row>
    <row r="14" spans="1:23" x14ac:dyDescent="0.3">
      <c r="A14" s="13">
        <v>3</v>
      </c>
      <c r="B14" s="12" t="s">
        <v>39</v>
      </c>
      <c r="C14" s="12">
        <v>1000</v>
      </c>
      <c r="D14" s="12" t="s">
        <v>32</v>
      </c>
      <c r="E14" s="12" t="s">
        <v>40</v>
      </c>
      <c r="H14" s="20" t="s">
        <v>52</v>
      </c>
      <c r="I14" s="20">
        <v>762</v>
      </c>
      <c r="J14" s="19" t="s">
        <v>37</v>
      </c>
      <c r="K14" s="21">
        <v>1</v>
      </c>
      <c r="M14" s="10" t="str">
        <f t="shared" ca="1" si="0"/>
        <v/>
      </c>
      <c r="O14">
        <f t="shared" si="1"/>
        <v>762</v>
      </c>
      <c r="P14">
        <f t="shared" ca="1" si="2"/>
        <v>0</v>
      </c>
      <c r="Q14">
        <f t="shared" si="3"/>
        <v>0</v>
      </c>
      <c r="R14">
        <f t="shared" ca="1" si="4"/>
        <v>0</v>
      </c>
      <c r="S14" t="e">
        <f>IF(H14="","",VLOOKUP(H14,'Вода SKU'!$A$1:$B$150,2,0))</f>
        <v>#N/A</v>
      </c>
      <c r="T14">
        <f t="shared" si="5"/>
        <v>8</v>
      </c>
      <c r="U14">
        <f t="shared" si="6"/>
        <v>0</v>
      </c>
      <c r="V14">
        <f t="shared" si="7"/>
        <v>0</v>
      </c>
      <c r="W14" t="str">
        <f t="shared" ca="1" si="8"/>
        <v/>
      </c>
    </row>
    <row r="15" spans="1:23" x14ac:dyDescent="0.3">
      <c r="A15" s="13">
        <v>3</v>
      </c>
      <c r="B15" s="12" t="s">
        <v>39</v>
      </c>
      <c r="C15" s="12">
        <v>1000</v>
      </c>
      <c r="D15" s="12" t="s">
        <v>32</v>
      </c>
      <c r="E15" s="12" t="s">
        <v>40</v>
      </c>
      <c r="H15" s="20" t="s">
        <v>53</v>
      </c>
      <c r="I15" s="20">
        <v>60</v>
      </c>
      <c r="J15" s="19" t="s">
        <v>37</v>
      </c>
      <c r="K15" s="21">
        <v>1</v>
      </c>
      <c r="M15" s="10" t="str">
        <f t="shared" ca="1" si="0"/>
        <v/>
      </c>
      <c r="O15">
        <f t="shared" si="1"/>
        <v>60</v>
      </c>
      <c r="P15">
        <f t="shared" ca="1" si="2"/>
        <v>0</v>
      </c>
      <c r="Q15">
        <f t="shared" si="3"/>
        <v>0</v>
      </c>
      <c r="R15">
        <f t="shared" ca="1" si="4"/>
        <v>0</v>
      </c>
      <c r="S15" t="e">
        <f>IF(H15="","",VLOOKUP(H15,'Вода SKU'!$A$1:$B$150,2,0))</f>
        <v>#N/A</v>
      </c>
      <c r="T15">
        <f t="shared" si="5"/>
        <v>8</v>
      </c>
      <c r="U15">
        <f t="shared" si="6"/>
        <v>0</v>
      </c>
      <c r="V15">
        <f t="shared" si="7"/>
        <v>0</v>
      </c>
      <c r="W15" t="str">
        <f t="shared" ca="1" si="8"/>
        <v/>
      </c>
    </row>
    <row r="16" spans="1:23" x14ac:dyDescent="0.3">
      <c r="A16" s="18" t="s">
        <v>37</v>
      </c>
      <c r="B16" s="15" t="s">
        <v>38</v>
      </c>
      <c r="C16" s="15" t="s">
        <v>38</v>
      </c>
      <c r="D16" s="15" t="s">
        <v>38</v>
      </c>
      <c r="E16" s="15" t="s">
        <v>38</v>
      </c>
      <c r="H16" s="21" t="s">
        <v>38</v>
      </c>
      <c r="I16" s="21" t="s">
        <v>38</v>
      </c>
      <c r="J16" s="19" t="s">
        <v>37</v>
      </c>
      <c r="K16" s="21" t="s">
        <v>38</v>
      </c>
      <c r="M16" s="10" t="str">
        <f t="shared" ca="1" si="0"/>
        <v/>
      </c>
      <c r="O16" t="str">
        <f t="shared" si="1"/>
        <v>-</v>
      </c>
      <c r="P16">
        <f t="shared" ca="1" si="2"/>
        <v>0</v>
      </c>
      <c r="Q16">
        <f t="shared" si="3"/>
        <v>0</v>
      </c>
      <c r="R16">
        <f t="shared" ca="1" si="4"/>
        <v>0</v>
      </c>
      <c r="S16" t="e">
        <f>IF(H16="","",VLOOKUP(H16,'Вода SKU'!$A$1:$B$150,2,0))</f>
        <v>#N/A</v>
      </c>
      <c r="T16">
        <f t="shared" si="5"/>
        <v>8</v>
      </c>
      <c r="U16">
        <f t="shared" si="6"/>
        <v>0</v>
      </c>
      <c r="V16">
        <f t="shared" si="7"/>
        <v>0</v>
      </c>
      <c r="W16" t="str">
        <f t="shared" ca="1" si="8"/>
        <v/>
      </c>
    </row>
    <row r="17" spans="1:23" x14ac:dyDescent="0.3">
      <c r="A17" s="13">
        <v>4</v>
      </c>
      <c r="B17" s="12" t="s">
        <v>41</v>
      </c>
      <c r="C17" s="12">
        <v>1000</v>
      </c>
      <c r="D17" s="12" t="s">
        <v>32</v>
      </c>
      <c r="E17" s="12" t="s">
        <v>42</v>
      </c>
      <c r="H17" s="20" t="s">
        <v>54</v>
      </c>
      <c r="I17" s="20">
        <v>72</v>
      </c>
      <c r="J17" s="19" t="s">
        <v>37</v>
      </c>
      <c r="K17" s="21">
        <v>1</v>
      </c>
      <c r="M17" s="10" t="str">
        <f t="shared" ca="1" si="0"/>
        <v/>
      </c>
      <c r="O17">
        <f t="shared" si="1"/>
        <v>72</v>
      </c>
      <c r="P17">
        <f t="shared" ca="1" si="2"/>
        <v>0</v>
      </c>
      <c r="Q17">
        <f t="shared" si="3"/>
        <v>0</v>
      </c>
      <c r="R17">
        <f t="shared" ca="1" si="4"/>
        <v>0</v>
      </c>
      <c r="S17" t="e">
        <f>IF(H17="","",VLOOKUP(H17,'Вода SKU'!$A$1:$B$150,2,0))</f>
        <v>#N/A</v>
      </c>
      <c r="T17">
        <f t="shared" si="5"/>
        <v>8</v>
      </c>
      <c r="U17">
        <f t="shared" si="6"/>
        <v>0</v>
      </c>
      <c r="V17">
        <f t="shared" si="7"/>
        <v>0</v>
      </c>
      <c r="W17" t="str">
        <f t="shared" ca="1" si="8"/>
        <v/>
      </c>
    </row>
    <row r="18" spans="1:23" x14ac:dyDescent="0.3">
      <c r="A18" s="13">
        <v>4</v>
      </c>
      <c r="B18" s="12" t="s">
        <v>41</v>
      </c>
      <c r="C18" s="12">
        <v>1000</v>
      </c>
      <c r="D18" s="12" t="s">
        <v>32</v>
      </c>
      <c r="E18" s="12" t="s">
        <v>33</v>
      </c>
      <c r="H18" s="20" t="s">
        <v>55</v>
      </c>
      <c r="I18" s="20">
        <v>928</v>
      </c>
      <c r="J18" s="19" t="s">
        <v>37</v>
      </c>
      <c r="K18" s="21">
        <v>1</v>
      </c>
      <c r="M18" s="10" t="str">
        <f t="shared" ca="1" si="0"/>
        <v/>
      </c>
      <c r="O18">
        <f t="shared" si="1"/>
        <v>928</v>
      </c>
      <c r="P18">
        <f t="shared" ca="1" si="2"/>
        <v>0</v>
      </c>
      <c r="Q18">
        <f t="shared" si="3"/>
        <v>0</v>
      </c>
      <c r="R18">
        <f t="shared" ca="1" si="4"/>
        <v>0</v>
      </c>
      <c r="S18" t="e">
        <f>IF(H18="","",VLOOKUP(H18,'Вода SKU'!$A$1:$B$150,2,0))</f>
        <v>#N/A</v>
      </c>
      <c r="T18">
        <f t="shared" si="5"/>
        <v>8</v>
      </c>
      <c r="U18">
        <f t="shared" si="6"/>
        <v>0</v>
      </c>
      <c r="V18">
        <f t="shared" si="7"/>
        <v>0</v>
      </c>
      <c r="W18" t="str">
        <f t="shared" ca="1" si="8"/>
        <v/>
      </c>
    </row>
    <row r="19" spans="1:23" x14ac:dyDescent="0.3">
      <c r="A19" s="18" t="s">
        <v>37</v>
      </c>
      <c r="B19" s="15" t="s">
        <v>38</v>
      </c>
      <c r="C19" s="15" t="s">
        <v>38</v>
      </c>
      <c r="D19" s="15" t="s">
        <v>38</v>
      </c>
      <c r="E19" s="15" t="s">
        <v>38</v>
      </c>
      <c r="H19" s="21" t="s">
        <v>38</v>
      </c>
      <c r="I19" s="21" t="s">
        <v>38</v>
      </c>
      <c r="J19" s="19" t="s">
        <v>37</v>
      </c>
      <c r="K19" s="21" t="s">
        <v>38</v>
      </c>
      <c r="M19" s="10" t="str">
        <f t="shared" ca="1" si="0"/>
        <v/>
      </c>
      <c r="O19" t="str">
        <f t="shared" si="1"/>
        <v>-</v>
      </c>
      <c r="P19">
        <f t="shared" ca="1" si="2"/>
        <v>0</v>
      </c>
      <c r="Q19">
        <f t="shared" si="3"/>
        <v>0</v>
      </c>
      <c r="R19">
        <f t="shared" ca="1" si="4"/>
        <v>0</v>
      </c>
      <c r="S19" t="e">
        <f>IF(H19="","",VLOOKUP(H19,'Вода SKU'!$A$1:$B$150,2,0))</f>
        <v>#N/A</v>
      </c>
      <c r="T19">
        <f t="shared" si="5"/>
        <v>8</v>
      </c>
      <c r="U19">
        <f t="shared" si="6"/>
        <v>0</v>
      </c>
      <c r="V19">
        <f t="shared" si="7"/>
        <v>0</v>
      </c>
      <c r="W19" t="str">
        <f t="shared" ca="1" si="8"/>
        <v/>
      </c>
    </row>
    <row r="20" spans="1:23" x14ac:dyDescent="0.3">
      <c r="A20" s="16">
        <v>5</v>
      </c>
      <c r="B20" s="17" t="s">
        <v>41</v>
      </c>
      <c r="C20" s="17">
        <v>1000</v>
      </c>
      <c r="D20" s="17" t="s">
        <v>34</v>
      </c>
      <c r="E20" s="17" t="s">
        <v>35</v>
      </c>
      <c r="H20" s="22" t="s">
        <v>56</v>
      </c>
      <c r="I20" s="22">
        <v>1000</v>
      </c>
      <c r="J20" s="19" t="s">
        <v>37</v>
      </c>
      <c r="K20" s="21">
        <v>1</v>
      </c>
      <c r="M20" s="10" t="str">
        <f t="shared" ca="1" si="0"/>
        <v/>
      </c>
      <c r="O20">
        <f t="shared" si="1"/>
        <v>1000</v>
      </c>
      <c r="P20">
        <f t="shared" ca="1" si="2"/>
        <v>0</v>
      </c>
      <c r="Q20">
        <f t="shared" si="3"/>
        <v>0</v>
      </c>
      <c r="R20">
        <f t="shared" ca="1" si="4"/>
        <v>0</v>
      </c>
      <c r="S20" t="e">
        <f>IF(H20="","",VLOOKUP(H20,'Вода SKU'!$A$1:$B$150,2,0))</f>
        <v>#N/A</v>
      </c>
      <c r="T20">
        <f t="shared" si="5"/>
        <v>8</v>
      </c>
      <c r="U20">
        <f t="shared" si="6"/>
        <v>0</v>
      </c>
      <c r="V20">
        <f t="shared" si="7"/>
        <v>0</v>
      </c>
      <c r="W20" t="str">
        <f t="shared" ca="1" si="8"/>
        <v/>
      </c>
    </row>
    <row r="21" spans="1:23" x14ac:dyDescent="0.3">
      <c r="A21" s="18" t="s">
        <v>37</v>
      </c>
      <c r="B21" s="15" t="s">
        <v>38</v>
      </c>
      <c r="C21" s="15" t="s">
        <v>38</v>
      </c>
      <c r="D21" s="15" t="s">
        <v>38</v>
      </c>
      <c r="E21" s="15" t="s">
        <v>38</v>
      </c>
      <c r="H21" s="21" t="s">
        <v>38</v>
      </c>
      <c r="I21" s="21" t="s">
        <v>38</v>
      </c>
      <c r="J21" s="19" t="s">
        <v>37</v>
      </c>
      <c r="K21" s="21" t="s">
        <v>38</v>
      </c>
      <c r="M21" s="10" t="str">
        <f t="shared" ca="1" si="0"/>
        <v/>
      </c>
      <c r="O21" t="str">
        <f t="shared" si="1"/>
        <v>-</v>
      </c>
      <c r="P21">
        <f t="shared" ca="1" si="2"/>
        <v>0</v>
      </c>
      <c r="Q21">
        <f t="shared" si="3"/>
        <v>0</v>
      </c>
      <c r="R21">
        <f t="shared" ca="1" si="4"/>
        <v>0</v>
      </c>
      <c r="S21" t="e">
        <f>IF(H21="","",VLOOKUP(H21,'Вода SKU'!$A$1:$B$150,2,0))</f>
        <v>#N/A</v>
      </c>
      <c r="T21">
        <f t="shared" si="5"/>
        <v>8</v>
      </c>
      <c r="U21">
        <f t="shared" si="6"/>
        <v>0</v>
      </c>
      <c r="V21">
        <f t="shared" si="7"/>
        <v>0</v>
      </c>
      <c r="W21" t="str">
        <f t="shared" ca="1" si="8"/>
        <v/>
      </c>
    </row>
    <row r="22" spans="1:23" x14ac:dyDescent="0.3">
      <c r="J22" s="9" t="str">
        <f t="shared" ref="J2:J33" ca="1" si="9">IF(L22="", IF(N22="","",W22+(INDIRECT("R" &amp; ROW() - 1) - R22)),IF(N22="", "", INDIRECT("R" &amp; ROW() - 1) - R22))</f>
        <v/>
      </c>
      <c r="M22" s="10" t="str">
        <f t="shared" ca="1" si="0"/>
        <v/>
      </c>
      <c r="O22">
        <f t="shared" si="1"/>
        <v>0</v>
      </c>
      <c r="P22">
        <f t="shared" ca="1" si="2"/>
        <v>0</v>
      </c>
      <c r="Q22">
        <f t="shared" si="3"/>
        <v>0</v>
      </c>
      <c r="R22">
        <f t="shared" ca="1" si="4"/>
        <v>0</v>
      </c>
      <c r="S22" t="str">
        <f>IF(H22="","",VLOOKUP(H22,'Вода SKU'!$A$1:$B$150,2,0))</f>
        <v/>
      </c>
      <c r="T22">
        <f t="shared" si="5"/>
        <v>8</v>
      </c>
      <c r="U22">
        <f t="shared" si="6"/>
        <v>0</v>
      </c>
      <c r="V22">
        <f t="shared" si="7"/>
        <v>0</v>
      </c>
      <c r="W22" t="str">
        <f t="shared" ca="1" si="8"/>
        <v/>
      </c>
    </row>
    <row r="23" spans="1:23" x14ac:dyDescent="0.3">
      <c r="J23" s="9" t="str">
        <f t="shared" ca="1" si="9"/>
        <v/>
      </c>
      <c r="M23" s="10" t="str">
        <f t="shared" ca="1" si="0"/>
        <v/>
      </c>
      <c r="O23">
        <f t="shared" si="1"/>
        <v>0</v>
      </c>
      <c r="P23">
        <f t="shared" ca="1" si="2"/>
        <v>0</v>
      </c>
      <c r="Q23">
        <f t="shared" si="3"/>
        <v>0</v>
      </c>
      <c r="R23">
        <f t="shared" ca="1" si="4"/>
        <v>0</v>
      </c>
      <c r="S23" t="str">
        <f>IF(H23="","",VLOOKUP(H23,'Вода SKU'!$A$1:$B$150,2,0))</f>
        <v/>
      </c>
      <c r="T23">
        <f t="shared" si="5"/>
        <v>8</v>
      </c>
      <c r="U23">
        <f t="shared" si="6"/>
        <v>0</v>
      </c>
      <c r="V23">
        <f t="shared" si="7"/>
        <v>0</v>
      </c>
      <c r="W23" t="str">
        <f t="shared" ca="1" si="8"/>
        <v/>
      </c>
    </row>
    <row r="24" spans="1:23" x14ac:dyDescent="0.3">
      <c r="J24" s="9" t="str">
        <f t="shared" ca="1" si="9"/>
        <v/>
      </c>
      <c r="M24" s="10" t="str">
        <f t="shared" ca="1" si="0"/>
        <v/>
      </c>
      <c r="O24">
        <f t="shared" si="1"/>
        <v>0</v>
      </c>
      <c r="P24">
        <f t="shared" ca="1" si="2"/>
        <v>0</v>
      </c>
      <c r="Q24">
        <f t="shared" si="3"/>
        <v>0</v>
      </c>
      <c r="R24">
        <f t="shared" ca="1" si="4"/>
        <v>0</v>
      </c>
      <c r="S24" t="str">
        <f>IF(H24="","",VLOOKUP(H24,'Вода SKU'!$A$1:$B$150,2,0))</f>
        <v/>
      </c>
      <c r="T24">
        <f t="shared" si="5"/>
        <v>8</v>
      </c>
      <c r="U24">
        <f t="shared" si="6"/>
        <v>0</v>
      </c>
      <c r="V24">
        <f t="shared" si="7"/>
        <v>0</v>
      </c>
      <c r="W24" t="str">
        <f t="shared" ca="1" si="8"/>
        <v/>
      </c>
    </row>
    <row r="25" spans="1:23" x14ac:dyDescent="0.3">
      <c r="J25" s="9" t="str">
        <f t="shared" ca="1" si="9"/>
        <v/>
      </c>
      <c r="M25" s="10" t="str">
        <f t="shared" ca="1" si="0"/>
        <v/>
      </c>
      <c r="O25">
        <f t="shared" si="1"/>
        <v>0</v>
      </c>
      <c r="P25">
        <f t="shared" ca="1" si="2"/>
        <v>0</v>
      </c>
      <c r="Q25">
        <f t="shared" si="3"/>
        <v>0</v>
      </c>
      <c r="R25">
        <f t="shared" ca="1" si="4"/>
        <v>0</v>
      </c>
      <c r="S25" t="str">
        <f>IF(H25="","",VLOOKUP(H25,'Вода SKU'!$A$1:$B$150,2,0))</f>
        <v/>
      </c>
      <c r="T25">
        <f t="shared" si="5"/>
        <v>8</v>
      </c>
      <c r="U25">
        <f t="shared" si="6"/>
        <v>0</v>
      </c>
      <c r="V25">
        <f t="shared" si="7"/>
        <v>0</v>
      </c>
      <c r="W25" t="str">
        <f t="shared" ca="1" si="8"/>
        <v/>
      </c>
    </row>
    <row r="26" spans="1:23" x14ac:dyDescent="0.3">
      <c r="J26" s="9" t="str">
        <f t="shared" ca="1" si="9"/>
        <v/>
      </c>
      <c r="M26" s="10" t="str">
        <f t="shared" ca="1" si="0"/>
        <v/>
      </c>
      <c r="O26">
        <f t="shared" si="1"/>
        <v>0</v>
      </c>
      <c r="P26">
        <f t="shared" ca="1" si="2"/>
        <v>0</v>
      </c>
      <c r="Q26">
        <f t="shared" si="3"/>
        <v>0</v>
      </c>
      <c r="R26">
        <f t="shared" ca="1" si="4"/>
        <v>0</v>
      </c>
      <c r="S26" t="str">
        <f>IF(H26="","",VLOOKUP(H26,'Вода SKU'!$A$1:$B$150,2,0))</f>
        <v/>
      </c>
      <c r="T26">
        <f t="shared" si="5"/>
        <v>8</v>
      </c>
      <c r="U26">
        <f t="shared" si="6"/>
        <v>0</v>
      </c>
      <c r="V26">
        <f t="shared" si="7"/>
        <v>0</v>
      </c>
      <c r="W26" t="str">
        <f t="shared" ca="1" si="8"/>
        <v/>
      </c>
    </row>
    <row r="27" spans="1:23" x14ac:dyDescent="0.3">
      <c r="J27" s="9" t="str">
        <f t="shared" ca="1" si="9"/>
        <v/>
      </c>
      <c r="M27" s="10" t="str">
        <f t="shared" ca="1" si="0"/>
        <v/>
      </c>
      <c r="O27">
        <f t="shared" si="1"/>
        <v>0</v>
      </c>
      <c r="P27">
        <f t="shared" ca="1" si="2"/>
        <v>0</v>
      </c>
      <c r="Q27">
        <f t="shared" si="3"/>
        <v>0</v>
      </c>
      <c r="R27">
        <f t="shared" ca="1" si="4"/>
        <v>0</v>
      </c>
      <c r="S27" t="str">
        <f>IF(H27="","",VLOOKUP(H27,'Вода SKU'!$A$1:$B$150,2,0))</f>
        <v/>
      </c>
      <c r="T27">
        <f t="shared" si="5"/>
        <v>8</v>
      </c>
      <c r="U27">
        <f t="shared" si="6"/>
        <v>0</v>
      </c>
      <c r="V27">
        <f t="shared" si="7"/>
        <v>0</v>
      </c>
      <c r="W27" t="str">
        <f t="shared" ca="1" si="8"/>
        <v/>
      </c>
    </row>
    <row r="28" spans="1:23" x14ac:dyDescent="0.3">
      <c r="J28" s="9" t="str">
        <f t="shared" ca="1" si="9"/>
        <v/>
      </c>
      <c r="M28" s="10" t="str">
        <f t="shared" ca="1" si="0"/>
        <v/>
      </c>
      <c r="O28">
        <f t="shared" si="1"/>
        <v>0</v>
      </c>
      <c r="P28">
        <f t="shared" ca="1" si="2"/>
        <v>0</v>
      </c>
      <c r="Q28">
        <f t="shared" si="3"/>
        <v>0</v>
      </c>
      <c r="R28">
        <f t="shared" ca="1" si="4"/>
        <v>0</v>
      </c>
      <c r="S28" t="str">
        <f>IF(H28="","",VLOOKUP(H28,'Вода SKU'!$A$1:$B$150,2,0))</f>
        <v/>
      </c>
      <c r="T28">
        <f t="shared" si="5"/>
        <v>8</v>
      </c>
      <c r="U28">
        <f t="shared" si="6"/>
        <v>0</v>
      </c>
      <c r="V28">
        <f t="shared" si="7"/>
        <v>0</v>
      </c>
      <c r="W28" t="str">
        <f t="shared" ca="1" si="8"/>
        <v/>
      </c>
    </row>
    <row r="29" spans="1:23" x14ac:dyDescent="0.3">
      <c r="J29" s="9" t="str">
        <f t="shared" ca="1" si="9"/>
        <v/>
      </c>
      <c r="M29" s="10" t="str">
        <f t="shared" ca="1" si="0"/>
        <v/>
      </c>
      <c r="O29">
        <f t="shared" si="1"/>
        <v>0</v>
      </c>
      <c r="P29">
        <f t="shared" ca="1" si="2"/>
        <v>0</v>
      </c>
      <c r="Q29">
        <f t="shared" si="3"/>
        <v>0</v>
      </c>
      <c r="R29">
        <f t="shared" ca="1" si="4"/>
        <v>0</v>
      </c>
      <c r="S29" t="str">
        <f>IF(H29="","",VLOOKUP(H29,'Вода SKU'!$A$1:$B$150,2,0))</f>
        <v/>
      </c>
      <c r="T29">
        <f t="shared" si="5"/>
        <v>8</v>
      </c>
      <c r="U29">
        <f t="shared" si="6"/>
        <v>0</v>
      </c>
      <c r="V29">
        <f t="shared" si="7"/>
        <v>0</v>
      </c>
      <c r="W29" t="str">
        <f t="shared" ca="1" si="8"/>
        <v/>
      </c>
    </row>
    <row r="30" spans="1:23" x14ac:dyDescent="0.3">
      <c r="J30" s="9" t="str">
        <f t="shared" ca="1" si="9"/>
        <v/>
      </c>
      <c r="M30" s="10" t="str">
        <f t="shared" ca="1" si="0"/>
        <v/>
      </c>
      <c r="O30">
        <f t="shared" si="1"/>
        <v>0</v>
      </c>
      <c r="P30">
        <f t="shared" ca="1" si="2"/>
        <v>0</v>
      </c>
      <c r="Q30">
        <f t="shared" si="3"/>
        <v>0</v>
      </c>
      <c r="R30">
        <f t="shared" ca="1" si="4"/>
        <v>0</v>
      </c>
      <c r="S30" t="str">
        <f>IF(H30="","",VLOOKUP(H30,'Вода SKU'!$A$1:$B$150,2,0))</f>
        <v/>
      </c>
      <c r="T30">
        <f t="shared" si="5"/>
        <v>8</v>
      </c>
      <c r="U30">
        <f t="shared" si="6"/>
        <v>0</v>
      </c>
      <c r="V30">
        <f t="shared" si="7"/>
        <v>0</v>
      </c>
      <c r="W30" t="str">
        <f t="shared" ca="1" si="8"/>
        <v/>
      </c>
    </row>
    <row r="31" spans="1:23" x14ac:dyDescent="0.3">
      <c r="J31" s="9" t="str">
        <f t="shared" ca="1" si="9"/>
        <v/>
      </c>
      <c r="M31" s="10" t="str">
        <f t="shared" ca="1" si="0"/>
        <v/>
      </c>
      <c r="O31">
        <f t="shared" si="1"/>
        <v>0</v>
      </c>
      <c r="P31">
        <f t="shared" ca="1" si="2"/>
        <v>0</v>
      </c>
      <c r="Q31">
        <f t="shared" si="3"/>
        <v>0</v>
      </c>
      <c r="R31">
        <f t="shared" ca="1" si="4"/>
        <v>0</v>
      </c>
      <c r="S31" t="str">
        <f>IF(H31="","",VLOOKUP(H31,'Вода SKU'!$A$1:$B$150,2,0))</f>
        <v/>
      </c>
      <c r="T31">
        <f t="shared" si="5"/>
        <v>8</v>
      </c>
      <c r="U31">
        <f t="shared" si="6"/>
        <v>0</v>
      </c>
      <c r="V31">
        <f t="shared" si="7"/>
        <v>0</v>
      </c>
      <c r="W31" t="str">
        <f t="shared" ca="1" si="8"/>
        <v/>
      </c>
    </row>
    <row r="32" spans="1:23" x14ac:dyDescent="0.3">
      <c r="J32" s="9" t="str">
        <f t="shared" ca="1" si="9"/>
        <v/>
      </c>
      <c r="M32" s="10" t="str">
        <f t="shared" ca="1" si="0"/>
        <v/>
      </c>
      <c r="O32">
        <f t="shared" si="1"/>
        <v>0</v>
      </c>
      <c r="P32">
        <f t="shared" ca="1" si="2"/>
        <v>0</v>
      </c>
      <c r="Q32">
        <f t="shared" si="3"/>
        <v>0</v>
      </c>
      <c r="R32">
        <f t="shared" ca="1" si="4"/>
        <v>0</v>
      </c>
      <c r="S32" t="str">
        <f>IF(H32="","",VLOOKUP(H32,'Вода SKU'!$A$1:$B$150,2,0))</f>
        <v/>
      </c>
      <c r="T32">
        <f t="shared" si="5"/>
        <v>8</v>
      </c>
      <c r="U32">
        <f t="shared" si="6"/>
        <v>0</v>
      </c>
      <c r="V32">
        <f t="shared" si="7"/>
        <v>0</v>
      </c>
      <c r="W32" t="str">
        <f t="shared" ca="1" si="8"/>
        <v/>
      </c>
    </row>
    <row r="33" spans="10:23" x14ac:dyDescent="0.3">
      <c r="J33" s="9" t="str">
        <f t="shared" ca="1" si="9"/>
        <v/>
      </c>
      <c r="M33" s="10" t="str">
        <f t="shared" ca="1" si="0"/>
        <v/>
      </c>
      <c r="O33">
        <f t="shared" si="1"/>
        <v>0</v>
      </c>
      <c r="P33">
        <f t="shared" ca="1" si="2"/>
        <v>0</v>
      </c>
      <c r="Q33">
        <f t="shared" si="3"/>
        <v>0</v>
      </c>
      <c r="R33">
        <f t="shared" ca="1" si="4"/>
        <v>0</v>
      </c>
      <c r="S33" t="str">
        <f>IF(H33="","",VLOOKUP(H33,'Вода SKU'!$A$1:$B$150,2,0))</f>
        <v/>
      </c>
      <c r="T33">
        <f t="shared" si="5"/>
        <v>8</v>
      </c>
      <c r="U33">
        <f t="shared" si="6"/>
        <v>0</v>
      </c>
      <c r="V33">
        <f t="shared" si="7"/>
        <v>0</v>
      </c>
      <c r="W33" t="str">
        <f t="shared" ca="1" si="8"/>
        <v/>
      </c>
    </row>
    <row r="34" spans="10:23" x14ac:dyDescent="0.3">
      <c r="J34" s="9" t="str">
        <f t="shared" ref="J34:J65" ca="1" si="10">IF(L34="", IF(N34="","",W34+(INDIRECT("R" &amp; ROW() - 1) - R34)),IF(N34="", "", INDIRECT("R" &amp; ROW() - 1) - R34))</f>
        <v/>
      </c>
      <c r="M34" s="10" t="str">
        <f t="shared" ref="M34:M65" ca="1" si="11">IF(L34="", IF(W34=0, "", W34), IF(U34 = "", "", IF(U34/T34 = 0, "", U34/T34)))</f>
        <v/>
      </c>
      <c r="O34">
        <f t="shared" ref="O34:O65" si="12">IF(N34 = "-", -V34,I34)</f>
        <v>0</v>
      </c>
      <c r="P34">
        <f t="shared" ref="P34:P65" ca="1" si="13">IF(N34 = "-", SUM(INDIRECT(ADDRESS(2,COLUMN(O34)) &amp; ":" &amp; ADDRESS(ROW(),COLUMN(O34)))), 0)</f>
        <v>0</v>
      </c>
      <c r="Q34">
        <f t="shared" ref="Q34:Q65" si="14">IF(N34="-",1,0)</f>
        <v>0</v>
      </c>
      <c r="R34">
        <f t="shared" ref="R34:R65" ca="1" si="15">IF(P34 = 0, INDIRECT("R" &amp; ROW() - 1), P34)</f>
        <v>0</v>
      </c>
      <c r="S34" t="str">
        <f>IF(H34="","",VLOOKUP(H34,'Вода SKU'!$A$1:$B$150,2,0))</f>
        <v/>
      </c>
      <c r="T34">
        <f t="shared" ref="T34:T65" si="16">8000/1000</f>
        <v>8</v>
      </c>
      <c r="U34">
        <f t="shared" ref="U34:U65" si="17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>
        <f t="shared" ref="V34:V65" si="18">IF(U34 = "", "", U34/T34)</f>
        <v>0</v>
      </c>
      <c r="W34" t="str">
        <f t="shared" ref="W34:W65" ca="1" si="19">IF(N34="", "", MAX(ROUND(-(INDIRECT("R" &amp; ROW() - 1) - R34)/1000, 0), 1) * 1000)</f>
        <v/>
      </c>
    </row>
    <row r="35" spans="10:23" x14ac:dyDescent="0.3">
      <c r="J35" s="9" t="str">
        <f t="shared" ca="1" si="10"/>
        <v/>
      </c>
      <c r="M35" s="10" t="str">
        <f t="shared" ca="1" si="11"/>
        <v/>
      </c>
      <c r="O35">
        <f t="shared" si="12"/>
        <v>0</v>
      </c>
      <c r="P35">
        <f t="shared" ca="1" si="13"/>
        <v>0</v>
      </c>
      <c r="Q35">
        <f t="shared" si="14"/>
        <v>0</v>
      </c>
      <c r="R35">
        <f t="shared" ca="1" si="15"/>
        <v>0</v>
      </c>
      <c r="S35" t="str">
        <f>IF(H35="","",VLOOKUP(H35,'Вода SKU'!$A$1:$B$150,2,0))</f>
        <v/>
      </c>
      <c r="T35">
        <f t="shared" si="16"/>
        <v>8</v>
      </c>
      <c r="U35">
        <f t="shared" si="17"/>
        <v>0</v>
      </c>
      <c r="V35">
        <f t="shared" si="18"/>
        <v>0</v>
      </c>
      <c r="W35" t="str">
        <f t="shared" ca="1" si="19"/>
        <v/>
      </c>
    </row>
    <row r="36" spans="10:23" x14ac:dyDescent="0.3">
      <c r="J36" s="9" t="str">
        <f t="shared" ca="1" si="10"/>
        <v/>
      </c>
      <c r="M36" s="10" t="str">
        <f t="shared" ca="1" si="11"/>
        <v/>
      </c>
      <c r="O36">
        <f t="shared" si="12"/>
        <v>0</v>
      </c>
      <c r="P36">
        <f t="shared" ca="1" si="13"/>
        <v>0</v>
      </c>
      <c r="Q36">
        <f t="shared" si="14"/>
        <v>0</v>
      </c>
      <c r="R36">
        <f t="shared" ca="1" si="15"/>
        <v>0</v>
      </c>
      <c r="S36" t="str">
        <f>IF(H36="","",VLOOKUP(H36,'Вода SKU'!$A$1:$B$150,2,0))</f>
        <v/>
      </c>
      <c r="T36">
        <f t="shared" si="16"/>
        <v>8</v>
      </c>
      <c r="U36">
        <f t="shared" si="17"/>
        <v>0</v>
      </c>
      <c r="V36">
        <f t="shared" si="18"/>
        <v>0</v>
      </c>
      <c r="W36" t="str">
        <f t="shared" ca="1" si="19"/>
        <v/>
      </c>
    </row>
    <row r="37" spans="10:23" x14ac:dyDescent="0.3">
      <c r="J37" s="9" t="str">
        <f t="shared" ca="1" si="10"/>
        <v/>
      </c>
      <c r="M37" s="10" t="str">
        <f t="shared" ca="1" si="11"/>
        <v/>
      </c>
      <c r="O37">
        <f t="shared" si="12"/>
        <v>0</v>
      </c>
      <c r="P37">
        <f t="shared" ca="1" si="13"/>
        <v>0</v>
      </c>
      <c r="Q37">
        <f t="shared" si="14"/>
        <v>0</v>
      </c>
      <c r="R37">
        <f t="shared" ca="1" si="15"/>
        <v>0</v>
      </c>
      <c r="S37" t="str">
        <f>IF(H37="","",VLOOKUP(H37,'Вода SKU'!$A$1:$B$150,2,0))</f>
        <v/>
      </c>
      <c r="T37">
        <f t="shared" si="16"/>
        <v>8</v>
      </c>
      <c r="U37">
        <f t="shared" si="17"/>
        <v>0</v>
      </c>
      <c r="V37">
        <f t="shared" si="18"/>
        <v>0</v>
      </c>
      <c r="W37" t="str">
        <f t="shared" ca="1" si="19"/>
        <v/>
      </c>
    </row>
    <row r="38" spans="10:23" x14ac:dyDescent="0.3">
      <c r="J38" s="9" t="str">
        <f t="shared" ca="1" si="10"/>
        <v/>
      </c>
      <c r="M38" s="10" t="str">
        <f t="shared" ca="1" si="11"/>
        <v/>
      </c>
      <c r="O38">
        <f t="shared" si="12"/>
        <v>0</v>
      </c>
      <c r="P38">
        <f t="shared" ca="1" si="13"/>
        <v>0</v>
      </c>
      <c r="Q38">
        <f t="shared" si="14"/>
        <v>0</v>
      </c>
      <c r="R38">
        <f t="shared" ca="1" si="15"/>
        <v>0</v>
      </c>
      <c r="S38" t="str">
        <f>IF(H38="","",VLOOKUP(H38,'Вода SKU'!$A$1:$B$150,2,0))</f>
        <v/>
      </c>
      <c r="T38">
        <f t="shared" si="16"/>
        <v>8</v>
      </c>
      <c r="U38">
        <f t="shared" si="17"/>
        <v>0</v>
      </c>
      <c r="V38">
        <f t="shared" si="18"/>
        <v>0</v>
      </c>
      <c r="W38" t="str">
        <f t="shared" ca="1" si="19"/>
        <v/>
      </c>
    </row>
    <row r="39" spans="10:23" x14ac:dyDescent="0.3">
      <c r="J39" s="9" t="str">
        <f t="shared" ca="1" si="10"/>
        <v/>
      </c>
      <c r="M39" s="10" t="str">
        <f t="shared" ca="1" si="11"/>
        <v/>
      </c>
      <c r="O39">
        <f t="shared" si="12"/>
        <v>0</v>
      </c>
      <c r="P39">
        <f t="shared" ca="1" si="13"/>
        <v>0</v>
      </c>
      <c r="Q39">
        <f t="shared" si="14"/>
        <v>0</v>
      </c>
      <c r="R39">
        <f t="shared" ca="1" si="15"/>
        <v>0</v>
      </c>
      <c r="S39" t="str">
        <f>IF(H39="","",VLOOKUP(H39,'Вода SKU'!$A$1:$B$150,2,0))</f>
        <v/>
      </c>
      <c r="T39">
        <f t="shared" si="16"/>
        <v>8</v>
      </c>
      <c r="U39">
        <f t="shared" si="17"/>
        <v>0</v>
      </c>
      <c r="V39">
        <f t="shared" si="18"/>
        <v>0</v>
      </c>
      <c r="W39" t="str">
        <f t="shared" ca="1" si="19"/>
        <v/>
      </c>
    </row>
    <row r="40" spans="10:23" x14ac:dyDescent="0.3">
      <c r="J40" s="9" t="str">
        <f t="shared" ca="1" si="10"/>
        <v/>
      </c>
      <c r="M40" s="10" t="str">
        <f t="shared" ca="1" si="11"/>
        <v/>
      </c>
      <c r="O40">
        <f t="shared" si="12"/>
        <v>0</v>
      </c>
      <c r="P40">
        <f t="shared" ca="1" si="13"/>
        <v>0</v>
      </c>
      <c r="Q40">
        <f t="shared" si="14"/>
        <v>0</v>
      </c>
      <c r="R40">
        <f t="shared" ca="1" si="15"/>
        <v>0</v>
      </c>
      <c r="S40" t="str">
        <f>IF(H40="","",VLOOKUP(H40,'Вода SKU'!$A$1:$B$150,2,0))</f>
        <v/>
      </c>
      <c r="T40">
        <f t="shared" si="16"/>
        <v>8</v>
      </c>
      <c r="U40">
        <f t="shared" si="17"/>
        <v>0</v>
      </c>
      <c r="V40">
        <f t="shared" si="18"/>
        <v>0</v>
      </c>
      <c r="W40" t="str">
        <f t="shared" ca="1" si="19"/>
        <v/>
      </c>
    </row>
    <row r="41" spans="10:23" x14ac:dyDescent="0.3">
      <c r="J41" s="9" t="str">
        <f t="shared" ca="1" si="10"/>
        <v/>
      </c>
      <c r="M41" s="10" t="str">
        <f t="shared" ca="1" si="11"/>
        <v/>
      </c>
      <c r="O41">
        <f t="shared" si="12"/>
        <v>0</v>
      </c>
      <c r="P41">
        <f t="shared" ca="1" si="13"/>
        <v>0</v>
      </c>
      <c r="Q41">
        <f t="shared" si="14"/>
        <v>0</v>
      </c>
      <c r="R41">
        <f t="shared" ca="1" si="15"/>
        <v>0</v>
      </c>
      <c r="S41" t="str">
        <f>IF(H41="","",VLOOKUP(H41,'Вода SKU'!$A$1:$B$150,2,0))</f>
        <v/>
      </c>
      <c r="T41">
        <f t="shared" si="16"/>
        <v>8</v>
      </c>
      <c r="U41">
        <f t="shared" si="17"/>
        <v>0</v>
      </c>
      <c r="V41">
        <f t="shared" si="18"/>
        <v>0</v>
      </c>
      <c r="W41" t="str">
        <f t="shared" ca="1" si="19"/>
        <v/>
      </c>
    </row>
    <row r="42" spans="10:23" x14ac:dyDescent="0.3">
      <c r="J42" s="9" t="str">
        <f t="shared" ca="1" si="10"/>
        <v/>
      </c>
      <c r="M42" s="10" t="str">
        <f t="shared" ca="1" si="11"/>
        <v/>
      </c>
      <c r="O42">
        <f t="shared" si="12"/>
        <v>0</v>
      </c>
      <c r="P42">
        <f t="shared" ca="1" si="13"/>
        <v>0</v>
      </c>
      <c r="Q42">
        <f t="shared" si="14"/>
        <v>0</v>
      </c>
      <c r="R42">
        <f t="shared" ca="1" si="15"/>
        <v>0</v>
      </c>
      <c r="S42" t="str">
        <f>IF(H42="","",VLOOKUP(H42,'Вода SKU'!$A$1:$B$150,2,0))</f>
        <v/>
      </c>
      <c r="T42">
        <f t="shared" si="16"/>
        <v>8</v>
      </c>
      <c r="U42">
        <f t="shared" si="17"/>
        <v>0</v>
      </c>
      <c r="V42">
        <f t="shared" si="18"/>
        <v>0</v>
      </c>
      <c r="W42" t="str">
        <f t="shared" ca="1" si="19"/>
        <v/>
      </c>
    </row>
    <row r="43" spans="10:23" x14ac:dyDescent="0.3">
      <c r="J43" s="9" t="str">
        <f t="shared" ca="1" si="10"/>
        <v/>
      </c>
      <c r="M43" s="10" t="str">
        <f t="shared" ca="1" si="11"/>
        <v/>
      </c>
      <c r="O43">
        <f t="shared" si="12"/>
        <v>0</v>
      </c>
      <c r="P43">
        <f t="shared" ca="1" si="13"/>
        <v>0</v>
      </c>
      <c r="Q43">
        <f t="shared" si="14"/>
        <v>0</v>
      </c>
      <c r="R43">
        <f t="shared" ca="1" si="15"/>
        <v>0</v>
      </c>
      <c r="S43" t="str">
        <f>IF(H43="","",VLOOKUP(H43,'Вода SKU'!$A$1:$B$150,2,0))</f>
        <v/>
      </c>
      <c r="T43">
        <f t="shared" si="16"/>
        <v>8</v>
      </c>
      <c r="U43">
        <f t="shared" si="17"/>
        <v>0</v>
      </c>
      <c r="V43">
        <f t="shared" si="18"/>
        <v>0</v>
      </c>
      <c r="W43" t="str">
        <f t="shared" ca="1" si="19"/>
        <v/>
      </c>
    </row>
    <row r="44" spans="10:23" x14ac:dyDescent="0.3">
      <c r="J44" s="9" t="str">
        <f t="shared" ca="1" si="10"/>
        <v/>
      </c>
      <c r="M44" s="10" t="str">
        <f t="shared" ca="1" si="11"/>
        <v/>
      </c>
      <c r="O44">
        <f t="shared" si="12"/>
        <v>0</v>
      </c>
      <c r="P44">
        <f t="shared" ca="1" si="13"/>
        <v>0</v>
      </c>
      <c r="Q44">
        <f t="shared" si="14"/>
        <v>0</v>
      </c>
      <c r="R44">
        <f t="shared" ca="1" si="15"/>
        <v>0</v>
      </c>
      <c r="S44" t="str">
        <f>IF(H44="","",VLOOKUP(H44,'Вода SKU'!$A$1:$B$150,2,0))</f>
        <v/>
      </c>
      <c r="T44">
        <f t="shared" si="16"/>
        <v>8</v>
      </c>
      <c r="U44">
        <f t="shared" si="17"/>
        <v>0</v>
      </c>
      <c r="V44">
        <f t="shared" si="18"/>
        <v>0</v>
      </c>
      <c r="W44" t="str">
        <f t="shared" ca="1" si="19"/>
        <v/>
      </c>
    </row>
    <row r="45" spans="10:23" x14ac:dyDescent="0.3">
      <c r="J45" s="9" t="str">
        <f t="shared" ca="1" si="10"/>
        <v/>
      </c>
      <c r="M45" s="10" t="str">
        <f t="shared" ca="1" si="11"/>
        <v/>
      </c>
      <c r="O45">
        <f t="shared" si="12"/>
        <v>0</v>
      </c>
      <c r="P45">
        <f t="shared" ca="1" si="13"/>
        <v>0</v>
      </c>
      <c r="Q45">
        <f t="shared" si="14"/>
        <v>0</v>
      </c>
      <c r="R45">
        <f t="shared" ca="1" si="15"/>
        <v>0</v>
      </c>
      <c r="S45" t="str">
        <f>IF(H45="","",VLOOKUP(H45,'Вода SKU'!$A$1:$B$150,2,0))</f>
        <v/>
      </c>
      <c r="T45">
        <f t="shared" si="16"/>
        <v>8</v>
      </c>
      <c r="U45">
        <f t="shared" si="17"/>
        <v>0</v>
      </c>
      <c r="V45">
        <f t="shared" si="18"/>
        <v>0</v>
      </c>
      <c r="W45" t="str">
        <f t="shared" ca="1" si="19"/>
        <v/>
      </c>
    </row>
    <row r="46" spans="10:23" x14ac:dyDescent="0.3">
      <c r="J46" s="9" t="str">
        <f t="shared" ca="1" si="10"/>
        <v/>
      </c>
      <c r="M46" s="10" t="str">
        <f t="shared" ca="1" si="11"/>
        <v/>
      </c>
      <c r="O46">
        <f t="shared" si="12"/>
        <v>0</v>
      </c>
      <c r="P46">
        <f t="shared" ca="1" si="13"/>
        <v>0</v>
      </c>
      <c r="Q46">
        <f t="shared" si="14"/>
        <v>0</v>
      </c>
      <c r="R46">
        <f t="shared" ca="1" si="15"/>
        <v>0</v>
      </c>
      <c r="S46" t="str">
        <f>IF(H46="","",VLOOKUP(H46,'Вода SKU'!$A$1:$B$150,2,0))</f>
        <v/>
      </c>
      <c r="T46">
        <f t="shared" si="16"/>
        <v>8</v>
      </c>
      <c r="U46">
        <f t="shared" si="17"/>
        <v>0</v>
      </c>
      <c r="V46">
        <f t="shared" si="18"/>
        <v>0</v>
      </c>
      <c r="W46" t="str">
        <f t="shared" ca="1" si="19"/>
        <v/>
      </c>
    </row>
    <row r="47" spans="10:23" x14ac:dyDescent="0.3">
      <c r="J47" s="9" t="str">
        <f t="shared" ca="1" si="10"/>
        <v/>
      </c>
      <c r="M47" s="10" t="str">
        <f t="shared" ca="1" si="11"/>
        <v/>
      </c>
      <c r="O47">
        <f t="shared" si="12"/>
        <v>0</v>
      </c>
      <c r="P47">
        <f t="shared" ca="1" si="13"/>
        <v>0</v>
      </c>
      <c r="Q47">
        <f t="shared" si="14"/>
        <v>0</v>
      </c>
      <c r="R47">
        <f t="shared" ca="1" si="15"/>
        <v>0</v>
      </c>
      <c r="S47" t="str">
        <f>IF(H47="","",VLOOKUP(H47,'Вода SKU'!$A$1:$B$150,2,0))</f>
        <v/>
      </c>
      <c r="T47">
        <f t="shared" si="16"/>
        <v>8</v>
      </c>
      <c r="U47">
        <f t="shared" si="17"/>
        <v>0</v>
      </c>
      <c r="V47">
        <f t="shared" si="18"/>
        <v>0</v>
      </c>
      <c r="W47" t="str">
        <f t="shared" ca="1" si="19"/>
        <v/>
      </c>
    </row>
    <row r="48" spans="10:23" x14ac:dyDescent="0.3">
      <c r="J48" s="9" t="str">
        <f t="shared" ca="1" si="10"/>
        <v/>
      </c>
      <c r="M48" s="10" t="str">
        <f t="shared" ca="1" si="11"/>
        <v/>
      </c>
      <c r="O48">
        <f t="shared" si="12"/>
        <v>0</v>
      </c>
      <c r="P48">
        <f t="shared" ca="1" si="13"/>
        <v>0</v>
      </c>
      <c r="Q48">
        <f t="shared" si="14"/>
        <v>0</v>
      </c>
      <c r="R48">
        <f t="shared" ca="1" si="15"/>
        <v>0</v>
      </c>
      <c r="S48" t="str">
        <f>IF(H48="","",VLOOKUP(H48,'Вода SKU'!$A$1:$B$150,2,0))</f>
        <v/>
      </c>
      <c r="T48">
        <f t="shared" si="16"/>
        <v>8</v>
      </c>
      <c r="U48">
        <f t="shared" si="17"/>
        <v>0</v>
      </c>
      <c r="V48">
        <f t="shared" si="18"/>
        <v>0</v>
      </c>
      <c r="W48" t="str">
        <f t="shared" ca="1" si="19"/>
        <v/>
      </c>
    </row>
    <row r="49" spans="10:23" x14ac:dyDescent="0.3">
      <c r="J49" s="9" t="str">
        <f t="shared" ca="1" si="10"/>
        <v/>
      </c>
      <c r="M49" s="10" t="str">
        <f t="shared" ca="1" si="11"/>
        <v/>
      </c>
      <c r="O49">
        <f t="shared" si="12"/>
        <v>0</v>
      </c>
      <c r="P49">
        <f t="shared" ca="1" si="13"/>
        <v>0</v>
      </c>
      <c r="Q49">
        <f t="shared" si="14"/>
        <v>0</v>
      </c>
      <c r="R49">
        <f t="shared" ca="1" si="15"/>
        <v>0</v>
      </c>
      <c r="S49" t="str">
        <f>IF(H49="","",VLOOKUP(H49,'Вода SKU'!$A$1:$B$150,2,0))</f>
        <v/>
      </c>
      <c r="T49">
        <f t="shared" si="16"/>
        <v>8</v>
      </c>
      <c r="U49">
        <f t="shared" si="17"/>
        <v>0</v>
      </c>
      <c r="V49">
        <f t="shared" si="18"/>
        <v>0</v>
      </c>
      <c r="W49" t="str">
        <f t="shared" ca="1" si="19"/>
        <v/>
      </c>
    </row>
    <row r="50" spans="10:23" x14ac:dyDescent="0.3">
      <c r="J50" s="9" t="str">
        <f t="shared" ca="1" si="10"/>
        <v/>
      </c>
      <c r="M50" s="10" t="str">
        <f t="shared" ca="1" si="11"/>
        <v/>
      </c>
      <c r="O50">
        <f t="shared" si="12"/>
        <v>0</v>
      </c>
      <c r="P50">
        <f t="shared" ca="1" si="13"/>
        <v>0</v>
      </c>
      <c r="Q50">
        <f t="shared" si="14"/>
        <v>0</v>
      </c>
      <c r="R50">
        <f t="shared" ca="1" si="15"/>
        <v>0</v>
      </c>
      <c r="S50" t="str">
        <f>IF(H50="","",VLOOKUP(H50,'Вода SKU'!$A$1:$B$150,2,0))</f>
        <v/>
      </c>
      <c r="T50">
        <f t="shared" si="16"/>
        <v>8</v>
      </c>
      <c r="U50">
        <f t="shared" si="17"/>
        <v>0</v>
      </c>
      <c r="V50">
        <f t="shared" si="18"/>
        <v>0</v>
      </c>
      <c r="W50" t="str">
        <f t="shared" ca="1" si="19"/>
        <v/>
      </c>
    </row>
    <row r="51" spans="10:23" x14ac:dyDescent="0.3">
      <c r="J51" s="9" t="str">
        <f t="shared" ca="1" si="10"/>
        <v/>
      </c>
      <c r="M51" s="10" t="str">
        <f t="shared" ca="1" si="11"/>
        <v/>
      </c>
      <c r="O51">
        <f t="shared" si="12"/>
        <v>0</v>
      </c>
      <c r="P51">
        <f t="shared" ca="1" si="13"/>
        <v>0</v>
      </c>
      <c r="Q51">
        <f t="shared" si="14"/>
        <v>0</v>
      </c>
      <c r="R51">
        <f t="shared" ca="1" si="15"/>
        <v>0</v>
      </c>
      <c r="S51" t="str">
        <f>IF(H51="","",VLOOKUP(H51,'Вода SKU'!$A$1:$B$150,2,0))</f>
        <v/>
      </c>
      <c r="T51">
        <f t="shared" si="16"/>
        <v>8</v>
      </c>
      <c r="U51">
        <f t="shared" si="17"/>
        <v>0</v>
      </c>
      <c r="V51">
        <f t="shared" si="18"/>
        <v>0</v>
      </c>
      <c r="W51" t="str">
        <f t="shared" ca="1" si="19"/>
        <v/>
      </c>
    </row>
    <row r="52" spans="10:23" x14ac:dyDescent="0.3">
      <c r="J52" s="9" t="str">
        <f t="shared" ca="1" si="10"/>
        <v/>
      </c>
      <c r="M52" s="10" t="str">
        <f t="shared" ca="1" si="11"/>
        <v/>
      </c>
      <c r="O52">
        <f t="shared" si="12"/>
        <v>0</v>
      </c>
      <c r="P52">
        <f t="shared" ca="1" si="13"/>
        <v>0</v>
      </c>
      <c r="Q52">
        <f t="shared" si="14"/>
        <v>0</v>
      </c>
      <c r="R52">
        <f t="shared" ca="1" si="15"/>
        <v>0</v>
      </c>
      <c r="S52" t="str">
        <f>IF(H52="","",VLOOKUP(H52,'Вода SKU'!$A$1:$B$150,2,0))</f>
        <v/>
      </c>
      <c r="T52">
        <f t="shared" si="16"/>
        <v>8</v>
      </c>
      <c r="U52">
        <f t="shared" si="17"/>
        <v>0</v>
      </c>
      <c r="V52">
        <f t="shared" si="18"/>
        <v>0</v>
      </c>
      <c r="W52" t="str">
        <f t="shared" ca="1" si="19"/>
        <v/>
      </c>
    </row>
    <row r="53" spans="10:23" x14ac:dyDescent="0.3">
      <c r="J53" s="9" t="str">
        <f t="shared" ca="1" si="10"/>
        <v/>
      </c>
      <c r="M53" s="10" t="str">
        <f t="shared" ca="1" si="11"/>
        <v/>
      </c>
      <c r="O53">
        <f t="shared" si="12"/>
        <v>0</v>
      </c>
      <c r="P53">
        <f t="shared" ca="1" si="13"/>
        <v>0</v>
      </c>
      <c r="Q53">
        <f t="shared" si="14"/>
        <v>0</v>
      </c>
      <c r="R53">
        <f t="shared" ca="1" si="15"/>
        <v>0</v>
      </c>
      <c r="S53" t="str">
        <f>IF(H53="","",VLOOKUP(H53,'Вода SKU'!$A$1:$B$150,2,0))</f>
        <v/>
      </c>
      <c r="T53">
        <f t="shared" si="16"/>
        <v>8</v>
      </c>
      <c r="U53">
        <f t="shared" si="17"/>
        <v>0</v>
      </c>
      <c r="V53">
        <f t="shared" si="18"/>
        <v>0</v>
      </c>
      <c r="W53" t="str">
        <f t="shared" ca="1" si="19"/>
        <v/>
      </c>
    </row>
    <row r="54" spans="10:23" x14ac:dyDescent="0.3">
      <c r="J54" s="9" t="str">
        <f t="shared" ca="1" si="10"/>
        <v/>
      </c>
      <c r="M54" s="10" t="str">
        <f t="shared" ca="1" si="11"/>
        <v/>
      </c>
      <c r="O54">
        <f t="shared" si="12"/>
        <v>0</v>
      </c>
      <c r="P54">
        <f t="shared" ca="1" si="13"/>
        <v>0</v>
      </c>
      <c r="Q54">
        <f t="shared" si="14"/>
        <v>0</v>
      </c>
      <c r="R54">
        <f t="shared" ca="1" si="15"/>
        <v>0</v>
      </c>
      <c r="S54" t="str">
        <f>IF(H54="","",VLOOKUP(H54,'Вода SKU'!$A$1:$B$150,2,0))</f>
        <v/>
      </c>
      <c r="T54">
        <f t="shared" si="16"/>
        <v>8</v>
      </c>
      <c r="U54">
        <f t="shared" si="17"/>
        <v>0</v>
      </c>
      <c r="V54">
        <f t="shared" si="18"/>
        <v>0</v>
      </c>
      <c r="W54" t="str">
        <f t="shared" ca="1" si="19"/>
        <v/>
      </c>
    </row>
    <row r="55" spans="10:23" x14ac:dyDescent="0.3">
      <c r="J55" s="9" t="str">
        <f t="shared" ca="1" si="10"/>
        <v/>
      </c>
      <c r="M55" s="10" t="str">
        <f t="shared" ca="1" si="11"/>
        <v/>
      </c>
      <c r="O55">
        <f t="shared" si="12"/>
        <v>0</v>
      </c>
      <c r="P55">
        <f t="shared" ca="1" si="13"/>
        <v>0</v>
      </c>
      <c r="Q55">
        <f t="shared" si="14"/>
        <v>0</v>
      </c>
      <c r="R55">
        <f t="shared" ca="1" si="15"/>
        <v>0</v>
      </c>
      <c r="S55" t="str">
        <f>IF(H55="","",VLOOKUP(H55,'Вода SKU'!$A$1:$B$150,2,0))</f>
        <v/>
      </c>
      <c r="T55">
        <f t="shared" si="16"/>
        <v>8</v>
      </c>
      <c r="U55">
        <f t="shared" si="17"/>
        <v>0</v>
      </c>
      <c r="V55">
        <f t="shared" si="18"/>
        <v>0</v>
      </c>
      <c r="W55" t="str">
        <f t="shared" ca="1" si="19"/>
        <v/>
      </c>
    </row>
    <row r="56" spans="10:23" x14ac:dyDescent="0.3">
      <c r="J56" s="9" t="str">
        <f t="shared" ca="1" si="10"/>
        <v/>
      </c>
      <c r="M56" s="10" t="str">
        <f t="shared" ca="1" si="11"/>
        <v/>
      </c>
      <c r="O56">
        <f t="shared" si="12"/>
        <v>0</v>
      </c>
      <c r="P56">
        <f t="shared" ca="1" si="13"/>
        <v>0</v>
      </c>
      <c r="Q56">
        <f t="shared" si="14"/>
        <v>0</v>
      </c>
      <c r="R56">
        <f t="shared" ca="1" si="15"/>
        <v>0</v>
      </c>
      <c r="S56" t="str">
        <f>IF(H56="","",VLOOKUP(H56,'Вода SKU'!$A$1:$B$150,2,0))</f>
        <v/>
      </c>
      <c r="T56">
        <f t="shared" si="16"/>
        <v>8</v>
      </c>
      <c r="U56">
        <f t="shared" si="17"/>
        <v>0</v>
      </c>
      <c r="V56">
        <f t="shared" si="18"/>
        <v>0</v>
      </c>
      <c r="W56" t="str">
        <f t="shared" ca="1" si="19"/>
        <v/>
      </c>
    </row>
    <row r="57" spans="10:23" x14ac:dyDescent="0.3">
      <c r="J57" s="9" t="str">
        <f t="shared" ca="1" si="10"/>
        <v/>
      </c>
      <c r="M57" s="10" t="str">
        <f t="shared" ca="1" si="11"/>
        <v/>
      </c>
      <c r="O57">
        <f t="shared" si="12"/>
        <v>0</v>
      </c>
      <c r="P57">
        <f t="shared" ca="1" si="13"/>
        <v>0</v>
      </c>
      <c r="Q57">
        <f t="shared" si="14"/>
        <v>0</v>
      </c>
      <c r="R57">
        <f t="shared" ca="1" si="15"/>
        <v>0</v>
      </c>
      <c r="S57" t="str">
        <f>IF(H57="","",VLOOKUP(H57,'Вода SKU'!$A$1:$B$150,2,0))</f>
        <v/>
      </c>
      <c r="T57">
        <f t="shared" si="16"/>
        <v>8</v>
      </c>
      <c r="U57">
        <f t="shared" si="17"/>
        <v>0</v>
      </c>
      <c r="V57">
        <f t="shared" si="18"/>
        <v>0</v>
      </c>
      <c r="W57" t="str">
        <f t="shared" ca="1" si="19"/>
        <v/>
      </c>
    </row>
    <row r="58" spans="10:23" x14ac:dyDescent="0.3">
      <c r="J58" s="9" t="str">
        <f t="shared" ca="1" si="10"/>
        <v/>
      </c>
      <c r="M58" s="10" t="str">
        <f t="shared" ca="1" si="11"/>
        <v/>
      </c>
      <c r="O58">
        <f t="shared" si="12"/>
        <v>0</v>
      </c>
      <c r="P58">
        <f t="shared" ca="1" si="13"/>
        <v>0</v>
      </c>
      <c r="Q58">
        <f t="shared" si="14"/>
        <v>0</v>
      </c>
      <c r="R58">
        <f t="shared" ca="1" si="15"/>
        <v>0</v>
      </c>
      <c r="S58" t="str">
        <f>IF(H58="","",VLOOKUP(H58,'Вода SKU'!$A$1:$B$150,2,0))</f>
        <v/>
      </c>
      <c r="T58">
        <f t="shared" si="16"/>
        <v>8</v>
      </c>
      <c r="U58">
        <f t="shared" si="17"/>
        <v>0</v>
      </c>
      <c r="V58">
        <f t="shared" si="18"/>
        <v>0</v>
      </c>
      <c r="W58" t="str">
        <f t="shared" ca="1" si="19"/>
        <v/>
      </c>
    </row>
    <row r="59" spans="10:23" x14ac:dyDescent="0.3">
      <c r="J59" s="9" t="str">
        <f t="shared" ca="1" si="10"/>
        <v/>
      </c>
      <c r="L59" s="10"/>
      <c r="M59" s="10" t="str">
        <f t="shared" ca="1" si="11"/>
        <v/>
      </c>
      <c r="O59">
        <f t="shared" si="12"/>
        <v>0</v>
      </c>
      <c r="P59">
        <f t="shared" ca="1" si="13"/>
        <v>0</v>
      </c>
      <c r="Q59">
        <f t="shared" si="14"/>
        <v>0</v>
      </c>
      <c r="R59">
        <f t="shared" ca="1" si="15"/>
        <v>0</v>
      </c>
      <c r="S59" t="str">
        <f>IF(H59="","",VLOOKUP(H59,'Вода SKU'!$A$1:$B$150,2,0))</f>
        <v/>
      </c>
      <c r="T59">
        <f t="shared" si="16"/>
        <v>8</v>
      </c>
      <c r="U59">
        <f t="shared" si="17"/>
        <v>0</v>
      </c>
      <c r="V59">
        <f t="shared" si="18"/>
        <v>0</v>
      </c>
      <c r="W59" t="str">
        <f t="shared" ca="1" si="19"/>
        <v/>
      </c>
    </row>
    <row r="60" spans="10:23" x14ac:dyDescent="0.3">
      <c r="J60" s="9" t="str">
        <f t="shared" ca="1" si="10"/>
        <v/>
      </c>
      <c r="M60" s="10" t="str">
        <f t="shared" ca="1" si="11"/>
        <v/>
      </c>
      <c r="O60">
        <f t="shared" si="12"/>
        <v>0</v>
      </c>
      <c r="P60">
        <f t="shared" ca="1" si="13"/>
        <v>0</v>
      </c>
      <c r="Q60">
        <f t="shared" si="14"/>
        <v>0</v>
      </c>
      <c r="R60">
        <f t="shared" ca="1" si="15"/>
        <v>0</v>
      </c>
      <c r="S60" t="str">
        <f>IF(H60="","",VLOOKUP(H60,'Вода SKU'!$A$1:$B$150,2,0))</f>
        <v/>
      </c>
      <c r="T60">
        <f t="shared" si="16"/>
        <v>8</v>
      </c>
      <c r="U60">
        <f t="shared" si="17"/>
        <v>0</v>
      </c>
      <c r="V60">
        <f t="shared" si="18"/>
        <v>0</v>
      </c>
      <c r="W60" t="str">
        <f t="shared" ca="1" si="19"/>
        <v/>
      </c>
    </row>
    <row r="61" spans="10:23" x14ac:dyDescent="0.3">
      <c r="J61" s="9" t="str">
        <f t="shared" ca="1" si="10"/>
        <v/>
      </c>
      <c r="M61" s="10" t="str">
        <f t="shared" ca="1" si="11"/>
        <v/>
      </c>
      <c r="O61">
        <f t="shared" si="12"/>
        <v>0</v>
      </c>
      <c r="P61">
        <f t="shared" ca="1" si="13"/>
        <v>0</v>
      </c>
      <c r="Q61">
        <f t="shared" si="14"/>
        <v>0</v>
      </c>
      <c r="R61">
        <f t="shared" ca="1" si="15"/>
        <v>0</v>
      </c>
      <c r="S61" t="str">
        <f>IF(H61="","",VLOOKUP(H61,'Вода SKU'!$A$1:$B$150,2,0))</f>
        <v/>
      </c>
      <c r="T61">
        <f t="shared" si="16"/>
        <v>8</v>
      </c>
      <c r="U61">
        <f t="shared" si="17"/>
        <v>0</v>
      </c>
      <c r="V61">
        <f t="shared" si="18"/>
        <v>0</v>
      </c>
      <c r="W61" t="str">
        <f t="shared" ca="1" si="19"/>
        <v/>
      </c>
    </row>
    <row r="62" spans="10:23" x14ac:dyDescent="0.3">
      <c r="J62" s="9" t="str">
        <f t="shared" ca="1" si="10"/>
        <v/>
      </c>
      <c r="M62" s="10" t="str">
        <f t="shared" ca="1" si="11"/>
        <v/>
      </c>
      <c r="O62">
        <f t="shared" si="12"/>
        <v>0</v>
      </c>
      <c r="P62">
        <f t="shared" ca="1" si="13"/>
        <v>0</v>
      </c>
      <c r="Q62">
        <f t="shared" si="14"/>
        <v>0</v>
      </c>
      <c r="R62">
        <f t="shared" ca="1" si="15"/>
        <v>0</v>
      </c>
      <c r="S62" t="str">
        <f>IF(H62="","",VLOOKUP(H62,'Вода SKU'!$A$1:$B$150,2,0))</f>
        <v/>
      </c>
      <c r="T62">
        <f t="shared" si="16"/>
        <v>8</v>
      </c>
      <c r="U62">
        <f t="shared" si="17"/>
        <v>0</v>
      </c>
      <c r="V62">
        <f t="shared" si="18"/>
        <v>0</v>
      </c>
      <c r="W62" t="str">
        <f t="shared" ca="1" si="19"/>
        <v/>
      </c>
    </row>
    <row r="63" spans="10:23" x14ac:dyDescent="0.3">
      <c r="J63" s="9" t="str">
        <f t="shared" ca="1" si="10"/>
        <v/>
      </c>
      <c r="M63" s="10" t="str">
        <f t="shared" ca="1" si="11"/>
        <v/>
      </c>
      <c r="O63">
        <f t="shared" si="12"/>
        <v>0</v>
      </c>
      <c r="P63">
        <f t="shared" ca="1" si="13"/>
        <v>0</v>
      </c>
      <c r="Q63">
        <f t="shared" si="14"/>
        <v>0</v>
      </c>
      <c r="R63">
        <f t="shared" ca="1" si="15"/>
        <v>0</v>
      </c>
      <c r="S63" t="str">
        <f>IF(H63="","",VLOOKUP(H63,'Вода SKU'!$A$1:$B$150,2,0))</f>
        <v/>
      </c>
      <c r="T63">
        <f t="shared" si="16"/>
        <v>8</v>
      </c>
      <c r="U63">
        <f t="shared" si="17"/>
        <v>0</v>
      </c>
      <c r="V63">
        <f t="shared" si="18"/>
        <v>0</v>
      </c>
      <c r="W63" t="str">
        <f t="shared" ca="1" si="19"/>
        <v/>
      </c>
    </row>
    <row r="64" spans="10:23" x14ac:dyDescent="0.3">
      <c r="J64" s="9" t="str">
        <f t="shared" ca="1" si="10"/>
        <v/>
      </c>
      <c r="M64" s="10" t="str">
        <f t="shared" ca="1" si="11"/>
        <v/>
      </c>
      <c r="O64">
        <f t="shared" si="12"/>
        <v>0</v>
      </c>
      <c r="P64">
        <f t="shared" ca="1" si="13"/>
        <v>0</v>
      </c>
      <c r="Q64">
        <f t="shared" si="14"/>
        <v>0</v>
      </c>
      <c r="R64">
        <f t="shared" ca="1" si="15"/>
        <v>0</v>
      </c>
      <c r="S64" t="str">
        <f>IF(H64="","",VLOOKUP(H64,'Вода SKU'!$A$1:$B$150,2,0))</f>
        <v/>
      </c>
      <c r="T64">
        <f t="shared" si="16"/>
        <v>8</v>
      </c>
      <c r="U64">
        <f t="shared" si="17"/>
        <v>0</v>
      </c>
      <c r="V64">
        <f t="shared" si="18"/>
        <v>0</v>
      </c>
      <c r="W64" t="str">
        <f t="shared" ca="1" si="19"/>
        <v/>
      </c>
    </row>
    <row r="65" spans="10:23" x14ac:dyDescent="0.3">
      <c r="J65" s="9" t="str">
        <f t="shared" ca="1" si="10"/>
        <v/>
      </c>
      <c r="M65" s="10" t="str">
        <f t="shared" ca="1" si="11"/>
        <v/>
      </c>
      <c r="O65">
        <f t="shared" si="12"/>
        <v>0</v>
      </c>
      <c r="P65">
        <f t="shared" ca="1" si="13"/>
        <v>0</v>
      </c>
      <c r="Q65">
        <f t="shared" si="14"/>
        <v>0</v>
      </c>
      <c r="R65">
        <f t="shared" ca="1" si="15"/>
        <v>0</v>
      </c>
      <c r="S65" t="str">
        <f>IF(H65="","",VLOOKUP(H65,'Вода SKU'!$A$1:$B$150,2,0))</f>
        <v/>
      </c>
      <c r="T65">
        <f t="shared" si="16"/>
        <v>8</v>
      </c>
      <c r="U65">
        <f t="shared" si="17"/>
        <v>0</v>
      </c>
      <c r="V65">
        <f t="shared" si="18"/>
        <v>0</v>
      </c>
      <c r="W65" t="str">
        <f t="shared" ca="1" si="19"/>
        <v/>
      </c>
    </row>
    <row r="66" spans="10:23" x14ac:dyDescent="0.3">
      <c r="J66" s="9" t="str">
        <f t="shared" ref="J66:J97" ca="1" si="20">IF(L66="", IF(N66="","",W66+(INDIRECT("R" &amp; ROW() - 1) - R66)),IF(N66="", "", INDIRECT("R" &amp; ROW() - 1) - R66))</f>
        <v/>
      </c>
      <c r="M66" s="10" t="str">
        <f t="shared" ref="M66:M97" ca="1" si="21">IF(L66="", IF(W66=0, "", W66), IF(U66 = "", "", IF(U66/T66 = 0, "", U66/T66)))</f>
        <v/>
      </c>
      <c r="O66">
        <f t="shared" ref="O66:O97" si="22">IF(N66 = "-", -V66,I66)</f>
        <v>0</v>
      </c>
      <c r="P66">
        <f t="shared" ref="P66:P97" ca="1" si="23">IF(N66 = "-", SUM(INDIRECT(ADDRESS(2,COLUMN(O66)) &amp; ":" &amp; ADDRESS(ROW(),COLUMN(O66)))), 0)</f>
        <v>0</v>
      </c>
      <c r="Q66">
        <f t="shared" ref="Q66:Q97" si="24">IF(N66="-",1,0)</f>
        <v>0</v>
      </c>
      <c r="R66">
        <f t="shared" ref="R66:R97" ca="1" si="25">IF(P66 = 0, INDIRECT("R" &amp; ROW() - 1), P66)</f>
        <v>0</v>
      </c>
      <c r="S66" t="str">
        <f>IF(H66="","",VLOOKUP(H66,'Вода SKU'!$A$1:$B$150,2,0))</f>
        <v/>
      </c>
      <c r="T66">
        <f t="shared" ref="T66:T97" si="26">8000/1000</f>
        <v>8</v>
      </c>
      <c r="U66">
        <f t="shared" ref="U66:U97" si="27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>
        <f t="shared" ref="V66:V97" si="28">IF(U66 = "", "", U66/T66)</f>
        <v>0</v>
      </c>
      <c r="W66" t="str">
        <f t="shared" ref="W66:W97" ca="1" si="29">IF(N66="", "", MAX(ROUND(-(INDIRECT("R" &amp; ROW() - 1) - R66)/1000, 0), 1) * 1000)</f>
        <v/>
      </c>
    </row>
    <row r="67" spans="10:23" x14ac:dyDescent="0.3">
      <c r="J67" s="9" t="str">
        <f t="shared" ca="1" si="20"/>
        <v/>
      </c>
      <c r="M67" s="10" t="str">
        <f t="shared" ca="1" si="21"/>
        <v/>
      </c>
      <c r="O67">
        <f t="shared" si="22"/>
        <v>0</v>
      </c>
      <c r="P67">
        <f t="shared" ca="1" si="23"/>
        <v>0</v>
      </c>
      <c r="Q67">
        <f t="shared" si="24"/>
        <v>0</v>
      </c>
      <c r="R67">
        <f t="shared" ca="1" si="25"/>
        <v>0</v>
      </c>
      <c r="S67" t="str">
        <f>IF(H67="","",VLOOKUP(H67,'Вода SKU'!$A$1:$B$150,2,0))</f>
        <v/>
      </c>
      <c r="T67">
        <f t="shared" si="26"/>
        <v>8</v>
      </c>
      <c r="U67">
        <f t="shared" si="27"/>
        <v>0</v>
      </c>
      <c r="V67">
        <f t="shared" si="28"/>
        <v>0</v>
      </c>
      <c r="W67" t="str">
        <f t="shared" ca="1" si="29"/>
        <v/>
      </c>
    </row>
    <row r="68" spans="10:23" x14ac:dyDescent="0.3">
      <c r="J68" s="9" t="str">
        <f t="shared" ca="1" si="20"/>
        <v/>
      </c>
      <c r="M68" s="10" t="str">
        <f t="shared" ca="1" si="21"/>
        <v/>
      </c>
      <c r="O68">
        <f t="shared" si="22"/>
        <v>0</v>
      </c>
      <c r="P68">
        <f t="shared" ca="1" si="23"/>
        <v>0</v>
      </c>
      <c r="Q68">
        <f t="shared" si="24"/>
        <v>0</v>
      </c>
      <c r="R68">
        <f t="shared" ca="1" si="25"/>
        <v>0</v>
      </c>
      <c r="S68" t="str">
        <f>IF(H68="","",VLOOKUP(H68,'Вода SKU'!$A$1:$B$150,2,0))</f>
        <v/>
      </c>
      <c r="T68">
        <f t="shared" si="26"/>
        <v>8</v>
      </c>
      <c r="U68">
        <f t="shared" si="27"/>
        <v>0</v>
      </c>
      <c r="V68">
        <f t="shared" si="28"/>
        <v>0</v>
      </c>
      <c r="W68" t="str">
        <f t="shared" ca="1" si="29"/>
        <v/>
      </c>
    </row>
    <row r="69" spans="10:23" x14ac:dyDescent="0.3">
      <c r="J69" s="9" t="str">
        <f t="shared" ca="1" si="20"/>
        <v/>
      </c>
      <c r="M69" s="10" t="str">
        <f t="shared" ca="1" si="21"/>
        <v/>
      </c>
      <c r="O69">
        <f t="shared" si="22"/>
        <v>0</v>
      </c>
      <c r="P69">
        <f t="shared" ca="1" si="23"/>
        <v>0</v>
      </c>
      <c r="Q69">
        <f t="shared" si="24"/>
        <v>0</v>
      </c>
      <c r="R69">
        <f t="shared" ca="1" si="25"/>
        <v>0</v>
      </c>
      <c r="S69" t="str">
        <f>IF(H69="","",VLOOKUP(H69,'Вода SKU'!$A$1:$B$150,2,0))</f>
        <v/>
      </c>
      <c r="T69">
        <f t="shared" si="26"/>
        <v>8</v>
      </c>
      <c r="U69">
        <f t="shared" si="27"/>
        <v>0</v>
      </c>
      <c r="V69">
        <f t="shared" si="28"/>
        <v>0</v>
      </c>
      <c r="W69" t="str">
        <f t="shared" ca="1" si="29"/>
        <v/>
      </c>
    </row>
    <row r="70" spans="10:23" x14ac:dyDescent="0.3">
      <c r="J70" s="9" t="str">
        <f t="shared" ca="1" si="20"/>
        <v/>
      </c>
      <c r="M70" s="10" t="str">
        <f t="shared" ca="1" si="21"/>
        <v/>
      </c>
      <c r="O70">
        <f t="shared" si="22"/>
        <v>0</v>
      </c>
      <c r="P70">
        <f t="shared" ca="1" si="23"/>
        <v>0</v>
      </c>
      <c r="Q70">
        <f t="shared" si="24"/>
        <v>0</v>
      </c>
      <c r="R70">
        <f t="shared" ca="1" si="25"/>
        <v>0</v>
      </c>
      <c r="S70" t="str">
        <f>IF(H70="","",VLOOKUP(H70,'Вода SKU'!$A$1:$B$150,2,0))</f>
        <v/>
      </c>
      <c r="T70">
        <f t="shared" si="26"/>
        <v>8</v>
      </c>
      <c r="U70">
        <f t="shared" si="27"/>
        <v>0</v>
      </c>
      <c r="V70">
        <f t="shared" si="28"/>
        <v>0</v>
      </c>
      <c r="W70" t="str">
        <f t="shared" ca="1" si="29"/>
        <v/>
      </c>
    </row>
    <row r="71" spans="10:23" x14ac:dyDescent="0.3">
      <c r="J71" s="9" t="str">
        <f t="shared" ca="1" si="20"/>
        <v/>
      </c>
      <c r="M71" s="10" t="str">
        <f t="shared" ca="1" si="21"/>
        <v/>
      </c>
      <c r="O71">
        <f t="shared" si="22"/>
        <v>0</v>
      </c>
      <c r="P71">
        <f t="shared" ca="1" si="23"/>
        <v>0</v>
      </c>
      <c r="Q71">
        <f t="shared" si="24"/>
        <v>0</v>
      </c>
      <c r="R71">
        <f t="shared" ca="1" si="25"/>
        <v>0</v>
      </c>
      <c r="S71" t="str">
        <f>IF(H71="","",VLOOKUP(H71,'Вода SKU'!$A$1:$B$150,2,0))</f>
        <v/>
      </c>
      <c r="T71">
        <f t="shared" si="26"/>
        <v>8</v>
      </c>
      <c r="U71">
        <f t="shared" si="27"/>
        <v>0</v>
      </c>
      <c r="V71">
        <f t="shared" si="28"/>
        <v>0</v>
      </c>
      <c r="W71" t="str">
        <f t="shared" ca="1" si="29"/>
        <v/>
      </c>
    </row>
    <row r="72" spans="10:23" x14ac:dyDescent="0.3">
      <c r="J72" s="9" t="str">
        <f t="shared" ca="1" si="20"/>
        <v/>
      </c>
      <c r="M72" s="10" t="str">
        <f t="shared" ca="1" si="21"/>
        <v/>
      </c>
      <c r="O72">
        <f t="shared" si="22"/>
        <v>0</v>
      </c>
      <c r="P72">
        <f t="shared" ca="1" si="23"/>
        <v>0</v>
      </c>
      <c r="Q72">
        <f t="shared" si="24"/>
        <v>0</v>
      </c>
      <c r="R72">
        <f t="shared" ca="1" si="25"/>
        <v>0</v>
      </c>
      <c r="S72" t="str">
        <f>IF(H72="","",VLOOKUP(H72,'Вода SKU'!$A$1:$B$150,2,0))</f>
        <v/>
      </c>
      <c r="T72">
        <f t="shared" si="26"/>
        <v>8</v>
      </c>
      <c r="U72">
        <f t="shared" si="27"/>
        <v>0</v>
      </c>
      <c r="V72">
        <f t="shared" si="28"/>
        <v>0</v>
      </c>
      <c r="W72" t="str">
        <f t="shared" ca="1" si="29"/>
        <v/>
      </c>
    </row>
    <row r="73" spans="10:23" x14ac:dyDescent="0.3">
      <c r="J73" s="9" t="str">
        <f t="shared" ca="1" si="20"/>
        <v/>
      </c>
      <c r="M73" s="10" t="str">
        <f t="shared" ca="1" si="21"/>
        <v/>
      </c>
      <c r="O73">
        <f t="shared" si="22"/>
        <v>0</v>
      </c>
      <c r="P73">
        <f t="shared" ca="1" si="23"/>
        <v>0</v>
      </c>
      <c r="Q73">
        <f t="shared" si="24"/>
        <v>0</v>
      </c>
      <c r="R73">
        <f t="shared" ca="1" si="25"/>
        <v>0</v>
      </c>
      <c r="S73" t="str">
        <f>IF(H73="","",VLOOKUP(H73,'Вода SKU'!$A$1:$B$150,2,0))</f>
        <v/>
      </c>
      <c r="T73">
        <f t="shared" si="26"/>
        <v>8</v>
      </c>
      <c r="U73">
        <f t="shared" si="27"/>
        <v>0</v>
      </c>
      <c r="V73">
        <f t="shared" si="28"/>
        <v>0</v>
      </c>
      <c r="W73" t="str">
        <f t="shared" ca="1" si="29"/>
        <v/>
      </c>
    </row>
    <row r="74" spans="10:23" x14ac:dyDescent="0.3">
      <c r="J74" s="9" t="str">
        <f t="shared" ca="1" si="20"/>
        <v/>
      </c>
      <c r="M74" s="10" t="str">
        <f t="shared" ca="1" si="21"/>
        <v/>
      </c>
      <c r="O74">
        <f t="shared" si="22"/>
        <v>0</v>
      </c>
      <c r="P74">
        <f t="shared" ref="P74:P99" ca="1" si="30">IF(N74="-",SUM(INDIRECT(ADDRESS(2,COLUMN(O74))&amp;":"&amp;ADDRESS(ROW(),COLUMN(O74)))),0)</f>
        <v>0</v>
      </c>
      <c r="Q74">
        <f t="shared" si="24"/>
        <v>0</v>
      </c>
      <c r="R74">
        <f t="shared" ca="1" si="25"/>
        <v>0</v>
      </c>
      <c r="S74" t="str">
        <f>IF(H74="","",VLOOKUP(H74,'Вода SKU'!$A$1:$B$150,2,0))</f>
        <v/>
      </c>
      <c r="T74">
        <f t="shared" si="26"/>
        <v>8</v>
      </c>
      <c r="U74">
        <f t="shared" si="27"/>
        <v>0</v>
      </c>
      <c r="V74">
        <f t="shared" si="28"/>
        <v>0</v>
      </c>
      <c r="W74" t="str">
        <f t="shared" ca="1" si="29"/>
        <v/>
      </c>
    </row>
    <row r="75" spans="10:23" x14ac:dyDescent="0.3">
      <c r="J75" s="9" t="str">
        <f t="shared" ca="1" si="20"/>
        <v/>
      </c>
      <c r="M75" s="10" t="str">
        <f t="shared" ca="1" si="21"/>
        <v/>
      </c>
      <c r="O75">
        <f t="shared" si="22"/>
        <v>0</v>
      </c>
      <c r="P75">
        <f t="shared" ca="1" si="30"/>
        <v>0</v>
      </c>
      <c r="Q75">
        <f t="shared" si="24"/>
        <v>0</v>
      </c>
      <c r="R75">
        <f t="shared" ca="1" si="25"/>
        <v>0</v>
      </c>
      <c r="S75" t="str">
        <f>IF(H75="","",VLOOKUP(H75,'Вода SKU'!$A$1:$B$150,2,0))</f>
        <v/>
      </c>
      <c r="T75">
        <f t="shared" si="26"/>
        <v>8</v>
      </c>
      <c r="U75">
        <f t="shared" si="27"/>
        <v>0</v>
      </c>
      <c r="V75">
        <f t="shared" si="28"/>
        <v>0</v>
      </c>
      <c r="W75" t="str">
        <f t="shared" ca="1" si="29"/>
        <v/>
      </c>
    </row>
    <row r="76" spans="10:23" x14ac:dyDescent="0.3">
      <c r="J76" s="9" t="str">
        <f t="shared" ca="1" si="20"/>
        <v/>
      </c>
      <c r="M76" s="10" t="str">
        <f t="shared" ca="1" si="21"/>
        <v/>
      </c>
      <c r="O76">
        <f t="shared" si="22"/>
        <v>0</v>
      </c>
      <c r="P76">
        <f t="shared" ca="1" si="30"/>
        <v>0</v>
      </c>
      <c r="Q76">
        <f t="shared" si="24"/>
        <v>0</v>
      </c>
      <c r="R76">
        <f t="shared" ca="1" si="25"/>
        <v>0</v>
      </c>
      <c r="S76" t="str">
        <f>IF(H76="","",VLOOKUP(H76,'Вода SKU'!$A$1:$B$150,2,0))</f>
        <v/>
      </c>
      <c r="T76">
        <f t="shared" si="26"/>
        <v>8</v>
      </c>
      <c r="U76">
        <f t="shared" si="27"/>
        <v>0</v>
      </c>
      <c r="V76">
        <f t="shared" si="28"/>
        <v>0</v>
      </c>
      <c r="W76" t="str">
        <f t="shared" ca="1" si="29"/>
        <v/>
      </c>
    </row>
    <row r="77" spans="10:23" x14ac:dyDescent="0.3">
      <c r="J77" s="9" t="str">
        <f t="shared" ca="1" si="20"/>
        <v/>
      </c>
      <c r="M77" s="10" t="str">
        <f t="shared" ca="1" si="21"/>
        <v/>
      </c>
      <c r="O77">
        <f t="shared" si="22"/>
        <v>0</v>
      </c>
      <c r="P77">
        <f t="shared" ca="1" si="30"/>
        <v>0</v>
      </c>
      <c r="Q77">
        <f t="shared" si="24"/>
        <v>0</v>
      </c>
      <c r="R77">
        <f t="shared" ca="1" si="25"/>
        <v>0</v>
      </c>
      <c r="S77" t="str">
        <f>IF(H77="","",VLOOKUP(H77,'Вода SKU'!$A$1:$B$150,2,0))</f>
        <v/>
      </c>
      <c r="T77">
        <f t="shared" si="26"/>
        <v>8</v>
      </c>
      <c r="U77">
        <f t="shared" si="27"/>
        <v>0</v>
      </c>
      <c r="V77">
        <f t="shared" si="28"/>
        <v>0</v>
      </c>
      <c r="W77" t="str">
        <f t="shared" ca="1" si="29"/>
        <v/>
      </c>
    </row>
    <row r="78" spans="10:23" x14ac:dyDescent="0.3">
      <c r="J78" s="9" t="str">
        <f t="shared" ca="1" si="20"/>
        <v/>
      </c>
      <c r="M78" s="10" t="str">
        <f t="shared" ca="1" si="21"/>
        <v/>
      </c>
      <c r="O78">
        <f t="shared" si="22"/>
        <v>0</v>
      </c>
      <c r="P78">
        <f t="shared" ca="1" si="30"/>
        <v>0</v>
      </c>
      <c r="Q78">
        <f t="shared" si="24"/>
        <v>0</v>
      </c>
      <c r="R78">
        <f t="shared" ca="1" si="25"/>
        <v>0</v>
      </c>
      <c r="S78" t="str">
        <f>IF(H78="","",VLOOKUP(H78,'Вода SKU'!$A$1:$B$150,2,0))</f>
        <v/>
      </c>
      <c r="T78">
        <f t="shared" si="26"/>
        <v>8</v>
      </c>
      <c r="U78">
        <f t="shared" si="27"/>
        <v>0</v>
      </c>
      <c r="V78">
        <f t="shared" si="28"/>
        <v>0</v>
      </c>
      <c r="W78" t="str">
        <f t="shared" ca="1" si="29"/>
        <v/>
      </c>
    </row>
    <row r="79" spans="10:23" x14ac:dyDescent="0.3">
      <c r="J79" s="9" t="str">
        <f t="shared" ca="1" si="20"/>
        <v/>
      </c>
      <c r="M79" s="10" t="str">
        <f t="shared" ca="1" si="21"/>
        <v/>
      </c>
      <c r="O79">
        <f t="shared" si="22"/>
        <v>0</v>
      </c>
      <c r="P79">
        <f t="shared" ca="1" si="30"/>
        <v>0</v>
      </c>
      <c r="Q79">
        <f t="shared" si="24"/>
        <v>0</v>
      </c>
      <c r="R79">
        <f t="shared" ca="1" si="25"/>
        <v>0</v>
      </c>
      <c r="S79" t="str">
        <f>IF(H79="","",VLOOKUP(H79,'Вода SKU'!$A$1:$B$150,2,0))</f>
        <v/>
      </c>
      <c r="T79">
        <f t="shared" si="26"/>
        <v>8</v>
      </c>
      <c r="U79">
        <f t="shared" si="27"/>
        <v>0</v>
      </c>
      <c r="V79">
        <f t="shared" si="28"/>
        <v>0</v>
      </c>
      <c r="W79" t="str">
        <f t="shared" ca="1" si="29"/>
        <v/>
      </c>
    </row>
    <row r="80" spans="10:23" x14ac:dyDescent="0.3">
      <c r="J80" s="9" t="str">
        <f t="shared" ca="1" si="20"/>
        <v/>
      </c>
      <c r="M80" s="10" t="str">
        <f t="shared" ca="1" si="21"/>
        <v/>
      </c>
      <c r="O80">
        <f t="shared" si="22"/>
        <v>0</v>
      </c>
      <c r="P80">
        <f t="shared" ca="1" si="30"/>
        <v>0</v>
      </c>
      <c r="Q80">
        <f t="shared" si="24"/>
        <v>0</v>
      </c>
      <c r="R80">
        <f t="shared" ca="1" si="25"/>
        <v>0</v>
      </c>
      <c r="S80" t="str">
        <f>IF(H80="","",VLOOKUP(H80,'Вода SKU'!$A$1:$B$150,2,0))</f>
        <v/>
      </c>
      <c r="T80">
        <f t="shared" si="26"/>
        <v>8</v>
      </c>
      <c r="U80">
        <f t="shared" si="27"/>
        <v>0</v>
      </c>
      <c r="V80">
        <f t="shared" si="28"/>
        <v>0</v>
      </c>
      <c r="W80" t="str">
        <f t="shared" ca="1" si="29"/>
        <v/>
      </c>
    </row>
    <row r="81" spans="10:23" x14ac:dyDescent="0.3">
      <c r="J81" s="9" t="str">
        <f t="shared" ca="1" si="20"/>
        <v/>
      </c>
      <c r="M81" s="10" t="str">
        <f t="shared" ca="1" si="21"/>
        <v/>
      </c>
      <c r="O81">
        <f t="shared" si="22"/>
        <v>0</v>
      </c>
      <c r="P81">
        <f t="shared" ca="1" si="30"/>
        <v>0</v>
      </c>
      <c r="Q81">
        <f t="shared" si="24"/>
        <v>0</v>
      </c>
      <c r="R81">
        <f t="shared" ca="1" si="25"/>
        <v>0</v>
      </c>
      <c r="S81" t="str">
        <f>IF(H81="","",VLOOKUP(H81,'Вода SKU'!$A$1:$B$150,2,0))</f>
        <v/>
      </c>
      <c r="T81">
        <f t="shared" si="26"/>
        <v>8</v>
      </c>
      <c r="U81">
        <f t="shared" si="27"/>
        <v>0</v>
      </c>
      <c r="V81">
        <f t="shared" si="28"/>
        <v>0</v>
      </c>
      <c r="W81" t="str">
        <f t="shared" ca="1" si="29"/>
        <v/>
      </c>
    </row>
    <row r="82" spans="10:23" x14ac:dyDescent="0.3">
      <c r="J82" s="9" t="str">
        <f t="shared" ca="1" si="20"/>
        <v/>
      </c>
      <c r="M82" s="10" t="str">
        <f t="shared" ca="1" si="21"/>
        <v/>
      </c>
      <c r="O82">
        <f t="shared" si="22"/>
        <v>0</v>
      </c>
      <c r="P82">
        <f t="shared" ca="1" si="30"/>
        <v>0</v>
      </c>
      <c r="Q82">
        <f t="shared" si="24"/>
        <v>0</v>
      </c>
      <c r="R82">
        <f t="shared" ca="1" si="25"/>
        <v>0</v>
      </c>
      <c r="S82" t="str">
        <f>IF(H82="","",VLOOKUP(H82,'Вода SKU'!$A$1:$B$150,2,0))</f>
        <v/>
      </c>
      <c r="T82">
        <f t="shared" si="26"/>
        <v>8</v>
      </c>
      <c r="U82">
        <f t="shared" si="27"/>
        <v>0</v>
      </c>
      <c r="V82">
        <f t="shared" si="28"/>
        <v>0</v>
      </c>
      <c r="W82" t="str">
        <f t="shared" ca="1" si="29"/>
        <v/>
      </c>
    </row>
    <row r="83" spans="10:23" x14ac:dyDescent="0.3">
      <c r="J83" s="9" t="str">
        <f t="shared" ca="1" si="20"/>
        <v/>
      </c>
      <c r="M83" s="10" t="str">
        <f t="shared" ca="1" si="21"/>
        <v/>
      </c>
      <c r="O83">
        <f t="shared" si="22"/>
        <v>0</v>
      </c>
      <c r="P83">
        <f t="shared" ca="1" si="30"/>
        <v>0</v>
      </c>
      <c r="Q83">
        <f t="shared" si="24"/>
        <v>0</v>
      </c>
      <c r="R83">
        <f t="shared" ca="1" si="25"/>
        <v>0</v>
      </c>
      <c r="S83" t="str">
        <f>IF(H83="","",VLOOKUP(H83,'Вода SKU'!$A$1:$B$150,2,0))</f>
        <v/>
      </c>
      <c r="T83">
        <f t="shared" si="26"/>
        <v>8</v>
      </c>
      <c r="U83">
        <f t="shared" si="27"/>
        <v>0</v>
      </c>
      <c r="V83">
        <f t="shared" si="28"/>
        <v>0</v>
      </c>
      <c r="W83" t="str">
        <f t="shared" ca="1" si="29"/>
        <v/>
      </c>
    </row>
    <row r="84" spans="10:23" x14ac:dyDescent="0.3">
      <c r="J84" s="9" t="str">
        <f t="shared" ca="1" si="20"/>
        <v/>
      </c>
      <c r="M84" s="10" t="str">
        <f t="shared" ca="1" si="21"/>
        <v/>
      </c>
      <c r="O84">
        <f t="shared" si="22"/>
        <v>0</v>
      </c>
      <c r="P84">
        <f t="shared" ca="1" si="30"/>
        <v>0</v>
      </c>
      <c r="Q84">
        <f t="shared" si="24"/>
        <v>0</v>
      </c>
      <c r="R84">
        <f t="shared" ca="1" si="25"/>
        <v>0</v>
      </c>
      <c r="S84" t="str">
        <f>IF(H84="","",VLOOKUP(H84,'Вода SKU'!$A$1:$B$150,2,0))</f>
        <v/>
      </c>
      <c r="T84">
        <f t="shared" si="26"/>
        <v>8</v>
      </c>
      <c r="U84">
        <f t="shared" si="27"/>
        <v>0</v>
      </c>
      <c r="V84">
        <f t="shared" si="28"/>
        <v>0</v>
      </c>
      <c r="W84" t="str">
        <f t="shared" ca="1" si="29"/>
        <v/>
      </c>
    </row>
    <row r="85" spans="10:23" x14ac:dyDescent="0.3">
      <c r="J85" s="9" t="str">
        <f t="shared" ca="1" si="20"/>
        <v/>
      </c>
      <c r="M85" s="10" t="str">
        <f t="shared" ca="1" si="21"/>
        <v/>
      </c>
      <c r="O85">
        <f t="shared" si="22"/>
        <v>0</v>
      </c>
      <c r="P85">
        <f t="shared" ca="1" si="30"/>
        <v>0</v>
      </c>
      <c r="Q85">
        <f t="shared" si="24"/>
        <v>0</v>
      </c>
      <c r="R85">
        <f t="shared" ca="1" si="25"/>
        <v>0</v>
      </c>
      <c r="S85" t="str">
        <f>IF(H85="","",VLOOKUP(H85,'Вода SKU'!$A$1:$B$150,2,0))</f>
        <v/>
      </c>
      <c r="T85">
        <f t="shared" si="26"/>
        <v>8</v>
      </c>
      <c r="U85">
        <f t="shared" si="27"/>
        <v>0</v>
      </c>
      <c r="V85">
        <f t="shared" si="28"/>
        <v>0</v>
      </c>
      <c r="W85" t="str">
        <f t="shared" ca="1" si="29"/>
        <v/>
      </c>
    </row>
    <row r="86" spans="10:23" x14ac:dyDescent="0.3">
      <c r="J86" s="9" t="str">
        <f t="shared" ca="1" si="20"/>
        <v/>
      </c>
      <c r="M86" s="10" t="str">
        <f t="shared" ca="1" si="21"/>
        <v/>
      </c>
      <c r="O86">
        <f t="shared" si="22"/>
        <v>0</v>
      </c>
      <c r="P86">
        <f t="shared" ca="1" si="30"/>
        <v>0</v>
      </c>
      <c r="Q86">
        <f t="shared" si="24"/>
        <v>0</v>
      </c>
      <c r="R86">
        <f t="shared" ca="1" si="25"/>
        <v>0</v>
      </c>
      <c r="S86" t="str">
        <f>IF(H86="","",VLOOKUP(H86,'Вода SKU'!$A$1:$B$150,2,0))</f>
        <v/>
      </c>
      <c r="T86">
        <f t="shared" si="26"/>
        <v>8</v>
      </c>
      <c r="U86">
        <f t="shared" si="27"/>
        <v>0</v>
      </c>
      <c r="V86">
        <f t="shared" si="28"/>
        <v>0</v>
      </c>
      <c r="W86" t="str">
        <f t="shared" ca="1" si="29"/>
        <v/>
      </c>
    </row>
    <row r="87" spans="10:23" x14ac:dyDescent="0.3">
      <c r="J87" s="9" t="str">
        <f t="shared" ca="1" si="20"/>
        <v/>
      </c>
      <c r="M87" s="10" t="str">
        <f t="shared" ca="1" si="21"/>
        <v/>
      </c>
      <c r="O87">
        <f t="shared" si="22"/>
        <v>0</v>
      </c>
      <c r="P87">
        <f t="shared" ca="1" si="30"/>
        <v>0</v>
      </c>
      <c r="Q87">
        <f t="shared" si="24"/>
        <v>0</v>
      </c>
      <c r="R87">
        <f t="shared" ca="1" si="25"/>
        <v>0</v>
      </c>
      <c r="S87" t="str">
        <f>IF(H87="","",VLOOKUP(H87,'Вода SKU'!$A$1:$B$150,2,0))</f>
        <v/>
      </c>
      <c r="T87">
        <f t="shared" si="26"/>
        <v>8</v>
      </c>
      <c r="U87">
        <f t="shared" si="27"/>
        <v>0</v>
      </c>
      <c r="V87">
        <f t="shared" si="28"/>
        <v>0</v>
      </c>
      <c r="W87" t="str">
        <f t="shared" ca="1" si="29"/>
        <v/>
      </c>
    </row>
    <row r="88" spans="10:23" x14ac:dyDescent="0.3">
      <c r="J88" s="9" t="str">
        <f t="shared" ca="1" si="20"/>
        <v/>
      </c>
      <c r="M88" s="10" t="str">
        <f t="shared" ca="1" si="21"/>
        <v/>
      </c>
      <c r="O88">
        <f t="shared" si="22"/>
        <v>0</v>
      </c>
      <c r="P88">
        <f t="shared" ca="1" si="30"/>
        <v>0</v>
      </c>
      <c r="Q88">
        <f t="shared" si="24"/>
        <v>0</v>
      </c>
      <c r="R88">
        <f t="shared" ca="1" si="25"/>
        <v>0</v>
      </c>
      <c r="S88" t="str">
        <f>IF(H88="","",VLOOKUP(H88,'Вода SKU'!$A$1:$B$150,2,0))</f>
        <v/>
      </c>
      <c r="T88">
        <f t="shared" si="26"/>
        <v>8</v>
      </c>
      <c r="U88">
        <f t="shared" si="27"/>
        <v>0</v>
      </c>
      <c r="V88">
        <f t="shared" si="28"/>
        <v>0</v>
      </c>
      <c r="W88" t="str">
        <f t="shared" ca="1" si="29"/>
        <v/>
      </c>
    </row>
    <row r="89" spans="10:23" x14ac:dyDescent="0.3">
      <c r="J89" s="9" t="str">
        <f t="shared" ca="1" si="20"/>
        <v/>
      </c>
      <c r="M89" s="10" t="str">
        <f t="shared" ca="1" si="21"/>
        <v/>
      </c>
      <c r="O89">
        <f t="shared" si="22"/>
        <v>0</v>
      </c>
      <c r="P89">
        <f t="shared" ca="1" si="30"/>
        <v>0</v>
      </c>
      <c r="Q89">
        <f t="shared" si="24"/>
        <v>0</v>
      </c>
      <c r="R89">
        <f t="shared" ca="1" si="25"/>
        <v>0</v>
      </c>
      <c r="S89" t="str">
        <f>IF(H89="","",VLOOKUP(H89,'Вода SKU'!$A$1:$B$150,2,0))</f>
        <v/>
      </c>
      <c r="T89">
        <f t="shared" si="26"/>
        <v>8</v>
      </c>
      <c r="U89">
        <f t="shared" si="27"/>
        <v>0</v>
      </c>
      <c r="V89">
        <f t="shared" si="28"/>
        <v>0</v>
      </c>
      <c r="W89" t="str">
        <f t="shared" ca="1" si="29"/>
        <v/>
      </c>
    </row>
    <row r="90" spans="10:23" x14ac:dyDescent="0.3">
      <c r="J90" s="9" t="str">
        <f t="shared" ca="1" si="20"/>
        <v/>
      </c>
      <c r="M90" s="10" t="str">
        <f t="shared" ca="1" si="21"/>
        <v/>
      </c>
      <c r="O90">
        <f t="shared" si="22"/>
        <v>0</v>
      </c>
      <c r="P90">
        <f t="shared" ca="1" si="30"/>
        <v>0</v>
      </c>
      <c r="Q90">
        <f t="shared" si="24"/>
        <v>0</v>
      </c>
      <c r="R90">
        <f t="shared" ca="1" si="25"/>
        <v>0</v>
      </c>
      <c r="S90" t="str">
        <f>IF(H90="","",VLOOKUP(H90,'Вода SKU'!$A$1:$B$150,2,0))</f>
        <v/>
      </c>
      <c r="T90">
        <f t="shared" si="26"/>
        <v>8</v>
      </c>
      <c r="U90">
        <f t="shared" si="27"/>
        <v>0</v>
      </c>
      <c r="V90">
        <f t="shared" si="28"/>
        <v>0</v>
      </c>
      <c r="W90" t="str">
        <f t="shared" ca="1" si="29"/>
        <v/>
      </c>
    </row>
    <row r="91" spans="10:23" x14ac:dyDescent="0.3">
      <c r="J91" s="9" t="str">
        <f t="shared" ca="1" si="20"/>
        <v/>
      </c>
      <c r="M91" s="10" t="str">
        <f t="shared" ca="1" si="21"/>
        <v/>
      </c>
      <c r="O91">
        <f t="shared" si="22"/>
        <v>0</v>
      </c>
      <c r="P91">
        <f t="shared" ca="1" si="30"/>
        <v>0</v>
      </c>
      <c r="Q91">
        <f t="shared" si="24"/>
        <v>0</v>
      </c>
      <c r="R91">
        <f t="shared" ca="1" si="25"/>
        <v>0</v>
      </c>
      <c r="S91" t="str">
        <f>IF(H91="","",VLOOKUP(H91,'Вода SKU'!$A$1:$B$150,2,0))</f>
        <v/>
      </c>
      <c r="T91">
        <f t="shared" si="26"/>
        <v>8</v>
      </c>
      <c r="U91">
        <f t="shared" si="27"/>
        <v>0</v>
      </c>
      <c r="V91">
        <f t="shared" si="28"/>
        <v>0</v>
      </c>
      <c r="W91" t="str">
        <f t="shared" ca="1" si="29"/>
        <v/>
      </c>
    </row>
    <row r="92" spans="10:23" x14ac:dyDescent="0.3">
      <c r="J92" s="9" t="str">
        <f t="shared" ca="1" si="20"/>
        <v/>
      </c>
      <c r="M92" s="10" t="str">
        <f t="shared" ca="1" si="21"/>
        <v/>
      </c>
      <c r="O92">
        <f t="shared" si="22"/>
        <v>0</v>
      </c>
      <c r="P92">
        <f t="shared" ca="1" si="30"/>
        <v>0</v>
      </c>
      <c r="Q92">
        <f t="shared" si="24"/>
        <v>0</v>
      </c>
      <c r="R92">
        <f t="shared" ca="1" si="25"/>
        <v>0</v>
      </c>
      <c r="S92" t="str">
        <f>IF(H92="","",VLOOKUP(H92,'Вода SKU'!$A$1:$B$150,2,0))</f>
        <v/>
      </c>
      <c r="T92">
        <f t="shared" si="26"/>
        <v>8</v>
      </c>
      <c r="U92">
        <f t="shared" si="27"/>
        <v>0</v>
      </c>
      <c r="V92">
        <f t="shared" si="28"/>
        <v>0</v>
      </c>
      <c r="W92" t="str">
        <f t="shared" ca="1" si="29"/>
        <v/>
      </c>
    </row>
    <row r="93" spans="10:23" x14ac:dyDescent="0.3">
      <c r="J93" s="9" t="str">
        <f t="shared" ca="1" si="20"/>
        <v/>
      </c>
      <c r="M93" s="10" t="str">
        <f t="shared" ca="1" si="21"/>
        <v/>
      </c>
      <c r="O93">
        <f t="shared" si="22"/>
        <v>0</v>
      </c>
      <c r="P93">
        <f t="shared" ca="1" si="30"/>
        <v>0</v>
      </c>
      <c r="Q93">
        <f t="shared" si="24"/>
        <v>0</v>
      </c>
      <c r="R93">
        <f t="shared" ca="1" si="25"/>
        <v>0</v>
      </c>
      <c r="S93" t="str">
        <f>IF(H93="","",VLOOKUP(H93,'Вода SKU'!$A$1:$B$150,2,0))</f>
        <v/>
      </c>
      <c r="T93">
        <f t="shared" si="26"/>
        <v>8</v>
      </c>
      <c r="U93">
        <f t="shared" si="27"/>
        <v>0</v>
      </c>
      <c r="V93">
        <f t="shared" si="28"/>
        <v>0</v>
      </c>
      <c r="W93" t="str">
        <f t="shared" ca="1" si="29"/>
        <v/>
      </c>
    </row>
    <row r="94" spans="10:23" x14ac:dyDescent="0.3">
      <c r="J94" s="9" t="str">
        <f t="shared" ca="1" si="20"/>
        <v/>
      </c>
      <c r="M94" s="10" t="str">
        <f t="shared" ca="1" si="21"/>
        <v/>
      </c>
      <c r="O94">
        <f t="shared" si="22"/>
        <v>0</v>
      </c>
      <c r="P94">
        <f t="shared" ca="1" si="30"/>
        <v>0</v>
      </c>
      <c r="Q94">
        <f t="shared" si="24"/>
        <v>0</v>
      </c>
      <c r="R94">
        <f t="shared" ca="1" si="25"/>
        <v>0</v>
      </c>
      <c r="S94" t="str">
        <f>IF(H94="","",VLOOKUP(H94,'Вода SKU'!$A$1:$B$150,2,0))</f>
        <v/>
      </c>
      <c r="T94">
        <f t="shared" si="26"/>
        <v>8</v>
      </c>
      <c r="U94">
        <f t="shared" si="27"/>
        <v>0</v>
      </c>
      <c r="V94">
        <f t="shared" si="28"/>
        <v>0</v>
      </c>
      <c r="W94" t="str">
        <f t="shared" ca="1" si="29"/>
        <v/>
      </c>
    </row>
    <row r="95" spans="10:23" x14ac:dyDescent="0.3">
      <c r="J95" s="9" t="str">
        <f t="shared" ca="1" si="20"/>
        <v/>
      </c>
      <c r="M95" s="10" t="str">
        <f t="shared" ca="1" si="21"/>
        <v/>
      </c>
      <c r="O95">
        <f t="shared" si="22"/>
        <v>0</v>
      </c>
      <c r="P95">
        <f t="shared" ca="1" si="30"/>
        <v>0</v>
      </c>
      <c r="Q95">
        <f t="shared" si="24"/>
        <v>0</v>
      </c>
      <c r="R95">
        <f t="shared" ca="1" si="25"/>
        <v>0</v>
      </c>
      <c r="S95" t="str">
        <f>IF(H95="","",VLOOKUP(H95,'Вода SKU'!$A$1:$B$150,2,0))</f>
        <v/>
      </c>
      <c r="T95">
        <f t="shared" si="26"/>
        <v>8</v>
      </c>
      <c r="U95">
        <f t="shared" si="27"/>
        <v>0</v>
      </c>
      <c r="V95">
        <f t="shared" si="28"/>
        <v>0</v>
      </c>
      <c r="W95" t="str">
        <f t="shared" ca="1" si="29"/>
        <v/>
      </c>
    </row>
    <row r="96" spans="10:23" x14ac:dyDescent="0.3">
      <c r="J96" s="9" t="str">
        <f t="shared" ca="1" si="20"/>
        <v/>
      </c>
      <c r="M96" s="10" t="str">
        <f t="shared" ca="1" si="21"/>
        <v/>
      </c>
      <c r="O96">
        <f t="shared" si="22"/>
        <v>0</v>
      </c>
      <c r="P96">
        <f t="shared" ca="1" si="30"/>
        <v>0</v>
      </c>
      <c r="Q96">
        <f t="shared" si="24"/>
        <v>0</v>
      </c>
      <c r="R96">
        <f t="shared" ca="1" si="25"/>
        <v>0</v>
      </c>
      <c r="S96" t="str">
        <f>IF(H96="","",VLOOKUP(H96,'Вода SKU'!$A$1:$B$150,2,0))</f>
        <v/>
      </c>
      <c r="T96">
        <f t="shared" si="26"/>
        <v>8</v>
      </c>
      <c r="U96">
        <f t="shared" si="27"/>
        <v>0</v>
      </c>
      <c r="V96">
        <f t="shared" si="28"/>
        <v>0</v>
      </c>
      <c r="W96" t="str">
        <f t="shared" ca="1" si="29"/>
        <v/>
      </c>
    </row>
    <row r="97" spans="10:23" x14ac:dyDescent="0.3">
      <c r="J97" s="9" t="str">
        <f t="shared" ca="1" si="20"/>
        <v/>
      </c>
      <c r="M97" s="10" t="str">
        <f t="shared" ca="1" si="21"/>
        <v/>
      </c>
      <c r="O97">
        <f t="shared" si="22"/>
        <v>0</v>
      </c>
      <c r="P97">
        <f t="shared" ca="1" si="30"/>
        <v>0</v>
      </c>
      <c r="Q97">
        <f t="shared" si="24"/>
        <v>0</v>
      </c>
      <c r="R97">
        <f t="shared" ca="1" si="25"/>
        <v>0</v>
      </c>
      <c r="S97" t="str">
        <f>IF(H97="","",VLOOKUP(H97,'Вода SKU'!$A$1:$B$150,2,0))</f>
        <v/>
      </c>
      <c r="T97">
        <f t="shared" si="26"/>
        <v>8</v>
      </c>
      <c r="U97">
        <f t="shared" si="27"/>
        <v>0</v>
      </c>
      <c r="V97">
        <f t="shared" si="28"/>
        <v>0</v>
      </c>
      <c r="W97" t="str">
        <f t="shared" ca="1" si="29"/>
        <v/>
      </c>
    </row>
    <row r="98" spans="10:23" x14ac:dyDescent="0.3">
      <c r="J98" s="9" t="str">
        <f t="shared" ref="J98:J122" ca="1" si="31">IF(L98="", IF(N98="","",W98+(INDIRECT("R" &amp; ROW() - 1) - R98)),IF(N98="", "", INDIRECT("R" &amp; ROW() - 1) - R98))</f>
        <v/>
      </c>
      <c r="M98" s="10" t="str">
        <f t="shared" ref="M98:M129" ca="1" si="32">IF(L98="", IF(W98=0, "", W98), IF(U98 = "", "", IF(U98/T98 = 0, "", U98/T98)))</f>
        <v/>
      </c>
      <c r="O98">
        <f t="shared" ref="O98:O129" si="33">IF(N98 = "-", -V98,I98)</f>
        <v>0</v>
      </c>
      <c r="P98">
        <f t="shared" ca="1" si="30"/>
        <v>0</v>
      </c>
      <c r="Q98">
        <f t="shared" ref="Q98:Q122" si="34">IF(N98="-",1,0)</f>
        <v>0</v>
      </c>
      <c r="R98">
        <f t="shared" ref="R98:R122" ca="1" si="35">IF(P98 = 0, INDIRECT("R" &amp; ROW() - 1), P98)</f>
        <v>0</v>
      </c>
      <c r="S98" t="str">
        <f>IF(H98="","",VLOOKUP(H98,'Вода SKU'!$A$1:$B$150,2,0))</f>
        <v/>
      </c>
      <c r="T98">
        <f t="shared" ref="T98:T122" si="36">8000/1000</f>
        <v>8</v>
      </c>
      <c r="U98">
        <f t="shared" ref="U98:U122" si="37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>
        <f t="shared" ref="V98:V129" si="38">IF(U98 = "", "", U98/T98)</f>
        <v>0</v>
      </c>
      <c r="W98" t="str">
        <f t="shared" ref="W98:W122" ca="1" si="39">IF(N98="", "", MAX(ROUND(-(INDIRECT("R" &amp; ROW() - 1) - R98)/1000, 0), 1) * 1000)</f>
        <v/>
      </c>
    </row>
    <row r="99" spans="10:23" x14ac:dyDescent="0.3">
      <c r="J99" s="9" t="str">
        <f t="shared" ca="1" si="31"/>
        <v/>
      </c>
      <c r="M99" s="10" t="str">
        <f t="shared" ca="1" si="32"/>
        <v/>
      </c>
      <c r="O99">
        <f t="shared" si="33"/>
        <v>0</v>
      </c>
      <c r="P99">
        <f t="shared" ca="1" si="30"/>
        <v>0</v>
      </c>
      <c r="Q99">
        <f t="shared" si="34"/>
        <v>0</v>
      </c>
      <c r="R99">
        <f t="shared" ca="1" si="35"/>
        <v>0</v>
      </c>
      <c r="S99" t="str">
        <f>IF(H99="","",VLOOKUP(H99,'Вода SKU'!$A$1:$B$150,2,0))</f>
        <v/>
      </c>
      <c r="T99">
        <f t="shared" si="36"/>
        <v>8</v>
      </c>
      <c r="U99">
        <f t="shared" si="37"/>
        <v>0</v>
      </c>
      <c r="V99">
        <f t="shared" si="38"/>
        <v>0</v>
      </c>
      <c r="W99" t="str">
        <f t="shared" ca="1" si="39"/>
        <v/>
      </c>
    </row>
    <row r="100" spans="10:23" x14ac:dyDescent="0.3">
      <c r="J100" s="9" t="str">
        <f t="shared" ca="1" si="31"/>
        <v/>
      </c>
      <c r="M100" s="10" t="str">
        <f t="shared" ca="1" si="32"/>
        <v/>
      </c>
      <c r="O100">
        <f t="shared" si="33"/>
        <v>0</v>
      </c>
      <c r="P100">
        <f t="shared" ref="P100:P122" ca="1" si="40">IF(N100 = "-", SUM(INDIRECT(ADDRESS(2,COLUMN(O100)) &amp; ":" &amp; ADDRESS(ROW(),COLUMN(O100)))), 0)</f>
        <v>0</v>
      </c>
      <c r="Q100">
        <f t="shared" si="34"/>
        <v>0</v>
      </c>
      <c r="R100">
        <f t="shared" ca="1" si="35"/>
        <v>0</v>
      </c>
      <c r="S100" t="str">
        <f>IF(H100="","",VLOOKUP(H100,'Вода SKU'!$A$1:$B$150,2,0))</f>
        <v/>
      </c>
      <c r="T100">
        <f t="shared" si="36"/>
        <v>8</v>
      </c>
      <c r="U100">
        <f t="shared" si="37"/>
        <v>0</v>
      </c>
      <c r="V100">
        <f t="shared" si="38"/>
        <v>0</v>
      </c>
      <c r="W100" t="str">
        <f t="shared" ca="1" si="39"/>
        <v/>
      </c>
    </row>
    <row r="101" spans="10:23" x14ac:dyDescent="0.3">
      <c r="J101" s="9" t="str">
        <f t="shared" ca="1" si="31"/>
        <v/>
      </c>
      <c r="M101" s="10" t="str">
        <f t="shared" ca="1" si="32"/>
        <v/>
      </c>
      <c r="O101">
        <f t="shared" si="33"/>
        <v>0</v>
      </c>
      <c r="P101">
        <f t="shared" ca="1" si="40"/>
        <v>0</v>
      </c>
      <c r="Q101">
        <f t="shared" si="34"/>
        <v>0</v>
      </c>
      <c r="R101">
        <f t="shared" ca="1" si="35"/>
        <v>0</v>
      </c>
      <c r="S101" t="str">
        <f>IF(H101="","",VLOOKUP(H101,'Вода SKU'!$A$1:$B$150,2,0))</f>
        <v/>
      </c>
      <c r="T101">
        <f t="shared" si="36"/>
        <v>8</v>
      </c>
      <c r="U101">
        <f t="shared" si="37"/>
        <v>0</v>
      </c>
      <c r="V101">
        <f t="shared" si="38"/>
        <v>0</v>
      </c>
      <c r="W101" t="str">
        <f t="shared" ca="1" si="39"/>
        <v/>
      </c>
    </row>
    <row r="102" spans="10:23" x14ac:dyDescent="0.3">
      <c r="J102" s="9" t="str">
        <f t="shared" ca="1" si="31"/>
        <v/>
      </c>
      <c r="M102" s="10" t="str">
        <f t="shared" ca="1" si="32"/>
        <v/>
      </c>
      <c r="O102">
        <f t="shared" si="33"/>
        <v>0</v>
      </c>
      <c r="P102">
        <f t="shared" ca="1" si="40"/>
        <v>0</v>
      </c>
      <c r="Q102">
        <f t="shared" si="34"/>
        <v>0</v>
      </c>
      <c r="R102">
        <f t="shared" ca="1" si="35"/>
        <v>0</v>
      </c>
      <c r="S102" t="str">
        <f>IF(H102="","",VLOOKUP(H102,'Вода SKU'!$A$1:$B$150,2,0))</f>
        <v/>
      </c>
      <c r="T102">
        <f t="shared" si="36"/>
        <v>8</v>
      </c>
      <c r="U102">
        <f t="shared" si="37"/>
        <v>0</v>
      </c>
      <c r="V102">
        <f t="shared" si="38"/>
        <v>0</v>
      </c>
      <c r="W102" t="str">
        <f t="shared" ca="1" si="39"/>
        <v/>
      </c>
    </row>
    <row r="103" spans="10:23" x14ac:dyDescent="0.3">
      <c r="J103" s="9" t="str">
        <f t="shared" ca="1" si="31"/>
        <v/>
      </c>
      <c r="M103" s="10" t="str">
        <f t="shared" ca="1" si="32"/>
        <v/>
      </c>
      <c r="O103">
        <f t="shared" si="33"/>
        <v>0</v>
      </c>
      <c r="P103">
        <f t="shared" ca="1" si="40"/>
        <v>0</v>
      </c>
      <c r="Q103">
        <f t="shared" si="34"/>
        <v>0</v>
      </c>
      <c r="R103">
        <f t="shared" ca="1" si="35"/>
        <v>0</v>
      </c>
      <c r="S103" t="str">
        <f>IF(H103="","",VLOOKUP(H103,'Вода SKU'!$A$1:$B$150,2,0))</f>
        <v/>
      </c>
      <c r="T103">
        <f t="shared" si="36"/>
        <v>8</v>
      </c>
      <c r="U103">
        <f t="shared" si="37"/>
        <v>0</v>
      </c>
      <c r="V103">
        <f t="shared" si="38"/>
        <v>0</v>
      </c>
      <c r="W103" t="str">
        <f t="shared" ca="1" si="39"/>
        <v/>
      </c>
    </row>
    <row r="104" spans="10:23" x14ac:dyDescent="0.3">
      <c r="J104" s="9" t="str">
        <f t="shared" ca="1" si="31"/>
        <v/>
      </c>
      <c r="M104" s="10" t="str">
        <f t="shared" ca="1" si="32"/>
        <v/>
      </c>
      <c r="O104">
        <f t="shared" si="33"/>
        <v>0</v>
      </c>
      <c r="P104">
        <f t="shared" ca="1" si="40"/>
        <v>0</v>
      </c>
      <c r="Q104">
        <f t="shared" si="34"/>
        <v>0</v>
      </c>
      <c r="R104">
        <f t="shared" ca="1" si="35"/>
        <v>0</v>
      </c>
      <c r="S104" t="str">
        <f>IF(H104="","",VLOOKUP(H104,'Вода SKU'!$A$1:$B$150,2,0))</f>
        <v/>
      </c>
      <c r="T104">
        <f t="shared" si="36"/>
        <v>8</v>
      </c>
      <c r="U104">
        <f t="shared" si="37"/>
        <v>0</v>
      </c>
      <c r="V104">
        <f t="shared" si="38"/>
        <v>0</v>
      </c>
      <c r="W104" t="str">
        <f t="shared" ca="1" si="39"/>
        <v/>
      </c>
    </row>
    <row r="105" spans="10:23" x14ac:dyDescent="0.3">
      <c r="J105" s="9" t="str">
        <f t="shared" ca="1" si="31"/>
        <v/>
      </c>
      <c r="M105" s="10" t="str">
        <f t="shared" ca="1" si="32"/>
        <v/>
      </c>
      <c r="O105">
        <f t="shared" si="33"/>
        <v>0</v>
      </c>
      <c r="P105">
        <f t="shared" ca="1" si="40"/>
        <v>0</v>
      </c>
      <c r="Q105">
        <f t="shared" si="34"/>
        <v>0</v>
      </c>
      <c r="R105">
        <f t="shared" ca="1" si="35"/>
        <v>0</v>
      </c>
      <c r="S105" t="str">
        <f>IF(H105="","",VLOOKUP(H105,'Вода SKU'!$A$1:$B$150,2,0))</f>
        <v/>
      </c>
      <c r="T105">
        <f t="shared" si="36"/>
        <v>8</v>
      </c>
      <c r="U105">
        <f t="shared" si="37"/>
        <v>0</v>
      </c>
      <c r="V105">
        <f t="shared" si="38"/>
        <v>0</v>
      </c>
      <c r="W105" t="str">
        <f t="shared" ca="1" si="39"/>
        <v/>
      </c>
    </row>
    <row r="106" spans="10:23" x14ac:dyDescent="0.3">
      <c r="J106" s="9" t="str">
        <f t="shared" ca="1" si="31"/>
        <v/>
      </c>
      <c r="M106" s="10" t="str">
        <f t="shared" ca="1" si="32"/>
        <v/>
      </c>
      <c r="O106">
        <f t="shared" si="33"/>
        <v>0</v>
      </c>
      <c r="P106">
        <f t="shared" ca="1" si="40"/>
        <v>0</v>
      </c>
      <c r="Q106">
        <f t="shared" si="34"/>
        <v>0</v>
      </c>
      <c r="R106">
        <f t="shared" ca="1" si="35"/>
        <v>0</v>
      </c>
      <c r="S106" t="str">
        <f>IF(H106="","",VLOOKUP(H106,'Вода SKU'!$A$1:$B$150,2,0))</f>
        <v/>
      </c>
      <c r="T106">
        <f t="shared" si="36"/>
        <v>8</v>
      </c>
      <c r="U106">
        <f t="shared" si="37"/>
        <v>0</v>
      </c>
      <c r="V106">
        <f t="shared" si="38"/>
        <v>0</v>
      </c>
      <c r="W106" t="str">
        <f t="shared" ca="1" si="39"/>
        <v/>
      </c>
    </row>
    <row r="107" spans="10:23" x14ac:dyDescent="0.3">
      <c r="J107" s="9" t="str">
        <f t="shared" ca="1" si="31"/>
        <v/>
      </c>
      <c r="M107" s="10" t="str">
        <f t="shared" ca="1" si="32"/>
        <v/>
      </c>
      <c r="O107">
        <f t="shared" si="33"/>
        <v>0</v>
      </c>
      <c r="P107">
        <f t="shared" ca="1" si="40"/>
        <v>0</v>
      </c>
      <c r="Q107">
        <f t="shared" si="34"/>
        <v>0</v>
      </c>
      <c r="R107">
        <f t="shared" ca="1" si="35"/>
        <v>0</v>
      </c>
      <c r="S107" t="str">
        <f>IF(H107="","",VLOOKUP(H107,'Вода SKU'!$A$1:$B$150,2,0))</f>
        <v/>
      </c>
      <c r="T107">
        <f t="shared" si="36"/>
        <v>8</v>
      </c>
      <c r="U107">
        <f t="shared" si="37"/>
        <v>0</v>
      </c>
      <c r="V107">
        <f t="shared" si="38"/>
        <v>0</v>
      </c>
      <c r="W107" t="str">
        <f t="shared" ca="1" si="39"/>
        <v/>
      </c>
    </row>
    <row r="108" spans="10:23" x14ac:dyDescent="0.3">
      <c r="J108" s="9" t="str">
        <f t="shared" ca="1" si="31"/>
        <v/>
      </c>
      <c r="M108" s="10" t="str">
        <f t="shared" ca="1" si="32"/>
        <v/>
      </c>
      <c r="O108">
        <f t="shared" si="33"/>
        <v>0</v>
      </c>
      <c r="P108">
        <f t="shared" ca="1" si="40"/>
        <v>0</v>
      </c>
      <c r="Q108">
        <f t="shared" si="34"/>
        <v>0</v>
      </c>
      <c r="R108">
        <f t="shared" ca="1" si="35"/>
        <v>0</v>
      </c>
      <c r="S108" t="str">
        <f>IF(H108="","",VLOOKUP(H108,'Вода SKU'!$A$1:$B$150,2,0))</f>
        <v/>
      </c>
      <c r="T108">
        <f t="shared" si="36"/>
        <v>8</v>
      </c>
      <c r="U108">
        <f t="shared" si="37"/>
        <v>0</v>
      </c>
      <c r="V108">
        <f t="shared" si="38"/>
        <v>0</v>
      </c>
      <c r="W108" t="str">
        <f t="shared" ca="1" si="39"/>
        <v/>
      </c>
    </row>
    <row r="109" spans="10:23" x14ac:dyDescent="0.3">
      <c r="J109" s="9" t="str">
        <f t="shared" ca="1" si="31"/>
        <v/>
      </c>
      <c r="M109" s="10" t="str">
        <f t="shared" ca="1" si="32"/>
        <v/>
      </c>
      <c r="O109">
        <f t="shared" si="33"/>
        <v>0</v>
      </c>
      <c r="P109">
        <f t="shared" ca="1" si="40"/>
        <v>0</v>
      </c>
      <c r="Q109">
        <f t="shared" si="34"/>
        <v>0</v>
      </c>
      <c r="R109">
        <f t="shared" ca="1" si="35"/>
        <v>0</v>
      </c>
      <c r="S109" t="str">
        <f>IF(H109="","",VLOOKUP(H109,'Вода SKU'!$A$1:$B$150,2,0))</f>
        <v/>
      </c>
      <c r="T109">
        <f t="shared" si="36"/>
        <v>8</v>
      </c>
      <c r="U109">
        <f t="shared" si="37"/>
        <v>0</v>
      </c>
      <c r="V109">
        <f t="shared" si="38"/>
        <v>0</v>
      </c>
      <c r="W109" t="str">
        <f t="shared" ca="1" si="39"/>
        <v/>
      </c>
    </row>
    <row r="110" spans="10:23" x14ac:dyDescent="0.3">
      <c r="J110" s="9" t="str">
        <f t="shared" ca="1" si="31"/>
        <v/>
      </c>
      <c r="M110" s="10" t="str">
        <f t="shared" ca="1" si="32"/>
        <v/>
      </c>
      <c r="O110">
        <f t="shared" si="33"/>
        <v>0</v>
      </c>
      <c r="P110">
        <f t="shared" ca="1" si="40"/>
        <v>0</v>
      </c>
      <c r="Q110">
        <f t="shared" si="34"/>
        <v>0</v>
      </c>
      <c r="R110">
        <f t="shared" ca="1" si="35"/>
        <v>0</v>
      </c>
      <c r="S110" t="str">
        <f>IF(H110="","",VLOOKUP(H110,'Вода SKU'!$A$1:$B$150,2,0))</f>
        <v/>
      </c>
      <c r="T110">
        <f t="shared" si="36"/>
        <v>8</v>
      </c>
      <c r="U110">
        <f t="shared" si="37"/>
        <v>0</v>
      </c>
      <c r="V110">
        <f t="shared" si="38"/>
        <v>0</v>
      </c>
      <c r="W110" t="str">
        <f t="shared" ca="1" si="39"/>
        <v/>
      </c>
    </row>
    <row r="111" spans="10:23" x14ac:dyDescent="0.3">
      <c r="J111" s="9" t="str">
        <f t="shared" ca="1" si="31"/>
        <v/>
      </c>
      <c r="M111" s="10" t="str">
        <f t="shared" ca="1" si="32"/>
        <v/>
      </c>
      <c r="O111">
        <f t="shared" si="33"/>
        <v>0</v>
      </c>
      <c r="P111">
        <f t="shared" ca="1" si="40"/>
        <v>0</v>
      </c>
      <c r="Q111">
        <f t="shared" si="34"/>
        <v>0</v>
      </c>
      <c r="R111">
        <f t="shared" ca="1" si="35"/>
        <v>0</v>
      </c>
      <c r="S111" t="str">
        <f>IF(H111="","",VLOOKUP(H111,'Вода SKU'!$A$1:$B$150,2,0))</f>
        <v/>
      </c>
      <c r="T111">
        <f t="shared" si="36"/>
        <v>8</v>
      </c>
      <c r="U111">
        <f t="shared" si="37"/>
        <v>0</v>
      </c>
      <c r="V111">
        <f t="shared" si="38"/>
        <v>0</v>
      </c>
      <c r="W111" t="str">
        <f t="shared" ca="1" si="39"/>
        <v/>
      </c>
    </row>
    <row r="112" spans="10:23" x14ac:dyDescent="0.3">
      <c r="J112" s="9" t="str">
        <f t="shared" ca="1" si="31"/>
        <v/>
      </c>
      <c r="M112" s="10" t="str">
        <f t="shared" ca="1" si="32"/>
        <v/>
      </c>
      <c r="O112">
        <f t="shared" si="33"/>
        <v>0</v>
      </c>
      <c r="P112">
        <f t="shared" ca="1" si="40"/>
        <v>0</v>
      </c>
      <c r="Q112">
        <f t="shared" si="34"/>
        <v>0</v>
      </c>
      <c r="R112">
        <f t="shared" ca="1" si="35"/>
        <v>0</v>
      </c>
      <c r="S112" t="str">
        <f>IF(H112="","",VLOOKUP(H112,'Вода SKU'!$A$1:$B$150,2,0))</f>
        <v/>
      </c>
      <c r="T112">
        <f t="shared" si="36"/>
        <v>8</v>
      </c>
      <c r="U112">
        <f t="shared" si="37"/>
        <v>0</v>
      </c>
      <c r="V112">
        <f t="shared" si="38"/>
        <v>0</v>
      </c>
      <c r="W112" t="str">
        <f t="shared" ca="1" si="39"/>
        <v/>
      </c>
    </row>
    <row r="113" spans="10:23" x14ac:dyDescent="0.3">
      <c r="J113" s="9" t="str">
        <f t="shared" ca="1" si="31"/>
        <v/>
      </c>
      <c r="M113" s="10" t="str">
        <f t="shared" ca="1" si="32"/>
        <v/>
      </c>
      <c r="O113">
        <f t="shared" si="33"/>
        <v>0</v>
      </c>
      <c r="P113">
        <f t="shared" ca="1" si="40"/>
        <v>0</v>
      </c>
      <c r="Q113">
        <f t="shared" si="34"/>
        <v>0</v>
      </c>
      <c r="R113">
        <f t="shared" ca="1" si="35"/>
        <v>0</v>
      </c>
      <c r="S113" t="str">
        <f>IF(H113="","",VLOOKUP(H113,'Вода SKU'!$A$1:$B$150,2,0))</f>
        <v/>
      </c>
      <c r="T113">
        <f t="shared" si="36"/>
        <v>8</v>
      </c>
      <c r="U113">
        <f t="shared" si="37"/>
        <v>0</v>
      </c>
      <c r="V113">
        <f t="shared" si="38"/>
        <v>0</v>
      </c>
      <c r="W113" t="str">
        <f t="shared" ca="1" si="39"/>
        <v/>
      </c>
    </row>
    <row r="114" spans="10:23" x14ac:dyDescent="0.3">
      <c r="J114" s="9" t="str">
        <f t="shared" ca="1" si="31"/>
        <v/>
      </c>
      <c r="M114" s="10" t="str">
        <f t="shared" ca="1" si="32"/>
        <v/>
      </c>
      <c r="O114">
        <f t="shared" si="33"/>
        <v>0</v>
      </c>
      <c r="P114">
        <f t="shared" ca="1" si="40"/>
        <v>0</v>
      </c>
      <c r="Q114">
        <f t="shared" si="34"/>
        <v>0</v>
      </c>
      <c r="R114">
        <f t="shared" ca="1" si="35"/>
        <v>0</v>
      </c>
      <c r="S114" t="str">
        <f>IF(H114="","",VLOOKUP(H114,'Вода SKU'!$A$1:$B$150,2,0))</f>
        <v/>
      </c>
      <c r="T114">
        <f t="shared" si="36"/>
        <v>8</v>
      </c>
      <c r="U114">
        <f t="shared" si="37"/>
        <v>0</v>
      </c>
      <c r="V114">
        <f t="shared" si="38"/>
        <v>0</v>
      </c>
      <c r="W114" t="str">
        <f t="shared" ca="1" si="39"/>
        <v/>
      </c>
    </row>
    <row r="115" spans="10:23" x14ac:dyDescent="0.3">
      <c r="J115" s="9" t="str">
        <f t="shared" ca="1" si="31"/>
        <v/>
      </c>
      <c r="M115" s="10" t="str">
        <f t="shared" ca="1" si="32"/>
        <v/>
      </c>
      <c r="O115">
        <f t="shared" si="33"/>
        <v>0</v>
      </c>
      <c r="P115">
        <f t="shared" ca="1" si="40"/>
        <v>0</v>
      </c>
      <c r="Q115">
        <f t="shared" si="34"/>
        <v>0</v>
      </c>
      <c r="R115">
        <f t="shared" ca="1" si="35"/>
        <v>0</v>
      </c>
      <c r="S115" t="str">
        <f>IF(H115="","",VLOOKUP(H115,'Вода SKU'!$A$1:$B$150,2,0))</f>
        <v/>
      </c>
      <c r="T115">
        <f t="shared" si="36"/>
        <v>8</v>
      </c>
      <c r="U115">
        <f t="shared" si="37"/>
        <v>0</v>
      </c>
      <c r="V115">
        <f t="shared" si="38"/>
        <v>0</v>
      </c>
      <c r="W115" t="str">
        <f t="shared" ca="1" si="39"/>
        <v/>
      </c>
    </row>
    <row r="116" spans="10:23" x14ac:dyDescent="0.3">
      <c r="J116" s="9" t="str">
        <f t="shared" ca="1" si="31"/>
        <v/>
      </c>
      <c r="M116" s="10" t="str">
        <f t="shared" ca="1" si="32"/>
        <v/>
      </c>
      <c r="O116">
        <f t="shared" si="33"/>
        <v>0</v>
      </c>
      <c r="P116">
        <f t="shared" ca="1" si="40"/>
        <v>0</v>
      </c>
      <c r="Q116">
        <f t="shared" si="34"/>
        <v>0</v>
      </c>
      <c r="R116">
        <f t="shared" ca="1" si="35"/>
        <v>0</v>
      </c>
      <c r="S116" t="str">
        <f>IF(H116="","",VLOOKUP(H116,'Вода SKU'!$A$1:$B$150,2,0))</f>
        <v/>
      </c>
      <c r="T116">
        <f t="shared" si="36"/>
        <v>8</v>
      </c>
      <c r="U116">
        <f t="shared" si="37"/>
        <v>0</v>
      </c>
      <c r="V116">
        <f t="shared" si="38"/>
        <v>0</v>
      </c>
      <c r="W116" t="str">
        <f t="shared" ca="1" si="39"/>
        <v/>
      </c>
    </row>
    <row r="117" spans="10:23" x14ac:dyDescent="0.3">
      <c r="J117" s="9" t="str">
        <f t="shared" ca="1" si="31"/>
        <v/>
      </c>
      <c r="M117" s="10" t="str">
        <f t="shared" ca="1" si="32"/>
        <v/>
      </c>
      <c r="O117">
        <f t="shared" si="33"/>
        <v>0</v>
      </c>
      <c r="P117">
        <f t="shared" ca="1" si="40"/>
        <v>0</v>
      </c>
      <c r="Q117">
        <f t="shared" si="34"/>
        <v>0</v>
      </c>
      <c r="R117">
        <f t="shared" ca="1" si="35"/>
        <v>0</v>
      </c>
      <c r="S117" t="str">
        <f>IF(H117="","",VLOOKUP(H117,'Вода SKU'!$A$1:$B$150,2,0))</f>
        <v/>
      </c>
      <c r="T117">
        <f t="shared" si="36"/>
        <v>8</v>
      </c>
      <c r="U117">
        <f t="shared" si="37"/>
        <v>0</v>
      </c>
      <c r="V117">
        <f t="shared" si="38"/>
        <v>0</v>
      </c>
      <c r="W117" t="str">
        <f t="shared" ca="1" si="39"/>
        <v/>
      </c>
    </row>
    <row r="118" spans="10:23" x14ac:dyDescent="0.3">
      <c r="J118" s="9" t="str">
        <f t="shared" ca="1" si="31"/>
        <v/>
      </c>
      <c r="M118" s="10" t="str">
        <f t="shared" ca="1" si="32"/>
        <v/>
      </c>
      <c r="O118">
        <f t="shared" si="33"/>
        <v>0</v>
      </c>
      <c r="P118">
        <f t="shared" ca="1" si="40"/>
        <v>0</v>
      </c>
      <c r="Q118">
        <f t="shared" si="34"/>
        <v>0</v>
      </c>
      <c r="R118">
        <f t="shared" ca="1" si="35"/>
        <v>0</v>
      </c>
      <c r="S118" t="str">
        <f>IF(H118="","",VLOOKUP(H118,'Вода SKU'!$A$1:$B$150,2,0))</f>
        <v/>
      </c>
      <c r="T118">
        <f t="shared" si="36"/>
        <v>8</v>
      </c>
      <c r="U118">
        <f t="shared" si="37"/>
        <v>0</v>
      </c>
      <c r="V118">
        <f t="shared" si="38"/>
        <v>0</v>
      </c>
      <c r="W118" t="str">
        <f t="shared" ca="1" si="39"/>
        <v/>
      </c>
    </row>
    <row r="119" spans="10:23" x14ac:dyDescent="0.3">
      <c r="J119" s="9" t="str">
        <f t="shared" ca="1" si="31"/>
        <v/>
      </c>
      <c r="M119" s="10" t="str">
        <f t="shared" ca="1" si="32"/>
        <v/>
      </c>
      <c r="O119">
        <f t="shared" si="33"/>
        <v>0</v>
      </c>
      <c r="P119">
        <f t="shared" ca="1" si="40"/>
        <v>0</v>
      </c>
      <c r="Q119">
        <f t="shared" si="34"/>
        <v>0</v>
      </c>
      <c r="R119">
        <f t="shared" ca="1" si="35"/>
        <v>0</v>
      </c>
      <c r="S119" t="str">
        <f>IF(H119="","",VLOOKUP(H119,'Вода SKU'!$A$1:$B$150,2,0))</f>
        <v/>
      </c>
      <c r="T119">
        <f t="shared" si="36"/>
        <v>8</v>
      </c>
      <c r="U119">
        <f t="shared" si="37"/>
        <v>0</v>
      </c>
      <c r="V119">
        <f t="shared" si="38"/>
        <v>0</v>
      </c>
      <c r="W119" t="str">
        <f t="shared" ca="1" si="39"/>
        <v/>
      </c>
    </row>
    <row r="120" spans="10:23" x14ac:dyDescent="0.3">
      <c r="J120" s="9" t="str">
        <f t="shared" ca="1" si="31"/>
        <v/>
      </c>
      <c r="M120" s="10" t="str">
        <f t="shared" ca="1" si="32"/>
        <v/>
      </c>
      <c r="O120">
        <f t="shared" si="33"/>
        <v>0</v>
      </c>
      <c r="P120">
        <f t="shared" ca="1" si="40"/>
        <v>0</v>
      </c>
      <c r="Q120">
        <f t="shared" si="34"/>
        <v>0</v>
      </c>
      <c r="R120">
        <f t="shared" ca="1" si="35"/>
        <v>0</v>
      </c>
      <c r="S120" t="str">
        <f>IF(H120="","",VLOOKUP(H120,'Вода SKU'!$A$1:$B$150,2,0))</f>
        <v/>
      </c>
      <c r="T120">
        <f t="shared" si="36"/>
        <v>8</v>
      </c>
      <c r="U120">
        <f t="shared" si="37"/>
        <v>0</v>
      </c>
      <c r="V120">
        <f t="shared" si="38"/>
        <v>0</v>
      </c>
      <c r="W120" t="str">
        <f t="shared" ca="1" si="39"/>
        <v/>
      </c>
    </row>
    <row r="121" spans="10:23" x14ac:dyDescent="0.3">
      <c r="J121" s="9" t="str">
        <f t="shared" ca="1" si="31"/>
        <v/>
      </c>
      <c r="M121" s="10" t="str">
        <f t="shared" ca="1" si="32"/>
        <v/>
      </c>
      <c r="O121">
        <f t="shared" si="33"/>
        <v>0</v>
      </c>
      <c r="P121">
        <f t="shared" ca="1" si="40"/>
        <v>0</v>
      </c>
      <c r="Q121">
        <f t="shared" si="34"/>
        <v>0</v>
      </c>
      <c r="R121">
        <f t="shared" ca="1" si="35"/>
        <v>0</v>
      </c>
      <c r="S121" t="str">
        <f>IF(H121="","",VLOOKUP(H121,'Вода SKU'!$A$1:$B$150,2,0))</f>
        <v/>
      </c>
      <c r="T121">
        <f t="shared" si="36"/>
        <v>8</v>
      </c>
      <c r="U121">
        <f t="shared" si="37"/>
        <v>0</v>
      </c>
      <c r="V121">
        <f t="shared" si="38"/>
        <v>0</v>
      </c>
      <c r="W121" t="str">
        <f t="shared" ca="1" si="39"/>
        <v/>
      </c>
    </row>
    <row r="122" spans="10:23" x14ac:dyDescent="0.3">
      <c r="J122" s="9" t="str">
        <f t="shared" ca="1" si="31"/>
        <v/>
      </c>
      <c r="M122" s="10" t="str">
        <f t="shared" ca="1" si="32"/>
        <v/>
      </c>
      <c r="O122">
        <f t="shared" si="33"/>
        <v>0</v>
      </c>
      <c r="P122">
        <f t="shared" ca="1" si="40"/>
        <v>0</v>
      </c>
      <c r="Q122">
        <f t="shared" si="34"/>
        <v>0</v>
      </c>
      <c r="R122">
        <f t="shared" ca="1" si="35"/>
        <v>0</v>
      </c>
      <c r="S122" t="str">
        <f>IF(H122="","",VLOOKUP(H122,'Вода SKU'!$A$1:$B$150,2,0))</f>
        <v/>
      </c>
      <c r="T122">
        <f t="shared" si="36"/>
        <v>8</v>
      </c>
      <c r="U122">
        <f t="shared" si="37"/>
        <v>0</v>
      </c>
      <c r="V122">
        <f t="shared" si="38"/>
        <v>0</v>
      </c>
      <c r="W122" t="str">
        <f t="shared" ca="1" si="39"/>
        <v/>
      </c>
    </row>
  </sheetData>
  <conditionalFormatting sqref="B2:B122">
    <cfRule type="expression" dxfId="8" priority="2">
      <formula>$B2&lt;&gt;$S2</formula>
    </cfRule>
    <cfRule type="expression" dxfId="7" priority="3">
      <formula>$B2&lt;&gt;$S2</formula>
    </cfRule>
  </conditionalFormatting>
  <conditionalFormatting sqref="J1:J1048576">
    <cfRule type="cellIs" dxfId="6" priority="4" operator="between">
      <formula>1</formula>
      <formula>1000000</formula>
    </cfRule>
    <cfRule type="cellIs" dxfId="5" priority="5" operator="between">
      <formula>-100000</formula>
      <formula>-1</formula>
    </cfRule>
  </conditionalFormatting>
  <conditionalFormatting sqref="J1">
    <cfRule type="expression" dxfId="4" priority="6">
      <formula>SUMIF(J2:J122,"&gt;0")-SUMIF(J2:J122,"&lt;0")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allowBlank="1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allowBlank="1" showInputMessage="1" showErrorMessage="1" xr:uid="{00000000-0002-0000-0200-000002000000}">
          <x14:formula1>
            <xm:f>'Вода SKU'!$A$1:$A$137</xm:f>
          </x14:formula1>
          <x14:formula2>
            <xm:f>0</xm:f>
          </x14:formula2>
          <xm:sqref>H2:H59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2"/>
  <sheetViews>
    <sheetView tabSelected="1" zoomScaleNormal="100" workbookViewId="0">
      <pane ySplit="1" topLeftCell="A2" activePane="bottomLeft" state="frozen"/>
      <selection pane="bottomLeft" activeCell="M10" sqref="M10"/>
    </sheetView>
  </sheetViews>
  <sheetFormatPr defaultRowHeight="14.4" x14ac:dyDescent="0.3"/>
  <cols>
    <col min="1" max="1" width="8.5546875" customWidth="1"/>
    <col min="2" max="2" width="15" customWidth="1"/>
    <col min="3" max="3" width="10.21875" customWidth="1"/>
    <col min="4" max="5" width="10.33203125" customWidth="1"/>
    <col min="6" max="7" width="10.21875" customWidth="1"/>
    <col min="8" max="8" width="43.21875" customWidth="1"/>
    <col min="9" max="9" width="10.21875" customWidth="1"/>
    <col min="10" max="11" width="8.6640625" customWidth="1"/>
    <col min="12" max="12" width="8.6640625" style="3" customWidth="1"/>
    <col min="13" max="13" width="12.33203125" style="4" customWidth="1"/>
    <col min="14" max="14" width="1.77734375" hidden="1" customWidth="1"/>
    <col min="15" max="15" width="5.5546875" hidden="1" customWidth="1"/>
    <col min="16" max="16" width="5.44140625" hidden="1" customWidth="1"/>
    <col min="17" max="17" width="5" hidden="1" customWidth="1"/>
    <col min="18" max="18" width="7.5546875" hidden="1" customWidth="1"/>
    <col min="19" max="19" width="3.21875" hidden="1" customWidth="1"/>
    <col min="20" max="20" width="6.6640625" hidden="1" customWidth="1"/>
    <col min="21" max="21" width="14.5546875" hidden="1" customWidth="1"/>
    <col min="22" max="22" width="12" hidden="1" customWidth="1"/>
    <col min="23" max="23" width="8.5546875" hidden="1" customWidth="1"/>
    <col min="24" max="1025" width="8.5546875" customWidth="1"/>
  </cols>
  <sheetData>
    <row r="1" spans="1:23" ht="34.5" customHeight="1" x14ac:dyDescent="0.3">
      <c r="A1" s="5" t="s">
        <v>13</v>
      </c>
      <c r="B1" s="6" t="s">
        <v>0</v>
      </c>
      <c r="C1" s="6" t="s">
        <v>8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11" t="s">
        <v>21</v>
      </c>
      <c r="M1" s="11" t="s">
        <v>22</v>
      </c>
      <c r="N1" s="6" t="s">
        <v>23</v>
      </c>
      <c r="P1" s="6" t="s">
        <v>24</v>
      </c>
      <c r="Q1" s="6" t="s">
        <v>25</v>
      </c>
      <c r="R1" s="6">
        <v>0</v>
      </c>
      <c r="S1" s="5" t="s">
        <v>26</v>
      </c>
      <c r="T1" s="5" t="s">
        <v>27</v>
      </c>
      <c r="U1" s="5" t="s">
        <v>28</v>
      </c>
      <c r="V1" s="5" t="s">
        <v>29</v>
      </c>
      <c r="W1" s="8" t="s">
        <v>30</v>
      </c>
    </row>
    <row r="2" spans="1:23" x14ac:dyDescent="0.3">
      <c r="A2" s="30">
        <v>1</v>
      </c>
      <c r="B2" s="31" t="s">
        <v>57</v>
      </c>
      <c r="C2" s="31">
        <v>850</v>
      </c>
      <c r="D2" s="31" t="s">
        <v>58</v>
      </c>
      <c r="E2" s="31" t="s">
        <v>58</v>
      </c>
      <c r="H2" s="36" t="s">
        <v>66</v>
      </c>
      <c r="I2" s="36">
        <v>850</v>
      </c>
      <c r="J2" s="32" t="s">
        <v>37</v>
      </c>
      <c r="K2" s="33">
        <v>2</v>
      </c>
      <c r="L2" s="10"/>
      <c r="M2" s="10" t="str">
        <f t="shared" ref="M2:M33" ca="1" si="0">IF(L2="", IF(W2=0, "", W2), IF(U2 = "", "", IF(U2/T2 = 0, "", U2/T2)))</f>
        <v/>
      </c>
      <c r="O2">
        <f t="shared" ref="O2:O33" si="1">IF(N2 = "-", -V2,I2)</f>
        <v>850</v>
      </c>
      <c r="P2">
        <f t="shared" ref="P2:P33" ca="1" si="2">IF(N2 = "-", SUM(INDIRECT(ADDRESS(2,COLUMN(O2)) &amp; ":" &amp; ADDRESS(ROW(),COLUMN(O2)))), 0)</f>
        <v>0</v>
      </c>
      <c r="Q2">
        <f t="shared" ref="Q2:Q33" si="3">IF(N2="-",1,0)</f>
        <v>0</v>
      </c>
      <c r="R2">
        <f t="shared" ref="R2:R33" ca="1" si="4">IF(P2 = 0, INDIRECT("R" &amp; ROW() - 1), P2)</f>
        <v>0</v>
      </c>
      <c r="S2" t="e">
        <f>IF(H2="","",VLOOKUP(H2,'Соль SKU'!$A$1:$B$150,2,0))</f>
        <v>#N/A</v>
      </c>
      <c r="T2">
        <f t="shared" ref="T2:T33" si="5">8000/850</f>
        <v>9.4117647058823533</v>
      </c>
      <c r="U2">
        <f t="shared" ref="U2:U33" si="6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>
        <f t="shared" ref="V2:V33" si="7">IF(U2 = "", "", U2/T2)</f>
        <v>0</v>
      </c>
      <c r="W2" t="str">
        <f t="shared" ref="W2:W33" ca="1" si="8">IF(N2="", "", MAX(ROUND(-(INDIRECT("R" &amp; ROW() - 1) - R2)/850, 0), 1) * 850)</f>
        <v/>
      </c>
    </row>
    <row r="3" spans="1:23" x14ac:dyDescent="0.3">
      <c r="A3" s="25" t="s">
        <v>37</v>
      </c>
      <c r="B3" s="24" t="s">
        <v>38</v>
      </c>
      <c r="C3" s="24" t="s">
        <v>38</v>
      </c>
      <c r="D3" s="24" t="s">
        <v>38</v>
      </c>
      <c r="E3" s="24" t="s">
        <v>38</v>
      </c>
      <c r="H3" s="33" t="s">
        <v>38</v>
      </c>
      <c r="I3" s="33" t="s">
        <v>38</v>
      </c>
      <c r="J3" s="32" t="s">
        <v>37</v>
      </c>
      <c r="K3" s="33" t="s">
        <v>38</v>
      </c>
      <c r="M3" s="10" t="str">
        <f t="shared" ca="1" si="0"/>
        <v/>
      </c>
      <c r="O3" t="str">
        <f t="shared" si="1"/>
        <v>-</v>
      </c>
      <c r="P3">
        <f t="shared" ca="1" si="2"/>
        <v>0</v>
      </c>
      <c r="Q3">
        <f t="shared" si="3"/>
        <v>0</v>
      </c>
      <c r="R3">
        <f t="shared" ca="1" si="4"/>
        <v>0</v>
      </c>
      <c r="S3" t="e">
        <f>IF(H3="","",VLOOKUP(H3,'Соль SKU'!$A$1:$B$150,2,0))</f>
        <v>#N/A</v>
      </c>
      <c r="T3">
        <f t="shared" si="5"/>
        <v>9.4117647058823533</v>
      </c>
      <c r="U3">
        <f t="shared" si="6"/>
        <v>0</v>
      </c>
      <c r="V3">
        <f t="shared" si="7"/>
        <v>0</v>
      </c>
      <c r="W3" t="str">
        <f t="shared" ca="1" si="8"/>
        <v/>
      </c>
    </row>
    <row r="4" spans="1:23" x14ac:dyDescent="0.3">
      <c r="A4" s="30">
        <v>2</v>
      </c>
      <c r="B4" s="31" t="s">
        <v>57</v>
      </c>
      <c r="C4" s="31">
        <v>850</v>
      </c>
      <c r="D4" s="31" t="s">
        <v>58</v>
      </c>
      <c r="E4" s="31" t="s">
        <v>58</v>
      </c>
      <c r="H4" s="36" t="s">
        <v>66</v>
      </c>
      <c r="I4" s="36">
        <v>189</v>
      </c>
      <c r="J4" s="32" t="s">
        <v>37</v>
      </c>
      <c r="K4" s="33">
        <v>2</v>
      </c>
      <c r="M4" s="10" t="str">
        <f t="shared" ca="1" si="0"/>
        <v/>
      </c>
      <c r="O4">
        <f t="shared" si="1"/>
        <v>189</v>
      </c>
      <c r="P4">
        <f t="shared" ca="1" si="2"/>
        <v>0</v>
      </c>
      <c r="Q4">
        <f t="shared" si="3"/>
        <v>0</v>
      </c>
      <c r="R4">
        <f t="shared" ca="1" si="4"/>
        <v>0</v>
      </c>
      <c r="S4" t="e">
        <f>IF(H4="","",VLOOKUP(H4,'Соль SKU'!$A$1:$B$150,2,0))</f>
        <v>#N/A</v>
      </c>
      <c r="T4">
        <f t="shared" si="5"/>
        <v>9.4117647058823533</v>
      </c>
      <c r="U4">
        <f t="shared" si="6"/>
        <v>0</v>
      </c>
      <c r="V4">
        <f t="shared" si="7"/>
        <v>0</v>
      </c>
      <c r="W4" t="str">
        <f t="shared" ca="1" si="8"/>
        <v/>
      </c>
    </row>
    <row r="5" spans="1:23" x14ac:dyDescent="0.3">
      <c r="A5" s="30">
        <v>2</v>
      </c>
      <c r="B5" s="31" t="s">
        <v>57</v>
      </c>
      <c r="C5" s="31">
        <v>850</v>
      </c>
      <c r="D5" s="31" t="s">
        <v>58</v>
      </c>
      <c r="E5" s="31" t="s">
        <v>58</v>
      </c>
      <c r="H5" s="36" t="s">
        <v>67</v>
      </c>
      <c r="I5" s="36">
        <v>661</v>
      </c>
      <c r="J5" s="32" t="s">
        <v>37</v>
      </c>
      <c r="K5" s="33">
        <v>2</v>
      </c>
      <c r="M5" s="10" t="str">
        <f t="shared" ca="1" si="0"/>
        <v/>
      </c>
      <c r="O5">
        <f t="shared" si="1"/>
        <v>661</v>
      </c>
      <c r="P5">
        <f t="shared" ca="1" si="2"/>
        <v>0</v>
      </c>
      <c r="Q5">
        <f t="shared" si="3"/>
        <v>0</v>
      </c>
      <c r="R5">
        <f t="shared" ca="1" si="4"/>
        <v>0</v>
      </c>
      <c r="S5" t="e">
        <f>IF(H5="","",VLOOKUP(H5,'Соль SKU'!$A$1:$B$150,2,0))</f>
        <v>#N/A</v>
      </c>
      <c r="T5">
        <f t="shared" si="5"/>
        <v>9.4117647058823533</v>
      </c>
      <c r="U5">
        <f t="shared" si="6"/>
        <v>0</v>
      </c>
      <c r="V5">
        <f t="shared" si="7"/>
        <v>0</v>
      </c>
      <c r="W5" t="str">
        <f t="shared" ca="1" si="8"/>
        <v/>
      </c>
    </row>
    <row r="6" spans="1:23" x14ac:dyDescent="0.3">
      <c r="A6" s="25" t="s">
        <v>37</v>
      </c>
      <c r="B6" s="24" t="s">
        <v>38</v>
      </c>
      <c r="C6" s="24" t="s">
        <v>38</v>
      </c>
      <c r="D6" s="24" t="s">
        <v>38</v>
      </c>
      <c r="E6" s="24" t="s">
        <v>38</v>
      </c>
      <c r="H6" s="33" t="s">
        <v>38</v>
      </c>
      <c r="I6" s="33" t="s">
        <v>38</v>
      </c>
      <c r="J6" s="32" t="s">
        <v>37</v>
      </c>
      <c r="K6" s="33" t="s">
        <v>38</v>
      </c>
      <c r="M6" s="10" t="str">
        <f t="shared" ca="1" si="0"/>
        <v/>
      </c>
      <c r="O6" t="str">
        <f t="shared" si="1"/>
        <v>-</v>
      </c>
      <c r="P6">
        <f t="shared" ca="1" si="2"/>
        <v>0</v>
      </c>
      <c r="Q6">
        <f t="shared" si="3"/>
        <v>0</v>
      </c>
      <c r="R6">
        <f t="shared" ca="1" si="4"/>
        <v>0</v>
      </c>
      <c r="S6" t="e">
        <f>IF(H6="","",VLOOKUP(H6,'Соль SKU'!$A$1:$B$150,2,0))</f>
        <v>#N/A</v>
      </c>
      <c r="T6">
        <f t="shared" si="5"/>
        <v>9.4117647058823533</v>
      </c>
      <c r="U6">
        <f t="shared" si="6"/>
        <v>0</v>
      </c>
      <c r="V6">
        <f t="shared" si="7"/>
        <v>0</v>
      </c>
      <c r="W6" t="str">
        <f t="shared" ca="1" si="8"/>
        <v/>
      </c>
    </row>
    <row r="7" spans="1:23" x14ac:dyDescent="0.3">
      <c r="A7" s="27">
        <v>3</v>
      </c>
      <c r="B7" s="26" t="s">
        <v>59</v>
      </c>
      <c r="C7" s="26">
        <v>850</v>
      </c>
      <c r="D7" s="26" t="s">
        <v>60</v>
      </c>
      <c r="E7" s="26" t="s">
        <v>42</v>
      </c>
      <c r="H7" s="34" t="s">
        <v>68</v>
      </c>
      <c r="I7" s="34">
        <v>351</v>
      </c>
      <c r="J7" s="32" t="s">
        <v>37</v>
      </c>
      <c r="K7" s="33">
        <v>1</v>
      </c>
      <c r="M7" s="10" t="str">
        <f t="shared" ca="1" si="0"/>
        <v/>
      </c>
      <c r="O7">
        <f t="shared" si="1"/>
        <v>351</v>
      </c>
      <c r="P7">
        <f t="shared" ca="1" si="2"/>
        <v>0</v>
      </c>
      <c r="Q7">
        <f t="shared" si="3"/>
        <v>0</v>
      </c>
      <c r="R7">
        <f t="shared" ca="1" si="4"/>
        <v>0</v>
      </c>
      <c r="S7" t="e">
        <f>IF(H7="","",VLOOKUP(H7,'Соль SKU'!$A$1:$B$150,2,0))</f>
        <v>#N/A</v>
      </c>
      <c r="T7">
        <f t="shared" si="5"/>
        <v>9.4117647058823533</v>
      </c>
      <c r="U7">
        <f t="shared" si="6"/>
        <v>0</v>
      </c>
      <c r="V7">
        <f t="shared" si="7"/>
        <v>0</v>
      </c>
      <c r="W7" t="str">
        <f t="shared" ca="1" si="8"/>
        <v/>
      </c>
    </row>
    <row r="8" spans="1:23" x14ac:dyDescent="0.3">
      <c r="A8" s="27">
        <v>3</v>
      </c>
      <c r="B8" s="26" t="s">
        <v>59</v>
      </c>
      <c r="C8" s="26">
        <v>850</v>
      </c>
      <c r="D8" s="26" t="s">
        <v>60</v>
      </c>
      <c r="E8" s="26" t="s">
        <v>42</v>
      </c>
      <c r="H8" s="34" t="s">
        <v>69</v>
      </c>
      <c r="I8" s="34">
        <v>499</v>
      </c>
      <c r="J8" s="32" t="s">
        <v>37</v>
      </c>
      <c r="K8" s="33">
        <v>1</v>
      </c>
      <c r="M8" s="10" t="str">
        <f t="shared" ca="1" si="0"/>
        <v/>
      </c>
      <c r="O8">
        <f t="shared" si="1"/>
        <v>499</v>
      </c>
      <c r="P8">
        <f t="shared" ca="1" si="2"/>
        <v>0</v>
      </c>
      <c r="Q8">
        <f t="shared" si="3"/>
        <v>0</v>
      </c>
      <c r="R8">
        <f t="shared" ca="1" si="4"/>
        <v>0</v>
      </c>
      <c r="S8" t="e">
        <f>IF(H8="","",VLOOKUP(H8,'Соль SKU'!$A$1:$B$150,2,0))</f>
        <v>#N/A</v>
      </c>
      <c r="T8">
        <f t="shared" si="5"/>
        <v>9.4117647058823533</v>
      </c>
      <c r="U8">
        <f t="shared" si="6"/>
        <v>0</v>
      </c>
      <c r="V8">
        <f t="shared" si="7"/>
        <v>0</v>
      </c>
      <c r="W8" t="str">
        <f t="shared" ca="1" si="8"/>
        <v/>
      </c>
    </row>
    <row r="9" spans="1:23" x14ac:dyDescent="0.3">
      <c r="A9" s="25" t="s">
        <v>37</v>
      </c>
      <c r="B9" s="24" t="s">
        <v>38</v>
      </c>
      <c r="C9" s="24" t="s">
        <v>38</v>
      </c>
      <c r="D9" s="24" t="s">
        <v>38</v>
      </c>
      <c r="E9" s="24" t="s">
        <v>38</v>
      </c>
      <c r="H9" s="33" t="s">
        <v>38</v>
      </c>
      <c r="I9" s="33" t="s">
        <v>38</v>
      </c>
      <c r="J9" s="32" t="s">
        <v>37</v>
      </c>
      <c r="K9" s="33" t="s">
        <v>38</v>
      </c>
      <c r="M9" s="10" t="str">
        <f t="shared" ca="1" si="0"/>
        <v/>
      </c>
      <c r="O9" t="str">
        <f t="shared" si="1"/>
        <v>-</v>
      </c>
      <c r="P9">
        <f t="shared" ca="1" si="2"/>
        <v>0</v>
      </c>
      <c r="Q9">
        <f t="shared" si="3"/>
        <v>0</v>
      </c>
      <c r="R9">
        <f t="shared" ca="1" si="4"/>
        <v>0</v>
      </c>
      <c r="S9" t="e">
        <f>IF(H9="","",VLOOKUP(H9,'Соль SKU'!$A$1:$B$150,2,0))</f>
        <v>#N/A</v>
      </c>
      <c r="T9">
        <f t="shared" si="5"/>
        <v>9.4117647058823533</v>
      </c>
      <c r="U9">
        <f t="shared" si="6"/>
        <v>0</v>
      </c>
      <c r="V9">
        <f t="shared" si="7"/>
        <v>0</v>
      </c>
      <c r="W9" t="str">
        <f t="shared" ca="1" si="8"/>
        <v/>
      </c>
    </row>
    <row r="10" spans="1:23" x14ac:dyDescent="0.3">
      <c r="A10" s="28">
        <v>4</v>
      </c>
      <c r="B10" s="29" t="s">
        <v>57</v>
      </c>
      <c r="C10" s="29">
        <v>850</v>
      </c>
      <c r="D10" s="29" t="s">
        <v>61</v>
      </c>
      <c r="E10" s="29" t="s">
        <v>42</v>
      </c>
      <c r="H10" s="35" t="s">
        <v>70</v>
      </c>
      <c r="I10" s="35">
        <v>850</v>
      </c>
      <c r="J10" s="32" t="s">
        <v>37</v>
      </c>
      <c r="K10" s="33">
        <v>1</v>
      </c>
      <c r="M10" s="10" t="str">
        <f t="shared" ca="1" si="0"/>
        <v/>
      </c>
      <c r="O10">
        <f t="shared" si="1"/>
        <v>850</v>
      </c>
      <c r="P10">
        <f t="shared" ca="1" si="2"/>
        <v>0</v>
      </c>
      <c r="Q10">
        <f t="shared" si="3"/>
        <v>0</v>
      </c>
      <c r="R10">
        <f t="shared" ca="1" si="4"/>
        <v>0</v>
      </c>
      <c r="S10" t="e">
        <f>IF(H10="","",VLOOKUP(H10,'Соль SKU'!$A$1:$B$150,2,0))</f>
        <v>#N/A</v>
      </c>
      <c r="T10">
        <f t="shared" si="5"/>
        <v>9.4117647058823533</v>
      </c>
      <c r="U10">
        <f t="shared" si="6"/>
        <v>0</v>
      </c>
      <c r="V10">
        <f t="shared" si="7"/>
        <v>0</v>
      </c>
      <c r="W10" t="str">
        <f t="shared" ca="1" si="8"/>
        <v/>
      </c>
    </row>
    <row r="11" spans="1:23" x14ac:dyDescent="0.3">
      <c r="A11" s="25" t="s">
        <v>37</v>
      </c>
      <c r="B11" s="24" t="s">
        <v>38</v>
      </c>
      <c r="C11" s="24" t="s">
        <v>38</v>
      </c>
      <c r="D11" s="24" t="s">
        <v>38</v>
      </c>
      <c r="E11" s="24" t="s">
        <v>38</v>
      </c>
      <c r="H11" s="33" t="s">
        <v>38</v>
      </c>
      <c r="I11" s="33" t="s">
        <v>38</v>
      </c>
      <c r="J11" s="32" t="s">
        <v>37</v>
      </c>
      <c r="K11" s="33" t="s">
        <v>38</v>
      </c>
      <c r="M11" s="10" t="str">
        <f t="shared" ca="1" si="0"/>
        <v/>
      </c>
      <c r="O11" t="str">
        <f t="shared" si="1"/>
        <v>-</v>
      </c>
      <c r="P11">
        <f t="shared" ca="1" si="2"/>
        <v>0</v>
      </c>
      <c r="Q11">
        <f t="shared" si="3"/>
        <v>0</v>
      </c>
      <c r="R11">
        <f t="shared" ca="1" si="4"/>
        <v>0</v>
      </c>
      <c r="S11" t="e">
        <f>IF(H11="","",VLOOKUP(H11,'Соль SKU'!$A$1:$B$150,2,0))</f>
        <v>#N/A</v>
      </c>
      <c r="T11">
        <f t="shared" si="5"/>
        <v>9.4117647058823533</v>
      </c>
      <c r="U11">
        <f t="shared" si="6"/>
        <v>0</v>
      </c>
      <c r="V11">
        <f t="shared" si="7"/>
        <v>0</v>
      </c>
      <c r="W11" t="str">
        <f t="shared" ca="1" si="8"/>
        <v/>
      </c>
    </row>
    <row r="12" spans="1:23" x14ac:dyDescent="0.3">
      <c r="A12" s="28">
        <v>5</v>
      </c>
      <c r="B12" s="29" t="s">
        <v>59</v>
      </c>
      <c r="C12" s="29">
        <v>850</v>
      </c>
      <c r="D12" s="29" t="s">
        <v>61</v>
      </c>
      <c r="E12" s="29" t="s">
        <v>62</v>
      </c>
      <c r="H12" s="35" t="s">
        <v>71</v>
      </c>
      <c r="I12" s="35">
        <v>850</v>
      </c>
      <c r="J12" s="32" t="s">
        <v>37</v>
      </c>
      <c r="K12" s="33">
        <v>1</v>
      </c>
      <c r="M12" s="10" t="str">
        <f t="shared" ca="1" si="0"/>
        <v/>
      </c>
      <c r="O12">
        <f t="shared" si="1"/>
        <v>850</v>
      </c>
      <c r="P12">
        <f t="shared" ca="1" si="2"/>
        <v>0</v>
      </c>
      <c r="Q12">
        <f t="shared" si="3"/>
        <v>0</v>
      </c>
      <c r="R12">
        <f t="shared" ca="1" si="4"/>
        <v>0</v>
      </c>
      <c r="S12" t="e">
        <f>IF(H12="","",VLOOKUP(H12,'Соль SKU'!$A$1:$B$150,2,0))</f>
        <v>#N/A</v>
      </c>
      <c r="T12">
        <f t="shared" si="5"/>
        <v>9.4117647058823533</v>
      </c>
      <c r="U12">
        <f t="shared" si="6"/>
        <v>0</v>
      </c>
      <c r="V12">
        <f t="shared" si="7"/>
        <v>0</v>
      </c>
      <c r="W12" t="str">
        <f t="shared" ca="1" si="8"/>
        <v/>
      </c>
    </row>
    <row r="13" spans="1:23" x14ac:dyDescent="0.3">
      <c r="A13" s="25" t="s">
        <v>37</v>
      </c>
      <c r="B13" s="24" t="s">
        <v>38</v>
      </c>
      <c r="C13" s="24" t="s">
        <v>38</v>
      </c>
      <c r="D13" s="24" t="s">
        <v>38</v>
      </c>
      <c r="E13" s="24" t="s">
        <v>38</v>
      </c>
      <c r="H13" s="33" t="s">
        <v>38</v>
      </c>
      <c r="I13" s="33" t="s">
        <v>38</v>
      </c>
      <c r="J13" s="32" t="s">
        <v>37</v>
      </c>
      <c r="K13" s="33" t="s">
        <v>38</v>
      </c>
      <c r="M13" s="10" t="str">
        <f t="shared" ca="1" si="0"/>
        <v/>
      </c>
      <c r="O13" t="str">
        <f t="shared" si="1"/>
        <v>-</v>
      </c>
      <c r="P13">
        <f t="shared" ca="1" si="2"/>
        <v>0</v>
      </c>
      <c r="Q13">
        <f t="shared" si="3"/>
        <v>0</v>
      </c>
      <c r="R13">
        <f t="shared" ca="1" si="4"/>
        <v>0</v>
      </c>
      <c r="S13" t="e">
        <f>IF(H13="","",VLOOKUP(H13,'Соль SKU'!$A$1:$B$150,2,0))</f>
        <v>#N/A</v>
      </c>
      <c r="T13">
        <f t="shared" si="5"/>
        <v>9.4117647058823533</v>
      </c>
      <c r="U13">
        <f t="shared" si="6"/>
        <v>0</v>
      </c>
      <c r="V13">
        <f t="shared" si="7"/>
        <v>0</v>
      </c>
      <c r="W13" t="str">
        <f t="shared" ca="1" si="8"/>
        <v/>
      </c>
    </row>
    <row r="14" spans="1:23" x14ac:dyDescent="0.3">
      <c r="A14" s="28">
        <v>6</v>
      </c>
      <c r="B14" s="29" t="s">
        <v>59</v>
      </c>
      <c r="C14" s="29">
        <v>850</v>
      </c>
      <c r="D14" s="29" t="s">
        <v>61</v>
      </c>
      <c r="E14" s="29" t="s">
        <v>62</v>
      </c>
      <c r="H14" s="35" t="s">
        <v>71</v>
      </c>
      <c r="I14" s="35">
        <v>850</v>
      </c>
      <c r="J14" s="32" t="s">
        <v>37</v>
      </c>
      <c r="K14" s="33">
        <v>1</v>
      </c>
      <c r="M14" s="10" t="str">
        <f t="shared" ca="1" si="0"/>
        <v/>
      </c>
      <c r="O14">
        <f t="shared" si="1"/>
        <v>850</v>
      </c>
      <c r="P14">
        <f t="shared" ca="1" si="2"/>
        <v>0</v>
      </c>
      <c r="Q14">
        <f t="shared" si="3"/>
        <v>0</v>
      </c>
      <c r="R14">
        <f t="shared" ca="1" si="4"/>
        <v>0</v>
      </c>
      <c r="S14" t="e">
        <f>IF(H14="","",VLOOKUP(H14,'Соль SKU'!$A$1:$B$150,2,0))</f>
        <v>#N/A</v>
      </c>
      <c r="T14">
        <f t="shared" si="5"/>
        <v>9.4117647058823533</v>
      </c>
      <c r="U14">
        <f t="shared" si="6"/>
        <v>0</v>
      </c>
      <c r="V14">
        <f t="shared" si="7"/>
        <v>0</v>
      </c>
      <c r="W14" t="str">
        <f t="shared" ca="1" si="8"/>
        <v/>
      </c>
    </row>
    <row r="15" spans="1:23" x14ac:dyDescent="0.3">
      <c r="A15" s="25" t="s">
        <v>37</v>
      </c>
      <c r="B15" s="24" t="s">
        <v>38</v>
      </c>
      <c r="C15" s="24" t="s">
        <v>38</v>
      </c>
      <c r="D15" s="24" t="s">
        <v>38</v>
      </c>
      <c r="E15" s="24" t="s">
        <v>38</v>
      </c>
      <c r="H15" s="33" t="s">
        <v>38</v>
      </c>
      <c r="I15" s="33" t="s">
        <v>38</v>
      </c>
      <c r="J15" s="32" t="s">
        <v>37</v>
      </c>
      <c r="K15" s="33" t="s">
        <v>38</v>
      </c>
      <c r="M15" s="10" t="str">
        <f t="shared" ca="1" si="0"/>
        <v/>
      </c>
      <c r="O15" t="str">
        <f t="shared" si="1"/>
        <v>-</v>
      </c>
      <c r="P15">
        <f t="shared" ca="1" si="2"/>
        <v>0</v>
      </c>
      <c r="Q15">
        <f t="shared" si="3"/>
        <v>0</v>
      </c>
      <c r="R15">
        <f t="shared" ca="1" si="4"/>
        <v>0</v>
      </c>
      <c r="S15" t="e">
        <f>IF(H15="","",VLOOKUP(H15,'Соль SKU'!$A$1:$B$150,2,0))</f>
        <v>#N/A</v>
      </c>
      <c r="T15">
        <f t="shared" si="5"/>
        <v>9.4117647058823533</v>
      </c>
      <c r="U15">
        <f t="shared" si="6"/>
        <v>0</v>
      </c>
      <c r="V15">
        <f t="shared" si="7"/>
        <v>0</v>
      </c>
      <c r="W15" t="str">
        <f t="shared" ca="1" si="8"/>
        <v/>
      </c>
    </row>
    <row r="16" spans="1:23" x14ac:dyDescent="0.3">
      <c r="A16" s="27">
        <v>7</v>
      </c>
      <c r="B16" s="26" t="s">
        <v>57</v>
      </c>
      <c r="C16" s="26">
        <v>850</v>
      </c>
      <c r="D16" s="26" t="s">
        <v>60</v>
      </c>
      <c r="E16" s="26" t="s">
        <v>62</v>
      </c>
      <c r="H16" s="34" t="s">
        <v>72</v>
      </c>
      <c r="I16" s="34">
        <v>760</v>
      </c>
      <c r="J16" s="32" t="s">
        <v>37</v>
      </c>
      <c r="K16" s="33">
        <v>1</v>
      </c>
      <c r="M16" s="10" t="str">
        <f t="shared" ca="1" si="0"/>
        <v/>
      </c>
      <c r="O16">
        <f t="shared" si="1"/>
        <v>760</v>
      </c>
      <c r="P16">
        <f t="shared" ca="1" si="2"/>
        <v>0</v>
      </c>
      <c r="Q16">
        <f t="shared" si="3"/>
        <v>0</v>
      </c>
      <c r="R16">
        <f t="shared" ca="1" si="4"/>
        <v>0</v>
      </c>
      <c r="S16" t="e">
        <f>IF(H16="","",VLOOKUP(H16,'Соль SKU'!$A$1:$B$150,2,0))</f>
        <v>#N/A</v>
      </c>
      <c r="T16">
        <f t="shared" si="5"/>
        <v>9.4117647058823533</v>
      </c>
      <c r="U16">
        <f t="shared" si="6"/>
        <v>0</v>
      </c>
      <c r="V16">
        <f t="shared" si="7"/>
        <v>0</v>
      </c>
      <c r="W16" t="str">
        <f t="shared" ca="1" si="8"/>
        <v/>
      </c>
    </row>
    <row r="17" spans="1:23" x14ac:dyDescent="0.3">
      <c r="A17" s="28">
        <v>7</v>
      </c>
      <c r="B17" s="29" t="s">
        <v>57</v>
      </c>
      <c r="C17" s="29">
        <v>850</v>
      </c>
      <c r="D17" s="29" t="s">
        <v>61</v>
      </c>
      <c r="E17" s="29" t="s">
        <v>62</v>
      </c>
      <c r="H17" s="35" t="s">
        <v>73</v>
      </c>
      <c r="I17" s="35">
        <v>90</v>
      </c>
      <c r="J17" s="32" t="s">
        <v>37</v>
      </c>
      <c r="K17" s="33">
        <v>1</v>
      </c>
      <c r="M17" s="10" t="str">
        <f t="shared" ca="1" si="0"/>
        <v/>
      </c>
      <c r="O17">
        <f t="shared" si="1"/>
        <v>90</v>
      </c>
      <c r="P17">
        <f t="shared" ca="1" si="2"/>
        <v>0</v>
      </c>
      <c r="Q17">
        <f t="shared" si="3"/>
        <v>0</v>
      </c>
      <c r="R17">
        <f t="shared" ca="1" si="4"/>
        <v>0</v>
      </c>
      <c r="S17" t="e">
        <f>IF(H17="","",VLOOKUP(H17,'Соль SKU'!$A$1:$B$150,2,0))</f>
        <v>#N/A</v>
      </c>
      <c r="T17">
        <f t="shared" si="5"/>
        <v>9.4117647058823533</v>
      </c>
      <c r="U17">
        <f t="shared" si="6"/>
        <v>0</v>
      </c>
      <c r="V17">
        <f t="shared" si="7"/>
        <v>0</v>
      </c>
      <c r="W17" t="str">
        <f t="shared" ca="1" si="8"/>
        <v/>
      </c>
    </row>
    <row r="18" spans="1:23" x14ac:dyDescent="0.3">
      <c r="A18" s="25" t="s">
        <v>37</v>
      </c>
      <c r="B18" s="24" t="s">
        <v>38</v>
      </c>
      <c r="C18" s="24" t="s">
        <v>38</v>
      </c>
      <c r="D18" s="24" t="s">
        <v>38</v>
      </c>
      <c r="E18" s="24" t="s">
        <v>38</v>
      </c>
      <c r="H18" s="33" t="s">
        <v>38</v>
      </c>
      <c r="I18" s="33" t="s">
        <v>38</v>
      </c>
      <c r="J18" s="32" t="s">
        <v>37</v>
      </c>
      <c r="K18" s="33" t="s">
        <v>38</v>
      </c>
      <c r="M18" s="10" t="str">
        <f t="shared" ca="1" si="0"/>
        <v/>
      </c>
      <c r="O18" t="str">
        <f t="shared" si="1"/>
        <v>-</v>
      </c>
      <c r="P18">
        <f t="shared" ca="1" si="2"/>
        <v>0</v>
      </c>
      <c r="Q18">
        <f t="shared" si="3"/>
        <v>0</v>
      </c>
      <c r="R18">
        <f t="shared" ca="1" si="4"/>
        <v>0</v>
      </c>
      <c r="S18" t="e">
        <f>IF(H18="","",VLOOKUP(H18,'Соль SKU'!$A$1:$B$150,2,0))</f>
        <v>#N/A</v>
      </c>
      <c r="T18">
        <f t="shared" si="5"/>
        <v>9.4117647058823533</v>
      </c>
      <c r="U18">
        <f t="shared" si="6"/>
        <v>0</v>
      </c>
      <c r="V18">
        <f t="shared" si="7"/>
        <v>0</v>
      </c>
      <c r="W18" t="str">
        <f t="shared" ca="1" si="8"/>
        <v/>
      </c>
    </row>
    <row r="19" spans="1:23" x14ac:dyDescent="0.3">
      <c r="A19" s="28">
        <v>8</v>
      </c>
      <c r="B19" s="29" t="s">
        <v>57</v>
      </c>
      <c r="C19" s="29">
        <v>850</v>
      </c>
      <c r="D19" s="29" t="s">
        <v>61</v>
      </c>
      <c r="E19" s="29" t="s">
        <v>62</v>
      </c>
      <c r="H19" s="35" t="s">
        <v>73</v>
      </c>
      <c r="I19" s="35">
        <v>850</v>
      </c>
      <c r="J19" s="32" t="s">
        <v>37</v>
      </c>
      <c r="K19" s="33">
        <v>1</v>
      </c>
      <c r="M19" s="10" t="str">
        <f t="shared" ca="1" si="0"/>
        <v/>
      </c>
      <c r="O19">
        <f t="shared" si="1"/>
        <v>850</v>
      </c>
      <c r="P19">
        <f t="shared" ca="1" si="2"/>
        <v>0</v>
      </c>
      <c r="Q19">
        <f t="shared" si="3"/>
        <v>0</v>
      </c>
      <c r="R19">
        <f t="shared" ca="1" si="4"/>
        <v>0</v>
      </c>
      <c r="S19" t="e">
        <f>IF(H19="","",VLOOKUP(H19,'Соль SKU'!$A$1:$B$150,2,0))</f>
        <v>#N/A</v>
      </c>
      <c r="T19">
        <f t="shared" si="5"/>
        <v>9.4117647058823533</v>
      </c>
      <c r="U19">
        <f t="shared" si="6"/>
        <v>0</v>
      </c>
      <c r="V19">
        <f t="shared" si="7"/>
        <v>0</v>
      </c>
      <c r="W19" t="str">
        <f t="shared" ca="1" si="8"/>
        <v/>
      </c>
    </row>
    <row r="20" spans="1:23" x14ac:dyDescent="0.3">
      <c r="A20" s="25" t="s">
        <v>37</v>
      </c>
      <c r="B20" s="24" t="s">
        <v>38</v>
      </c>
      <c r="C20" s="24" t="s">
        <v>38</v>
      </c>
      <c r="D20" s="24" t="s">
        <v>38</v>
      </c>
      <c r="E20" s="24" t="s">
        <v>38</v>
      </c>
      <c r="H20" s="33" t="s">
        <v>38</v>
      </c>
      <c r="I20" s="33" t="s">
        <v>38</v>
      </c>
      <c r="J20" s="32" t="s">
        <v>37</v>
      </c>
      <c r="K20" s="33" t="s">
        <v>38</v>
      </c>
      <c r="M20" s="10" t="str">
        <f t="shared" ca="1" si="0"/>
        <v/>
      </c>
      <c r="O20" t="str">
        <f t="shared" si="1"/>
        <v>-</v>
      </c>
      <c r="P20">
        <f t="shared" ca="1" si="2"/>
        <v>0</v>
      </c>
      <c r="Q20">
        <f t="shared" si="3"/>
        <v>0</v>
      </c>
      <c r="R20">
        <f t="shared" ca="1" si="4"/>
        <v>0</v>
      </c>
      <c r="S20" t="e">
        <f>IF(H20="","",VLOOKUP(H20,'Соль SKU'!$A$1:$B$150,2,0))</f>
        <v>#N/A</v>
      </c>
      <c r="T20">
        <f t="shared" si="5"/>
        <v>9.4117647058823533</v>
      </c>
      <c r="U20">
        <f t="shared" si="6"/>
        <v>0</v>
      </c>
      <c r="V20">
        <f t="shared" si="7"/>
        <v>0</v>
      </c>
      <c r="W20" t="str">
        <f t="shared" ca="1" si="8"/>
        <v/>
      </c>
    </row>
    <row r="21" spans="1:23" x14ac:dyDescent="0.3">
      <c r="A21" s="28">
        <v>9</v>
      </c>
      <c r="B21" s="29" t="s">
        <v>57</v>
      </c>
      <c r="C21" s="29">
        <v>850</v>
      </c>
      <c r="D21" s="29" t="s">
        <v>61</v>
      </c>
      <c r="E21" s="29" t="s">
        <v>62</v>
      </c>
      <c r="H21" s="35" t="s">
        <v>73</v>
      </c>
      <c r="I21" s="35">
        <v>850</v>
      </c>
      <c r="J21" s="32" t="s">
        <v>37</v>
      </c>
      <c r="K21" s="33">
        <v>1</v>
      </c>
      <c r="M21" s="10" t="str">
        <f t="shared" ca="1" si="0"/>
        <v/>
      </c>
      <c r="O21">
        <f t="shared" si="1"/>
        <v>850</v>
      </c>
      <c r="P21">
        <f t="shared" ca="1" si="2"/>
        <v>0</v>
      </c>
      <c r="Q21">
        <f t="shared" si="3"/>
        <v>0</v>
      </c>
      <c r="R21">
        <f t="shared" ca="1" si="4"/>
        <v>0</v>
      </c>
      <c r="S21" t="e">
        <f>IF(H21="","",VLOOKUP(H21,'Соль SKU'!$A$1:$B$150,2,0))</f>
        <v>#N/A</v>
      </c>
      <c r="T21">
        <f t="shared" si="5"/>
        <v>9.4117647058823533</v>
      </c>
      <c r="U21">
        <f t="shared" si="6"/>
        <v>0</v>
      </c>
      <c r="V21">
        <f t="shared" si="7"/>
        <v>0</v>
      </c>
      <c r="W21" t="str">
        <f t="shared" ca="1" si="8"/>
        <v/>
      </c>
    </row>
    <row r="22" spans="1:23" x14ac:dyDescent="0.3">
      <c r="A22" s="25" t="s">
        <v>37</v>
      </c>
      <c r="B22" s="24" t="s">
        <v>38</v>
      </c>
      <c r="C22" s="24" t="s">
        <v>38</v>
      </c>
      <c r="D22" s="24" t="s">
        <v>38</v>
      </c>
      <c r="E22" s="24" t="s">
        <v>38</v>
      </c>
      <c r="H22" s="33" t="s">
        <v>38</v>
      </c>
      <c r="I22" s="33" t="s">
        <v>38</v>
      </c>
      <c r="J22" s="32" t="s">
        <v>37</v>
      </c>
      <c r="K22" s="33" t="s">
        <v>38</v>
      </c>
      <c r="M22" s="10" t="str">
        <f t="shared" ca="1" si="0"/>
        <v/>
      </c>
      <c r="O22" t="str">
        <f t="shared" si="1"/>
        <v>-</v>
      </c>
      <c r="P22">
        <f t="shared" ca="1" si="2"/>
        <v>0</v>
      </c>
      <c r="Q22">
        <f t="shared" si="3"/>
        <v>0</v>
      </c>
      <c r="R22">
        <f t="shared" ca="1" si="4"/>
        <v>0</v>
      </c>
      <c r="S22" t="e">
        <f>IF(H22="","",VLOOKUP(H22,'Соль SKU'!$A$1:$B$150,2,0))</f>
        <v>#N/A</v>
      </c>
      <c r="T22">
        <f t="shared" si="5"/>
        <v>9.4117647058823533</v>
      </c>
      <c r="U22">
        <f t="shared" si="6"/>
        <v>0</v>
      </c>
      <c r="V22">
        <f t="shared" si="7"/>
        <v>0</v>
      </c>
      <c r="W22" t="str">
        <f t="shared" ca="1" si="8"/>
        <v/>
      </c>
    </row>
    <row r="23" spans="1:23" x14ac:dyDescent="0.3">
      <c r="A23" s="28">
        <v>10</v>
      </c>
      <c r="B23" s="29" t="s">
        <v>57</v>
      </c>
      <c r="C23" s="29">
        <v>850</v>
      </c>
      <c r="D23" s="29" t="s">
        <v>61</v>
      </c>
      <c r="E23" s="29" t="s">
        <v>62</v>
      </c>
      <c r="H23" s="35" t="s">
        <v>73</v>
      </c>
      <c r="I23" s="35">
        <v>850</v>
      </c>
      <c r="J23" s="32" t="s">
        <v>37</v>
      </c>
      <c r="K23" s="33">
        <v>1</v>
      </c>
      <c r="M23" s="10" t="str">
        <f t="shared" ca="1" si="0"/>
        <v/>
      </c>
      <c r="O23">
        <f t="shared" si="1"/>
        <v>850</v>
      </c>
      <c r="P23">
        <f t="shared" ca="1" si="2"/>
        <v>0</v>
      </c>
      <c r="Q23">
        <f t="shared" si="3"/>
        <v>0</v>
      </c>
      <c r="R23">
        <f t="shared" ca="1" si="4"/>
        <v>0</v>
      </c>
      <c r="S23" t="e">
        <f>IF(H23="","",VLOOKUP(H23,'Соль SKU'!$A$1:$B$150,2,0))</f>
        <v>#N/A</v>
      </c>
      <c r="T23">
        <f t="shared" si="5"/>
        <v>9.4117647058823533</v>
      </c>
      <c r="U23">
        <f t="shared" si="6"/>
        <v>0</v>
      </c>
      <c r="V23">
        <f t="shared" si="7"/>
        <v>0</v>
      </c>
      <c r="W23" t="str">
        <f t="shared" ca="1" si="8"/>
        <v/>
      </c>
    </row>
    <row r="24" spans="1:23" x14ac:dyDescent="0.3">
      <c r="A24" s="25" t="s">
        <v>37</v>
      </c>
      <c r="B24" s="24" t="s">
        <v>38</v>
      </c>
      <c r="C24" s="24" t="s">
        <v>38</v>
      </c>
      <c r="D24" s="24" t="s">
        <v>38</v>
      </c>
      <c r="E24" s="24" t="s">
        <v>38</v>
      </c>
      <c r="H24" s="33" t="s">
        <v>38</v>
      </c>
      <c r="I24" s="33" t="s">
        <v>38</v>
      </c>
      <c r="J24" s="32" t="s">
        <v>37</v>
      </c>
      <c r="K24" s="33" t="s">
        <v>38</v>
      </c>
      <c r="M24" s="10" t="str">
        <f t="shared" ca="1" si="0"/>
        <v/>
      </c>
      <c r="O24" t="str">
        <f t="shared" si="1"/>
        <v>-</v>
      </c>
      <c r="P24">
        <f t="shared" ca="1" si="2"/>
        <v>0</v>
      </c>
      <c r="Q24">
        <f t="shared" si="3"/>
        <v>0</v>
      </c>
      <c r="R24">
        <f t="shared" ca="1" si="4"/>
        <v>0</v>
      </c>
      <c r="S24" t="e">
        <f>IF(H24="","",VLOOKUP(H24,'Соль SKU'!$A$1:$B$150,2,0))</f>
        <v>#N/A</v>
      </c>
      <c r="T24">
        <f t="shared" si="5"/>
        <v>9.4117647058823533</v>
      </c>
      <c r="U24">
        <f t="shared" si="6"/>
        <v>0</v>
      </c>
      <c r="V24">
        <f t="shared" si="7"/>
        <v>0</v>
      </c>
      <c r="W24" t="str">
        <f t="shared" ca="1" si="8"/>
        <v/>
      </c>
    </row>
    <row r="25" spans="1:23" x14ac:dyDescent="0.3">
      <c r="A25" s="28">
        <v>11</v>
      </c>
      <c r="B25" s="29" t="s">
        <v>57</v>
      </c>
      <c r="C25" s="29">
        <v>850</v>
      </c>
      <c r="D25" s="29" t="s">
        <v>61</v>
      </c>
      <c r="E25" s="29" t="s">
        <v>62</v>
      </c>
      <c r="H25" s="35" t="s">
        <v>73</v>
      </c>
      <c r="I25" s="35">
        <v>850</v>
      </c>
      <c r="J25" s="32" t="s">
        <v>37</v>
      </c>
      <c r="K25" s="33">
        <v>1</v>
      </c>
      <c r="M25" s="10" t="str">
        <f t="shared" ca="1" si="0"/>
        <v/>
      </c>
      <c r="O25">
        <f t="shared" si="1"/>
        <v>850</v>
      </c>
      <c r="P25">
        <f t="shared" ca="1" si="2"/>
        <v>0</v>
      </c>
      <c r="Q25">
        <f t="shared" si="3"/>
        <v>0</v>
      </c>
      <c r="R25">
        <f t="shared" ca="1" si="4"/>
        <v>0</v>
      </c>
      <c r="S25" t="e">
        <f>IF(H25="","",VLOOKUP(H25,'Соль SKU'!$A$1:$B$150,2,0))</f>
        <v>#N/A</v>
      </c>
      <c r="T25">
        <f t="shared" si="5"/>
        <v>9.4117647058823533</v>
      </c>
      <c r="U25">
        <f t="shared" si="6"/>
        <v>0</v>
      </c>
      <c r="V25">
        <f t="shared" si="7"/>
        <v>0</v>
      </c>
      <c r="W25" t="str">
        <f t="shared" ca="1" si="8"/>
        <v/>
      </c>
    </row>
    <row r="26" spans="1:23" x14ac:dyDescent="0.3">
      <c r="A26" s="25" t="s">
        <v>37</v>
      </c>
      <c r="B26" s="24" t="s">
        <v>38</v>
      </c>
      <c r="C26" s="24" t="s">
        <v>38</v>
      </c>
      <c r="D26" s="24" t="s">
        <v>38</v>
      </c>
      <c r="E26" s="24" t="s">
        <v>38</v>
      </c>
      <c r="H26" s="33" t="s">
        <v>38</v>
      </c>
      <c r="I26" s="33" t="s">
        <v>38</v>
      </c>
      <c r="J26" s="32" t="s">
        <v>37</v>
      </c>
      <c r="K26" s="33" t="s">
        <v>38</v>
      </c>
      <c r="M26" s="10" t="str">
        <f t="shared" ca="1" si="0"/>
        <v/>
      </c>
      <c r="O26" t="str">
        <f t="shared" si="1"/>
        <v>-</v>
      </c>
      <c r="P26">
        <f t="shared" ca="1" si="2"/>
        <v>0</v>
      </c>
      <c r="Q26">
        <f t="shared" si="3"/>
        <v>0</v>
      </c>
      <c r="R26">
        <f t="shared" ca="1" si="4"/>
        <v>0</v>
      </c>
      <c r="S26" t="e">
        <f>IF(H26="","",VLOOKUP(H26,'Соль SKU'!$A$1:$B$150,2,0))</f>
        <v>#N/A</v>
      </c>
      <c r="T26">
        <f t="shared" si="5"/>
        <v>9.4117647058823533</v>
      </c>
      <c r="U26">
        <f t="shared" si="6"/>
        <v>0</v>
      </c>
      <c r="V26">
        <f t="shared" si="7"/>
        <v>0</v>
      </c>
      <c r="W26" t="str">
        <f t="shared" ca="1" si="8"/>
        <v/>
      </c>
    </row>
    <row r="27" spans="1:23" x14ac:dyDescent="0.3">
      <c r="A27" s="28">
        <v>12</v>
      </c>
      <c r="B27" s="29" t="s">
        <v>57</v>
      </c>
      <c r="C27" s="29">
        <v>850</v>
      </c>
      <c r="D27" s="29" t="s">
        <v>61</v>
      </c>
      <c r="E27" s="29" t="s">
        <v>62</v>
      </c>
      <c r="H27" s="35" t="s">
        <v>73</v>
      </c>
      <c r="I27" s="35">
        <v>850</v>
      </c>
      <c r="J27" s="32" t="s">
        <v>37</v>
      </c>
      <c r="K27" s="33">
        <v>1</v>
      </c>
      <c r="M27" s="10" t="str">
        <f t="shared" ca="1" si="0"/>
        <v/>
      </c>
      <c r="O27">
        <f t="shared" si="1"/>
        <v>850</v>
      </c>
      <c r="P27">
        <f t="shared" ca="1" si="2"/>
        <v>0</v>
      </c>
      <c r="Q27">
        <f t="shared" si="3"/>
        <v>0</v>
      </c>
      <c r="R27">
        <f t="shared" ca="1" si="4"/>
        <v>0</v>
      </c>
      <c r="S27" t="e">
        <f>IF(H27="","",VLOOKUP(H27,'Соль SKU'!$A$1:$B$150,2,0))</f>
        <v>#N/A</v>
      </c>
      <c r="T27">
        <f t="shared" si="5"/>
        <v>9.4117647058823533</v>
      </c>
      <c r="U27">
        <f t="shared" si="6"/>
        <v>0</v>
      </c>
      <c r="V27">
        <f t="shared" si="7"/>
        <v>0</v>
      </c>
      <c r="W27" t="str">
        <f t="shared" ca="1" si="8"/>
        <v/>
      </c>
    </row>
    <row r="28" spans="1:23" x14ac:dyDescent="0.3">
      <c r="A28" s="25" t="s">
        <v>37</v>
      </c>
      <c r="B28" s="24" t="s">
        <v>38</v>
      </c>
      <c r="C28" s="24" t="s">
        <v>38</v>
      </c>
      <c r="D28" s="24" t="s">
        <v>38</v>
      </c>
      <c r="E28" s="24" t="s">
        <v>38</v>
      </c>
      <c r="H28" s="33" t="s">
        <v>38</v>
      </c>
      <c r="I28" s="33" t="s">
        <v>38</v>
      </c>
      <c r="J28" s="32" t="s">
        <v>37</v>
      </c>
      <c r="K28" s="33" t="s">
        <v>38</v>
      </c>
      <c r="M28" s="10" t="str">
        <f t="shared" ca="1" si="0"/>
        <v/>
      </c>
      <c r="O28" t="str">
        <f t="shared" si="1"/>
        <v>-</v>
      </c>
      <c r="P28">
        <f t="shared" ca="1" si="2"/>
        <v>0</v>
      </c>
      <c r="Q28">
        <f t="shared" si="3"/>
        <v>0</v>
      </c>
      <c r="R28">
        <f t="shared" ca="1" si="4"/>
        <v>0</v>
      </c>
      <c r="S28" t="e">
        <f>IF(H28="","",VLOOKUP(H28,'Соль SKU'!$A$1:$B$150,2,0))</f>
        <v>#N/A</v>
      </c>
      <c r="T28">
        <f t="shared" si="5"/>
        <v>9.4117647058823533</v>
      </c>
      <c r="U28">
        <f t="shared" si="6"/>
        <v>0</v>
      </c>
      <c r="V28">
        <f t="shared" si="7"/>
        <v>0</v>
      </c>
      <c r="W28" t="str">
        <f t="shared" ca="1" si="8"/>
        <v/>
      </c>
    </row>
    <row r="29" spans="1:23" x14ac:dyDescent="0.3">
      <c r="A29" s="29">
        <v>13</v>
      </c>
      <c r="B29" s="29" t="s">
        <v>57</v>
      </c>
      <c r="C29" s="29">
        <v>850</v>
      </c>
      <c r="D29" s="29" t="s">
        <v>61</v>
      </c>
      <c r="E29" s="29" t="s">
        <v>63</v>
      </c>
      <c r="H29" s="35" t="s">
        <v>74</v>
      </c>
      <c r="I29" s="35">
        <v>850</v>
      </c>
      <c r="J29" s="32" t="s">
        <v>37</v>
      </c>
      <c r="K29" s="33">
        <v>1</v>
      </c>
      <c r="M29" s="10" t="str">
        <f t="shared" ca="1" si="0"/>
        <v/>
      </c>
      <c r="O29">
        <f t="shared" si="1"/>
        <v>850</v>
      </c>
      <c r="P29">
        <f t="shared" ca="1" si="2"/>
        <v>0</v>
      </c>
      <c r="Q29">
        <f t="shared" si="3"/>
        <v>0</v>
      </c>
      <c r="R29">
        <f t="shared" ca="1" si="4"/>
        <v>0</v>
      </c>
      <c r="S29" t="e">
        <f>IF(H29="","",VLOOKUP(H29,'Соль SKU'!$A$1:$B$150,2,0))</f>
        <v>#N/A</v>
      </c>
      <c r="T29">
        <f t="shared" si="5"/>
        <v>9.4117647058823533</v>
      </c>
      <c r="U29">
        <f t="shared" si="6"/>
        <v>0</v>
      </c>
      <c r="V29">
        <f t="shared" si="7"/>
        <v>0</v>
      </c>
      <c r="W29" t="str">
        <f t="shared" ca="1" si="8"/>
        <v/>
      </c>
    </row>
    <row r="30" spans="1:23" x14ac:dyDescent="0.3">
      <c r="A30" s="23"/>
      <c r="B30" s="24" t="s">
        <v>38</v>
      </c>
      <c r="C30" s="24" t="s">
        <v>38</v>
      </c>
      <c r="D30" s="24" t="s">
        <v>38</v>
      </c>
      <c r="E30" s="24" t="s">
        <v>38</v>
      </c>
      <c r="H30" s="33" t="s">
        <v>38</v>
      </c>
      <c r="I30" s="33" t="s">
        <v>38</v>
      </c>
      <c r="J30" s="32" t="s">
        <v>37</v>
      </c>
      <c r="K30" s="33" t="s">
        <v>38</v>
      </c>
      <c r="M30" s="10" t="str">
        <f t="shared" ca="1" si="0"/>
        <v/>
      </c>
      <c r="O30" t="str">
        <f t="shared" si="1"/>
        <v>-</v>
      </c>
      <c r="P30">
        <f t="shared" ca="1" si="2"/>
        <v>0</v>
      </c>
      <c r="Q30">
        <f t="shared" si="3"/>
        <v>0</v>
      </c>
      <c r="R30">
        <f t="shared" ca="1" si="4"/>
        <v>0</v>
      </c>
      <c r="S30" t="e">
        <f>IF(H30="","",VLOOKUP(H30,'Соль SKU'!$A$1:$B$150,2,0))</f>
        <v>#N/A</v>
      </c>
      <c r="T30">
        <f t="shared" si="5"/>
        <v>9.4117647058823533</v>
      </c>
      <c r="U30">
        <f t="shared" si="6"/>
        <v>0</v>
      </c>
      <c r="V30">
        <f t="shared" si="7"/>
        <v>0</v>
      </c>
      <c r="W30" t="str">
        <f t="shared" ca="1" si="8"/>
        <v/>
      </c>
    </row>
    <row r="31" spans="1:23" x14ac:dyDescent="0.3">
      <c r="A31" s="29">
        <v>14</v>
      </c>
      <c r="B31" s="29" t="s">
        <v>57</v>
      </c>
      <c r="C31" s="29">
        <v>850</v>
      </c>
      <c r="D31" s="29" t="s">
        <v>61</v>
      </c>
      <c r="E31" s="29" t="s">
        <v>63</v>
      </c>
      <c r="H31" s="35" t="s">
        <v>74</v>
      </c>
      <c r="I31" s="35">
        <v>850</v>
      </c>
      <c r="J31" s="32" t="s">
        <v>37</v>
      </c>
      <c r="K31" s="33">
        <v>1</v>
      </c>
      <c r="M31" s="10" t="str">
        <f t="shared" ca="1" si="0"/>
        <v/>
      </c>
      <c r="O31">
        <f t="shared" si="1"/>
        <v>850</v>
      </c>
      <c r="P31">
        <f t="shared" ca="1" si="2"/>
        <v>0</v>
      </c>
      <c r="Q31">
        <f t="shared" si="3"/>
        <v>0</v>
      </c>
      <c r="R31">
        <f t="shared" ca="1" si="4"/>
        <v>0</v>
      </c>
      <c r="S31" t="e">
        <f>IF(H31="","",VLOOKUP(H31,'Соль SKU'!$A$1:$B$150,2,0))</f>
        <v>#N/A</v>
      </c>
      <c r="T31">
        <f t="shared" si="5"/>
        <v>9.4117647058823533</v>
      </c>
      <c r="U31">
        <f t="shared" si="6"/>
        <v>0</v>
      </c>
      <c r="V31">
        <f t="shared" si="7"/>
        <v>0</v>
      </c>
      <c r="W31" t="str">
        <f t="shared" ca="1" si="8"/>
        <v/>
      </c>
    </row>
    <row r="32" spans="1:23" x14ac:dyDescent="0.3">
      <c r="A32" s="23"/>
      <c r="B32" s="24" t="s">
        <v>38</v>
      </c>
      <c r="C32" s="24" t="s">
        <v>38</v>
      </c>
      <c r="D32" s="24" t="s">
        <v>38</v>
      </c>
      <c r="E32" s="24" t="s">
        <v>38</v>
      </c>
      <c r="H32" s="33" t="s">
        <v>38</v>
      </c>
      <c r="I32" s="33" t="s">
        <v>38</v>
      </c>
      <c r="J32" s="32" t="s">
        <v>37</v>
      </c>
      <c r="K32" s="33" t="s">
        <v>38</v>
      </c>
      <c r="M32" s="10" t="str">
        <f t="shared" ca="1" si="0"/>
        <v/>
      </c>
      <c r="O32" t="str">
        <f t="shared" si="1"/>
        <v>-</v>
      </c>
      <c r="P32">
        <f t="shared" ca="1" si="2"/>
        <v>0</v>
      </c>
      <c r="Q32">
        <f t="shared" si="3"/>
        <v>0</v>
      </c>
      <c r="R32">
        <f t="shared" ca="1" si="4"/>
        <v>0</v>
      </c>
      <c r="S32" t="e">
        <f>IF(H32="","",VLOOKUP(H32,'Соль SKU'!$A$1:$B$150,2,0))</f>
        <v>#N/A</v>
      </c>
      <c r="T32">
        <f t="shared" si="5"/>
        <v>9.4117647058823533</v>
      </c>
      <c r="U32">
        <f t="shared" si="6"/>
        <v>0</v>
      </c>
      <c r="V32">
        <f t="shared" si="7"/>
        <v>0</v>
      </c>
      <c r="W32" t="str">
        <f t="shared" ca="1" si="8"/>
        <v/>
      </c>
    </row>
    <row r="33" spans="1:23" x14ac:dyDescent="0.3">
      <c r="A33" s="26">
        <v>15</v>
      </c>
      <c r="B33" s="26" t="s">
        <v>59</v>
      </c>
      <c r="C33" s="26">
        <v>850</v>
      </c>
      <c r="D33" s="26" t="s">
        <v>60</v>
      </c>
      <c r="E33" s="26" t="s">
        <v>64</v>
      </c>
      <c r="H33" s="34" t="s">
        <v>75</v>
      </c>
      <c r="I33" s="34">
        <v>491</v>
      </c>
      <c r="J33" s="32" t="s">
        <v>37</v>
      </c>
      <c r="K33" s="33">
        <v>1</v>
      </c>
      <c r="M33" s="10" t="str">
        <f t="shared" ca="1" si="0"/>
        <v/>
      </c>
      <c r="O33">
        <f t="shared" si="1"/>
        <v>491</v>
      </c>
      <c r="P33">
        <f t="shared" ca="1" si="2"/>
        <v>0</v>
      </c>
      <c r="Q33">
        <f t="shared" si="3"/>
        <v>0</v>
      </c>
      <c r="R33">
        <f t="shared" ca="1" si="4"/>
        <v>0</v>
      </c>
      <c r="S33" t="e">
        <f>IF(H33="","",VLOOKUP(H33,'Соль SKU'!$A$1:$B$150,2,0))</f>
        <v>#N/A</v>
      </c>
      <c r="T33">
        <f t="shared" si="5"/>
        <v>9.4117647058823533</v>
      </c>
      <c r="U33">
        <f t="shared" si="6"/>
        <v>0</v>
      </c>
      <c r="V33">
        <f t="shared" si="7"/>
        <v>0</v>
      </c>
      <c r="W33" t="str">
        <f t="shared" ca="1" si="8"/>
        <v/>
      </c>
    </row>
    <row r="34" spans="1:23" x14ac:dyDescent="0.3">
      <c r="A34" s="26">
        <v>15</v>
      </c>
      <c r="B34" s="26" t="s">
        <v>59</v>
      </c>
      <c r="C34" s="26">
        <v>850</v>
      </c>
      <c r="D34" s="26" t="s">
        <v>60</v>
      </c>
      <c r="E34" s="26" t="s">
        <v>64</v>
      </c>
      <c r="H34" s="34" t="s">
        <v>76</v>
      </c>
      <c r="I34" s="34">
        <v>359</v>
      </c>
      <c r="J34" s="32" t="s">
        <v>37</v>
      </c>
      <c r="K34" s="33">
        <v>1</v>
      </c>
      <c r="M34" s="10" t="str">
        <f t="shared" ref="M34:M65" ca="1" si="9">IF(L34="", IF(W34=0, "", W34), IF(U34 = "", "", IF(U34/T34 = 0, "", U34/T34)))</f>
        <v/>
      </c>
      <c r="O34">
        <f t="shared" ref="O34:O65" si="10">IF(N34 = "-", -V34,I34)</f>
        <v>359</v>
      </c>
      <c r="P34">
        <f t="shared" ref="P34:P65" ca="1" si="11">IF(N34 = "-", SUM(INDIRECT(ADDRESS(2,COLUMN(O34)) &amp; ":" &amp; ADDRESS(ROW(),COLUMN(O34)))), 0)</f>
        <v>0</v>
      </c>
      <c r="Q34">
        <f t="shared" ref="Q34:Q65" si="12">IF(N34="-",1,0)</f>
        <v>0</v>
      </c>
      <c r="R34">
        <f t="shared" ref="R34:R65" ca="1" si="13">IF(P34 = 0, INDIRECT("R" &amp; ROW() - 1), P34)</f>
        <v>0</v>
      </c>
      <c r="S34" t="e">
        <f>IF(H34="","",VLOOKUP(H34,'Соль SKU'!$A$1:$B$150,2,0))</f>
        <v>#N/A</v>
      </c>
      <c r="T34">
        <f t="shared" ref="T34:T65" si="14">8000/850</f>
        <v>9.4117647058823533</v>
      </c>
      <c r="U34">
        <f t="shared" ref="U34:U65" si="15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>
        <f t="shared" ref="V34:V65" si="16">IF(U34 = "", "", U34/T34)</f>
        <v>0</v>
      </c>
      <c r="W34" t="str">
        <f t="shared" ref="W34:W65" ca="1" si="17">IF(N34="", "", MAX(ROUND(-(INDIRECT("R" &amp; ROW() - 1) - R34)/850, 0), 1) * 850)</f>
        <v/>
      </c>
    </row>
    <row r="35" spans="1:23" x14ac:dyDescent="0.3">
      <c r="A35" s="23"/>
      <c r="B35" s="24" t="s">
        <v>38</v>
      </c>
      <c r="C35" s="24" t="s">
        <v>38</v>
      </c>
      <c r="D35" s="24" t="s">
        <v>38</v>
      </c>
      <c r="E35" s="24" t="s">
        <v>38</v>
      </c>
      <c r="H35" s="33" t="s">
        <v>38</v>
      </c>
      <c r="I35" s="33" t="s">
        <v>38</v>
      </c>
      <c r="J35" s="32" t="s">
        <v>37</v>
      </c>
      <c r="K35" s="33" t="s">
        <v>38</v>
      </c>
      <c r="M35" s="10" t="str">
        <f t="shared" ca="1" si="9"/>
        <v/>
      </c>
      <c r="O35" t="str">
        <f t="shared" si="10"/>
        <v>-</v>
      </c>
      <c r="P35">
        <f t="shared" ca="1" si="11"/>
        <v>0</v>
      </c>
      <c r="Q35">
        <f t="shared" si="12"/>
        <v>0</v>
      </c>
      <c r="R35">
        <f t="shared" ca="1" si="13"/>
        <v>0</v>
      </c>
      <c r="S35" t="e">
        <f>IF(H35="","",VLOOKUP(H35,'Соль SKU'!$A$1:$B$150,2,0))</f>
        <v>#N/A</v>
      </c>
      <c r="T35">
        <f t="shared" si="14"/>
        <v>9.4117647058823533</v>
      </c>
      <c r="U35">
        <f t="shared" si="15"/>
        <v>0</v>
      </c>
      <c r="V35">
        <f t="shared" si="16"/>
        <v>0</v>
      </c>
      <c r="W35" t="str">
        <f t="shared" ca="1" si="17"/>
        <v/>
      </c>
    </row>
    <row r="36" spans="1:23" x14ac:dyDescent="0.3">
      <c r="A36" s="26">
        <v>16</v>
      </c>
      <c r="B36" s="26" t="s">
        <v>57</v>
      </c>
      <c r="C36" s="26">
        <v>850</v>
      </c>
      <c r="D36" s="26" t="s">
        <v>60</v>
      </c>
      <c r="E36" s="26" t="s">
        <v>64</v>
      </c>
      <c r="H36" s="34" t="s">
        <v>77</v>
      </c>
      <c r="I36" s="34">
        <v>850</v>
      </c>
      <c r="J36" s="32" t="s">
        <v>37</v>
      </c>
      <c r="K36" s="33">
        <v>1</v>
      </c>
      <c r="M36" s="10" t="str">
        <f t="shared" ca="1" si="9"/>
        <v/>
      </c>
      <c r="O36">
        <f t="shared" si="10"/>
        <v>850</v>
      </c>
      <c r="P36">
        <f t="shared" ca="1" si="11"/>
        <v>0</v>
      </c>
      <c r="Q36">
        <f t="shared" si="12"/>
        <v>0</v>
      </c>
      <c r="R36">
        <f t="shared" ca="1" si="13"/>
        <v>0</v>
      </c>
      <c r="S36" t="e">
        <f>IF(H36="","",VLOOKUP(H36,'Соль SKU'!$A$1:$B$150,2,0))</f>
        <v>#N/A</v>
      </c>
      <c r="T36">
        <f t="shared" si="14"/>
        <v>9.4117647058823533</v>
      </c>
      <c r="U36">
        <f t="shared" si="15"/>
        <v>0</v>
      </c>
      <c r="V36">
        <f t="shared" si="16"/>
        <v>0</v>
      </c>
      <c r="W36" t="str">
        <f t="shared" ca="1" si="17"/>
        <v/>
      </c>
    </row>
    <row r="37" spans="1:23" x14ac:dyDescent="0.3">
      <c r="A37" s="23"/>
      <c r="B37" s="24" t="s">
        <v>38</v>
      </c>
      <c r="C37" s="24" t="s">
        <v>38</v>
      </c>
      <c r="D37" s="24" t="s">
        <v>38</v>
      </c>
      <c r="E37" s="24" t="s">
        <v>38</v>
      </c>
      <c r="H37" s="33" t="s">
        <v>38</v>
      </c>
      <c r="I37" s="33" t="s">
        <v>38</v>
      </c>
      <c r="J37" s="32" t="s">
        <v>37</v>
      </c>
      <c r="K37" s="33" t="s">
        <v>38</v>
      </c>
      <c r="M37" s="10" t="str">
        <f t="shared" ca="1" si="9"/>
        <v/>
      </c>
      <c r="O37" t="str">
        <f t="shared" si="10"/>
        <v>-</v>
      </c>
      <c r="P37">
        <f t="shared" ca="1" si="11"/>
        <v>0</v>
      </c>
      <c r="Q37">
        <f t="shared" si="12"/>
        <v>0</v>
      </c>
      <c r="R37">
        <f t="shared" ca="1" si="13"/>
        <v>0</v>
      </c>
      <c r="S37" t="e">
        <f>IF(H37="","",VLOOKUP(H37,'Соль SKU'!$A$1:$B$150,2,0))</f>
        <v>#N/A</v>
      </c>
      <c r="T37">
        <f t="shared" si="14"/>
        <v>9.4117647058823533</v>
      </c>
      <c r="U37">
        <f t="shared" si="15"/>
        <v>0</v>
      </c>
      <c r="V37">
        <f t="shared" si="16"/>
        <v>0</v>
      </c>
      <c r="W37" t="str">
        <f t="shared" ca="1" si="17"/>
        <v/>
      </c>
    </row>
    <row r="38" spans="1:23" x14ac:dyDescent="0.3">
      <c r="A38" s="26">
        <v>17</v>
      </c>
      <c r="B38" s="26" t="s">
        <v>57</v>
      </c>
      <c r="C38" s="26">
        <v>850</v>
      </c>
      <c r="D38" s="26" t="s">
        <v>60</v>
      </c>
      <c r="E38" s="26" t="s">
        <v>64</v>
      </c>
      <c r="H38" s="34" t="s">
        <v>77</v>
      </c>
      <c r="I38" s="34">
        <v>850</v>
      </c>
      <c r="J38" s="32" t="s">
        <v>37</v>
      </c>
      <c r="K38" s="33">
        <v>1</v>
      </c>
      <c r="M38" s="10" t="str">
        <f t="shared" ca="1" si="9"/>
        <v/>
      </c>
      <c r="O38">
        <f t="shared" si="10"/>
        <v>850</v>
      </c>
      <c r="P38">
        <f t="shared" ca="1" si="11"/>
        <v>0</v>
      </c>
      <c r="Q38">
        <f t="shared" si="12"/>
        <v>0</v>
      </c>
      <c r="R38">
        <f t="shared" ca="1" si="13"/>
        <v>0</v>
      </c>
      <c r="S38" t="e">
        <f>IF(H38="","",VLOOKUP(H38,'Соль SKU'!$A$1:$B$150,2,0))</f>
        <v>#N/A</v>
      </c>
      <c r="T38">
        <f t="shared" si="14"/>
        <v>9.4117647058823533</v>
      </c>
      <c r="U38">
        <f t="shared" si="15"/>
        <v>0</v>
      </c>
      <c r="V38">
        <f t="shared" si="16"/>
        <v>0</v>
      </c>
      <c r="W38" t="str">
        <f t="shared" ca="1" si="17"/>
        <v/>
      </c>
    </row>
    <row r="39" spans="1:23" x14ac:dyDescent="0.3">
      <c r="A39" s="23"/>
      <c r="B39" s="24" t="s">
        <v>38</v>
      </c>
      <c r="C39" s="24" t="s">
        <v>38</v>
      </c>
      <c r="D39" s="24" t="s">
        <v>38</v>
      </c>
      <c r="E39" s="24" t="s">
        <v>38</v>
      </c>
      <c r="H39" s="33" t="s">
        <v>38</v>
      </c>
      <c r="I39" s="33" t="s">
        <v>38</v>
      </c>
      <c r="J39" s="32" t="s">
        <v>37</v>
      </c>
      <c r="K39" s="33" t="s">
        <v>38</v>
      </c>
      <c r="M39" s="10" t="str">
        <f t="shared" ca="1" si="9"/>
        <v/>
      </c>
      <c r="O39" t="str">
        <f t="shared" si="10"/>
        <v>-</v>
      </c>
      <c r="P39">
        <f t="shared" ca="1" si="11"/>
        <v>0</v>
      </c>
      <c r="Q39">
        <f t="shared" si="12"/>
        <v>0</v>
      </c>
      <c r="R39">
        <f t="shared" ca="1" si="13"/>
        <v>0</v>
      </c>
      <c r="S39" t="e">
        <f>IF(H39="","",VLOOKUP(H39,'Соль SKU'!$A$1:$B$150,2,0))</f>
        <v>#N/A</v>
      </c>
      <c r="T39">
        <f t="shared" si="14"/>
        <v>9.4117647058823533</v>
      </c>
      <c r="U39">
        <f t="shared" si="15"/>
        <v>0</v>
      </c>
      <c r="V39">
        <f t="shared" si="16"/>
        <v>0</v>
      </c>
      <c r="W39" t="str">
        <f t="shared" ca="1" si="17"/>
        <v/>
      </c>
    </row>
    <row r="40" spans="1:23" x14ac:dyDescent="0.3">
      <c r="A40" s="26">
        <v>18</v>
      </c>
      <c r="B40" s="26" t="s">
        <v>57</v>
      </c>
      <c r="C40" s="26">
        <v>850</v>
      </c>
      <c r="D40" s="26" t="s">
        <v>60</v>
      </c>
      <c r="E40" s="26" t="s">
        <v>64</v>
      </c>
      <c r="H40" s="34" t="s">
        <v>77</v>
      </c>
      <c r="I40" s="34">
        <v>850</v>
      </c>
      <c r="J40" s="32" t="s">
        <v>37</v>
      </c>
      <c r="K40" s="33">
        <v>1</v>
      </c>
      <c r="M40" s="10" t="str">
        <f t="shared" ca="1" si="9"/>
        <v/>
      </c>
      <c r="O40">
        <f t="shared" si="10"/>
        <v>850</v>
      </c>
      <c r="P40">
        <f t="shared" ca="1" si="11"/>
        <v>0</v>
      </c>
      <c r="Q40">
        <f t="shared" si="12"/>
        <v>0</v>
      </c>
      <c r="R40">
        <f t="shared" ca="1" si="13"/>
        <v>0</v>
      </c>
      <c r="S40" t="e">
        <f>IF(H40="","",VLOOKUP(H40,'Соль SKU'!$A$1:$B$150,2,0))</f>
        <v>#N/A</v>
      </c>
      <c r="T40">
        <f t="shared" si="14"/>
        <v>9.4117647058823533</v>
      </c>
      <c r="U40">
        <f t="shared" si="15"/>
        <v>0</v>
      </c>
      <c r="V40">
        <f t="shared" si="16"/>
        <v>0</v>
      </c>
      <c r="W40" t="str">
        <f t="shared" ca="1" si="17"/>
        <v/>
      </c>
    </row>
    <row r="41" spans="1:23" x14ac:dyDescent="0.3">
      <c r="A41" s="23"/>
      <c r="B41" s="24" t="s">
        <v>38</v>
      </c>
      <c r="C41" s="24" t="s">
        <v>38</v>
      </c>
      <c r="D41" s="24" t="s">
        <v>38</v>
      </c>
      <c r="E41" s="24" t="s">
        <v>38</v>
      </c>
      <c r="H41" s="33" t="s">
        <v>38</v>
      </c>
      <c r="I41" s="33" t="s">
        <v>38</v>
      </c>
      <c r="J41" s="32" t="s">
        <v>37</v>
      </c>
      <c r="K41" s="33" t="s">
        <v>38</v>
      </c>
      <c r="M41" s="10" t="str">
        <f t="shared" ca="1" si="9"/>
        <v/>
      </c>
      <c r="O41" t="str">
        <f t="shared" si="10"/>
        <v>-</v>
      </c>
      <c r="P41">
        <f t="shared" ca="1" si="11"/>
        <v>0</v>
      </c>
      <c r="Q41">
        <f t="shared" si="12"/>
        <v>0</v>
      </c>
      <c r="R41">
        <f t="shared" ca="1" si="13"/>
        <v>0</v>
      </c>
      <c r="S41" t="e">
        <f>IF(H41="","",VLOOKUP(H41,'Соль SKU'!$A$1:$B$150,2,0))</f>
        <v>#N/A</v>
      </c>
      <c r="T41">
        <f t="shared" si="14"/>
        <v>9.4117647058823533</v>
      </c>
      <c r="U41">
        <f t="shared" si="15"/>
        <v>0</v>
      </c>
      <c r="V41">
        <f t="shared" si="16"/>
        <v>0</v>
      </c>
      <c r="W41" t="str">
        <f t="shared" ca="1" si="17"/>
        <v/>
      </c>
    </row>
    <row r="42" spans="1:23" x14ac:dyDescent="0.3">
      <c r="A42" s="26">
        <v>19</v>
      </c>
      <c r="B42" s="26" t="s">
        <v>59</v>
      </c>
      <c r="C42" s="26">
        <v>850</v>
      </c>
      <c r="D42" s="26" t="s">
        <v>60</v>
      </c>
      <c r="E42" s="26" t="s">
        <v>65</v>
      </c>
      <c r="H42" s="34" t="s">
        <v>78</v>
      </c>
      <c r="I42" s="34">
        <v>850</v>
      </c>
      <c r="J42" s="32" t="s">
        <v>37</v>
      </c>
      <c r="K42" s="33">
        <v>1</v>
      </c>
      <c r="M42" s="10" t="str">
        <f t="shared" ca="1" si="9"/>
        <v/>
      </c>
      <c r="O42">
        <f t="shared" si="10"/>
        <v>850</v>
      </c>
      <c r="P42">
        <f t="shared" ca="1" si="11"/>
        <v>0</v>
      </c>
      <c r="Q42">
        <f t="shared" si="12"/>
        <v>0</v>
      </c>
      <c r="R42">
        <f t="shared" ca="1" si="13"/>
        <v>0</v>
      </c>
      <c r="S42" t="e">
        <f>IF(H42="","",VLOOKUP(H42,'Соль SKU'!$A$1:$B$150,2,0))</f>
        <v>#N/A</v>
      </c>
      <c r="T42">
        <f t="shared" si="14"/>
        <v>9.4117647058823533</v>
      </c>
      <c r="U42">
        <f t="shared" si="15"/>
        <v>0</v>
      </c>
      <c r="V42">
        <f t="shared" si="16"/>
        <v>0</v>
      </c>
      <c r="W42" t="str">
        <f t="shared" ca="1" si="17"/>
        <v/>
      </c>
    </row>
    <row r="43" spans="1:23" x14ac:dyDescent="0.3">
      <c r="A43" s="23"/>
      <c r="B43" s="24" t="s">
        <v>38</v>
      </c>
      <c r="C43" s="24" t="s">
        <v>38</v>
      </c>
      <c r="D43" s="24" t="s">
        <v>38</v>
      </c>
      <c r="E43" s="24" t="s">
        <v>38</v>
      </c>
      <c r="H43" s="33" t="s">
        <v>38</v>
      </c>
      <c r="I43" s="33" t="s">
        <v>38</v>
      </c>
      <c r="J43" s="32" t="s">
        <v>37</v>
      </c>
      <c r="K43" s="33" t="s">
        <v>38</v>
      </c>
      <c r="M43" s="10" t="str">
        <f t="shared" ca="1" si="9"/>
        <v/>
      </c>
      <c r="O43" t="str">
        <f t="shared" si="10"/>
        <v>-</v>
      </c>
      <c r="P43">
        <f t="shared" ca="1" si="11"/>
        <v>0</v>
      </c>
      <c r="Q43">
        <f t="shared" si="12"/>
        <v>0</v>
      </c>
      <c r="R43">
        <f t="shared" ca="1" si="13"/>
        <v>0</v>
      </c>
      <c r="S43" t="e">
        <f>IF(H43="","",VLOOKUP(H43,'Соль SKU'!$A$1:$B$150,2,0))</f>
        <v>#N/A</v>
      </c>
      <c r="T43">
        <f t="shared" si="14"/>
        <v>9.4117647058823533</v>
      </c>
      <c r="U43">
        <f t="shared" si="15"/>
        <v>0</v>
      </c>
      <c r="V43">
        <f t="shared" si="16"/>
        <v>0</v>
      </c>
      <c r="W43" t="str">
        <f t="shared" ca="1" si="17"/>
        <v/>
      </c>
    </row>
    <row r="44" spans="1:23" x14ac:dyDescent="0.3">
      <c r="A44" s="26">
        <v>20</v>
      </c>
      <c r="B44" s="26" t="s">
        <v>59</v>
      </c>
      <c r="C44" s="26">
        <v>850</v>
      </c>
      <c r="D44" s="26" t="s">
        <v>60</v>
      </c>
      <c r="E44" s="26" t="s">
        <v>65</v>
      </c>
      <c r="H44" s="34" t="s">
        <v>78</v>
      </c>
      <c r="I44" s="34">
        <v>850</v>
      </c>
      <c r="J44" s="32" t="s">
        <v>37</v>
      </c>
      <c r="K44" s="33">
        <v>1</v>
      </c>
      <c r="M44" s="10" t="str">
        <f t="shared" ca="1" si="9"/>
        <v/>
      </c>
      <c r="O44">
        <f t="shared" si="10"/>
        <v>850</v>
      </c>
      <c r="P44">
        <f t="shared" ca="1" si="11"/>
        <v>0</v>
      </c>
      <c r="Q44">
        <f t="shared" si="12"/>
        <v>0</v>
      </c>
      <c r="R44">
        <f t="shared" ca="1" si="13"/>
        <v>0</v>
      </c>
      <c r="S44" t="e">
        <f>IF(H44="","",VLOOKUP(H44,'Соль SKU'!$A$1:$B$150,2,0))</f>
        <v>#N/A</v>
      </c>
      <c r="T44">
        <f t="shared" si="14"/>
        <v>9.4117647058823533</v>
      </c>
      <c r="U44">
        <f t="shared" si="15"/>
        <v>0</v>
      </c>
      <c r="V44">
        <f t="shared" si="16"/>
        <v>0</v>
      </c>
      <c r="W44" t="str">
        <f t="shared" ca="1" si="17"/>
        <v/>
      </c>
    </row>
    <row r="45" spans="1:23" x14ac:dyDescent="0.3">
      <c r="A45" s="23"/>
      <c r="B45" s="24" t="s">
        <v>38</v>
      </c>
      <c r="C45" s="24" t="s">
        <v>38</v>
      </c>
      <c r="D45" s="24" t="s">
        <v>38</v>
      </c>
      <c r="E45" s="24" t="s">
        <v>38</v>
      </c>
      <c r="H45" s="33" t="s">
        <v>38</v>
      </c>
      <c r="I45" s="33" t="s">
        <v>38</v>
      </c>
      <c r="J45" s="32" t="s">
        <v>37</v>
      </c>
      <c r="K45" s="33" t="s">
        <v>38</v>
      </c>
      <c r="M45" s="10" t="str">
        <f t="shared" ca="1" si="9"/>
        <v/>
      </c>
      <c r="O45" t="str">
        <f t="shared" si="10"/>
        <v>-</v>
      </c>
      <c r="P45">
        <f t="shared" ca="1" si="11"/>
        <v>0</v>
      </c>
      <c r="Q45">
        <f t="shared" si="12"/>
        <v>0</v>
      </c>
      <c r="R45">
        <f t="shared" ca="1" si="13"/>
        <v>0</v>
      </c>
      <c r="S45" t="e">
        <f>IF(H45="","",VLOOKUP(H45,'Соль SKU'!$A$1:$B$150,2,0))</f>
        <v>#N/A</v>
      </c>
      <c r="T45">
        <f t="shared" si="14"/>
        <v>9.4117647058823533</v>
      </c>
      <c r="U45">
        <f t="shared" si="15"/>
        <v>0</v>
      </c>
      <c r="V45">
        <f t="shared" si="16"/>
        <v>0</v>
      </c>
      <c r="W45" t="str">
        <f t="shared" ca="1" si="17"/>
        <v/>
      </c>
    </row>
    <row r="46" spans="1:23" x14ac:dyDescent="0.3">
      <c r="J46" s="9" t="str">
        <f t="shared" ref="J34:J65" ca="1" si="18">IF(L46="", IF(N46="","",W46+(INDIRECT("R" &amp; ROW() - 1) - R46)),IF(N46="", "", INDIRECT("R" &amp; ROW() - 1) - R46))</f>
        <v/>
      </c>
      <c r="M46" s="10" t="str">
        <f t="shared" ca="1" si="9"/>
        <v/>
      </c>
      <c r="O46">
        <f t="shared" si="10"/>
        <v>0</v>
      </c>
      <c r="P46">
        <f t="shared" ca="1" si="11"/>
        <v>0</v>
      </c>
      <c r="Q46">
        <f t="shared" si="12"/>
        <v>0</v>
      </c>
      <c r="R46">
        <f t="shared" ca="1" si="13"/>
        <v>0</v>
      </c>
      <c r="S46" t="str">
        <f>IF(H46="","",VLOOKUP(H46,'Соль SKU'!$A$1:$B$150,2,0))</f>
        <v/>
      </c>
      <c r="T46">
        <f t="shared" si="14"/>
        <v>9.4117647058823533</v>
      </c>
      <c r="U46">
        <f t="shared" si="15"/>
        <v>0</v>
      </c>
      <c r="V46">
        <f t="shared" si="16"/>
        <v>0</v>
      </c>
      <c r="W46" t="str">
        <f t="shared" ca="1" si="17"/>
        <v/>
      </c>
    </row>
    <row r="47" spans="1:23" x14ac:dyDescent="0.3">
      <c r="J47" s="9" t="str">
        <f t="shared" ca="1" si="18"/>
        <v/>
      </c>
      <c r="M47" s="10" t="str">
        <f t="shared" ca="1" si="9"/>
        <v/>
      </c>
      <c r="O47">
        <f t="shared" si="10"/>
        <v>0</v>
      </c>
      <c r="P47">
        <f t="shared" ca="1" si="11"/>
        <v>0</v>
      </c>
      <c r="Q47">
        <f t="shared" si="12"/>
        <v>0</v>
      </c>
      <c r="R47">
        <f t="shared" ca="1" si="13"/>
        <v>0</v>
      </c>
      <c r="S47" t="str">
        <f>IF(H47="","",VLOOKUP(H47,'Соль SKU'!$A$1:$B$150,2,0))</f>
        <v/>
      </c>
      <c r="T47">
        <f t="shared" si="14"/>
        <v>9.4117647058823533</v>
      </c>
      <c r="U47">
        <f t="shared" si="15"/>
        <v>0</v>
      </c>
      <c r="V47">
        <f t="shared" si="16"/>
        <v>0</v>
      </c>
      <c r="W47" t="str">
        <f t="shared" ca="1" si="17"/>
        <v/>
      </c>
    </row>
    <row r="48" spans="1:23" x14ac:dyDescent="0.3">
      <c r="J48" s="9" t="str">
        <f t="shared" ca="1" si="18"/>
        <v/>
      </c>
      <c r="M48" s="10" t="str">
        <f t="shared" ca="1" si="9"/>
        <v/>
      </c>
      <c r="O48">
        <f t="shared" si="10"/>
        <v>0</v>
      </c>
      <c r="P48">
        <f t="shared" ca="1" si="11"/>
        <v>0</v>
      </c>
      <c r="Q48">
        <f t="shared" si="12"/>
        <v>0</v>
      </c>
      <c r="R48">
        <f t="shared" ca="1" si="13"/>
        <v>0</v>
      </c>
      <c r="S48" t="str">
        <f>IF(H48="","",VLOOKUP(H48,'Соль SKU'!$A$1:$B$150,2,0))</f>
        <v/>
      </c>
      <c r="T48">
        <f t="shared" si="14"/>
        <v>9.4117647058823533</v>
      </c>
      <c r="U48">
        <f t="shared" si="15"/>
        <v>0</v>
      </c>
      <c r="V48">
        <f t="shared" si="16"/>
        <v>0</v>
      </c>
      <c r="W48" t="str">
        <f t="shared" ca="1" si="17"/>
        <v/>
      </c>
    </row>
    <row r="49" spans="10:23" x14ac:dyDescent="0.3">
      <c r="J49" s="9" t="str">
        <f t="shared" ca="1" si="18"/>
        <v/>
      </c>
      <c r="M49" s="10" t="str">
        <f t="shared" ca="1" si="9"/>
        <v/>
      </c>
      <c r="O49">
        <f t="shared" si="10"/>
        <v>0</v>
      </c>
      <c r="P49">
        <f t="shared" ca="1" si="11"/>
        <v>0</v>
      </c>
      <c r="Q49">
        <f t="shared" si="12"/>
        <v>0</v>
      </c>
      <c r="R49">
        <f t="shared" ca="1" si="13"/>
        <v>0</v>
      </c>
      <c r="S49" t="str">
        <f>IF(H49="","",VLOOKUP(H49,'Соль SKU'!$A$1:$B$150,2,0))</f>
        <v/>
      </c>
      <c r="T49">
        <f t="shared" si="14"/>
        <v>9.4117647058823533</v>
      </c>
      <c r="U49">
        <f t="shared" si="15"/>
        <v>0</v>
      </c>
      <c r="V49">
        <f t="shared" si="16"/>
        <v>0</v>
      </c>
      <c r="W49" t="str">
        <f t="shared" ca="1" si="17"/>
        <v/>
      </c>
    </row>
    <row r="50" spans="10:23" x14ac:dyDescent="0.3">
      <c r="J50" s="9" t="str">
        <f t="shared" ca="1" si="18"/>
        <v/>
      </c>
      <c r="M50" s="10" t="str">
        <f t="shared" ca="1" si="9"/>
        <v/>
      </c>
      <c r="O50">
        <f t="shared" si="10"/>
        <v>0</v>
      </c>
      <c r="P50">
        <f t="shared" ca="1" si="11"/>
        <v>0</v>
      </c>
      <c r="Q50">
        <f t="shared" si="12"/>
        <v>0</v>
      </c>
      <c r="R50">
        <f t="shared" ca="1" si="13"/>
        <v>0</v>
      </c>
      <c r="S50" t="str">
        <f>IF(H50="","",VLOOKUP(H50,'Соль SKU'!$A$1:$B$150,2,0))</f>
        <v/>
      </c>
      <c r="T50">
        <f t="shared" si="14"/>
        <v>9.4117647058823533</v>
      </c>
      <c r="U50">
        <f t="shared" si="15"/>
        <v>0</v>
      </c>
      <c r="V50">
        <f t="shared" si="16"/>
        <v>0</v>
      </c>
      <c r="W50" t="str">
        <f t="shared" ca="1" si="17"/>
        <v/>
      </c>
    </row>
    <row r="51" spans="10:23" x14ac:dyDescent="0.3">
      <c r="J51" s="9" t="str">
        <f t="shared" ca="1" si="18"/>
        <v/>
      </c>
      <c r="M51" s="10" t="str">
        <f t="shared" ca="1" si="9"/>
        <v/>
      </c>
      <c r="O51">
        <f t="shared" si="10"/>
        <v>0</v>
      </c>
      <c r="P51">
        <f t="shared" ca="1" si="11"/>
        <v>0</v>
      </c>
      <c r="Q51">
        <f t="shared" si="12"/>
        <v>0</v>
      </c>
      <c r="R51">
        <f t="shared" ca="1" si="13"/>
        <v>0</v>
      </c>
      <c r="S51" t="str">
        <f>IF(H51="","",VLOOKUP(H51,'Соль SKU'!$A$1:$B$150,2,0))</f>
        <v/>
      </c>
      <c r="T51">
        <f t="shared" si="14"/>
        <v>9.4117647058823533</v>
      </c>
      <c r="U51">
        <f t="shared" si="15"/>
        <v>0</v>
      </c>
      <c r="V51">
        <f t="shared" si="16"/>
        <v>0</v>
      </c>
      <c r="W51" t="str">
        <f t="shared" ca="1" si="17"/>
        <v/>
      </c>
    </row>
    <row r="52" spans="10:23" x14ac:dyDescent="0.3">
      <c r="J52" s="9" t="str">
        <f t="shared" ca="1" si="18"/>
        <v/>
      </c>
      <c r="M52" s="10" t="str">
        <f t="shared" ca="1" si="9"/>
        <v/>
      </c>
      <c r="O52">
        <f t="shared" si="10"/>
        <v>0</v>
      </c>
      <c r="P52">
        <f t="shared" ca="1" si="11"/>
        <v>0</v>
      </c>
      <c r="Q52">
        <f t="shared" si="12"/>
        <v>0</v>
      </c>
      <c r="R52">
        <f t="shared" ca="1" si="13"/>
        <v>0</v>
      </c>
      <c r="S52" t="str">
        <f>IF(H52="","",VLOOKUP(H52,'Соль SKU'!$A$1:$B$150,2,0))</f>
        <v/>
      </c>
      <c r="T52">
        <f t="shared" si="14"/>
        <v>9.4117647058823533</v>
      </c>
      <c r="U52">
        <f t="shared" si="15"/>
        <v>0</v>
      </c>
      <c r="V52">
        <f t="shared" si="16"/>
        <v>0</v>
      </c>
      <c r="W52" t="str">
        <f t="shared" ca="1" si="17"/>
        <v/>
      </c>
    </row>
    <row r="53" spans="10:23" x14ac:dyDescent="0.3">
      <c r="J53" s="9" t="str">
        <f t="shared" ca="1" si="18"/>
        <v/>
      </c>
      <c r="M53" s="10" t="str">
        <f t="shared" ca="1" si="9"/>
        <v/>
      </c>
      <c r="O53">
        <f t="shared" si="10"/>
        <v>0</v>
      </c>
      <c r="P53">
        <f t="shared" ca="1" si="11"/>
        <v>0</v>
      </c>
      <c r="Q53">
        <f t="shared" si="12"/>
        <v>0</v>
      </c>
      <c r="R53">
        <f t="shared" ca="1" si="13"/>
        <v>0</v>
      </c>
      <c r="S53" t="str">
        <f>IF(H53="","",VLOOKUP(H53,'Соль SKU'!$A$1:$B$150,2,0))</f>
        <v/>
      </c>
      <c r="T53">
        <f t="shared" si="14"/>
        <v>9.4117647058823533</v>
      </c>
      <c r="U53">
        <f t="shared" si="15"/>
        <v>0</v>
      </c>
      <c r="V53">
        <f t="shared" si="16"/>
        <v>0</v>
      </c>
      <c r="W53" t="str">
        <f t="shared" ca="1" si="17"/>
        <v/>
      </c>
    </row>
    <row r="54" spans="10:23" x14ac:dyDescent="0.3">
      <c r="J54" s="9" t="str">
        <f t="shared" ca="1" si="18"/>
        <v/>
      </c>
      <c r="M54" s="10" t="str">
        <f t="shared" ca="1" si="9"/>
        <v/>
      </c>
      <c r="O54">
        <f t="shared" si="10"/>
        <v>0</v>
      </c>
      <c r="P54">
        <f t="shared" ca="1" si="11"/>
        <v>0</v>
      </c>
      <c r="Q54">
        <f t="shared" si="12"/>
        <v>0</v>
      </c>
      <c r="R54">
        <f t="shared" ca="1" si="13"/>
        <v>0</v>
      </c>
      <c r="S54" t="str">
        <f>IF(H54="","",VLOOKUP(H54,'Соль SKU'!$A$1:$B$150,2,0))</f>
        <v/>
      </c>
      <c r="T54">
        <f t="shared" si="14"/>
        <v>9.4117647058823533</v>
      </c>
      <c r="U54">
        <f t="shared" si="15"/>
        <v>0</v>
      </c>
      <c r="V54">
        <f t="shared" si="16"/>
        <v>0</v>
      </c>
      <c r="W54" t="str">
        <f t="shared" ca="1" si="17"/>
        <v/>
      </c>
    </row>
    <row r="55" spans="10:23" x14ac:dyDescent="0.3">
      <c r="J55" s="9" t="str">
        <f t="shared" ca="1" si="18"/>
        <v/>
      </c>
      <c r="M55" s="10" t="str">
        <f t="shared" ca="1" si="9"/>
        <v/>
      </c>
      <c r="O55">
        <f t="shared" si="10"/>
        <v>0</v>
      </c>
      <c r="P55">
        <f t="shared" ca="1" si="11"/>
        <v>0</v>
      </c>
      <c r="Q55">
        <f t="shared" si="12"/>
        <v>0</v>
      </c>
      <c r="R55">
        <f t="shared" ca="1" si="13"/>
        <v>0</v>
      </c>
      <c r="S55" t="str">
        <f>IF(H55="","",VLOOKUP(H55,'Соль SKU'!$A$1:$B$150,2,0))</f>
        <v/>
      </c>
      <c r="T55">
        <f t="shared" si="14"/>
        <v>9.4117647058823533</v>
      </c>
      <c r="U55">
        <f t="shared" si="15"/>
        <v>0</v>
      </c>
      <c r="V55">
        <f t="shared" si="16"/>
        <v>0</v>
      </c>
      <c r="W55" t="str">
        <f t="shared" ca="1" si="17"/>
        <v/>
      </c>
    </row>
    <row r="56" spans="10:23" x14ac:dyDescent="0.3">
      <c r="J56" s="9" t="str">
        <f t="shared" ca="1" si="18"/>
        <v/>
      </c>
      <c r="M56" s="10" t="str">
        <f t="shared" ca="1" si="9"/>
        <v/>
      </c>
      <c r="O56">
        <f t="shared" si="10"/>
        <v>0</v>
      </c>
      <c r="P56">
        <f t="shared" ca="1" si="11"/>
        <v>0</v>
      </c>
      <c r="Q56">
        <f t="shared" si="12"/>
        <v>0</v>
      </c>
      <c r="R56">
        <f t="shared" ca="1" si="13"/>
        <v>0</v>
      </c>
      <c r="S56" t="str">
        <f>IF(H56="","",VLOOKUP(H56,'Соль SKU'!$A$1:$B$150,2,0))</f>
        <v/>
      </c>
      <c r="T56">
        <f t="shared" si="14"/>
        <v>9.4117647058823533</v>
      </c>
      <c r="U56">
        <f t="shared" si="15"/>
        <v>0</v>
      </c>
      <c r="V56">
        <f t="shared" si="16"/>
        <v>0</v>
      </c>
      <c r="W56" t="str">
        <f t="shared" ca="1" si="17"/>
        <v/>
      </c>
    </row>
    <row r="57" spans="10:23" x14ac:dyDescent="0.3">
      <c r="J57" s="9" t="str">
        <f t="shared" ca="1" si="18"/>
        <v/>
      </c>
      <c r="M57" s="10" t="str">
        <f t="shared" ca="1" si="9"/>
        <v/>
      </c>
      <c r="O57">
        <f t="shared" si="10"/>
        <v>0</v>
      </c>
      <c r="P57">
        <f t="shared" ca="1" si="11"/>
        <v>0</v>
      </c>
      <c r="Q57">
        <f t="shared" si="12"/>
        <v>0</v>
      </c>
      <c r="R57">
        <f t="shared" ca="1" si="13"/>
        <v>0</v>
      </c>
      <c r="S57" t="str">
        <f>IF(H57="","",VLOOKUP(H57,'Соль SKU'!$A$1:$B$150,2,0))</f>
        <v/>
      </c>
      <c r="T57">
        <f t="shared" si="14"/>
        <v>9.4117647058823533</v>
      </c>
      <c r="U57">
        <f t="shared" si="15"/>
        <v>0</v>
      </c>
      <c r="V57">
        <f t="shared" si="16"/>
        <v>0</v>
      </c>
      <c r="W57" t="str">
        <f t="shared" ca="1" si="17"/>
        <v/>
      </c>
    </row>
    <row r="58" spans="10:23" x14ac:dyDescent="0.3">
      <c r="J58" s="9" t="str">
        <f t="shared" ca="1" si="18"/>
        <v/>
      </c>
      <c r="M58" s="10" t="str">
        <f t="shared" ca="1" si="9"/>
        <v/>
      </c>
      <c r="O58">
        <f t="shared" si="10"/>
        <v>0</v>
      </c>
      <c r="P58">
        <f t="shared" ca="1" si="11"/>
        <v>0</v>
      </c>
      <c r="Q58">
        <f t="shared" si="12"/>
        <v>0</v>
      </c>
      <c r="R58">
        <f t="shared" ca="1" si="13"/>
        <v>0</v>
      </c>
      <c r="S58" t="str">
        <f>IF(H58="","",VLOOKUP(H58,'Соль SKU'!$A$1:$B$150,2,0))</f>
        <v/>
      </c>
      <c r="T58">
        <f t="shared" si="14"/>
        <v>9.4117647058823533</v>
      </c>
      <c r="U58">
        <f t="shared" si="15"/>
        <v>0</v>
      </c>
      <c r="V58">
        <f t="shared" si="16"/>
        <v>0</v>
      </c>
      <c r="W58" t="str">
        <f t="shared" ca="1" si="17"/>
        <v/>
      </c>
    </row>
    <row r="59" spans="10:23" x14ac:dyDescent="0.3">
      <c r="J59" s="9" t="str">
        <f t="shared" ca="1" si="18"/>
        <v/>
      </c>
      <c r="L59" s="10"/>
      <c r="M59" s="10" t="str">
        <f t="shared" ca="1" si="9"/>
        <v/>
      </c>
      <c r="O59">
        <f t="shared" si="10"/>
        <v>0</v>
      </c>
      <c r="P59">
        <f t="shared" ca="1" si="11"/>
        <v>0</v>
      </c>
      <c r="Q59">
        <f t="shared" si="12"/>
        <v>0</v>
      </c>
      <c r="R59">
        <f t="shared" ca="1" si="13"/>
        <v>0</v>
      </c>
      <c r="S59" t="str">
        <f>IF(H59="","",VLOOKUP(H59,'Соль SKU'!$A$1:$B$150,2,0))</f>
        <v/>
      </c>
      <c r="T59">
        <f t="shared" si="14"/>
        <v>9.4117647058823533</v>
      </c>
      <c r="U59">
        <f t="shared" si="15"/>
        <v>0</v>
      </c>
      <c r="V59">
        <f t="shared" si="16"/>
        <v>0</v>
      </c>
      <c r="W59" t="str">
        <f t="shared" ca="1" si="17"/>
        <v/>
      </c>
    </row>
    <row r="60" spans="10:23" x14ac:dyDescent="0.3">
      <c r="J60" s="9" t="str">
        <f t="shared" ca="1" si="18"/>
        <v/>
      </c>
      <c r="M60" s="10" t="str">
        <f t="shared" ca="1" si="9"/>
        <v/>
      </c>
      <c r="O60">
        <f t="shared" si="10"/>
        <v>0</v>
      </c>
      <c r="P60">
        <f t="shared" ca="1" si="11"/>
        <v>0</v>
      </c>
      <c r="Q60">
        <f t="shared" si="12"/>
        <v>0</v>
      </c>
      <c r="R60">
        <f t="shared" ca="1" si="13"/>
        <v>0</v>
      </c>
      <c r="S60" t="str">
        <f>IF(H60="","",VLOOKUP(H60,'Соль SKU'!$A$1:$B$150,2,0))</f>
        <v/>
      </c>
      <c r="T60">
        <f t="shared" si="14"/>
        <v>9.4117647058823533</v>
      </c>
      <c r="U60">
        <f t="shared" si="15"/>
        <v>0</v>
      </c>
      <c r="V60">
        <f t="shared" si="16"/>
        <v>0</v>
      </c>
      <c r="W60" t="str">
        <f t="shared" ca="1" si="17"/>
        <v/>
      </c>
    </row>
    <row r="61" spans="10:23" x14ac:dyDescent="0.3">
      <c r="J61" s="9" t="str">
        <f t="shared" ca="1" si="18"/>
        <v/>
      </c>
      <c r="M61" s="10" t="str">
        <f t="shared" ca="1" si="9"/>
        <v/>
      </c>
      <c r="O61">
        <f t="shared" si="10"/>
        <v>0</v>
      </c>
      <c r="P61">
        <f t="shared" ca="1" si="11"/>
        <v>0</v>
      </c>
      <c r="Q61">
        <f t="shared" si="12"/>
        <v>0</v>
      </c>
      <c r="R61">
        <f t="shared" ca="1" si="13"/>
        <v>0</v>
      </c>
      <c r="S61" t="str">
        <f>IF(H61="","",VLOOKUP(H61,'Соль SKU'!$A$1:$B$150,2,0))</f>
        <v/>
      </c>
      <c r="T61">
        <f t="shared" si="14"/>
        <v>9.4117647058823533</v>
      </c>
      <c r="U61">
        <f t="shared" si="15"/>
        <v>0</v>
      </c>
      <c r="V61">
        <f t="shared" si="16"/>
        <v>0</v>
      </c>
      <c r="W61" t="str">
        <f t="shared" ca="1" si="17"/>
        <v/>
      </c>
    </row>
    <row r="62" spans="10:23" x14ac:dyDescent="0.3">
      <c r="J62" s="9" t="str">
        <f t="shared" ca="1" si="18"/>
        <v/>
      </c>
      <c r="M62" s="10" t="str">
        <f t="shared" ca="1" si="9"/>
        <v/>
      </c>
      <c r="O62">
        <f t="shared" si="10"/>
        <v>0</v>
      </c>
      <c r="P62">
        <f t="shared" ca="1" si="11"/>
        <v>0</v>
      </c>
      <c r="Q62">
        <f t="shared" si="12"/>
        <v>0</v>
      </c>
      <c r="R62">
        <f t="shared" ca="1" si="13"/>
        <v>0</v>
      </c>
      <c r="S62" t="str">
        <f>IF(H62="","",VLOOKUP(H62,'Соль SKU'!$A$1:$B$150,2,0))</f>
        <v/>
      </c>
      <c r="T62">
        <f t="shared" si="14"/>
        <v>9.4117647058823533</v>
      </c>
      <c r="U62">
        <f t="shared" si="15"/>
        <v>0</v>
      </c>
      <c r="V62">
        <f t="shared" si="16"/>
        <v>0</v>
      </c>
      <c r="W62" t="str">
        <f t="shared" ca="1" si="17"/>
        <v/>
      </c>
    </row>
    <row r="63" spans="10:23" x14ac:dyDescent="0.3">
      <c r="J63" s="9" t="str">
        <f t="shared" ca="1" si="18"/>
        <v/>
      </c>
      <c r="M63" s="10" t="str">
        <f t="shared" ca="1" si="9"/>
        <v/>
      </c>
      <c r="O63">
        <f t="shared" si="10"/>
        <v>0</v>
      </c>
      <c r="P63">
        <f t="shared" ca="1" si="11"/>
        <v>0</v>
      </c>
      <c r="Q63">
        <f t="shared" si="12"/>
        <v>0</v>
      </c>
      <c r="R63">
        <f t="shared" ca="1" si="13"/>
        <v>0</v>
      </c>
      <c r="S63" t="str">
        <f>IF(H63="","",VLOOKUP(H63,'Соль SKU'!$A$1:$B$150,2,0))</f>
        <v/>
      </c>
      <c r="T63">
        <f t="shared" si="14"/>
        <v>9.4117647058823533</v>
      </c>
      <c r="U63">
        <f t="shared" si="15"/>
        <v>0</v>
      </c>
      <c r="V63">
        <f t="shared" si="16"/>
        <v>0</v>
      </c>
      <c r="W63" t="str">
        <f t="shared" ca="1" si="17"/>
        <v/>
      </c>
    </row>
    <row r="64" spans="10:23" x14ac:dyDescent="0.3">
      <c r="J64" s="9" t="str">
        <f t="shared" ca="1" si="18"/>
        <v/>
      </c>
      <c r="M64" s="10" t="str">
        <f t="shared" ca="1" si="9"/>
        <v/>
      </c>
      <c r="O64">
        <f t="shared" si="10"/>
        <v>0</v>
      </c>
      <c r="P64">
        <f t="shared" ca="1" si="11"/>
        <v>0</v>
      </c>
      <c r="Q64">
        <f t="shared" si="12"/>
        <v>0</v>
      </c>
      <c r="R64">
        <f t="shared" ca="1" si="13"/>
        <v>0</v>
      </c>
      <c r="S64" t="str">
        <f>IF(H64="","",VLOOKUP(H64,'Соль SKU'!$A$1:$B$150,2,0))</f>
        <v/>
      </c>
      <c r="T64">
        <f t="shared" si="14"/>
        <v>9.4117647058823533</v>
      </c>
      <c r="U64">
        <f t="shared" si="15"/>
        <v>0</v>
      </c>
      <c r="V64">
        <f t="shared" si="16"/>
        <v>0</v>
      </c>
      <c r="W64" t="str">
        <f t="shared" ca="1" si="17"/>
        <v/>
      </c>
    </row>
    <row r="65" spans="10:23" x14ac:dyDescent="0.3">
      <c r="J65" s="9" t="str">
        <f t="shared" ca="1" si="18"/>
        <v/>
      </c>
      <c r="M65" s="10" t="str">
        <f t="shared" ca="1" si="9"/>
        <v/>
      </c>
      <c r="O65">
        <f t="shared" si="10"/>
        <v>0</v>
      </c>
      <c r="P65">
        <f t="shared" ca="1" si="11"/>
        <v>0</v>
      </c>
      <c r="Q65">
        <f t="shared" si="12"/>
        <v>0</v>
      </c>
      <c r="R65">
        <f t="shared" ca="1" si="13"/>
        <v>0</v>
      </c>
      <c r="S65" t="str">
        <f>IF(H65="","",VLOOKUP(H65,'Соль SKU'!$A$1:$B$150,2,0))</f>
        <v/>
      </c>
      <c r="T65">
        <f t="shared" si="14"/>
        <v>9.4117647058823533</v>
      </c>
      <c r="U65">
        <f t="shared" si="15"/>
        <v>0</v>
      </c>
      <c r="V65">
        <f t="shared" si="16"/>
        <v>0</v>
      </c>
      <c r="W65" t="str">
        <f t="shared" ca="1" si="17"/>
        <v/>
      </c>
    </row>
    <row r="66" spans="10:23" x14ac:dyDescent="0.3">
      <c r="J66" s="9" t="str">
        <f t="shared" ref="J66:J97" ca="1" si="19">IF(L66="", IF(N66="","",W66+(INDIRECT("R" &amp; ROW() - 1) - R66)),IF(N66="", "", INDIRECT("R" &amp; ROW() - 1) - R66))</f>
        <v/>
      </c>
      <c r="M66" s="10" t="str">
        <f t="shared" ref="M66:M97" ca="1" si="20">IF(L66="", IF(W66=0, "", W66), IF(U66 = "", "", IF(U66/T66 = 0, "", U66/T66)))</f>
        <v/>
      </c>
      <c r="O66">
        <f t="shared" ref="O66:O97" si="21">IF(N66 = "-", -V66,I66)</f>
        <v>0</v>
      </c>
      <c r="P66">
        <f t="shared" ref="P66:P97" ca="1" si="22">IF(N66 = "-", SUM(INDIRECT(ADDRESS(2,COLUMN(O66)) &amp; ":" &amp; ADDRESS(ROW(),COLUMN(O66)))), 0)</f>
        <v>0</v>
      </c>
      <c r="Q66">
        <f t="shared" ref="Q66:Q97" si="23">IF(N66="-",1,0)</f>
        <v>0</v>
      </c>
      <c r="R66">
        <f t="shared" ref="R66:R97" ca="1" si="24">IF(P66 = 0, INDIRECT("R" &amp; ROW() - 1), P66)</f>
        <v>0</v>
      </c>
      <c r="S66" t="str">
        <f>IF(H66="","",VLOOKUP(H66,'Соль SKU'!$A$1:$B$150,2,0))</f>
        <v/>
      </c>
      <c r="T66">
        <f t="shared" ref="T66:T97" si="25">8000/850</f>
        <v>9.4117647058823533</v>
      </c>
      <c r="U66">
        <f t="shared" ref="U66:U97" si="26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>
        <f t="shared" ref="V66:V97" si="27">IF(U66 = "", "", U66/T66)</f>
        <v>0</v>
      </c>
      <c r="W66" t="str">
        <f t="shared" ref="W66:W97" ca="1" si="28">IF(N66="", "", MAX(ROUND(-(INDIRECT("R" &amp; ROW() - 1) - R66)/850, 0), 1) * 850)</f>
        <v/>
      </c>
    </row>
    <row r="67" spans="10:23" x14ac:dyDescent="0.3">
      <c r="J67" s="9" t="str">
        <f t="shared" ca="1" si="19"/>
        <v/>
      </c>
      <c r="M67" s="10" t="str">
        <f t="shared" ca="1" si="20"/>
        <v/>
      </c>
      <c r="O67">
        <f t="shared" si="21"/>
        <v>0</v>
      </c>
      <c r="P67">
        <f t="shared" ca="1" si="22"/>
        <v>0</v>
      </c>
      <c r="Q67">
        <f t="shared" si="23"/>
        <v>0</v>
      </c>
      <c r="R67">
        <f t="shared" ca="1" si="24"/>
        <v>0</v>
      </c>
      <c r="S67" t="str">
        <f>IF(H67="","",VLOOKUP(H67,'Соль SKU'!$A$1:$B$150,2,0))</f>
        <v/>
      </c>
      <c r="T67">
        <f t="shared" si="25"/>
        <v>9.4117647058823533</v>
      </c>
      <c r="U67">
        <f t="shared" si="26"/>
        <v>0</v>
      </c>
      <c r="V67">
        <f t="shared" si="27"/>
        <v>0</v>
      </c>
      <c r="W67" t="str">
        <f t="shared" ca="1" si="28"/>
        <v/>
      </c>
    </row>
    <row r="68" spans="10:23" x14ac:dyDescent="0.3">
      <c r="J68" s="9" t="str">
        <f t="shared" ca="1" si="19"/>
        <v/>
      </c>
      <c r="M68" s="10" t="str">
        <f t="shared" ca="1" si="20"/>
        <v/>
      </c>
      <c r="O68">
        <f t="shared" si="21"/>
        <v>0</v>
      </c>
      <c r="P68">
        <f t="shared" ca="1" si="22"/>
        <v>0</v>
      </c>
      <c r="Q68">
        <f t="shared" si="23"/>
        <v>0</v>
      </c>
      <c r="R68">
        <f t="shared" ca="1" si="24"/>
        <v>0</v>
      </c>
      <c r="S68" t="str">
        <f>IF(H68="","",VLOOKUP(H68,'Соль SKU'!$A$1:$B$150,2,0))</f>
        <v/>
      </c>
      <c r="T68">
        <f t="shared" si="25"/>
        <v>9.4117647058823533</v>
      </c>
      <c r="U68">
        <f t="shared" si="26"/>
        <v>0</v>
      </c>
      <c r="V68">
        <f t="shared" si="27"/>
        <v>0</v>
      </c>
      <c r="W68" t="str">
        <f t="shared" ca="1" si="28"/>
        <v/>
      </c>
    </row>
    <row r="69" spans="10:23" x14ac:dyDescent="0.3">
      <c r="J69" s="9" t="str">
        <f t="shared" ca="1" si="19"/>
        <v/>
      </c>
      <c r="M69" s="10" t="str">
        <f t="shared" ca="1" si="20"/>
        <v/>
      </c>
      <c r="O69">
        <f t="shared" si="21"/>
        <v>0</v>
      </c>
      <c r="P69">
        <f t="shared" ca="1" si="22"/>
        <v>0</v>
      </c>
      <c r="Q69">
        <f t="shared" si="23"/>
        <v>0</v>
      </c>
      <c r="R69">
        <f t="shared" ca="1" si="24"/>
        <v>0</v>
      </c>
      <c r="S69" t="str">
        <f>IF(H69="","",VLOOKUP(H69,'Соль SKU'!$A$1:$B$150,2,0))</f>
        <v/>
      </c>
      <c r="T69">
        <f t="shared" si="25"/>
        <v>9.4117647058823533</v>
      </c>
      <c r="U69">
        <f t="shared" si="26"/>
        <v>0</v>
      </c>
      <c r="V69">
        <f t="shared" si="27"/>
        <v>0</v>
      </c>
      <c r="W69" t="str">
        <f t="shared" ca="1" si="28"/>
        <v/>
      </c>
    </row>
    <row r="70" spans="10:23" x14ac:dyDescent="0.3">
      <c r="J70" s="9" t="str">
        <f t="shared" ca="1" si="19"/>
        <v/>
      </c>
      <c r="M70" s="10" t="str">
        <f t="shared" ca="1" si="20"/>
        <v/>
      </c>
      <c r="O70">
        <f t="shared" si="21"/>
        <v>0</v>
      </c>
      <c r="P70">
        <f t="shared" ca="1" si="22"/>
        <v>0</v>
      </c>
      <c r="Q70">
        <f t="shared" si="23"/>
        <v>0</v>
      </c>
      <c r="R70">
        <f t="shared" ca="1" si="24"/>
        <v>0</v>
      </c>
      <c r="S70" t="str">
        <f>IF(H70="","",VLOOKUP(H70,'Соль SKU'!$A$1:$B$150,2,0))</f>
        <v/>
      </c>
      <c r="T70">
        <f t="shared" si="25"/>
        <v>9.4117647058823533</v>
      </c>
      <c r="U70">
        <f t="shared" si="26"/>
        <v>0</v>
      </c>
      <c r="V70">
        <f t="shared" si="27"/>
        <v>0</v>
      </c>
      <c r="W70" t="str">
        <f t="shared" ca="1" si="28"/>
        <v/>
      </c>
    </row>
    <row r="71" spans="10:23" x14ac:dyDescent="0.3">
      <c r="J71" s="9" t="str">
        <f t="shared" ca="1" si="19"/>
        <v/>
      </c>
      <c r="M71" s="10" t="str">
        <f t="shared" ca="1" si="20"/>
        <v/>
      </c>
      <c r="O71">
        <f t="shared" si="21"/>
        <v>0</v>
      </c>
      <c r="P71">
        <f t="shared" ca="1" si="22"/>
        <v>0</v>
      </c>
      <c r="Q71">
        <f t="shared" si="23"/>
        <v>0</v>
      </c>
      <c r="R71">
        <f t="shared" ca="1" si="24"/>
        <v>0</v>
      </c>
      <c r="S71" t="str">
        <f>IF(H71="","",VLOOKUP(H71,'Соль SKU'!$A$1:$B$150,2,0))</f>
        <v/>
      </c>
      <c r="T71">
        <f t="shared" si="25"/>
        <v>9.4117647058823533</v>
      </c>
      <c r="U71">
        <f t="shared" si="26"/>
        <v>0</v>
      </c>
      <c r="V71">
        <f t="shared" si="27"/>
        <v>0</v>
      </c>
      <c r="W71" t="str">
        <f t="shared" ca="1" si="28"/>
        <v/>
      </c>
    </row>
    <row r="72" spans="10:23" x14ac:dyDescent="0.3">
      <c r="J72" s="9" t="str">
        <f t="shared" ca="1" si="19"/>
        <v/>
      </c>
      <c r="M72" s="10" t="str">
        <f t="shared" ca="1" si="20"/>
        <v/>
      </c>
      <c r="O72">
        <f t="shared" si="21"/>
        <v>0</v>
      </c>
      <c r="P72">
        <f t="shared" ca="1" si="22"/>
        <v>0</v>
      </c>
      <c r="Q72">
        <f t="shared" si="23"/>
        <v>0</v>
      </c>
      <c r="R72">
        <f t="shared" ca="1" si="24"/>
        <v>0</v>
      </c>
      <c r="S72" t="str">
        <f>IF(H72="","",VLOOKUP(H72,'Соль SKU'!$A$1:$B$150,2,0))</f>
        <v/>
      </c>
      <c r="T72">
        <f t="shared" si="25"/>
        <v>9.4117647058823533</v>
      </c>
      <c r="U72">
        <f t="shared" si="26"/>
        <v>0</v>
      </c>
      <c r="V72">
        <f t="shared" si="27"/>
        <v>0</v>
      </c>
      <c r="W72" t="str">
        <f t="shared" ca="1" si="28"/>
        <v/>
      </c>
    </row>
    <row r="73" spans="10:23" x14ac:dyDescent="0.3">
      <c r="J73" s="9" t="str">
        <f t="shared" ca="1" si="19"/>
        <v/>
      </c>
      <c r="M73" s="10" t="str">
        <f t="shared" ca="1" si="20"/>
        <v/>
      </c>
      <c r="O73">
        <f t="shared" si="21"/>
        <v>0</v>
      </c>
      <c r="P73">
        <f t="shared" ca="1" si="22"/>
        <v>0</v>
      </c>
      <c r="Q73">
        <f t="shared" si="23"/>
        <v>0</v>
      </c>
      <c r="R73">
        <f t="shared" ca="1" si="24"/>
        <v>0</v>
      </c>
      <c r="S73" t="str">
        <f>IF(H73="","",VLOOKUP(H73,'Соль SKU'!$A$1:$B$150,2,0))</f>
        <v/>
      </c>
      <c r="T73">
        <f t="shared" si="25"/>
        <v>9.4117647058823533</v>
      </c>
      <c r="U73">
        <f t="shared" si="26"/>
        <v>0</v>
      </c>
      <c r="V73">
        <f t="shared" si="27"/>
        <v>0</v>
      </c>
      <c r="W73" t="str">
        <f t="shared" ca="1" si="28"/>
        <v/>
      </c>
    </row>
    <row r="74" spans="10:23" x14ac:dyDescent="0.3">
      <c r="J74" s="9" t="str">
        <f t="shared" ca="1" si="19"/>
        <v/>
      </c>
      <c r="M74" s="10" t="str">
        <f t="shared" ca="1" si="20"/>
        <v/>
      </c>
      <c r="O74">
        <f t="shared" si="21"/>
        <v>0</v>
      </c>
      <c r="P74">
        <f t="shared" ref="P74:P99" ca="1" si="29">IF(N74="-",SUM(INDIRECT(ADDRESS(2,COLUMN(O74))&amp;":"&amp;ADDRESS(ROW(),COLUMN(O74)))),0)</f>
        <v>0</v>
      </c>
      <c r="Q74">
        <f t="shared" si="23"/>
        <v>0</v>
      </c>
      <c r="R74">
        <f t="shared" ca="1" si="24"/>
        <v>0</v>
      </c>
      <c r="S74" t="str">
        <f>IF(H74="","",VLOOKUP(H74,'Соль SKU'!$A$1:$B$150,2,0))</f>
        <v/>
      </c>
      <c r="T74">
        <f t="shared" si="25"/>
        <v>9.4117647058823533</v>
      </c>
      <c r="U74">
        <f t="shared" si="26"/>
        <v>0</v>
      </c>
      <c r="V74">
        <f t="shared" si="27"/>
        <v>0</v>
      </c>
      <c r="W74" t="str">
        <f t="shared" ca="1" si="28"/>
        <v/>
      </c>
    </row>
    <row r="75" spans="10:23" x14ac:dyDescent="0.3">
      <c r="J75" s="9" t="str">
        <f t="shared" ca="1" si="19"/>
        <v/>
      </c>
      <c r="M75" s="10" t="str">
        <f t="shared" ca="1" si="20"/>
        <v/>
      </c>
      <c r="O75">
        <f t="shared" si="21"/>
        <v>0</v>
      </c>
      <c r="P75">
        <f t="shared" ca="1" si="29"/>
        <v>0</v>
      </c>
      <c r="Q75">
        <f t="shared" si="23"/>
        <v>0</v>
      </c>
      <c r="R75">
        <f t="shared" ca="1" si="24"/>
        <v>0</v>
      </c>
      <c r="S75" t="str">
        <f>IF(H75="","",VLOOKUP(H75,'Соль SKU'!$A$1:$B$150,2,0))</f>
        <v/>
      </c>
      <c r="T75">
        <f t="shared" si="25"/>
        <v>9.4117647058823533</v>
      </c>
      <c r="U75">
        <f t="shared" si="26"/>
        <v>0</v>
      </c>
      <c r="V75">
        <f t="shared" si="27"/>
        <v>0</v>
      </c>
      <c r="W75" t="str">
        <f t="shared" ca="1" si="28"/>
        <v/>
      </c>
    </row>
    <row r="76" spans="10:23" x14ac:dyDescent="0.3">
      <c r="J76" s="9" t="str">
        <f t="shared" ca="1" si="19"/>
        <v/>
      </c>
      <c r="M76" s="10" t="str">
        <f t="shared" ca="1" si="20"/>
        <v/>
      </c>
      <c r="O76">
        <f t="shared" si="21"/>
        <v>0</v>
      </c>
      <c r="P76">
        <f t="shared" ca="1" si="29"/>
        <v>0</v>
      </c>
      <c r="Q76">
        <f t="shared" si="23"/>
        <v>0</v>
      </c>
      <c r="R76">
        <f t="shared" ca="1" si="24"/>
        <v>0</v>
      </c>
      <c r="S76" t="str">
        <f>IF(H76="","",VLOOKUP(H76,'Соль SKU'!$A$1:$B$150,2,0))</f>
        <v/>
      </c>
      <c r="T76">
        <f t="shared" si="25"/>
        <v>9.4117647058823533</v>
      </c>
      <c r="U76">
        <f t="shared" si="26"/>
        <v>0</v>
      </c>
      <c r="V76">
        <f t="shared" si="27"/>
        <v>0</v>
      </c>
      <c r="W76" t="str">
        <f t="shared" ca="1" si="28"/>
        <v/>
      </c>
    </row>
    <row r="77" spans="10:23" x14ac:dyDescent="0.3">
      <c r="J77" s="9" t="str">
        <f t="shared" ca="1" si="19"/>
        <v/>
      </c>
      <c r="M77" s="10" t="str">
        <f t="shared" ca="1" si="20"/>
        <v/>
      </c>
      <c r="O77">
        <f t="shared" si="21"/>
        <v>0</v>
      </c>
      <c r="P77">
        <f t="shared" ca="1" si="29"/>
        <v>0</v>
      </c>
      <c r="Q77">
        <f t="shared" si="23"/>
        <v>0</v>
      </c>
      <c r="R77">
        <f t="shared" ca="1" si="24"/>
        <v>0</v>
      </c>
      <c r="S77" t="str">
        <f>IF(H77="","",VLOOKUP(H77,'Соль SKU'!$A$1:$B$150,2,0))</f>
        <v/>
      </c>
      <c r="T77">
        <f t="shared" si="25"/>
        <v>9.4117647058823533</v>
      </c>
      <c r="U77">
        <f t="shared" si="26"/>
        <v>0</v>
      </c>
      <c r="V77">
        <f t="shared" si="27"/>
        <v>0</v>
      </c>
      <c r="W77" t="str">
        <f t="shared" ca="1" si="28"/>
        <v/>
      </c>
    </row>
    <row r="78" spans="10:23" x14ac:dyDescent="0.3">
      <c r="J78" s="9" t="str">
        <f t="shared" ca="1" si="19"/>
        <v/>
      </c>
      <c r="M78" s="10" t="str">
        <f t="shared" ca="1" si="20"/>
        <v/>
      </c>
      <c r="O78">
        <f t="shared" si="21"/>
        <v>0</v>
      </c>
      <c r="P78">
        <f t="shared" ca="1" si="29"/>
        <v>0</v>
      </c>
      <c r="Q78">
        <f t="shared" si="23"/>
        <v>0</v>
      </c>
      <c r="R78">
        <f t="shared" ca="1" si="24"/>
        <v>0</v>
      </c>
      <c r="S78" t="str">
        <f>IF(H78="","",VLOOKUP(H78,'Соль SKU'!$A$1:$B$150,2,0))</f>
        <v/>
      </c>
      <c r="T78">
        <f t="shared" si="25"/>
        <v>9.4117647058823533</v>
      </c>
      <c r="U78">
        <f t="shared" si="26"/>
        <v>0</v>
      </c>
      <c r="V78">
        <f t="shared" si="27"/>
        <v>0</v>
      </c>
      <c r="W78" t="str">
        <f t="shared" ca="1" si="28"/>
        <v/>
      </c>
    </row>
    <row r="79" spans="10:23" x14ac:dyDescent="0.3">
      <c r="J79" s="9" t="str">
        <f t="shared" ca="1" si="19"/>
        <v/>
      </c>
      <c r="M79" s="10" t="str">
        <f t="shared" ca="1" si="20"/>
        <v/>
      </c>
      <c r="O79">
        <f t="shared" si="21"/>
        <v>0</v>
      </c>
      <c r="P79">
        <f t="shared" ca="1" si="29"/>
        <v>0</v>
      </c>
      <c r="Q79">
        <f t="shared" si="23"/>
        <v>0</v>
      </c>
      <c r="R79">
        <f t="shared" ca="1" si="24"/>
        <v>0</v>
      </c>
      <c r="S79" t="str">
        <f>IF(H79="","",VLOOKUP(H79,'Соль SKU'!$A$1:$B$150,2,0))</f>
        <v/>
      </c>
      <c r="T79">
        <f t="shared" si="25"/>
        <v>9.4117647058823533</v>
      </c>
      <c r="U79">
        <f t="shared" si="26"/>
        <v>0</v>
      </c>
      <c r="V79">
        <f t="shared" si="27"/>
        <v>0</v>
      </c>
      <c r="W79" t="str">
        <f t="shared" ca="1" si="28"/>
        <v/>
      </c>
    </row>
    <row r="80" spans="10:23" x14ac:dyDescent="0.3">
      <c r="J80" s="9" t="str">
        <f t="shared" ca="1" si="19"/>
        <v/>
      </c>
      <c r="M80" s="10" t="str">
        <f t="shared" ca="1" si="20"/>
        <v/>
      </c>
      <c r="O80">
        <f t="shared" si="21"/>
        <v>0</v>
      </c>
      <c r="P80">
        <f t="shared" ca="1" si="29"/>
        <v>0</v>
      </c>
      <c r="Q80">
        <f t="shared" si="23"/>
        <v>0</v>
      </c>
      <c r="R80">
        <f t="shared" ca="1" si="24"/>
        <v>0</v>
      </c>
      <c r="S80" t="str">
        <f>IF(H80="","",VLOOKUP(H80,'Соль SKU'!$A$1:$B$150,2,0))</f>
        <v/>
      </c>
      <c r="T80">
        <f t="shared" si="25"/>
        <v>9.4117647058823533</v>
      </c>
      <c r="U80">
        <f t="shared" si="26"/>
        <v>0</v>
      </c>
      <c r="V80">
        <f t="shared" si="27"/>
        <v>0</v>
      </c>
      <c r="W80" t="str">
        <f t="shared" ca="1" si="28"/>
        <v/>
      </c>
    </row>
    <row r="81" spans="10:23" x14ac:dyDescent="0.3">
      <c r="J81" s="9" t="str">
        <f t="shared" ca="1" si="19"/>
        <v/>
      </c>
      <c r="M81" s="10" t="str">
        <f t="shared" ca="1" si="20"/>
        <v/>
      </c>
      <c r="O81">
        <f t="shared" si="21"/>
        <v>0</v>
      </c>
      <c r="P81">
        <f t="shared" ca="1" si="29"/>
        <v>0</v>
      </c>
      <c r="Q81">
        <f t="shared" si="23"/>
        <v>0</v>
      </c>
      <c r="R81">
        <f t="shared" ca="1" si="24"/>
        <v>0</v>
      </c>
      <c r="S81" t="str">
        <f>IF(H81="","",VLOOKUP(H81,'Соль SKU'!$A$1:$B$150,2,0))</f>
        <v/>
      </c>
      <c r="T81">
        <f t="shared" si="25"/>
        <v>9.4117647058823533</v>
      </c>
      <c r="U81">
        <f t="shared" si="26"/>
        <v>0</v>
      </c>
      <c r="V81">
        <f t="shared" si="27"/>
        <v>0</v>
      </c>
      <c r="W81" t="str">
        <f t="shared" ca="1" si="28"/>
        <v/>
      </c>
    </row>
    <row r="82" spans="10:23" x14ac:dyDescent="0.3">
      <c r="J82" s="9" t="str">
        <f t="shared" ca="1" si="19"/>
        <v/>
      </c>
      <c r="M82" s="10" t="str">
        <f t="shared" ca="1" si="20"/>
        <v/>
      </c>
      <c r="O82">
        <f t="shared" si="21"/>
        <v>0</v>
      </c>
      <c r="P82">
        <f t="shared" ca="1" si="29"/>
        <v>0</v>
      </c>
      <c r="Q82">
        <f t="shared" si="23"/>
        <v>0</v>
      </c>
      <c r="R82">
        <f t="shared" ca="1" si="24"/>
        <v>0</v>
      </c>
      <c r="S82" t="str">
        <f>IF(H82="","",VLOOKUP(H82,'Соль SKU'!$A$1:$B$150,2,0))</f>
        <v/>
      </c>
      <c r="T82">
        <f t="shared" si="25"/>
        <v>9.4117647058823533</v>
      </c>
      <c r="U82">
        <f t="shared" si="26"/>
        <v>0</v>
      </c>
      <c r="V82">
        <f t="shared" si="27"/>
        <v>0</v>
      </c>
      <c r="W82" t="str">
        <f t="shared" ca="1" si="28"/>
        <v/>
      </c>
    </row>
    <row r="83" spans="10:23" x14ac:dyDescent="0.3">
      <c r="J83" s="9" t="str">
        <f t="shared" ca="1" si="19"/>
        <v/>
      </c>
      <c r="M83" s="10" t="str">
        <f t="shared" ca="1" si="20"/>
        <v/>
      </c>
      <c r="O83">
        <f t="shared" si="21"/>
        <v>0</v>
      </c>
      <c r="P83">
        <f t="shared" ca="1" si="29"/>
        <v>0</v>
      </c>
      <c r="Q83">
        <f t="shared" si="23"/>
        <v>0</v>
      </c>
      <c r="R83">
        <f t="shared" ca="1" si="24"/>
        <v>0</v>
      </c>
      <c r="S83" t="str">
        <f>IF(H83="","",VLOOKUP(H83,'Соль SKU'!$A$1:$B$150,2,0))</f>
        <v/>
      </c>
      <c r="T83">
        <f t="shared" si="25"/>
        <v>9.4117647058823533</v>
      </c>
      <c r="U83">
        <f t="shared" si="26"/>
        <v>0</v>
      </c>
      <c r="V83">
        <f t="shared" si="27"/>
        <v>0</v>
      </c>
      <c r="W83" t="str">
        <f t="shared" ca="1" si="28"/>
        <v/>
      </c>
    </row>
    <row r="84" spans="10:23" x14ac:dyDescent="0.3">
      <c r="J84" s="9" t="str">
        <f t="shared" ca="1" si="19"/>
        <v/>
      </c>
      <c r="M84" s="10" t="str">
        <f t="shared" ca="1" si="20"/>
        <v/>
      </c>
      <c r="O84">
        <f t="shared" si="21"/>
        <v>0</v>
      </c>
      <c r="P84">
        <f t="shared" ca="1" si="29"/>
        <v>0</v>
      </c>
      <c r="Q84">
        <f t="shared" si="23"/>
        <v>0</v>
      </c>
      <c r="R84">
        <f t="shared" ca="1" si="24"/>
        <v>0</v>
      </c>
      <c r="S84" t="str">
        <f>IF(H84="","",VLOOKUP(H84,'Соль SKU'!$A$1:$B$150,2,0))</f>
        <v/>
      </c>
      <c r="T84">
        <f t="shared" si="25"/>
        <v>9.4117647058823533</v>
      </c>
      <c r="U84">
        <f t="shared" si="26"/>
        <v>0</v>
      </c>
      <c r="V84">
        <f t="shared" si="27"/>
        <v>0</v>
      </c>
      <c r="W84" t="str">
        <f t="shared" ca="1" si="28"/>
        <v/>
      </c>
    </row>
    <row r="85" spans="10:23" x14ac:dyDescent="0.3">
      <c r="J85" s="9" t="str">
        <f t="shared" ca="1" si="19"/>
        <v/>
      </c>
      <c r="M85" s="10" t="str">
        <f t="shared" ca="1" si="20"/>
        <v/>
      </c>
      <c r="O85">
        <f t="shared" si="21"/>
        <v>0</v>
      </c>
      <c r="P85">
        <f t="shared" ca="1" si="29"/>
        <v>0</v>
      </c>
      <c r="Q85">
        <f t="shared" si="23"/>
        <v>0</v>
      </c>
      <c r="R85">
        <f t="shared" ca="1" si="24"/>
        <v>0</v>
      </c>
      <c r="S85" t="str">
        <f>IF(H85="","",VLOOKUP(H85,'Соль SKU'!$A$1:$B$150,2,0))</f>
        <v/>
      </c>
      <c r="T85">
        <f t="shared" si="25"/>
        <v>9.4117647058823533</v>
      </c>
      <c r="U85">
        <f t="shared" si="26"/>
        <v>0</v>
      </c>
      <c r="V85">
        <f t="shared" si="27"/>
        <v>0</v>
      </c>
      <c r="W85" t="str">
        <f t="shared" ca="1" si="28"/>
        <v/>
      </c>
    </row>
    <row r="86" spans="10:23" x14ac:dyDescent="0.3">
      <c r="J86" s="9" t="str">
        <f t="shared" ca="1" si="19"/>
        <v/>
      </c>
      <c r="M86" s="10" t="str">
        <f t="shared" ca="1" si="20"/>
        <v/>
      </c>
      <c r="O86">
        <f t="shared" si="21"/>
        <v>0</v>
      </c>
      <c r="P86">
        <f t="shared" ca="1" si="29"/>
        <v>0</v>
      </c>
      <c r="Q86">
        <f t="shared" si="23"/>
        <v>0</v>
      </c>
      <c r="R86">
        <f t="shared" ca="1" si="24"/>
        <v>0</v>
      </c>
      <c r="S86" t="str">
        <f>IF(H86="","",VLOOKUP(H86,'Соль SKU'!$A$1:$B$150,2,0))</f>
        <v/>
      </c>
      <c r="T86">
        <f t="shared" si="25"/>
        <v>9.4117647058823533</v>
      </c>
      <c r="U86">
        <f t="shared" si="26"/>
        <v>0</v>
      </c>
      <c r="V86">
        <f t="shared" si="27"/>
        <v>0</v>
      </c>
      <c r="W86" t="str">
        <f t="shared" ca="1" si="28"/>
        <v/>
      </c>
    </row>
    <row r="87" spans="10:23" x14ac:dyDescent="0.3">
      <c r="J87" s="9" t="str">
        <f t="shared" ca="1" si="19"/>
        <v/>
      </c>
      <c r="M87" s="10" t="str">
        <f t="shared" ca="1" si="20"/>
        <v/>
      </c>
      <c r="O87">
        <f t="shared" si="21"/>
        <v>0</v>
      </c>
      <c r="P87">
        <f t="shared" ca="1" si="29"/>
        <v>0</v>
      </c>
      <c r="Q87">
        <f t="shared" si="23"/>
        <v>0</v>
      </c>
      <c r="R87">
        <f t="shared" ca="1" si="24"/>
        <v>0</v>
      </c>
      <c r="S87" t="str">
        <f>IF(H87="","",VLOOKUP(H87,'Соль SKU'!$A$1:$B$150,2,0))</f>
        <v/>
      </c>
      <c r="T87">
        <f t="shared" si="25"/>
        <v>9.4117647058823533</v>
      </c>
      <c r="U87">
        <f t="shared" si="26"/>
        <v>0</v>
      </c>
      <c r="V87">
        <f t="shared" si="27"/>
        <v>0</v>
      </c>
      <c r="W87" t="str">
        <f t="shared" ca="1" si="28"/>
        <v/>
      </c>
    </row>
    <row r="88" spans="10:23" x14ac:dyDescent="0.3">
      <c r="J88" s="9" t="str">
        <f t="shared" ca="1" si="19"/>
        <v/>
      </c>
      <c r="M88" s="10" t="str">
        <f t="shared" ca="1" si="20"/>
        <v/>
      </c>
      <c r="O88">
        <f t="shared" si="21"/>
        <v>0</v>
      </c>
      <c r="P88">
        <f t="shared" ca="1" si="29"/>
        <v>0</v>
      </c>
      <c r="Q88">
        <f t="shared" si="23"/>
        <v>0</v>
      </c>
      <c r="R88">
        <f t="shared" ca="1" si="24"/>
        <v>0</v>
      </c>
      <c r="S88" t="str">
        <f>IF(H88="","",VLOOKUP(H88,'Соль SKU'!$A$1:$B$150,2,0))</f>
        <v/>
      </c>
      <c r="T88">
        <f t="shared" si="25"/>
        <v>9.4117647058823533</v>
      </c>
      <c r="U88">
        <f t="shared" si="26"/>
        <v>0</v>
      </c>
      <c r="V88">
        <f t="shared" si="27"/>
        <v>0</v>
      </c>
      <c r="W88" t="str">
        <f t="shared" ca="1" si="28"/>
        <v/>
      </c>
    </row>
    <row r="89" spans="10:23" x14ac:dyDescent="0.3">
      <c r="J89" s="9" t="str">
        <f t="shared" ca="1" si="19"/>
        <v/>
      </c>
      <c r="M89" s="10" t="str">
        <f t="shared" ca="1" si="20"/>
        <v/>
      </c>
      <c r="O89">
        <f t="shared" si="21"/>
        <v>0</v>
      </c>
      <c r="P89">
        <f t="shared" ca="1" si="29"/>
        <v>0</v>
      </c>
      <c r="Q89">
        <f t="shared" si="23"/>
        <v>0</v>
      </c>
      <c r="R89">
        <f t="shared" ca="1" si="24"/>
        <v>0</v>
      </c>
      <c r="S89" t="str">
        <f>IF(H89="","",VLOOKUP(H89,'Соль SKU'!$A$1:$B$150,2,0))</f>
        <v/>
      </c>
      <c r="T89">
        <f t="shared" si="25"/>
        <v>9.4117647058823533</v>
      </c>
      <c r="U89">
        <f t="shared" si="26"/>
        <v>0</v>
      </c>
      <c r="V89">
        <f t="shared" si="27"/>
        <v>0</v>
      </c>
      <c r="W89" t="str">
        <f t="shared" ca="1" si="28"/>
        <v/>
      </c>
    </row>
    <row r="90" spans="10:23" x14ac:dyDescent="0.3">
      <c r="J90" s="9" t="str">
        <f t="shared" ca="1" si="19"/>
        <v/>
      </c>
      <c r="M90" s="10" t="str">
        <f t="shared" ca="1" si="20"/>
        <v/>
      </c>
      <c r="O90">
        <f t="shared" si="21"/>
        <v>0</v>
      </c>
      <c r="P90">
        <f t="shared" ca="1" si="29"/>
        <v>0</v>
      </c>
      <c r="Q90">
        <f t="shared" si="23"/>
        <v>0</v>
      </c>
      <c r="R90">
        <f t="shared" ca="1" si="24"/>
        <v>0</v>
      </c>
      <c r="S90" t="str">
        <f>IF(H90="","",VLOOKUP(H90,'Соль SKU'!$A$1:$B$150,2,0))</f>
        <v/>
      </c>
      <c r="T90">
        <f t="shared" si="25"/>
        <v>9.4117647058823533</v>
      </c>
      <c r="U90">
        <f t="shared" si="26"/>
        <v>0</v>
      </c>
      <c r="V90">
        <f t="shared" si="27"/>
        <v>0</v>
      </c>
      <c r="W90" t="str">
        <f t="shared" ca="1" si="28"/>
        <v/>
      </c>
    </row>
    <row r="91" spans="10:23" x14ac:dyDescent="0.3">
      <c r="J91" s="9" t="str">
        <f t="shared" ca="1" si="19"/>
        <v/>
      </c>
      <c r="M91" s="10" t="str">
        <f t="shared" ca="1" si="20"/>
        <v/>
      </c>
      <c r="O91">
        <f t="shared" si="21"/>
        <v>0</v>
      </c>
      <c r="P91">
        <f t="shared" ca="1" si="29"/>
        <v>0</v>
      </c>
      <c r="Q91">
        <f t="shared" si="23"/>
        <v>0</v>
      </c>
      <c r="R91">
        <f t="shared" ca="1" si="24"/>
        <v>0</v>
      </c>
      <c r="S91" t="str">
        <f>IF(H91="","",VLOOKUP(H91,'Соль SKU'!$A$1:$B$150,2,0))</f>
        <v/>
      </c>
      <c r="T91">
        <f t="shared" si="25"/>
        <v>9.4117647058823533</v>
      </c>
      <c r="U91">
        <f t="shared" si="26"/>
        <v>0</v>
      </c>
      <c r="V91">
        <f t="shared" si="27"/>
        <v>0</v>
      </c>
      <c r="W91" t="str">
        <f t="shared" ca="1" si="28"/>
        <v/>
      </c>
    </row>
    <row r="92" spans="10:23" x14ac:dyDescent="0.3">
      <c r="J92" s="9" t="str">
        <f t="shared" ca="1" si="19"/>
        <v/>
      </c>
      <c r="M92" s="10" t="str">
        <f t="shared" ca="1" si="20"/>
        <v/>
      </c>
      <c r="O92">
        <f t="shared" si="21"/>
        <v>0</v>
      </c>
      <c r="P92">
        <f t="shared" ca="1" si="29"/>
        <v>0</v>
      </c>
      <c r="Q92">
        <f t="shared" si="23"/>
        <v>0</v>
      </c>
      <c r="R92">
        <f t="shared" ca="1" si="24"/>
        <v>0</v>
      </c>
      <c r="S92" t="str">
        <f>IF(H92="","",VLOOKUP(H92,'Соль SKU'!$A$1:$B$150,2,0))</f>
        <v/>
      </c>
      <c r="T92">
        <f t="shared" si="25"/>
        <v>9.4117647058823533</v>
      </c>
      <c r="U92">
        <f t="shared" si="26"/>
        <v>0</v>
      </c>
      <c r="V92">
        <f t="shared" si="27"/>
        <v>0</v>
      </c>
      <c r="W92" t="str">
        <f t="shared" ca="1" si="28"/>
        <v/>
      </c>
    </row>
    <row r="93" spans="10:23" x14ac:dyDescent="0.3">
      <c r="J93" s="9" t="str">
        <f t="shared" ca="1" si="19"/>
        <v/>
      </c>
      <c r="M93" s="10" t="str">
        <f t="shared" ca="1" si="20"/>
        <v/>
      </c>
      <c r="O93">
        <f t="shared" si="21"/>
        <v>0</v>
      </c>
      <c r="P93">
        <f t="shared" ca="1" si="29"/>
        <v>0</v>
      </c>
      <c r="Q93">
        <f t="shared" si="23"/>
        <v>0</v>
      </c>
      <c r="R93">
        <f t="shared" ca="1" si="24"/>
        <v>0</v>
      </c>
      <c r="S93" t="str">
        <f>IF(H93="","",VLOOKUP(H93,'Соль SKU'!$A$1:$B$150,2,0))</f>
        <v/>
      </c>
      <c r="T93">
        <f t="shared" si="25"/>
        <v>9.4117647058823533</v>
      </c>
      <c r="U93">
        <f t="shared" si="26"/>
        <v>0</v>
      </c>
      <c r="V93">
        <f t="shared" si="27"/>
        <v>0</v>
      </c>
      <c r="W93" t="str">
        <f t="shared" ca="1" si="28"/>
        <v/>
      </c>
    </row>
    <row r="94" spans="10:23" x14ac:dyDescent="0.3">
      <c r="J94" s="9" t="str">
        <f t="shared" ca="1" si="19"/>
        <v/>
      </c>
      <c r="M94" s="10" t="str">
        <f t="shared" ca="1" si="20"/>
        <v/>
      </c>
      <c r="O94">
        <f t="shared" si="21"/>
        <v>0</v>
      </c>
      <c r="P94">
        <f t="shared" ca="1" si="29"/>
        <v>0</v>
      </c>
      <c r="Q94">
        <f t="shared" si="23"/>
        <v>0</v>
      </c>
      <c r="R94">
        <f t="shared" ca="1" si="24"/>
        <v>0</v>
      </c>
      <c r="S94" t="str">
        <f>IF(H94="","",VLOOKUP(H94,'Соль SKU'!$A$1:$B$150,2,0))</f>
        <v/>
      </c>
      <c r="T94">
        <f t="shared" si="25"/>
        <v>9.4117647058823533</v>
      </c>
      <c r="U94">
        <f t="shared" si="26"/>
        <v>0</v>
      </c>
      <c r="V94">
        <f t="shared" si="27"/>
        <v>0</v>
      </c>
      <c r="W94" t="str">
        <f t="shared" ca="1" si="28"/>
        <v/>
      </c>
    </row>
    <row r="95" spans="10:23" x14ac:dyDescent="0.3">
      <c r="J95" s="9" t="str">
        <f t="shared" ca="1" si="19"/>
        <v/>
      </c>
      <c r="M95" s="10" t="str">
        <f t="shared" ca="1" si="20"/>
        <v/>
      </c>
      <c r="O95">
        <f t="shared" si="21"/>
        <v>0</v>
      </c>
      <c r="P95">
        <f t="shared" ca="1" si="29"/>
        <v>0</v>
      </c>
      <c r="Q95">
        <f t="shared" si="23"/>
        <v>0</v>
      </c>
      <c r="R95">
        <f t="shared" ca="1" si="24"/>
        <v>0</v>
      </c>
      <c r="S95" t="str">
        <f>IF(H95="","",VLOOKUP(H95,'Соль SKU'!$A$1:$B$150,2,0))</f>
        <v/>
      </c>
      <c r="T95">
        <f t="shared" si="25"/>
        <v>9.4117647058823533</v>
      </c>
      <c r="U95">
        <f t="shared" si="26"/>
        <v>0</v>
      </c>
      <c r="V95">
        <f t="shared" si="27"/>
        <v>0</v>
      </c>
      <c r="W95" t="str">
        <f t="shared" ca="1" si="28"/>
        <v/>
      </c>
    </row>
    <row r="96" spans="10:23" x14ac:dyDescent="0.3">
      <c r="J96" s="9" t="str">
        <f t="shared" ca="1" si="19"/>
        <v/>
      </c>
      <c r="M96" s="10" t="str">
        <f t="shared" ca="1" si="20"/>
        <v/>
      </c>
      <c r="O96">
        <f t="shared" si="21"/>
        <v>0</v>
      </c>
      <c r="P96">
        <f t="shared" ca="1" si="29"/>
        <v>0</v>
      </c>
      <c r="Q96">
        <f t="shared" si="23"/>
        <v>0</v>
      </c>
      <c r="R96">
        <f t="shared" ca="1" si="24"/>
        <v>0</v>
      </c>
      <c r="S96" t="str">
        <f>IF(H96="","",VLOOKUP(H96,'Соль SKU'!$A$1:$B$150,2,0))</f>
        <v/>
      </c>
      <c r="T96">
        <f t="shared" si="25"/>
        <v>9.4117647058823533</v>
      </c>
      <c r="U96">
        <f t="shared" si="26"/>
        <v>0</v>
      </c>
      <c r="V96">
        <f t="shared" si="27"/>
        <v>0</v>
      </c>
      <c r="W96" t="str">
        <f t="shared" ca="1" si="28"/>
        <v/>
      </c>
    </row>
    <row r="97" spans="10:23" x14ac:dyDescent="0.3">
      <c r="J97" s="9" t="str">
        <f t="shared" ca="1" si="19"/>
        <v/>
      </c>
      <c r="M97" s="10" t="str">
        <f t="shared" ca="1" si="20"/>
        <v/>
      </c>
      <c r="O97">
        <f t="shared" si="21"/>
        <v>0</v>
      </c>
      <c r="P97">
        <f t="shared" ca="1" si="29"/>
        <v>0</v>
      </c>
      <c r="Q97">
        <f t="shared" si="23"/>
        <v>0</v>
      </c>
      <c r="R97">
        <f t="shared" ca="1" si="24"/>
        <v>0</v>
      </c>
      <c r="S97" t="str">
        <f>IF(H97="","",VLOOKUP(H97,'Соль SKU'!$A$1:$B$150,2,0))</f>
        <v/>
      </c>
      <c r="T97">
        <f t="shared" si="25"/>
        <v>9.4117647058823533</v>
      </c>
      <c r="U97">
        <f t="shared" si="26"/>
        <v>0</v>
      </c>
      <c r="V97">
        <f t="shared" si="27"/>
        <v>0</v>
      </c>
      <c r="W97" t="str">
        <f t="shared" ca="1" si="28"/>
        <v/>
      </c>
    </row>
    <row r="98" spans="10:23" x14ac:dyDescent="0.3">
      <c r="J98" s="9" t="str">
        <f t="shared" ref="J98:J122" ca="1" si="30">IF(L98="", IF(N98="","",W98+(INDIRECT("R" &amp; ROW() - 1) - R98)),IF(N98="", "", INDIRECT("R" &amp; ROW() - 1) - R98))</f>
        <v/>
      </c>
      <c r="M98" s="10" t="str">
        <f t="shared" ref="M98:M129" ca="1" si="31">IF(L98="", IF(W98=0, "", W98), IF(U98 = "", "", IF(U98/T98 = 0, "", U98/T98)))</f>
        <v/>
      </c>
      <c r="O98">
        <f t="shared" ref="O98:O129" si="32">IF(N98 = "-", -V98,I98)</f>
        <v>0</v>
      </c>
      <c r="P98">
        <f t="shared" ca="1" si="29"/>
        <v>0</v>
      </c>
      <c r="Q98">
        <f t="shared" ref="Q98:Q122" si="33">IF(N98="-",1,0)</f>
        <v>0</v>
      </c>
      <c r="R98">
        <f t="shared" ref="R98:R122" ca="1" si="34">IF(P98 = 0, INDIRECT("R" &amp; ROW() - 1), P98)</f>
        <v>0</v>
      </c>
      <c r="S98" t="str">
        <f>IF(H98="","",VLOOKUP(H98,'Соль SKU'!$A$1:$B$150,2,0))</f>
        <v/>
      </c>
      <c r="T98">
        <f t="shared" ref="T98:T122" si="35">8000/850</f>
        <v>9.4117647058823533</v>
      </c>
      <c r="U98">
        <f t="shared" ref="U98:U122" si="36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>
        <f t="shared" ref="V98:V129" si="37">IF(U98 = "", "", U98/T98)</f>
        <v>0</v>
      </c>
      <c r="W98" t="str">
        <f t="shared" ref="W98:W122" ca="1" si="38">IF(N98="", "", MAX(ROUND(-(INDIRECT("R" &amp; ROW() - 1) - R98)/850, 0), 1) * 850)</f>
        <v/>
      </c>
    </row>
    <row r="99" spans="10:23" x14ac:dyDescent="0.3">
      <c r="J99" s="9" t="str">
        <f t="shared" ca="1" si="30"/>
        <v/>
      </c>
      <c r="M99" s="10" t="str">
        <f t="shared" ca="1" si="31"/>
        <v/>
      </c>
      <c r="O99">
        <f t="shared" si="32"/>
        <v>0</v>
      </c>
      <c r="P99">
        <f t="shared" ca="1" si="29"/>
        <v>0</v>
      </c>
      <c r="Q99">
        <f t="shared" si="33"/>
        <v>0</v>
      </c>
      <c r="R99">
        <f t="shared" ca="1" si="34"/>
        <v>0</v>
      </c>
      <c r="S99" t="str">
        <f>IF(H99="","",VLOOKUP(H99,'Соль SKU'!$A$1:$B$150,2,0))</f>
        <v/>
      </c>
      <c r="T99">
        <f t="shared" si="35"/>
        <v>9.4117647058823533</v>
      </c>
      <c r="U99">
        <f t="shared" si="36"/>
        <v>0</v>
      </c>
      <c r="V99">
        <f t="shared" si="37"/>
        <v>0</v>
      </c>
      <c r="W99" t="str">
        <f t="shared" ca="1" si="38"/>
        <v/>
      </c>
    </row>
    <row r="100" spans="10:23" x14ac:dyDescent="0.3">
      <c r="J100" s="9" t="str">
        <f t="shared" ca="1" si="30"/>
        <v/>
      </c>
      <c r="M100" s="10" t="str">
        <f t="shared" ca="1" si="31"/>
        <v/>
      </c>
      <c r="O100">
        <f t="shared" si="32"/>
        <v>0</v>
      </c>
      <c r="P100">
        <f t="shared" ref="P100:P122" ca="1" si="39">IF(N100 = "-", SUM(INDIRECT(ADDRESS(2,COLUMN(O100)) &amp; ":" &amp; ADDRESS(ROW(),COLUMN(O100)))), 0)</f>
        <v>0</v>
      </c>
      <c r="Q100">
        <f t="shared" si="33"/>
        <v>0</v>
      </c>
      <c r="R100">
        <f t="shared" ca="1" si="34"/>
        <v>0</v>
      </c>
      <c r="S100" t="str">
        <f>IF(H100="","",VLOOKUP(H100,'Соль SKU'!$A$1:$B$150,2,0))</f>
        <v/>
      </c>
      <c r="T100">
        <f t="shared" si="35"/>
        <v>9.4117647058823533</v>
      </c>
      <c r="U100">
        <f t="shared" si="36"/>
        <v>0</v>
      </c>
      <c r="V100">
        <f t="shared" si="37"/>
        <v>0</v>
      </c>
      <c r="W100" t="str">
        <f t="shared" ca="1" si="38"/>
        <v/>
      </c>
    </row>
    <row r="101" spans="10:23" x14ac:dyDescent="0.3">
      <c r="J101" s="9" t="str">
        <f t="shared" ca="1" si="30"/>
        <v/>
      </c>
      <c r="M101" s="10" t="str">
        <f t="shared" ca="1" si="31"/>
        <v/>
      </c>
      <c r="O101">
        <f t="shared" si="32"/>
        <v>0</v>
      </c>
      <c r="P101">
        <f t="shared" ca="1" si="39"/>
        <v>0</v>
      </c>
      <c r="Q101">
        <f t="shared" si="33"/>
        <v>0</v>
      </c>
      <c r="R101">
        <f t="shared" ca="1" si="34"/>
        <v>0</v>
      </c>
      <c r="S101" t="str">
        <f>IF(H101="","",VLOOKUP(H101,'Соль SKU'!$A$1:$B$150,2,0))</f>
        <v/>
      </c>
      <c r="T101">
        <f t="shared" si="35"/>
        <v>9.4117647058823533</v>
      </c>
      <c r="U101">
        <f t="shared" si="36"/>
        <v>0</v>
      </c>
      <c r="V101">
        <f t="shared" si="37"/>
        <v>0</v>
      </c>
      <c r="W101" t="str">
        <f t="shared" ca="1" si="38"/>
        <v/>
      </c>
    </row>
    <row r="102" spans="10:23" x14ac:dyDescent="0.3">
      <c r="J102" s="9" t="str">
        <f t="shared" ca="1" si="30"/>
        <v/>
      </c>
      <c r="M102" s="10" t="str">
        <f t="shared" ca="1" si="31"/>
        <v/>
      </c>
      <c r="O102">
        <f t="shared" si="32"/>
        <v>0</v>
      </c>
      <c r="P102">
        <f t="shared" ca="1" si="39"/>
        <v>0</v>
      </c>
      <c r="Q102">
        <f t="shared" si="33"/>
        <v>0</v>
      </c>
      <c r="R102">
        <f t="shared" ca="1" si="34"/>
        <v>0</v>
      </c>
      <c r="S102" t="str">
        <f>IF(H102="","",VLOOKUP(H102,'Соль SKU'!$A$1:$B$150,2,0))</f>
        <v/>
      </c>
      <c r="T102">
        <f t="shared" si="35"/>
        <v>9.4117647058823533</v>
      </c>
      <c r="U102">
        <f t="shared" si="36"/>
        <v>0</v>
      </c>
      <c r="V102">
        <f t="shared" si="37"/>
        <v>0</v>
      </c>
      <c r="W102" t="str">
        <f t="shared" ca="1" si="38"/>
        <v/>
      </c>
    </row>
    <row r="103" spans="10:23" x14ac:dyDescent="0.3">
      <c r="J103" s="9" t="str">
        <f t="shared" ca="1" si="30"/>
        <v/>
      </c>
      <c r="M103" s="10" t="str">
        <f t="shared" ca="1" si="31"/>
        <v/>
      </c>
      <c r="O103">
        <f t="shared" si="32"/>
        <v>0</v>
      </c>
      <c r="P103">
        <f t="shared" ca="1" si="39"/>
        <v>0</v>
      </c>
      <c r="Q103">
        <f t="shared" si="33"/>
        <v>0</v>
      </c>
      <c r="R103">
        <f t="shared" ca="1" si="34"/>
        <v>0</v>
      </c>
      <c r="S103" t="str">
        <f>IF(H103="","",VLOOKUP(H103,'Соль SKU'!$A$1:$B$150,2,0))</f>
        <v/>
      </c>
      <c r="T103">
        <f t="shared" si="35"/>
        <v>9.4117647058823533</v>
      </c>
      <c r="U103">
        <f t="shared" si="36"/>
        <v>0</v>
      </c>
      <c r="V103">
        <f t="shared" si="37"/>
        <v>0</v>
      </c>
      <c r="W103" t="str">
        <f t="shared" ca="1" si="38"/>
        <v/>
      </c>
    </row>
    <row r="104" spans="10:23" x14ac:dyDescent="0.3">
      <c r="J104" s="9" t="str">
        <f t="shared" ca="1" si="30"/>
        <v/>
      </c>
      <c r="M104" s="10" t="str">
        <f t="shared" ca="1" si="31"/>
        <v/>
      </c>
      <c r="O104">
        <f t="shared" si="32"/>
        <v>0</v>
      </c>
      <c r="P104">
        <f t="shared" ca="1" si="39"/>
        <v>0</v>
      </c>
      <c r="Q104">
        <f t="shared" si="33"/>
        <v>0</v>
      </c>
      <c r="R104">
        <f t="shared" ca="1" si="34"/>
        <v>0</v>
      </c>
      <c r="S104" t="str">
        <f>IF(H104="","",VLOOKUP(H104,'Соль SKU'!$A$1:$B$150,2,0))</f>
        <v/>
      </c>
      <c r="T104">
        <f t="shared" si="35"/>
        <v>9.4117647058823533</v>
      </c>
      <c r="U104">
        <f t="shared" si="36"/>
        <v>0</v>
      </c>
      <c r="V104">
        <f t="shared" si="37"/>
        <v>0</v>
      </c>
      <c r="W104" t="str">
        <f t="shared" ca="1" si="38"/>
        <v/>
      </c>
    </row>
    <row r="105" spans="10:23" x14ac:dyDescent="0.3">
      <c r="J105" s="9" t="str">
        <f t="shared" ca="1" si="30"/>
        <v/>
      </c>
      <c r="M105" s="10" t="str">
        <f t="shared" ca="1" si="31"/>
        <v/>
      </c>
      <c r="O105">
        <f t="shared" si="32"/>
        <v>0</v>
      </c>
      <c r="P105">
        <f t="shared" ca="1" si="39"/>
        <v>0</v>
      </c>
      <c r="Q105">
        <f t="shared" si="33"/>
        <v>0</v>
      </c>
      <c r="R105">
        <f t="shared" ca="1" si="34"/>
        <v>0</v>
      </c>
      <c r="S105" t="str">
        <f>IF(H105="","",VLOOKUP(H105,'Соль SKU'!$A$1:$B$150,2,0))</f>
        <v/>
      </c>
      <c r="T105">
        <f t="shared" si="35"/>
        <v>9.4117647058823533</v>
      </c>
      <c r="U105">
        <f t="shared" si="36"/>
        <v>0</v>
      </c>
      <c r="V105">
        <f t="shared" si="37"/>
        <v>0</v>
      </c>
      <c r="W105" t="str">
        <f t="shared" ca="1" si="38"/>
        <v/>
      </c>
    </row>
    <row r="106" spans="10:23" x14ac:dyDescent="0.3">
      <c r="J106" s="9" t="str">
        <f t="shared" ca="1" si="30"/>
        <v/>
      </c>
      <c r="M106" s="10" t="str">
        <f t="shared" ca="1" si="31"/>
        <v/>
      </c>
      <c r="O106">
        <f t="shared" si="32"/>
        <v>0</v>
      </c>
      <c r="P106">
        <f t="shared" ca="1" si="39"/>
        <v>0</v>
      </c>
      <c r="Q106">
        <f t="shared" si="33"/>
        <v>0</v>
      </c>
      <c r="R106">
        <f t="shared" ca="1" si="34"/>
        <v>0</v>
      </c>
      <c r="S106" t="str">
        <f>IF(H106="","",VLOOKUP(H106,'Соль SKU'!$A$1:$B$150,2,0))</f>
        <v/>
      </c>
      <c r="T106">
        <f t="shared" si="35"/>
        <v>9.4117647058823533</v>
      </c>
      <c r="U106">
        <f t="shared" si="36"/>
        <v>0</v>
      </c>
      <c r="V106">
        <f t="shared" si="37"/>
        <v>0</v>
      </c>
      <c r="W106" t="str">
        <f t="shared" ca="1" si="38"/>
        <v/>
      </c>
    </row>
    <row r="107" spans="10:23" x14ac:dyDescent="0.3">
      <c r="J107" s="9" t="str">
        <f t="shared" ca="1" si="30"/>
        <v/>
      </c>
      <c r="M107" s="10" t="str">
        <f t="shared" ca="1" si="31"/>
        <v/>
      </c>
      <c r="O107">
        <f t="shared" si="32"/>
        <v>0</v>
      </c>
      <c r="P107">
        <f t="shared" ca="1" si="39"/>
        <v>0</v>
      </c>
      <c r="Q107">
        <f t="shared" si="33"/>
        <v>0</v>
      </c>
      <c r="R107">
        <f t="shared" ca="1" si="34"/>
        <v>0</v>
      </c>
      <c r="S107" t="str">
        <f>IF(H107="","",VLOOKUP(H107,'Соль SKU'!$A$1:$B$150,2,0))</f>
        <v/>
      </c>
      <c r="T107">
        <f t="shared" si="35"/>
        <v>9.4117647058823533</v>
      </c>
      <c r="U107">
        <f t="shared" si="36"/>
        <v>0</v>
      </c>
      <c r="V107">
        <f t="shared" si="37"/>
        <v>0</v>
      </c>
      <c r="W107" t="str">
        <f t="shared" ca="1" si="38"/>
        <v/>
      </c>
    </row>
    <row r="108" spans="10:23" x14ac:dyDescent="0.3">
      <c r="J108" s="9" t="str">
        <f t="shared" ca="1" si="30"/>
        <v/>
      </c>
      <c r="M108" s="10" t="str">
        <f t="shared" ca="1" si="31"/>
        <v/>
      </c>
      <c r="O108">
        <f t="shared" si="32"/>
        <v>0</v>
      </c>
      <c r="P108">
        <f t="shared" ca="1" si="39"/>
        <v>0</v>
      </c>
      <c r="Q108">
        <f t="shared" si="33"/>
        <v>0</v>
      </c>
      <c r="R108">
        <f t="shared" ca="1" si="34"/>
        <v>0</v>
      </c>
      <c r="S108" t="str">
        <f>IF(H108="","",VLOOKUP(H108,'Соль SKU'!$A$1:$B$150,2,0))</f>
        <v/>
      </c>
      <c r="T108">
        <f t="shared" si="35"/>
        <v>9.4117647058823533</v>
      </c>
      <c r="U108">
        <f t="shared" si="36"/>
        <v>0</v>
      </c>
      <c r="V108">
        <f t="shared" si="37"/>
        <v>0</v>
      </c>
      <c r="W108" t="str">
        <f t="shared" ca="1" si="38"/>
        <v/>
      </c>
    </row>
    <row r="109" spans="10:23" x14ac:dyDescent="0.3">
      <c r="J109" s="9" t="str">
        <f t="shared" ca="1" si="30"/>
        <v/>
      </c>
      <c r="M109" s="10" t="str">
        <f t="shared" ca="1" si="31"/>
        <v/>
      </c>
      <c r="O109">
        <f t="shared" si="32"/>
        <v>0</v>
      </c>
      <c r="P109">
        <f t="shared" ca="1" si="39"/>
        <v>0</v>
      </c>
      <c r="Q109">
        <f t="shared" si="33"/>
        <v>0</v>
      </c>
      <c r="R109">
        <f t="shared" ca="1" si="34"/>
        <v>0</v>
      </c>
      <c r="S109" t="str">
        <f>IF(H109="","",VLOOKUP(H109,'Соль SKU'!$A$1:$B$150,2,0))</f>
        <v/>
      </c>
      <c r="T109">
        <f t="shared" si="35"/>
        <v>9.4117647058823533</v>
      </c>
      <c r="U109">
        <f t="shared" si="36"/>
        <v>0</v>
      </c>
      <c r="V109">
        <f t="shared" si="37"/>
        <v>0</v>
      </c>
      <c r="W109" t="str">
        <f t="shared" ca="1" si="38"/>
        <v/>
      </c>
    </row>
    <row r="110" spans="10:23" x14ac:dyDescent="0.3">
      <c r="J110" s="9" t="str">
        <f t="shared" ca="1" si="30"/>
        <v/>
      </c>
      <c r="M110" s="10" t="str">
        <f t="shared" ca="1" si="31"/>
        <v/>
      </c>
      <c r="O110">
        <f t="shared" si="32"/>
        <v>0</v>
      </c>
      <c r="P110">
        <f t="shared" ca="1" si="39"/>
        <v>0</v>
      </c>
      <c r="Q110">
        <f t="shared" si="33"/>
        <v>0</v>
      </c>
      <c r="R110">
        <f t="shared" ca="1" si="34"/>
        <v>0</v>
      </c>
      <c r="S110" t="str">
        <f>IF(H110="","",VLOOKUP(H110,'Соль SKU'!$A$1:$B$150,2,0))</f>
        <v/>
      </c>
      <c r="T110">
        <f t="shared" si="35"/>
        <v>9.4117647058823533</v>
      </c>
      <c r="U110">
        <f t="shared" si="36"/>
        <v>0</v>
      </c>
      <c r="V110">
        <f t="shared" si="37"/>
        <v>0</v>
      </c>
      <c r="W110" t="str">
        <f t="shared" ca="1" si="38"/>
        <v/>
      </c>
    </row>
    <row r="111" spans="10:23" x14ac:dyDescent="0.3">
      <c r="J111" s="9" t="str">
        <f t="shared" ca="1" si="30"/>
        <v/>
      </c>
      <c r="M111" s="10" t="str">
        <f t="shared" ca="1" si="31"/>
        <v/>
      </c>
      <c r="O111">
        <f t="shared" si="32"/>
        <v>0</v>
      </c>
      <c r="P111">
        <f t="shared" ca="1" si="39"/>
        <v>0</v>
      </c>
      <c r="Q111">
        <f t="shared" si="33"/>
        <v>0</v>
      </c>
      <c r="R111">
        <f t="shared" ca="1" si="34"/>
        <v>0</v>
      </c>
      <c r="S111" t="str">
        <f>IF(H111="","",VLOOKUP(H111,'Соль SKU'!$A$1:$B$150,2,0))</f>
        <v/>
      </c>
      <c r="T111">
        <f t="shared" si="35"/>
        <v>9.4117647058823533</v>
      </c>
      <c r="U111">
        <f t="shared" si="36"/>
        <v>0</v>
      </c>
      <c r="V111">
        <f t="shared" si="37"/>
        <v>0</v>
      </c>
      <c r="W111" t="str">
        <f t="shared" ca="1" si="38"/>
        <v/>
      </c>
    </row>
    <row r="112" spans="10:23" x14ac:dyDescent="0.3">
      <c r="J112" s="9" t="str">
        <f t="shared" ca="1" si="30"/>
        <v/>
      </c>
      <c r="M112" s="10" t="str">
        <f t="shared" ca="1" si="31"/>
        <v/>
      </c>
      <c r="O112">
        <f t="shared" si="32"/>
        <v>0</v>
      </c>
      <c r="P112">
        <f t="shared" ca="1" si="39"/>
        <v>0</v>
      </c>
      <c r="Q112">
        <f t="shared" si="33"/>
        <v>0</v>
      </c>
      <c r="R112">
        <f t="shared" ca="1" si="34"/>
        <v>0</v>
      </c>
      <c r="S112" t="str">
        <f>IF(H112="","",VLOOKUP(H112,'Соль SKU'!$A$1:$B$150,2,0))</f>
        <v/>
      </c>
      <c r="T112">
        <f t="shared" si="35"/>
        <v>9.4117647058823533</v>
      </c>
      <c r="U112">
        <f t="shared" si="36"/>
        <v>0</v>
      </c>
      <c r="V112">
        <f t="shared" si="37"/>
        <v>0</v>
      </c>
      <c r="W112" t="str">
        <f t="shared" ca="1" si="38"/>
        <v/>
      </c>
    </row>
    <row r="113" spans="10:23" x14ac:dyDescent="0.3">
      <c r="J113" s="9" t="str">
        <f t="shared" ca="1" si="30"/>
        <v/>
      </c>
      <c r="M113" s="10" t="str">
        <f t="shared" ca="1" si="31"/>
        <v/>
      </c>
      <c r="O113">
        <f t="shared" si="32"/>
        <v>0</v>
      </c>
      <c r="P113">
        <f t="shared" ca="1" si="39"/>
        <v>0</v>
      </c>
      <c r="Q113">
        <f t="shared" si="33"/>
        <v>0</v>
      </c>
      <c r="R113">
        <f t="shared" ca="1" si="34"/>
        <v>0</v>
      </c>
      <c r="S113" t="str">
        <f>IF(H113="","",VLOOKUP(H113,'Соль SKU'!$A$1:$B$150,2,0))</f>
        <v/>
      </c>
      <c r="T113">
        <f t="shared" si="35"/>
        <v>9.4117647058823533</v>
      </c>
      <c r="U113">
        <f t="shared" si="36"/>
        <v>0</v>
      </c>
      <c r="V113">
        <f t="shared" si="37"/>
        <v>0</v>
      </c>
      <c r="W113" t="str">
        <f t="shared" ca="1" si="38"/>
        <v/>
      </c>
    </row>
    <row r="114" spans="10:23" x14ac:dyDescent="0.3">
      <c r="J114" s="9" t="str">
        <f t="shared" ca="1" si="30"/>
        <v/>
      </c>
      <c r="M114" s="10" t="str">
        <f t="shared" ca="1" si="31"/>
        <v/>
      </c>
      <c r="O114">
        <f t="shared" si="32"/>
        <v>0</v>
      </c>
      <c r="P114">
        <f t="shared" ca="1" si="39"/>
        <v>0</v>
      </c>
      <c r="Q114">
        <f t="shared" si="33"/>
        <v>0</v>
      </c>
      <c r="R114">
        <f t="shared" ca="1" si="34"/>
        <v>0</v>
      </c>
      <c r="S114" t="str">
        <f>IF(H114="","",VLOOKUP(H114,'Соль SKU'!$A$1:$B$150,2,0))</f>
        <v/>
      </c>
      <c r="T114">
        <f t="shared" si="35"/>
        <v>9.4117647058823533</v>
      </c>
      <c r="U114">
        <f t="shared" si="36"/>
        <v>0</v>
      </c>
      <c r="V114">
        <f t="shared" si="37"/>
        <v>0</v>
      </c>
      <c r="W114" t="str">
        <f t="shared" ca="1" si="38"/>
        <v/>
      </c>
    </row>
    <row r="115" spans="10:23" x14ac:dyDescent="0.3">
      <c r="J115" s="9" t="str">
        <f t="shared" ca="1" si="30"/>
        <v/>
      </c>
      <c r="M115" s="10" t="str">
        <f t="shared" ca="1" si="31"/>
        <v/>
      </c>
      <c r="O115">
        <f t="shared" si="32"/>
        <v>0</v>
      </c>
      <c r="P115">
        <f t="shared" ca="1" si="39"/>
        <v>0</v>
      </c>
      <c r="Q115">
        <f t="shared" si="33"/>
        <v>0</v>
      </c>
      <c r="R115">
        <f t="shared" ca="1" si="34"/>
        <v>0</v>
      </c>
      <c r="S115" t="str">
        <f>IF(H115="","",VLOOKUP(H115,'Соль SKU'!$A$1:$B$150,2,0))</f>
        <v/>
      </c>
      <c r="T115">
        <f t="shared" si="35"/>
        <v>9.4117647058823533</v>
      </c>
      <c r="U115">
        <f t="shared" si="36"/>
        <v>0</v>
      </c>
      <c r="V115">
        <f t="shared" si="37"/>
        <v>0</v>
      </c>
      <c r="W115" t="str">
        <f t="shared" ca="1" si="38"/>
        <v/>
      </c>
    </row>
    <row r="116" spans="10:23" x14ac:dyDescent="0.3">
      <c r="J116" s="9" t="str">
        <f t="shared" ca="1" si="30"/>
        <v/>
      </c>
      <c r="M116" s="10" t="str">
        <f t="shared" ca="1" si="31"/>
        <v/>
      </c>
      <c r="O116">
        <f t="shared" si="32"/>
        <v>0</v>
      </c>
      <c r="P116">
        <f t="shared" ca="1" si="39"/>
        <v>0</v>
      </c>
      <c r="Q116">
        <f t="shared" si="33"/>
        <v>0</v>
      </c>
      <c r="R116">
        <f t="shared" ca="1" si="34"/>
        <v>0</v>
      </c>
      <c r="S116" t="str">
        <f>IF(H116="","",VLOOKUP(H116,'Соль SKU'!$A$1:$B$150,2,0))</f>
        <v/>
      </c>
      <c r="T116">
        <f t="shared" si="35"/>
        <v>9.4117647058823533</v>
      </c>
      <c r="U116">
        <f t="shared" si="36"/>
        <v>0</v>
      </c>
      <c r="V116">
        <f t="shared" si="37"/>
        <v>0</v>
      </c>
      <c r="W116" t="str">
        <f t="shared" ca="1" si="38"/>
        <v/>
      </c>
    </row>
    <row r="117" spans="10:23" x14ac:dyDescent="0.3">
      <c r="J117" s="9" t="str">
        <f t="shared" ca="1" si="30"/>
        <v/>
      </c>
      <c r="M117" s="10" t="str">
        <f t="shared" ca="1" si="31"/>
        <v/>
      </c>
      <c r="O117">
        <f t="shared" si="32"/>
        <v>0</v>
      </c>
      <c r="P117">
        <f t="shared" ca="1" si="39"/>
        <v>0</v>
      </c>
      <c r="Q117">
        <f t="shared" si="33"/>
        <v>0</v>
      </c>
      <c r="R117">
        <f t="shared" ca="1" si="34"/>
        <v>0</v>
      </c>
      <c r="S117" t="str">
        <f>IF(H117="","",VLOOKUP(H117,'Соль SKU'!$A$1:$B$150,2,0))</f>
        <v/>
      </c>
      <c r="T117">
        <f t="shared" si="35"/>
        <v>9.4117647058823533</v>
      </c>
      <c r="U117">
        <f t="shared" si="36"/>
        <v>0</v>
      </c>
      <c r="V117">
        <f t="shared" si="37"/>
        <v>0</v>
      </c>
      <c r="W117" t="str">
        <f t="shared" ca="1" si="38"/>
        <v/>
      </c>
    </row>
    <row r="118" spans="10:23" x14ac:dyDescent="0.3">
      <c r="J118" s="9" t="str">
        <f t="shared" ca="1" si="30"/>
        <v/>
      </c>
      <c r="M118" s="10" t="str">
        <f t="shared" ca="1" si="31"/>
        <v/>
      </c>
      <c r="O118">
        <f t="shared" si="32"/>
        <v>0</v>
      </c>
      <c r="P118">
        <f t="shared" ca="1" si="39"/>
        <v>0</v>
      </c>
      <c r="Q118">
        <f t="shared" si="33"/>
        <v>0</v>
      </c>
      <c r="R118">
        <f t="shared" ca="1" si="34"/>
        <v>0</v>
      </c>
      <c r="S118" t="str">
        <f>IF(H118="","",VLOOKUP(H118,'Соль SKU'!$A$1:$B$150,2,0))</f>
        <v/>
      </c>
      <c r="T118">
        <f t="shared" si="35"/>
        <v>9.4117647058823533</v>
      </c>
      <c r="U118">
        <f t="shared" si="36"/>
        <v>0</v>
      </c>
      <c r="V118">
        <f t="shared" si="37"/>
        <v>0</v>
      </c>
      <c r="W118" t="str">
        <f t="shared" ca="1" si="38"/>
        <v/>
      </c>
    </row>
    <row r="119" spans="10:23" x14ac:dyDescent="0.3">
      <c r="J119" s="9" t="str">
        <f t="shared" ca="1" si="30"/>
        <v/>
      </c>
      <c r="M119" s="10" t="str">
        <f t="shared" ca="1" si="31"/>
        <v/>
      </c>
      <c r="O119">
        <f t="shared" si="32"/>
        <v>0</v>
      </c>
      <c r="P119">
        <f t="shared" ca="1" si="39"/>
        <v>0</v>
      </c>
      <c r="Q119">
        <f t="shared" si="33"/>
        <v>0</v>
      </c>
      <c r="R119">
        <f t="shared" ca="1" si="34"/>
        <v>0</v>
      </c>
      <c r="S119" t="str">
        <f>IF(H119="","",VLOOKUP(H119,'Соль SKU'!$A$1:$B$150,2,0))</f>
        <v/>
      </c>
      <c r="T119">
        <f t="shared" si="35"/>
        <v>9.4117647058823533</v>
      </c>
      <c r="U119">
        <f t="shared" si="36"/>
        <v>0</v>
      </c>
      <c r="V119">
        <f t="shared" si="37"/>
        <v>0</v>
      </c>
      <c r="W119" t="str">
        <f t="shared" ca="1" si="38"/>
        <v/>
      </c>
    </row>
    <row r="120" spans="10:23" x14ac:dyDescent="0.3">
      <c r="J120" s="9" t="str">
        <f t="shared" ca="1" si="30"/>
        <v/>
      </c>
      <c r="M120" s="10" t="str">
        <f t="shared" ca="1" si="31"/>
        <v/>
      </c>
      <c r="O120">
        <f t="shared" si="32"/>
        <v>0</v>
      </c>
      <c r="P120">
        <f t="shared" ca="1" si="39"/>
        <v>0</v>
      </c>
      <c r="Q120">
        <f t="shared" si="33"/>
        <v>0</v>
      </c>
      <c r="R120">
        <f t="shared" ca="1" si="34"/>
        <v>0</v>
      </c>
      <c r="S120" t="str">
        <f>IF(H120="","",VLOOKUP(H120,'Соль SKU'!$A$1:$B$150,2,0))</f>
        <v/>
      </c>
      <c r="T120">
        <f t="shared" si="35"/>
        <v>9.4117647058823533</v>
      </c>
      <c r="U120">
        <f t="shared" si="36"/>
        <v>0</v>
      </c>
      <c r="V120">
        <f t="shared" si="37"/>
        <v>0</v>
      </c>
      <c r="W120" t="str">
        <f t="shared" ca="1" si="38"/>
        <v/>
      </c>
    </row>
    <row r="121" spans="10:23" x14ac:dyDescent="0.3">
      <c r="J121" s="9" t="str">
        <f t="shared" ca="1" si="30"/>
        <v/>
      </c>
      <c r="M121" s="10" t="str">
        <f t="shared" ca="1" si="31"/>
        <v/>
      </c>
      <c r="O121">
        <f t="shared" si="32"/>
        <v>0</v>
      </c>
      <c r="P121">
        <f t="shared" ca="1" si="39"/>
        <v>0</v>
      </c>
      <c r="Q121">
        <f t="shared" si="33"/>
        <v>0</v>
      </c>
      <c r="R121">
        <f t="shared" ca="1" si="34"/>
        <v>0</v>
      </c>
      <c r="S121" t="str">
        <f>IF(H121="","",VLOOKUP(H121,'Соль SKU'!$A$1:$B$150,2,0))</f>
        <v/>
      </c>
      <c r="T121">
        <f t="shared" si="35"/>
        <v>9.4117647058823533</v>
      </c>
      <c r="U121">
        <f t="shared" si="36"/>
        <v>0</v>
      </c>
      <c r="V121">
        <f t="shared" si="37"/>
        <v>0</v>
      </c>
      <c r="W121" t="str">
        <f t="shared" ca="1" si="38"/>
        <v/>
      </c>
    </row>
    <row r="122" spans="10:23" x14ac:dyDescent="0.3">
      <c r="J122" s="9" t="str">
        <f t="shared" ca="1" si="30"/>
        <v/>
      </c>
      <c r="M122" s="10" t="str">
        <f t="shared" ca="1" si="31"/>
        <v/>
      </c>
      <c r="O122">
        <f t="shared" si="32"/>
        <v>0</v>
      </c>
      <c r="P122">
        <f t="shared" ca="1" si="39"/>
        <v>0</v>
      </c>
      <c r="Q122">
        <f t="shared" si="33"/>
        <v>0</v>
      </c>
      <c r="R122">
        <f t="shared" ca="1" si="34"/>
        <v>0</v>
      </c>
      <c r="S122" t="str">
        <f>IF(H122="","",VLOOKUP(H122,'Соль SKU'!$A$1:$B$150,2,0))</f>
        <v/>
      </c>
      <c r="T122">
        <f t="shared" si="35"/>
        <v>9.4117647058823533</v>
      </c>
      <c r="U122">
        <f t="shared" si="36"/>
        <v>0</v>
      </c>
      <c r="V122">
        <f t="shared" si="37"/>
        <v>0</v>
      </c>
      <c r="W122" t="str">
        <f t="shared" ca="1" si="38"/>
        <v/>
      </c>
    </row>
  </sheetData>
  <conditionalFormatting sqref="B2:B122">
    <cfRule type="expression" dxfId="3" priority="2">
      <formula>$B2&lt;&gt;$S2</formula>
    </cfRule>
  </conditionalFormatting>
  <conditionalFormatting sqref="J1:J1048576">
    <cfRule type="cellIs" dxfId="2" priority="3" operator="between">
      <formula>1</formula>
      <formula>1000000</formula>
    </cfRule>
    <cfRule type="cellIs" dxfId="1" priority="4" operator="between">
      <formula>-100000</formula>
      <formula>-1</formula>
    </cfRule>
  </conditionalFormatting>
  <conditionalFormatting sqref="J1">
    <cfRule type="expression" dxfId="0" priority="5">
      <formula>SUMIF(J2:J122,"&gt;0")-SUMIF(J2:J122,"&lt;0")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B2:B122</xm:sqref>
        </x14:dataValidation>
        <x14:dataValidation type="list" allowBlank="1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E2:F122</xm:sqref>
        </x14:dataValidation>
        <x14:dataValidation type="list" allowBlank="1" showInputMessage="1" showErrorMessage="1" xr:uid="{00000000-0002-0000-0300-000002000000}">
          <x14:formula1>
            <xm:f>'Соль SKU'!$A$1:$A$137</xm:f>
          </x14:formula1>
          <x14:formula2>
            <xm:f>0</xm:f>
          </x14:formula2>
          <xm:sqref>H2:H122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Normal="100" workbookViewId="0">
      <selection activeCell="G11" sqref="G11"/>
    </sheetView>
  </sheetViews>
  <sheetFormatPr defaultRowHeight="14.4" x14ac:dyDescent="0.3"/>
  <cols>
    <col min="1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>
      <selection activeCell="A2" sqref="A2"/>
    </sheetView>
  </sheetViews>
  <sheetFormatPr defaultRowHeight="14.4" x14ac:dyDescent="0.3"/>
  <cols>
    <col min="1" max="1025" width="8.554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0" zoomScaleNormal="100" workbookViewId="0">
      <selection activeCell="E29" sqref="E29"/>
    </sheetView>
  </sheetViews>
  <sheetFormatPr defaultRowHeight="14.4" x14ac:dyDescent="0.3"/>
  <cols>
    <col min="1" max="1" width="14.44140625" customWidth="1"/>
    <col min="2" max="1025" width="9.10937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Normal="100" workbookViewId="0">
      <selection activeCell="F26" sqref="F26"/>
    </sheetView>
  </sheetViews>
  <sheetFormatPr defaultRowHeight="14.4" x14ac:dyDescent="0.3"/>
  <cols>
    <col min="1" max="1" width="43.6640625" customWidth="1"/>
    <col min="2" max="1025" width="8.554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28" zoomScaleNormal="100" workbookViewId="0">
      <selection activeCell="A34" sqref="A34"/>
    </sheetView>
  </sheetViews>
  <sheetFormatPr defaultRowHeight="14.4" x14ac:dyDescent="0.3"/>
  <cols>
    <col min="1" max="1" width="43.6640625" customWidth="1"/>
    <col min="2" max="1025" width="8.554687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файл остатки</vt:lpstr>
      <vt:lpstr>планирование суточное</vt:lpstr>
      <vt:lpstr>Вода</vt:lpstr>
      <vt:lpstr>Соль</vt:lpstr>
      <vt:lpstr>Расписание</vt:lpstr>
      <vt:lpstr>Форм фактор плавления</vt:lpstr>
      <vt:lpstr>Дополнительная фасовка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Арсений Каданер</cp:lastModifiedBy>
  <cp:revision>32</cp:revision>
  <dcterms:created xsi:type="dcterms:W3CDTF">2020-12-13T08:44:49Z</dcterms:created>
  <dcterms:modified xsi:type="dcterms:W3CDTF">2021-01-29T12:46:56Z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